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J:\SS01.ＭＯ共有（Ｂ秘）\01.ＭＯ共有\11.生産管理\DX-QCD\103期\加工計画\大型ヘッド\"/>
    </mc:Choice>
  </mc:AlternateContent>
  <xr:revisionPtr revIDLastSave="0" documentId="13_ncr:1_{5948F2F0-5F58-4DF7-B982-42F96B812901}" xr6:coauthVersionLast="47" xr6:coauthVersionMax="47" xr10:uidLastSave="{00000000-0000-0000-0000-000000000000}"/>
  <bookViews>
    <workbookView xWindow="28680" yWindow="-120" windowWidth="29040" windowHeight="15720" tabRatio="768" firstSheet="4" activeTab="4" xr2:uid="{00000000-000D-0000-FFFF-FFFF00000000}"/>
  </bookViews>
  <sheets>
    <sheet name="102期6月(ﾒｲﾝ) " sheetId="234" state="hidden" r:id="rId1"/>
    <sheet name="102期6月(ｾﾙ①) " sheetId="235" state="hidden" r:id="rId2"/>
    <sheet name="102期6月実績確認ﾒｲﾝ (3)" sheetId="236" state="hidden" r:id="rId3"/>
    <sheet name="102期6月実績確認セル  (3)" sheetId="237" state="hidden" r:id="rId4"/>
    <sheet name="103期4月(ﾒｲﾝ) " sheetId="295" r:id="rId5"/>
    <sheet name="103期4月(ｾﾙ①) " sheetId="296" r:id="rId6"/>
    <sheet name="103期4月(ｾﾙ②)" sheetId="29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1H11_">[1]Sheet1!#REF!</definedName>
    <definedName name="_６中３版グラフデーター">#REF!</definedName>
    <definedName name="_６中３版改長期生産計画より_完成車組立課ライン棲み分け">'[2]６中３版'!$R$240:$AD$412</definedName>
    <definedName name="_７中１版グラフデーター">#REF!</definedName>
    <definedName name="_9段取">[3]取決め事項!#REF!</definedName>
    <definedName name="_C460">#REF!</definedName>
    <definedName name="_E2">'[4]3.４Ｒ損益'!#REF!</definedName>
    <definedName name="_Fill" hidden="1">#REF!</definedName>
    <definedName name="_xlnm._FilterDatabase" localSheetId="1" hidden="1">'102期6月(ｾﾙ①) '!$A$3:$AT$341</definedName>
    <definedName name="_xlnm._FilterDatabase" localSheetId="0" hidden="1">'102期6月(ﾒｲﾝ) '!$A$3:$AT$341</definedName>
    <definedName name="_xlnm._FilterDatabase" localSheetId="3" hidden="1">'102期6月実績確認セル  (3)'!$A$3:$AT$349</definedName>
    <definedName name="_xlnm._FilterDatabase" localSheetId="2" hidden="1">'102期6月実績確認ﾒｲﾝ (3)'!$A$3:$AT$367</definedName>
    <definedName name="_xlnm._FilterDatabase" localSheetId="5" hidden="1">'103期4月(ｾﾙ①) '!$A$3:$AN$341</definedName>
    <definedName name="_xlnm._FilterDatabase" localSheetId="6" hidden="1">'103期4月(ｾﾙ②)'!$A$3:$AN$341</definedName>
    <definedName name="_xlnm._FilterDatabase" localSheetId="4" hidden="1">'103期4月(ﾒｲﾝ) '!$A$3:$AT$341</definedName>
    <definedName name="_ＧＴ４">'[5]７４期 月度予実管理表'!#REF!</definedName>
    <definedName name="_H11">[1]Sheet1!#REF!</definedName>
    <definedName name="_Key1" hidden="1">#REF!</definedName>
    <definedName name="_Order1" hidden="1">255</definedName>
    <definedName name="_P1">[6]負荷15XX!#REF!</definedName>
    <definedName name="_P2">[6]負荷15XX!#REF!</definedName>
    <definedName name="_Sort" hidden="1">#REF!</definedName>
    <definedName name="\a">#N/A</definedName>
    <definedName name="\AA">#REF!</definedName>
    <definedName name="\BB">#REF!</definedName>
    <definedName name="\c">#N/A</definedName>
    <definedName name="\d">#N/A</definedName>
    <definedName name="\e">#N/A</definedName>
    <definedName name="\f">#N/A</definedName>
    <definedName name="\h">#N/A</definedName>
    <definedName name="\i">#N/A</definedName>
    <definedName name="\j">#N/A</definedName>
    <definedName name="\l">#N/A</definedName>
    <definedName name="\m">#N/A</definedName>
    <definedName name="\n">#N/A</definedName>
    <definedName name="\q">#N/A</definedName>
    <definedName name="\t">#N/A</definedName>
    <definedName name="\u">#N/A</definedName>
    <definedName name="\v">#N/A</definedName>
    <definedName name="\x">#N/A</definedName>
    <definedName name="\y">#N/A</definedName>
    <definedName name="\z">#REF!</definedName>
    <definedName name="○">#REF!</definedName>
    <definedName name="①表紙">#REF!</definedName>
    <definedName name="ａ">'[7]7月決定長期7月から9月生'!#REF!</definedName>
    <definedName name="AA">#REF!</definedName>
    <definedName name="aaa" hidden="1">#REF!</definedName>
    <definedName name="AddTitle" hidden="1">3</definedName>
    <definedName name="Adm.___Finace">#REF!</definedName>
    <definedName name="ae">#REF!</definedName>
    <definedName name="AE11k">[8]工数ﾀﾞｳﾝ目標!$AF$9</definedName>
    <definedName name="AE13k">[8]効率UPの効果!$AE$12</definedName>
    <definedName name="AE13K2">[9]効率UP目論見!$AE$12</definedName>
    <definedName name="AE22k">[8]効率UPの効果!$AE$22</definedName>
    <definedName name="AE22K2">[9]効率UP目論見!$AE$22</definedName>
    <definedName name="AE37k">[8]効率UPの効果!$AE$37</definedName>
    <definedName name="AE37K2">[9]効率UP目論見!$AE$37</definedName>
    <definedName name="AE52k">[8]効率UPの効果!$AE$52</definedName>
    <definedName name="AE52K2">[9]効率UP目論見!$AE$52</definedName>
    <definedName name="AE64k">[8]効率UPの効果!$AE$64</definedName>
    <definedName name="AE64K2">[9]効率UP目論見!$AE$64</definedName>
    <definedName name="AF10k">[8]工数ﾀﾞｳﾝ目標!$AF$10</definedName>
    <definedName name="AF11k">[8]工数ﾀﾞｳﾝ目標!$AF$11</definedName>
    <definedName name="AQ13k">[8]効率UPの効果!$AQ$12</definedName>
    <definedName name="AQ13K2">[9]効率UP目論見!$AQ$12</definedName>
    <definedName name="AQ22k">[8]効率UPの効果!$AQ$22</definedName>
    <definedName name="AQ22K2">[9]効率UP目論見!$AQ$22</definedName>
    <definedName name="AQ41k">[8]効率UPの効果!$AQ$41</definedName>
    <definedName name="AQ41K2">[9]効率UP目論見!$AQ$41</definedName>
    <definedName name="AQ53k">[8]効率UPの効果!$AQ$53</definedName>
    <definedName name="AQ53K2">[9]効率UP目論見!$AQ$53</definedName>
    <definedName name="as">[0]!as</definedName>
    <definedName name="ass">[0]!ass</definedName>
    <definedName name="availabletime">#REF!</definedName>
    <definedName name="A工数">#REF!</definedName>
    <definedName name="Ａ生産">#REF!</definedName>
    <definedName name="ｂ">'[7]7月決定長期7月から9月生'!#REF!</definedName>
    <definedName name="B1_">[10]ｺｽﾄ企画!#REF!</definedName>
    <definedName name="basic">#REF!</definedName>
    <definedName name="basic1">#REF!</definedName>
    <definedName name="bb">#REF!</definedName>
    <definedName name="BBB">[1]Sheet1!#REF!</definedName>
    <definedName name="ｂｆ４ｈｔｂ">#REF!</definedName>
    <definedName name="ｂｇｖｆｃｄ">#REF!</definedName>
    <definedName name="BOO">#REF!</definedName>
    <definedName name="ｂｒヴぇｃｄｘ" hidden="1">#REF!</definedName>
    <definedName name="ｂｔ３ｖｒせ">#REF!</definedName>
    <definedName name="ｂｔ５３ｖｒせｘ">#REF!</definedName>
    <definedName name="ｂｔ５ｖｒｃ">#REF!</definedName>
    <definedName name="ｂｔｒｃｃｘ">[11]コストＡ!#REF!</definedName>
    <definedName name="ｂｔｒｃｘ">[11]コストＡ!#REF!</definedName>
    <definedName name="ｂｔｒｃｘｗｓ">#REF!</definedName>
    <definedName name="ｂｔｒｃｘｘ">#REF!</definedName>
    <definedName name="ｂｔｒｖｆｄｓ">'[12]工数単価表 ２Ｒ用'!#REF!</definedName>
    <definedName name="ｂｔｒｖせｘ">#REF!</definedName>
    <definedName name="ｂｔｒｗｒｂｒ">#REF!</definedName>
    <definedName name="ｂｔｒｘｗｓｗ">[11]コストＡ!#REF!</definedName>
    <definedName name="ｂｔｒあｃｄ">[11]コストＡ!#REF!</definedName>
    <definedName name="ｂｔｖｒｃ">#REF!</definedName>
    <definedName name="ｂｖｔ４せｘ">#REF!</definedName>
    <definedName name="ｂｖｔｒｆせｄｘ">#REF!</definedName>
    <definedName name="CBB">[13]在庫!$K$44</definedName>
    <definedName name="cbx">[14]ｺｽﾄ収益仮試算!$R$3</definedName>
    <definedName name="cc">#REF!</definedName>
    <definedName name="ｃｄ">#REF!</definedName>
    <definedName name="ｃｆｖｇ">'[4]3.４Ｒ損益'!#REF!</definedName>
    <definedName name="CIVICE2">'[4]3.４Ｒ損益'!#REF!</definedName>
    <definedName name="conveyorspeed">#REF!</definedName>
    <definedName name="ＣＰ工程">#REF!</definedName>
    <definedName name="ＣＰ工程２" hidden="1">#REF!</definedName>
    <definedName name="ＣＰ工程３">#REF!</definedName>
    <definedName name="ＣＰ工程４">#REF!</definedName>
    <definedName name="ｃｑｖｔｂｖｔｂ">[11]コストＡ!#REF!</definedName>
    <definedName name="ｃｓｄｆｒｇｆ">[11]コストＡ!#REF!</definedName>
    <definedName name="ｃｘｗヴぇｑｖ">[11]コストＡ!#REF!</definedName>
    <definedName name="ｃでｆせｖｖｆｒｖ">[11]コストＡ!#REF!</definedName>
    <definedName name="ｄ">#REF!</definedName>
    <definedName name="daigae">#REF!</definedName>
    <definedName name="_xlnm.Database">#REF!</definedName>
    <definedName name="DAT移99">#N/A</definedName>
    <definedName name="DAT戻99">#N/A</definedName>
    <definedName name="DC">#REF!</definedName>
    <definedName name="DC4R">'[15]2210'!#REF!</definedName>
    <definedName name="DCR">'[15]2210'!#REF!</definedName>
    <definedName name="ｄｃｖｇｒ">#REF!</definedName>
    <definedName name="DC四R">'[16]2210'!#REF!</definedName>
    <definedName name="dd">#REF!</definedName>
    <definedName name="ｄｗｘｓ">#REF!</definedName>
    <definedName name="ｄｘせｒｆ">'[17]2210'!#REF!</definedName>
    <definedName name="ｄむｎｙ５ｔｂｖｒｃ">#REF!</definedName>
    <definedName name="ee">#REF!</definedName>
    <definedName name="EG">#REF!</definedName>
    <definedName name="ENGE2">'[4]3.４Ｒ損益'!#REF!</definedName>
    <definedName name="ＥＳ">[0]!ＥＳ</definedName>
    <definedName name="Ｅ機種">#REF!</definedName>
    <definedName name="Ｅ機種２">#REF!</definedName>
    <definedName name="F">#REF!</definedName>
    <definedName name="ｆｄｃｖ">#REF!</definedName>
    <definedName name="ff">#REF!</definedName>
    <definedName name="ｆｇ" hidden="1">#REF!</definedName>
    <definedName name="FR">#N/A</definedName>
    <definedName name="ｆｒばｑｂｂｔ">#REF!</definedName>
    <definedName name="ｆｔｒｇｙｈ">#REF!</definedName>
    <definedName name="G">'[15]2210'!#REF!</definedName>
    <definedName name="Gcd">'[15]2210'!#REF!</definedName>
    <definedName name="GDC">'[16]2210'!#REF!</definedName>
    <definedName name="gg">'[18]2210'!#REF!</definedName>
    <definedName name="ｇｔ４５ｆｒｄｘｗ" hidden="1">#REF!</definedName>
    <definedName name="ｇｔｒ">#REF!</definedName>
    <definedName name="ｇｔｒｖｆ">#REF!</definedName>
    <definedName name="ｇｖｆｃ">#REF!</definedName>
    <definedName name="ｇふぇｄ">[11]コストＡ!#REF!</definedName>
    <definedName name="ｇれｃｄ">#REF!</definedName>
    <definedName name="H1_">#REF!</definedName>
    <definedName name="H124_">#REF!</definedName>
    <definedName name="H131_">#REF!</definedName>
    <definedName name="H138I">#REF!</definedName>
    <definedName name="H1B">#REF!</definedName>
    <definedName name="H1E">#REF!</definedName>
    <definedName name="H341K">#REF!</definedName>
    <definedName name="ｈｇｔｒ５ｖｄｘ">#REF!</definedName>
    <definedName name="ＨＳＣ">#REF!</definedName>
    <definedName name="ｈｔ">#REF!</definedName>
    <definedName name="ｈｔｇｆｄ">[19]台数ｺｽﾄ変化算出!$J$7</definedName>
    <definedName name="ＨＶ」">[0]!ＨＶ」</definedName>
    <definedName name="ｈｙｇｔｒｃｄ">#REF!</definedName>
    <definedName name="ｈじゅ６４ｇｆｔｗ">#REF!</definedName>
    <definedName name="ｈぢるｙ">#REF!</definedName>
    <definedName name="ｊ">[20]!予算取り込み.Record6</definedName>
    <definedName name="ｊｇｈｍＮ">#REF!</definedName>
    <definedName name="ｊｔｒｇふぇｗｃｘ">[11]コストＡ!#REF!</definedName>
    <definedName name="ｊｙｔｖｒ">#REF!</definedName>
    <definedName name="ｊんｈｇ">#REF!</definedName>
    <definedName name="ｋ" hidden="1">#REF!</definedName>
    <definedName name="ketahinn">#REF!</definedName>
    <definedName name="kisyu">#REF!</definedName>
    <definedName name="ｋｋ">#REF!</definedName>
    <definedName name="ｋｋｋ" hidden="1">#REF!</definedName>
    <definedName name="ＫＳＶＡ仮受け">#REF!</definedName>
    <definedName name="L">[13]在庫!$O$43</definedName>
    <definedName name="length">#REF!</definedName>
    <definedName name="LF">#N/A</definedName>
    <definedName name="ll">'[18]2210'!#REF!</definedName>
    <definedName name="LP">#REF!</definedName>
    <definedName name="LPcd">'[15]2210'!#REF!</definedName>
    <definedName name="ＬＰＤＣ">'[16]2210'!#REF!</definedName>
    <definedName name="ＬＰＤＣ１">#REF!</definedName>
    <definedName name="ＬＰＤＣ２">#REF!</definedName>
    <definedName name="LXY">#N/A</definedName>
    <definedName name="LZ">#N/A</definedName>
    <definedName name="m">#REF!</definedName>
    <definedName name="MC作成">#N/A</definedName>
    <definedName name="MC削除">#N/A</definedName>
    <definedName name="MissE2">'[4]3.４Ｒ損益'!#REF!</definedName>
    <definedName name="mm">[0]!mm</definedName>
    <definedName name="mmm">[0]!mmm</definedName>
    <definedName name="MODEL">#REF!</definedName>
    <definedName name="MODEL2">#REF!</definedName>
    <definedName name="MOST">[21]一覧表元祖!$C$4:$G$127</definedName>
    <definedName name="MROUND">#REF!</definedName>
    <definedName name="MT_CLOSE">[0]!MT_CLOSE</definedName>
    <definedName name="ｍきｄ">[11]コストＡ!#REF!</definedName>
    <definedName name="ｍにゅｖｔｒｃ">#REF!</definedName>
    <definedName name="ｍんｂｖ">'[4]3.４Ｒ損益'!#REF!</definedName>
    <definedName name="N">#REF!</definedName>
    <definedName name="ｎｃ">#REF!</definedName>
    <definedName name="ＮＣバラ">#REF!</definedName>
    <definedName name="ＮＣ実行２">#REF!</definedName>
    <definedName name="ND">#N/A</definedName>
    <definedName name="NET工数">#REF!</definedName>
    <definedName name="NET工数1">[11]コストＡ!#REF!</definedName>
    <definedName name="NET工数2">[11]コストＡ!#REF!</definedName>
    <definedName name="NET工数3">[11]コストＡ!#REF!</definedName>
    <definedName name="NET工数41">[11]コストＡ!#REF!</definedName>
    <definedName name="NET工数42">[11]コストＡ!#REF!</definedName>
    <definedName name="NET工数43">[11]コストＡ!#REF!</definedName>
    <definedName name="NET工数51">[11]コストＡ!#REF!</definedName>
    <definedName name="NET工数52">[11]コストＡ!#REF!</definedName>
    <definedName name="NET工数53">[11]コストＡ!#REF!</definedName>
    <definedName name="NET工数自">#REF!</definedName>
    <definedName name="NEW">#REF!</definedName>
    <definedName name="NF">#N/A</definedName>
    <definedName name="nn">[0]!nn</definedName>
    <definedName name="No.1L基数">#REF!</definedName>
    <definedName name="No.2L基数">#REF!</definedName>
    <definedName name="No.3L基数">#REF!</definedName>
    <definedName name="No.4L基数">#REF!</definedName>
    <definedName name="NT">#N/A</definedName>
    <definedName name="nxr">[14]ｺｽﾄ収益仮試算!$S$3</definedName>
    <definedName name="PF">#N/A</definedName>
    <definedName name="ｐｐｐ">#REF!</definedName>
    <definedName name="_xlnm.Print_Area" localSheetId="1">'102期6月(ｾﾙ①) '!$B$1:$AN$351</definedName>
    <definedName name="_xlnm.Print_Area" localSheetId="0">'102期6月(ﾒｲﾝ) '!$B$1:$AN$343</definedName>
    <definedName name="_xlnm.Print_Area" localSheetId="3">'102期6月実績確認セル  (3)'!$B$1:$AN$355</definedName>
    <definedName name="_xlnm.Print_Area" localSheetId="2">'102期6月実績確認ﾒｲﾝ (3)'!$B$1:$AN$379</definedName>
    <definedName name="_xlnm.Print_Area" localSheetId="5">'103期4月(ｾﾙ①) '!$B$1:$AN$351</definedName>
    <definedName name="_xlnm.Print_Area" localSheetId="6">'103期4月(ｾﾙ②)'!$B$1:$AN$351</definedName>
    <definedName name="_xlnm.Print_Area" localSheetId="4">'103期4月(ﾒｲﾝ) '!$B$1:$AN$343</definedName>
    <definedName name="_xlnm.Print_Area">#REF!</definedName>
    <definedName name="Print_Area_MI">#REF!</definedName>
    <definedName name="PRINT_AREA_MI1">#REF!</definedName>
    <definedName name="Print_Area1">#REF!</definedName>
    <definedName name="Print_Area2">'[22]0010'!$A$46:$O$84</definedName>
    <definedName name="Print_Area3">#REF!</definedName>
    <definedName name="Print_Titles_MI">#REF!</definedName>
    <definedName name="PRINT_TITLES_MI1">#REF!</definedName>
    <definedName name="Purchase">#REF!</definedName>
    <definedName name="PV">#N/A</definedName>
    <definedName name="Ｑ" hidden="1">#REF!</definedName>
    <definedName name="ＱＱＱ" hidden="1">#REF!</definedName>
    <definedName name="ｑｖふぇｇｒ">[11]コストＡ!#REF!</definedName>
    <definedName name="ｑｗ">#REF!</definedName>
    <definedName name="ｑさｄ">#REF!</definedName>
    <definedName name="RAYOUT">#REF!</definedName>
    <definedName name="ｒｂｔｃｄｘ">#REF!</definedName>
    <definedName name="ｒｄふぇｔ">'[4]3.４Ｒ損益'!#REF!</definedName>
    <definedName name="real1">[14]コスト体質改革!$C$5</definedName>
    <definedName name="real2">[14]コスト体質改革!$J$5</definedName>
    <definedName name="reiauo">#REF!</definedName>
    <definedName name="ｒｆｚ">#REF!</definedName>
    <definedName name="ｒｑ３ｇｔ４えｗｆ">[11]コストＡ!#REF!</definedName>
    <definedName name="ｒｔｂｃｘ">#REF!</definedName>
    <definedName name="ｒｔｇｖびゅ">#REF!</definedName>
    <definedName name="ｒついい" hidden="1">#REF!</definedName>
    <definedName name="Sales___Marketing">#REF!</definedName>
    <definedName name="ｓｄｆｃｘ">#REF!</definedName>
    <definedName name="ｓｄｆｇ">[11]コストＡ!#REF!</definedName>
    <definedName name="ｓｄｆｇｙ">[11]コストＡ!#REF!</definedName>
    <definedName name="ｓｄｘｆｇｔｙ">[23]負荷15XX!#REF!</definedName>
    <definedName name="SET">#REF!</definedName>
    <definedName name="ｓｈｅｃ" hidden="1">#REF!</definedName>
    <definedName name="sot" hidden="1">#REF!</definedName>
    <definedName name="SPRATE">[24]登録データ!$C$51</definedName>
    <definedName name="ss">[0]!ss</definedName>
    <definedName name="SSS">'[7]7月決定長期7月から9月生'!#REF!</definedName>
    <definedName name="T">[25]在庫!$K$51</definedName>
    <definedName name="ｔ４ｗｇふぇｖｒ">[11]コストＡ!#REF!</definedName>
    <definedName name="TABBUMON">[26]部門ｺｰﾄﾞ!$L$6:$M$190</definedName>
    <definedName name="ｔｂヴぇｒｃ">[11]コストＡ!#REF!</definedName>
    <definedName name="TD">#N/A</definedName>
    <definedName name="ｔｇ４ｘｗ">#REF!</definedName>
    <definedName name="TH">#N/A</definedName>
    <definedName name="ｔｈじえｋｄｓ">#REF!</definedName>
    <definedName name="to">'[18]2210'!#REF!</definedName>
    <definedName name="ｔｒｂｃｄｗｘ">[11]コストＡ!#REF!</definedName>
    <definedName name="ｔｒｃｄｓｘ">#REF!</definedName>
    <definedName name="ｔｒｃｄｗ">#REF!</definedName>
    <definedName name="ｔｒｄ">#REF!</definedName>
    <definedName name="ｔｒでｘｖ">#REF!</definedName>
    <definedName name="TT">#N/A</definedName>
    <definedName name="TXY">#N/A</definedName>
    <definedName name="TZ">#N/A</definedName>
    <definedName name="ｔべｖｒｂｔｎｙｒ">[11]コストＡ!#REF!</definedName>
    <definedName name="ｔれ">#REF!</definedName>
    <definedName name="V">#N/A</definedName>
    <definedName name="ｖｇｆｈｂ">'[17]2210'!#REF!</definedName>
    <definedName name="ｖｇｈｂんｊ">#REF!</definedName>
    <definedName name="VLOOKUP_Sheet1_C4_C127_Sheet1_D4_G127_U35_X35">#REF!</definedName>
    <definedName name="VO">#N/A</definedName>
    <definedName name="ｖｒｃｗｘｓ">#REF!</definedName>
    <definedName name="ｖふぇｘ">#REF!</definedName>
    <definedName name="w">[0]!w</definedName>
    <definedName name="ｗｄ">#REF!</definedName>
    <definedName name="ｗｄｓ">#REF!</definedName>
    <definedName name="ｗｄてゅ">#REF!</definedName>
    <definedName name="we">#REF!</definedName>
    <definedName name="ｗｆｇｔ">#REF!</definedName>
    <definedName name="ｗｒｔ">#REF!</definedName>
    <definedName name="ｗｓｘｃ">#REF!</definedName>
    <definedName name="ＷＷ">#REF!</definedName>
    <definedName name="Ｘ">#REF!</definedName>
    <definedName name="ｘｃてｒｆ">[11]コストＡ!#REF!</definedName>
    <definedName name="ｘｄｃｆｔｒｙ">#REF!</definedName>
    <definedName name="Y">#REF!</definedName>
    <definedName name="yen1">[14]コスト体質改革!$C$4</definedName>
    <definedName name="yen2">[14]コスト体質改革!$J$4</definedName>
    <definedName name="ｙｈｊｊ">[27]!予算取り込み.Record6</definedName>
    <definedName name="ｙｒ５ｔくｍｊ">[11]コストＡ!#REF!</definedName>
    <definedName name="ｙｒｆｘ">[28]新ﾗｲﾝﾍﾞｰｽ!$J$15</definedName>
    <definedName name="ｙｔ">'[12]工数単価表 ２Ｒ用'!#REF!</definedName>
    <definedName name="ｙｔｇｒｖｆｃｄ">#REF!</definedName>
    <definedName name="ｙｔｒｖｘ">#REF!</definedName>
    <definedName name="ｙｔｒでｓｘ" hidden="1">#REF!</definedName>
    <definedName name="yy">#REF!</definedName>
    <definedName name="ｙんｂｔｖｒｃ">[29]新ﾗｲﾝ企画提案!$D$9</definedName>
    <definedName name="Z">#N/A</definedName>
    <definedName name="ｚｓｄｆｒｔｇｖ">'[17]2210'!#REF!</definedName>
    <definedName name="ｚｘｄｆｇｔｖ">#REF!</definedName>
    <definedName name="ｚｘｓでｒ">[11]コストＡ!#REF!</definedName>
    <definedName name="ァ">#REF!</definedName>
    <definedName name="ア">#REF!</definedName>
    <definedName name="あ">#REF!</definedName>
    <definedName name="あｑｗ">#REF!</definedName>
    <definedName name="あｗ">#REF!</definedName>
    <definedName name="ああ">#REF!</definedName>
    <definedName name="あかん">#REF!</definedName>
    <definedName name="あすぇｄｒｆｔ">[11]コストＡ!#REF!</definedName>
    <definedName name="あすぇｒｆｃｘ">#REF!</definedName>
    <definedName name="アルファベット">'[30]3.４Ｒ損益'!#REF!</definedName>
    <definedName name="イ">#REF!</definedName>
    <definedName name="い">#REF!</definedName>
    <definedName name="いｌｋじゅｔｒ">[11]コストＡ!#REF!</definedName>
    <definedName name="いｍｖｒ">#REF!</definedName>
    <definedName name="いい">[0]!いい</definedName>
    <definedName name="いうｔｇｒｆｃ">[11]コストＡ!#REF!</definedName>
    <definedName name="いうｙｔ">#REF!</definedName>
    <definedName name="いうｙｔｒｇｆで">[11]コストＡ!#REF!</definedName>
    <definedName name="いうゆｔれｘｓｗ">[11]コストＡ!#REF!</definedName>
    <definedName name="いお">#REF!</definedName>
    <definedName name="いんみゅｖｔｒｃ">#REF!</definedName>
    <definedName name="ウ">#REF!</definedName>
    <definedName name="う">#REF!</definedName>
    <definedName name="うｎｙｂｖｔｒせｘ">#REF!</definedName>
    <definedName name="うｔｙ">#REF!</definedName>
    <definedName name="うｙｈｇ" hidden="1">#REF!</definedName>
    <definedName name="うｙｔｒｄｄｓ">[11]コストＡ!#REF!</definedName>
    <definedName name="うｙｔｔ" hidden="1">#REF!</definedName>
    <definedName name="うう">#REF!</definedName>
    <definedName name="うぇ" hidden="1">#REF!</definedName>
    <definedName name="ヴぇ３ｒｃｘ">#REF!</definedName>
    <definedName name="うぇｄｃｘｖｆｇ">#REF!</definedName>
    <definedName name="うぇｄｆｃ">[11]コストＡ!#REF!</definedName>
    <definedName name="うぇｒ">#REF!</definedName>
    <definedName name="うぇｒｔ" hidden="1">#REF!</definedName>
    <definedName name="エ">#REF!</definedName>
    <definedName name="え">#REF!</definedName>
    <definedName name="えｒｄｓｚｄｘｃ">#REF!</definedName>
    <definedName name="えｒｔｆ">[11]コストＡ!#REF!</definedName>
    <definedName name="えｒｔｙ">#REF!</definedName>
    <definedName name="えｗ">#REF!</definedName>
    <definedName name="えあヴぇｔ">[11]コストＡ!#REF!</definedName>
    <definedName name="えわヴぇｒｖｒｔｂｒ">[11]コストＡ!#REF!</definedName>
    <definedName name="オ">#REF!</definedName>
    <definedName name="お">#REF!</definedName>
    <definedName name="お０">#REF!</definedName>
    <definedName name="おい">'[4]3.４Ｒ損益'!#REF!</definedName>
    <definedName name="おいｂｔれｃｄｓｓ">[11]コストＡ!#REF!</definedName>
    <definedName name="おいうｙ">#REF!</definedName>
    <definedName name="おいうｙｔｒ">#REF!</definedName>
    <definedName name="カ">#REF!</definedName>
    <definedName name="か">#REF!</definedName>
    <definedName name="キ">#REF!</definedName>
    <definedName name="き">#REF!</definedName>
    <definedName name="きｂｇてｖｒｆ">#REF!</definedName>
    <definedName name="きｍじゅｂｔｒ">[11]コストＡ!#REF!</definedName>
    <definedName name="きう">#REF!</definedName>
    <definedName name="きしゅ２">#REF!</definedName>
    <definedName name="キリン">#REF!</definedName>
    <definedName name="ク">#REF!</definedName>
    <definedName name="く">#REF!</definedName>
    <definedName name="くｙｔｒ">[11]コストＡ!#REF!</definedName>
    <definedName name="くぁ">#REF!</definedName>
    <definedName name="くぁｚ" hidden="1">#REF!</definedName>
    <definedName name="くぁｚｘ">#REF!</definedName>
    <definedName name="くぇ">#REF!</definedName>
    <definedName name="くぇｄｃｖ">#REF!</definedName>
    <definedName name="くぇｄｆｃ">[11]コストＡ!#REF!</definedName>
    <definedName name="くぇうぇ" hidden="1">#REF!</definedName>
    <definedName name="グラフ">[31]ENG!$S$3:$AJ$77</definedName>
    <definedName name="ケ">#REF!</definedName>
    <definedName name="け">#REF!</definedName>
    <definedName name="コ">#REF!</definedName>
    <definedName name="こ">#REF!</definedName>
    <definedName name="こお">#REF!</definedName>
    <definedName name="サ">#REF!</definedName>
    <definedName name="さ">#REF!</definedName>
    <definedName name="ざｓｗｅｄｃｘ">#REF!</definedName>
    <definedName name="ｻｲ">#REF!</definedName>
    <definedName name="シ">#REF!</definedName>
    <definedName name="し">#REF!</definedName>
    <definedName name="じｙｓｆｔ">#REF!</definedName>
    <definedName name="じてｆｄｙ">#REF!</definedName>
    <definedName name="ショット">#REF!</definedName>
    <definedName name="す">#REF!</definedName>
    <definedName name="スェｄｃｖ" hidden="1">#REF!</definedName>
    <definedName name="せ">#REF!</definedName>
    <definedName name="そ">#REF!</definedName>
    <definedName name="そｔ" hidden="1">#REF!</definedName>
    <definedName name="ｿｰﾄFILE">#N/A</definedName>
    <definedName name="その他">#REF!</definedName>
    <definedName name="た">#REF!</definedName>
    <definedName name="ち">#REF!</definedName>
    <definedName name="ちお">#REF!</definedName>
    <definedName name="ちゅｈｆ">#REF!</definedName>
    <definedName name="つ">#REF!</definedName>
    <definedName name="て">#REF!</definedName>
    <definedName name="ﾃﾞｨﾙ変更">#N/A</definedName>
    <definedName name="ﾃﾞｨﾚｸﾄﾘ">#N/A</definedName>
    <definedName name="データー">[31]ENG!$B$4:$Q$62</definedName>
    <definedName name="ﾄ">'[15]2210'!#REF!</definedName>
    <definedName name="と">#REF!</definedName>
    <definedName name="ﾄﾞﾘﾙ">#N/A</definedName>
    <definedName name="な">#REF!</definedName>
    <definedName name="に">#REF!</definedName>
    <definedName name="にｓｈｄｙ">#REF!</definedName>
    <definedName name="ぬ">#REF!</definedName>
    <definedName name="ね">#REF!</definedName>
    <definedName name="の">#REF!</definedName>
    <definedName name="は">#REF!</definedName>
    <definedName name="ﾊﾞｯｸｱｯﾌﾟ">#N/A</definedName>
    <definedName name="ひ">#REF!</definedName>
    <definedName name="ひゅい">#REF!</definedName>
    <definedName name="ふ">#REF!</definedName>
    <definedName name="ブランク">#REF!</definedName>
    <definedName name="へ">#REF!</definedName>
    <definedName name="ﾍﾟﾝｷ">'[15]2210'!#REF!</definedName>
    <definedName name="ほ">#REF!</definedName>
    <definedName name="ぽ">'[32]7月決定長期7月から9月生'!#REF!</definedName>
    <definedName name="ぽｐ">#REF!</definedName>
    <definedName name="ぽいう">'[12]工数単価表 ２Ｒ用'!#REF!</definedName>
    <definedName name="ぽぷ">#REF!</definedName>
    <definedName name="ﾐｰﾘﾝｸﾞ">#N/A</definedName>
    <definedName name="みゅｘｗｘｚ">#REF!</definedName>
    <definedName name="みゅんｂｔｒヴぇｗ">[11]コストＡ!#REF!</definedName>
    <definedName name="むｂｒｖｃｓ">[11]コストＡ!#REF!</definedName>
    <definedName name="むｎｙｂｔｖｒｃ">[11]コストＡ!#REF!</definedName>
    <definedName name="ゆｍｂｔｒせ">[11]コストＡ!#REF!</definedName>
    <definedName name="ゆいおｌ">[23]負荷15XX!#REF!</definedName>
    <definedName name="れ">#REF!</definedName>
    <definedName name="ﾚｲｱｳﾄ">#REF!</definedName>
    <definedName name="ﾚｲｱｳﾄ3">[33]ﾚｲｱｳﾄ!$EH$1:$IV$90</definedName>
    <definedName name="わｓでｆｒｔｖｃｖ">#REF!</definedName>
    <definedName name="ん">#REF!</definedName>
    <definedName name="ん４ｖｔｒせ">#REF!</definedName>
    <definedName name="んｂｔｒｃ">#REF!</definedName>
    <definedName name="んｂｖｔｒせ">#REF!</definedName>
    <definedName name="んｈｊｋ">'[17]2210'!#REF!</definedName>
    <definedName name="んｔｒｂｃｄｗ">#REF!</definedName>
    <definedName name="んじゅ６４ｘｓ">#REF!</definedName>
    <definedName name="んんん">#REF!</definedName>
    <definedName name="依頼表２">#REF!</definedName>
    <definedName name="移送">#N/A</definedName>
    <definedName name="印刷">#N/A</definedName>
    <definedName name="印刷指定">#REF!</definedName>
    <definedName name="印刷設定">#N/A</definedName>
    <definedName name="印刷単表">#N/A</definedName>
    <definedName name="印刷範囲">#REF!</definedName>
    <definedName name="印刷連続">#N/A</definedName>
    <definedName name="応援９月">#REF!</definedName>
    <definedName name="下期">#REF!</definedName>
    <definedName name="仮受け治具">#REF!</definedName>
    <definedName name="稼働">"R5C12"</definedName>
    <definedName name="稼働時間自">#REF!</definedName>
    <definedName name="稼働日">#REF!</definedName>
    <definedName name="稼働日00年10月">#REF!</definedName>
    <definedName name="稼働日00年11月">#REF!</definedName>
    <definedName name="稼働日00年12月">#REF!</definedName>
    <definedName name="稼働日00年４月">'[34]#REF'!$N$28</definedName>
    <definedName name="稼働日00年５月">'[34]#REF'!$O$28</definedName>
    <definedName name="稼働日00年6月">#REF!</definedName>
    <definedName name="稼働日00年7月">#REF!</definedName>
    <definedName name="稼働日00年8月">#REF!</definedName>
    <definedName name="稼働日00年9月">#REF!</definedName>
    <definedName name="稼働日01年1月">#REF!</definedName>
    <definedName name="稼働日01年2月">#REF!</definedName>
    <definedName name="稼働日01年3月">#REF!</definedName>
    <definedName name="稼働日自">#REF!</definedName>
    <definedName name="稼働日数00年7月">#REF!</definedName>
    <definedName name="稼働日数00年8月">#REF!</definedName>
    <definedName name="稼働日数00年9月">#REF!</definedName>
    <definedName name="稼働率自">#REF!</definedName>
    <definedName name="稼動時間_分">#REF!</definedName>
    <definedName name="稼動日">[35]実績!$L$3</definedName>
    <definedName name="稼動日数00年1月">'[34]#REF'!$K$25</definedName>
    <definedName name="稼動日数00年2月">'[34]#REF'!$L$25</definedName>
    <definedName name="稼動日数00年3月">'[34]#REF'!$M$25</definedName>
    <definedName name="稼動日数00年4月">#REF!</definedName>
    <definedName name="稼動日数00年5月">#REF!</definedName>
    <definedName name="稼動日数00年6月">#REF!</definedName>
    <definedName name="稼動日数00年7月">#REF!</definedName>
    <definedName name="稼動日数00年8月">#REF!</definedName>
    <definedName name="稼動日数00年９月">#REF!</definedName>
    <definedName name="稼動日数99年10月">'[34]#REF'!$H$25</definedName>
    <definedName name="稼動日数99年11月">'[34]#REF'!$I$25</definedName>
    <definedName name="稼動日数99年12月">'[34]#REF'!$J$25</definedName>
    <definedName name="画面A">#N/A</definedName>
    <definedName name="確認">#REF!</definedName>
    <definedName name="管理工数自">#REF!</definedName>
    <definedName name="基準稼働日">#REF!</definedName>
    <definedName name="基準費用">#REF!</definedName>
    <definedName name="基本工数">#REF!</definedName>
    <definedName name="基本秒数">#REF!</definedName>
    <definedName name="基本要件">#REF!</definedName>
    <definedName name="基本要件DATA">#REF!</definedName>
    <definedName name="基本要件枠">#REF!</definedName>
    <definedName name="期稼働日">#REF!</definedName>
    <definedName name="期末稼働日">#REF!</definedName>
    <definedName name="機３">#REF!</definedName>
    <definedName name="機種">#REF!</definedName>
    <definedName name="機種１">[36]ＦＲＭ負荷表!$DY$43:$EH$102</definedName>
    <definedName name="機種2">#REF!</definedName>
    <definedName name="機種3">#REF!</definedName>
    <definedName name="機種F">#REF!</definedName>
    <definedName name="機種F2">#REF!</definedName>
    <definedName name="機種台数">#REF!</definedName>
    <definedName name="機種名">#REF!</definedName>
    <definedName name="休止時間1">#REF!</definedName>
    <definedName name="栗りん">#REF!</definedName>
    <definedName name="栗嶋">#REF!</definedName>
    <definedName name="計画名">[37]①表紙!$M$6</definedName>
    <definedName name="欠補係数自">#REF!</definedName>
    <definedName name="決定分析２">#REF!</definedName>
    <definedName name="月">#N/A</definedName>
    <definedName name="建て屋費用">[28]新ﾗｲﾝﾍﾞｰｽ!$J$15</definedName>
    <definedName name="研修">#N/A</definedName>
    <definedName name="呼出">#N/A</definedName>
    <definedName name="呼出書込">#N/A</definedName>
    <definedName name="固定労務費">#REF!</definedName>
    <definedName name="故障件数1">#REF!</definedName>
    <definedName name="交替手当">#REF!</definedName>
    <definedName name="交替手当自">#REF!</definedName>
    <definedName name="交代手当自">#REF!</definedName>
    <definedName name="工数">#REF!</definedName>
    <definedName name="工数２">'[38]工数単価表 ２Ｒ用'!#REF!</definedName>
    <definedName name="工程抜け盛れ検証">#REF!</definedName>
    <definedName name="工程編成率自">#REF!</definedName>
    <definedName name="構想仕様">#REF!</definedName>
    <definedName name="合計台数">#REF!</definedName>
    <definedName name="削除DF">#N/A</definedName>
    <definedName name="残業費">#REF!</definedName>
    <definedName name="仕事量試算">#REF!</definedName>
    <definedName name="仕様差" hidden="1">#REF!</definedName>
    <definedName name="仕様書目次">[39]目次!$C$1:$AE$75</definedName>
    <definedName name="事計">#REF!</definedName>
    <definedName name="時間ﾕﾆｯﾄ">#N/A</definedName>
    <definedName name="時間許容">#N/A</definedName>
    <definedName name="修正前">#REF!</definedName>
    <definedName name="修正用役">#REF!</definedName>
    <definedName name="修理項目">#REF!</definedName>
    <definedName name="準備中段">#N/A</definedName>
    <definedName name="初期自動化設備費">#REF!</definedName>
    <definedName name="初期自動化設備費2">#REF!</definedName>
    <definedName name="初期設備費">#REF!</definedName>
    <definedName name="初期設備費2">#REF!</definedName>
    <definedName name="初期設備費手">#REF!</definedName>
    <definedName name="初年度投資">[11]コストＡ!#REF!</definedName>
    <definedName name="初年度投資2">[11]コストＡ!#REF!</definedName>
    <definedName name="初年度投資3">[11]コストＡ!#REF!</definedName>
    <definedName name="初年度投資41">[11]コストＡ!#REF!</definedName>
    <definedName name="初年度投資42">[11]コストＡ!#REF!</definedName>
    <definedName name="初年度投資43">[11]コストＡ!#REF!</definedName>
    <definedName name="初年度投資51">[11]コストＡ!#REF!</definedName>
    <definedName name="初年度投資52">[11]コストＡ!#REF!</definedName>
    <definedName name="初年度投資53">[11]コストＡ!#REF!</definedName>
    <definedName name="償却率">#REF!</definedName>
    <definedName name="小組">#REF!</definedName>
    <definedName name="小組ｴﾘｱ">#REF!</definedName>
    <definedName name="消去MFｾﾙ">#N/A</definedName>
    <definedName name="消去TMｾﾙ">#N/A</definedName>
    <definedName name="消去ﾌｧｲﾙ">#N/A</definedName>
    <definedName name="消去入ｾﾙ">#N/A</definedName>
    <definedName name="消去余白">#N/A</definedName>
    <definedName name="上期計">#REF!</definedName>
    <definedName name="植田">[40]Sheet1!#REF!</definedName>
    <definedName name="色彩管理_2_">#REF!</definedName>
    <definedName name="新機種要件">'[41]６中３版'!$R$240:$AD$412</definedName>
    <definedName name="人総工数">#REF!</definedName>
    <definedName name="図面検証">#REF!</definedName>
    <definedName name="制御E2">'[4]3.４Ｒ損益'!#REF!</definedName>
    <definedName name="生産">#REF!</definedName>
    <definedName name="生産計画">'[42]79CH'!$C$2:$BZ$82</definedName>
    <definedName name="生産計画2210">[43]DC計画!$D$2:$EE$105</definedName>
    <definedName name="生産計画2211">[43]DC計画!$D$108:$EE$223</definedName>
    <definedName name="切削段付">#N/A</definedName>
    <definedName name="切削通常">#N/A</definedName>
    <definedName name="専用通常">#N/A</definedName>
    <definedName name="戦略投資１">[28]新ﾗｲﾝ将来戦略!$G$26</definedName>
    <definedName name="前回差異">#REF!</definedName>
    <definedName name="全体ﾚｲｱｳﾄ">#REF!</definedName>
    <definedName name="操業費自">#REF!</definedName>
    <definedName name="総業費自">#REF!</definedName>
    <definedName name="総工数">[44]ﾁｮｺ停!$F$4</definedName>
    <definedName name="総投資3">[11]コストＡ!#REF!</definedName>
    <definedName name="総投資額">[11]コストＡ!#REF!</definedName>
    <definedName name="総投資額1">[11]コストＡ!#REF!</definedName>
    <definedName name="総投資額2">[11]コストＡ!#REF!</definedName>
    <definedName name="打ち出し">#REF!</definedName>
    <definedName name="替え番号">#N/A</definedName>
    <definedName name="替え並び">#N/A</definedName>
    <definedName name="単印刷">#N/A</definedName>
    <definedName name="単表印刷">#N/A</definedName>
    <definedName name="直間比自">#REF!</definedName>
    <definedName name="直間比手">#REF!</definedName>
    <definedName name="直直変動要員">#REF!</definedName>
    <definedName name="直直要員">#REF!</definedName>
    <definedName name="賃率1">#REF!</definedName>
    <definedName name="賃率2">#REF!</definedName>
    <definedName name="賃率3">#REF!</definedName>
    <definedName name="賃率4">#REF!</definedName>
    <definedName name="賃率5">#REF!</definedName>
    <definedName name="賃率6">#REF!</definedName>
    <definedName name="賃率7">#REF!</definedName>
    <definedName name="賃率8">#REF!</definedName>
    <definedName name="通期計">'[45]償却ｼ-ﾄ(直接)'!#REF!</definedName>
    <definedName name="転写WF名">#N/A</definedName>
    <definedName name="転写式Y">#N/A</definedName>
    <definedName name="転写式Z">#N/A</definedName>
    <definedName name="塗装">'[16]2210'!#REF!</definedName>
    <definedName name="塗装１">'[16]2210'!#REF!</definedName>
    <definedName name="渡航目的">'[46]６中３版'!$R$240:$AD$412</definedName>
    <definedName name="登録">#N/A</definedName>
    <definedName name="登録ﾌｧｲﾙ">#N/A</definedName>
    <definedName name="投資の推移" hidden="1">#REF!</definedName>
    <definedName name="投資額">[11]コストＡ!#REF!</definedName>
    <definedName name="投資額1">[11]コストＡ!#REF!</definedName>
    <definedName name="投資額2">[11]コストＡ!#REF!</definedName>
    <definedName name="投資合計41">[11]コストＡ!#REF!</definedName>
    <definedName name="投資合計42">[11]コストＡ!#REF!</definedName>
    <definedName name="投資合計43">[11]コストＡ!#REF!</definedName>
    <definedName name="投資合計51">[11]コストＡ!#REF!</definedName>
    <definedName name="投資合計52">[11]コストＡ!#REF!</definedName>
    <definedName name="投資合計53">[11]コストＡ!#REF!</definedName>
    <definedName name="特需">#N/A</definedName>
    <definedName name="二行化">#N/A</definedName>
    <definedName name="日">#REF!</definedName>
    <definedName name="入力ﾃﾞｰﾀ">#N/A</definedName>
    <definedName name="入力ﾍﾟｰｼﾞ">#N/A</definedName>
    <definedName name="入力図番">#N/A</definedName>
    <definedName name="入力日付">#N/A</definedName>
    <definedName name="年間台数">[29]新ﾗｲﾝ企画提案!$D$9</definedName>
    <definedName name="能拡１">#REF!</definedName>
    <definedName name="能拡考え方">#REF!</definedName>
    <definedName name="馬力ｽﾗｽﾄ">#N/A</definedName>
    <definedName name="抜け漏れ検証">#REF!</definedName>
    <definedName name="汎用" hidden="1">#REF!</definedName>
    <definedName name="非保護ALL">#N/A</definedName>
    <definedName name="表V値化">#N/A</definedName>
    <definedName name="表紙">#REF!</definedName>
    <definedName name="品質情報">#N/A</definedName>
    <definedName name="品質展開">#REF!</definedName>
    <definedName name="不具合即時">[47]不具合即時!$A$1:$L$16377</definedName>
    <definedName name="負荷一覧">[43]DC計画!$FA$3:$FT$55</definedName>
    <definedName name="負荷表">[43]ＤＣ負荷表!$C$3:$BE$157</definedName>
    <definedName name="部門費報告書">#REF!</definedName>
    <definedName name="複写DF">#N/A</definedName>
    <definedName name="複写ﾃﾞｰﾀ">#N/A</definedName>
    <definedName name="複写ﾌｧｲﾙ">#N/A</definedName>
    <definedName name="複写式X">#N/A</definedName>
    <definedName name="複写式Z">#N/A</definedName>
    <definedName name="並び替え">#N/A</definedName>
    <definedName name="変換">#N/A</definedName>
    <definedName name="変換単独">#N/A</definedName>
    <definedName name="変換汎専">#N/A</definedName>
    <definedName name="変換連続">#N/A</definedName>
    <definedName name="変動労務費">#REF!</definedName>
    <definedName name="保護解除">#N/A</definedName>
    <definedName name="保存">#N/A</definedName>
    <definedName name="保存変換">#N/A</definedName>
    <definedName name="方案">#REF!</definedName>
    <definedName name="埋込み">#N/A</definedName>
    <definedName name="目次">#REF!</definedName>
    <definedName name="予算4">#REF!</definedName>
    <definedName name="予算5">#REF!</definedName>
    <definedName name="予算6">#REF!</definedName>
    <definedName name="予算7">#REF!</definedName>
    <definedName name="予算8">#REF!</definedName>
    <definedName name="予算9">#REF!</definedName>
    <definedName name="予算取り込み.Record6">[48]!予算取り込み.Record6</definedName>
    <definedName name="用紙単票">#N/A</definedName>
    <definedName name="用紙連続">#N/A</definedName>
    <definedName name="用役費自">#REF!</definedName>
    <definedName name="要員係数1">[11]コストＡ!#REF!</definedName>
    <definedName name="要員係数2">[11]コストＡ!#REF!</definedName>
    <definedName name="要員係数3">[11]コストＡ!#REF!</definedName>
    <definedName name="要員係数41">[11]コストＡ!#REF!</definedName>
    <definedName name="要員係数42">[11]コストＡ!#REF!</definedName>
    <definedName name="要員係数43">[11]コストＡ!#REF!</definedName>
    <definedName name="要員係数51">[11]コストＡ!#REF!</definedName>
    <definedName name="要員係数52">[11]コストＡ!#REF!</definedName>
    <definedName name="要員係数53">[11]コストＡ!#REF!</definedName>
    <definedName name="要員係数自">#REF!</definedName>
    <definedName name="要員工数">[19]台数ｺｽﾄ変化算出!$J$7</definedName>
    <definedName name="要員工数１">[11]コストＡ!#REF!</definedName>
    <definedName name="要員工数2">[11]コストＡ!#REF!</definedName>
    <definedName name="要員工数3">[11]コストＡ!#REF!</definedName>
    <definedName name="要員工数41">[11]コストＡ!#REF!</definedName>
    <definedName name="要員工数42">[11]コストＡ!#REF!</definedName>
    <definedName name="要員工数43">[11]コストＡ!#REF!</definedName>
    <definedName name="要員工数51">[11]コストＡ!#REF!</definedName>
    <definedName name="要員工数52">[11]コストＡ!#REF!</definedName>
    <definedName name="要員工数53">[11]コストＡ!#REF!</definedName>
    <definedName name="要員工数自">#REF!</definedName>
    <definedName name="要員数1">[11]コストＡ!#REF!</definedName>
    <definedName name="要員数2">[11]コストＡ!#REF!</definedName>
    <definedName name="要員数3">[11]コストＡ!#REF!</definedName>
    <definedName name="要員数41">[11]コストＡ!#REF!</definedName>
    <definedName name="要員数42">[11]コストＡ!#REF!</definedName>
    <definedName name="要員数43">[11]コストＡ!#REF!</definedName>
    <definedName name="要員数51">[11]コストＡ!#REF!</definedName>
    <definedName name="要員数52">[11]コストＡ!#REF!</definedName>
    <definedName name="要員数53">[11]コストＡ!#REF!</definedName>
    <definedName name="要件" hidden="1">#REF!</definedName>
    <definedName name="冷却">[6]負荷15XX!#REF!</definedName>
    <definedName name="労務費">#REF!</definedName>
    <definedName name="労務費自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3" i="297" l="1"/>
  <c r="G53" i="297"/>
  <c r="H53" i="297"/>
  <c r="I53" i="297"/>
  <c r="J53" i="297"/>
  <c r="K53" i="297"/>
  <c r="L53" i="297"/>
  <c r="M53" i="297"/>
  <c r="N53" i="297"/>
  <c r="O53" i="297"/>
  <c r="P53" i="297"/>
  <c r="Q53" i="297"/>
  <c r="R53" i="297"/>
  <c r="S53" i="297"/>
  <c r="T53" i="297"/>
  <c r="U53" i="297"/>
  <c r="V53" i="297"/>
  <c r="W53" i="297"/>
  <c r="X53" i="297"/>
  <c r="Y53" i="297"/>
  <c r="Z53" i="297"/>
  <c r="AA53" i="297"/>
  <c r="AB53" i="297"/>
  <c r="AC53" i="297"/>
  <c r="AD53" i="297"/>
  <c r="AE53" i="297"/>
  <c r="AF53" i="297"/>
  <c r="AG53" i="297"/>
  <c r="AH53" i="297"/>
  <c r="AI53" i="297"/>
  <c r="F53" i="297"/>
  <c r="G53" i="296"/>
  <c r="H53" i="296"/>
  <c r="I53" i="296"/>
  <c r="J53" i="296"/>
  <c r="K53" i="296"/>
  <c r="L53" i="296"/>
  <c r="M53" i="296"/>
  <c r="N53" i="296"/>
  <c r="O53" i="296"/>
  <c r="P53" i="296"/>
  <c r="Q53" i="296"/>
  <c r="R53" i="296"/>
  <c r="S53" i="296"/>
  <c r="T53" i="296"/>
  <c r="U53" i="296"/>
  <c r="V53" i="296"/>
  <c r="W53" i="296"/>
  <c r="X53" i="296"/>
  <c r="Y53" i="296"/>
  <c r="Z53" i="296"/>
  <c r="AA53" i="296"/>
  <c r="AB53" i="296"/>
  <c r="AC53" i="296"/>
  <c r="AD53" i="296"/>
  <c r="AE53" i="296"/>
  <c r="AF53" i="296"/>
  <c r="AG53" i="296"/>
  <c r="AH53" i="296"/>
  <c r="AI53" i="296"/>
  <c r="AJ53" i="296"/>
  <c r="F53" i="296"/>
  <c r="AI52" i="297"/>
  <c r="AJ52" i="297"/>
  <c r="G52" i="296"/>
  <c r="H52" i="296"/>
  <c r="I52" i="296"/>
  <c r="J52" i="296"/>
  <c r="K52" i="296"/>
  <c r="L52" i="296"/>
  <c r="M52" i="296"/>
  <c r="N52" i="296"/>
  <c r="O52" i="296"/>
  <c r="P52" i="296"/>
  <c r="Q52" i="296"/>
  <c r="R52" i="296"/>
  <c r="S52" i="296"/>
  <c r="T52" i="296"/>
  <c r="U52" i="296"/>
  <c r="V52" i="296"/>
  <c r="W52" i="296"/>
  <c r="X52" i="296"/>
  <c r="Y52" i="296"/>
  <c r="Z52" i="296"/>
  <c r="AA52" i="296"/>
  <c r="AB52" i="296"/>
  <c r="AC52" i="296"/>
  <c r="AD52" i="296"/>
  <c r="AE52" i="296"/>
  <c r="AF52" i="296"/>
  <c r="AG52" i="296"/>
  <c r="AH52" i="296"/>
  <c r="AI52" i="296"/>
  <c r="AJ52" i="296"/>
  <c r="F52" i="296"/>
  <c r="E56" i="297" l="1"/>
  <c r="G51" i="296"/>
  <c r="AJ54" i="297" l="1"/>
  <c r="AI54" i="297"/>
  <c r="AE54" i="297"/>
  <c r="AD54" i="297"/>
  <c r="X54" i="297"/>
  <c r="W54" i="297"/>
  <c r="Q54" i="297"/>
  <c r="P54" i="297"/>
  <c r="J54" i="297"/>
  <c r="I54" i="297"/>
  <c r="AG54" i="296"/>
  <c r="AF54" i="296"/>
  <c r="AF54" i="297" s="1"/>
  <c r="AC54" i="296"/>
  <c r="AC54" i="297" s="1"/>
  <c r="AB54" i="296"/>
  <c r="AB54" i="297" s="1"/>
  <c r="AA54" i="296"/>
  <c r="Z54" i="296"/>
  <c r="Y54" i="296"/>
  <c r="V54" i="296"/>
  <c r="U54" i="296"/>
  <c r="T54" i="296"/>
  <c r="T54" i="297" s="1"/>
  <c r="S54" i="296"/>
  <c r="S54" i="297" s="1"/>
  <c r="R54" i="296"/>
  <c r="R54" i="297" s="1"/>
  <c r="O54" i="296"/>
  <c r="N54" i="296"/>
  <c r="M54" i="296"/>
  <c r="L54" i="296"/>
  <c r="K54" i="296"/>
  <c r="H54" i="296"/>
  <c r="H54" i="297" s="1"/>
  <c r="G54" i="296"/>
  <c r="G54" i="297" s="1"/>
  <c r="F54" i="296"/>
  <c r="F54" i="297" s="1"/>
  <c r="E54" i="296"/>
  <c r="E54" i="297" s="1"/>
  <c r="U54" i="297" l="1"/>
  <c r="AG54" i="297"/>
  <c r="V54" i="297"/>
  <c r="K54" i="297"/>
  <c r="L54" i="297"/>
  <c r="M54" i="297"/>
  <c r="Y54" i="297"/>
  <c r="N54" i="297"/>
  <c r="Z54" i="297"/>
  <c r="O54" i="297"/>
  <c r="AA54" i="297"/>
  <c r="Q350" i="296" l="1"/>
  <c r="C366" i="297"/>
  <c r="E365" i="297"/>
  <c r="D365" i="297" s="1"/>
  <c r="E364" i="297"/>
  <c r="AM351" i="297"/>
  <c r="AL351" i="297"/>
  <c r="AK351" i="297"/>
  <c r="E351" i="297"/>
  <c r="AI350" i="297"/>
  <c r="AH350" i="297"/>
  <c r="AG350" i="297"/>
  <c r="AF350" i="297"/>
  <c r="AE350" i="297"/>
  <c r="AD350" i="297"/>
  <c r="AC350" i="297"/>
  <c r="AB350" i="297"/>
  <c r="AA350" i="297"/>
  <c r="Z350" i="297"/>
  <c r="Y350" i="297"/>
  <c r="X350" i="297"/>
  <c r="W350" i="297"/>
  <c r="V350" i="297"/>
  <c r="U350" i="297"/>
  <c r="T350" i="297"/>
  <c r="S350" i="297"/>
  <c r="R350" i="297"/>
  <c r="Q350" i="297"/>
  <c r="P350" i="297"/>
  <c r="O350" i="297"/>
  <c r="N350" i="297"/>
  <c r="M350" i="297"/>
  <c r="L350" i="297"/>
  <c r="K350" i="297"/>
  <c r="J350" i="297"/>
  <c r="I350" i="297"/>
  <c r="H350" i="297"/>
  <c r="G350" i="297"/>
  <c r="F350" i="297"/>
  <c r="AM348" i="297"/>
  <c r="AL348" i="297"/>
  <c r="AJ348" i="297"/>
  <c r="AI348" i="297"/>
  <c r="AH348" i="297"/>
  <c r="AG348" i="297"/>
  <c r="AF348" i="297"/>
  <c r="AE348" i="297"/>
  <c r="AD348" i="297"/>
  <c r="AC348" i="297"/>
  <c r="AB348" i="297"/>
  <c r="AA348" i="297"/>
  <c r="Z348" i="297"/>
  <c r="Y348" i="297"/>
  <c r="X348" i="297"/>
  <c r="W348" i="297"/>
  <c r="V348" i="297"/>
  <c r="U348" i="297"/>
  <c r="T348" i="297"/>
  <c r="S348" i="297"/>
  <c r="R348" i="297"/>
  <c r="Q348" i="297"/>
  <c r="P348" i="297"/>
  <c r="O348" i="297"/>
  <c r="N348" i="297"/>
  <c r="M348" i="297"/>
  <c r="L348" i="297"/>
  <c r="K348" i="297"/>
  <c r="J348" i="297"/>
  <c r="I348" i="297"/>
  <c r="H348" i="297"/>
  <c r="G348" i="297"/>
  <c r="F348" i="297"/>
  <c r="AM347" i="297"/>
  <c r="AL347" i="297"/>
  <c r="AI346" i="297"/>
  <c r="AH346" i="297"/>
  <c r="AG346" i="297"/>
  <c r="AF346" i="297"/>
  <c r="AE346" i="297"/>
  <c r="AD346" i="297"/>
  <c r="AC346" i="297"/>
  <c r="AB346" i="297"/>
  <c r="AA346" i="297"/>
  <c r="Z346" i="297"/>
  <c r="Y346" i="297"/>
  <c r="X346" i="297"/>
  <c r="W346" i="297"/>
  <c r="V346" i="297"/>
  <c r="U346" i="297"/>
  <c r="T346" i="297"/>
  <c r="S346" i="297"/>
  <c r="R346" i="297"/>
  <c r="Q346" i="297"/>
  <c r="P346" i="297"/>
  <c r="O346" i="297"/>
  <c r="N346" i="297"/>
  <c r="M346" i="297"/>
  <c r="L346" i="297"/>
  <c r="K346" i="297"/>
  <c r="J346" i="297"/>
  <c r="I346" i="297"/>
  <c r="H346" i="297"/>
  <c r="G346" i="297"/>
  <c r="F346" i="297"/>
  <c r="AI345" i="297"/>
  <c r="AJ345" i="297" s="1"/>
  <c r="F345" i="297"/>
  <c r="G345" i="297" s="1"/>
  <c r="H345" i="297" s="1"/>
  <c r="I345" i="297" s="1"/>
  <c r="J345" i="297" s="1"/>
  <c r="K345" i="297" s="1"/>
  <c r="L345" i="297" s="1"/>
  <c r="M345" i="297" s="1"/>
  <c r="N345" i="297" s="1"/>
  <c r="O345" i="297" s="1"/>
  <c r="P345" i="297" s="1"/>
  <c r="Q345" i="297" s="1"/>
  <c r="R345" i="297" s="1"/>
  <c r="S345" i="297" s="1"/>
  <c r="T345" i="297" s="1"/>
  <c r="U345" i="297" s="1"/>
  <c r="V345" i="297" s="1"/>
  <c r="W345" i="297" s="1"/>
  <c r="X345" i="297" s="1"/>
  <c r="Y345" i="297" s="1"/>
  <c r="Z345" i="297" s="1"/>
  <c r="AA345" i="297" s="1"/>
  <c r="AB345" i="297" s="1"/>
  <c r="AC345" i="297" s="1"/>
  <c r="AD345" i="297" s="1"/>
  <c r="AE345" i="297" s="1"/>
  <c r="AF345" i="297" s="1"/>
  <c r="AG345" i="297" s="1"/>
  <c r="AH345" i="297" s="1"/>
  <c r="AM341" i="297"/>
  <c r="AL341" i="297"/>
  <c r="AM340" i="297"/>
  <c r="AL340" i="297"/>
  <c r="AJ340" i="297"/>
  <c r="AI340" i="297"/>
  <c r="AH340" i="297"/>
  <c r="AG340" i="297"/>
  <c r="AF340" i="297"/>
  <c r="AE340" i="297"/>
  <c r="AD340" i="297"/>
  <c r="AC340" i="297"/>
  <c r="AB340" i="297"/>
  <c r="AA340" i="297"/>
  <c r="Z340" i="297"/>
  <c r="Y340" i="297"/>
  <c r="X340" i="297"/>
  <c r="W340" i="297"/>
  <c r="V340" i="297"/>
  <c r="U340" i="297"/>
  <c r="T340" i="297"/>
  <c r="S340" i="297"/>
  <c r="R340" i="297"/>
  <c r="Q340" i="297"/>
  <c r="P340" i="297"/>
  <c r="O340" i="297"/>
  <c r="N340" i="297"/>
  <c r="M340" i="297"/>
  <c r="L340" i="297"/>
  <c r="K340" i="297"/>
  <c r="J340" i="297"/>
  <c r="I340" i="297"/>
  <c r="H340" i="297"/>
  <c r="G340" i="297"/>
  <c r="F340" i="297"/>
  <c r="AM338" i="297"/>
  <c r="AM350" i="297" s="1"/>
  <c r="AL338" i="297"/>
  <c r="AL350" i="297" s="1"/>
  <c r="AJ338" i="297"/>
  <c r="AI338" i="297"/>
  <c r="AH338" i="297"/>
  <c r="AG338" i="297"/>
  <c r="AF338" i="297"/>
  <c r="AE338" i="297"/>
  <c r="AD338" i="297"/>
  <c r="AC338" i="297"/>
  <c r="AB338" i="297"/>
  <c r="AA338" i="297"/>
  <c r="Z338" i="297"/>
  <c r="Y338" i="297"/>
  <c r="X338" i="297"/>
  <c r="W338" i="297"/>
  <c r="V338" i="297"/>
  <c r="U338" i="297"/>
  <c r="T338" i="297"/>
  <c r="S338" i="297"/>
  <c r="R338" i="297"/>
  <c r="Q338" i="297"/>
  <c r="P338" i="297"/>
  <c r="O338" i="297"/>
  <c r="N338" i="297"/>
  <c r="M338" i="297"/>
  <c r="L338" i="297"/>
  <c r="K338" i="297"/>
  <c r="J338" i="297"/>
  <c r="I338" i="297"/>
  <c r="H338" i="297"/>
  <c r="G338" i="297"/>
  <c r="F338" i="297"/>
  <c r="AM337" i="297"/>
  <c r="AM349" i="297" s="1"/>
  <c r="AL337" i="297"/>
  <c r="AL349" i="297" s="1"/>
  <c r="AI337" i="297"/>
  <c r="AH337" i="297"/>
  <c r="AG337" i="297"/>
  <c r="AF337" i="297"/>
  <c r="AE337" i="297"/>
  <c r="AD337" i="297"/>
  <c r="AC337" i="297"/>
  <c r="AB337" i="297"/>
  <c r="AA337" i="297"/>
  <c r="Z337" i="297"/>
  <c r="Y337" i="297"/>
  <c r="X337" i="297"/>
  <c r="W337" i="297"/>
  <c r="V337" i="297"/>
  <c r="U337" i="297"/>
  <c r="T337" i="297"/>
  <c r="S337" i="297"/>
  <c r="R337" i="297"/>
  <c r="Q337" i="297"/>
  <c r="P337" i="297"/>
  <c r="O337" i="297"/>
  <c r="N337" i="297"/>
  <c r="M337" i="297"/>
  <c r="L337" i="297"/>
  <c r="K337" i="297"/>
  <c r="J337" i="297"/>
  <c r="I337" i="297"/>
  <c r="H337" i="297"/>
  <c r="G337" i="297"/>
  <c r="F337" i="297"/>
  <c r="E337" i="297"/>
  <c r="AJ336" i="297"/>
  <c r="AI336" i="297"/>
  <c r="AH336" i="297"/>
  <c r="AG336" i="297"/>
  <c r="AF336" i="297"/>
  <c r="AE336" i="297"/>
  <c r="AD336" i="297"/>
  <c r="AC336" i="297"/>
  <c r="AB336" i="297"/>
  <c r="AA336" i="297"/>
  <c r="Z336" i="297"/>
  <c r="Y336" i="297"/>
  <c r="X336" i="297"/>
  <c r="W336" i="297"/>
  <c r="V336" i="297"/>
  <c r="U336" i="297"/>
  <c r="T336" i="297"/>
  <c r="S336" i="297"/>
  <c r="R336" i="297"/>
  <c r="Q336" i="297"/>
  <c r="P336" i="297"/>
  <c r="O336" i="297"/>
  <c r="N336" i="297"/>
  <c r="M336" i="297"/>
  <c r="L336" i="297"/>
  <c r="K336" i="297"/>
  <c r="J336" i="297"/>
  <c r="I336" i="297"/>
  <c r="H336" i="297"/>
  <c r="G336" i="297"/>
  <c r="F336" i="297"/>
  <c r="E336" i="297"/>
  <c r="H335" i="297"/>
  <c r="I335" i="297" s="1"/>
  <c r="J335" i="297" s="1"/>
  <c r="K335" i="297" s="1"/>
  <c r="L335" i="297" s="1"/>
  <c r="M335" i="297" s="1"/>
  <c r="N335" i="297" s="1"/>
  <c r="O335" i="297" s="1"/>
  <c r="P335" i="297" s="1"/>
  <c r="Q335" i="297" s="1"/>
  <c r="R335" i="297" s="1"/>
  <c r="S335" i="297" s="1"/>
  <c r="T335" i="297" s="1"/>
  <c r="U335" i="297" s="1"/>
  <c r="V335" i="297" s="1"/>
  <c r="W335" i="297" s="1"/>
  <c r="X335" i="297" s="1"/>
  <c r="Y335" i="297" s="1"/>
  <c r="Z335" i="297" s="1"/>
  <c r="AA335" i="297" s="1"/>
  <c r="AB335" i="297" s="1"/>
  <c r="AC335" i="297" s="1"/>
  <c r="AD335" i="297" s="1"/>
  <c r="AE335" i="297" s="1"/>
  <c r="AF335" i="297" s="1"/>
  <c r="AG335" i="297" s="1"/>
  <c r="AH335" i="297" s="1"/>
  <c r="AI335" i="297" s="1"/>
  <c r="AJ335" i="297" s="1"/>
  <c r="G335" i="297"/>
  <c r="F335" i="297"/>
  <c r="AH330" i="297"/>
  <c r="AG330" i="297"/>
  <c r="AF330" i="297"/>
  <c r="AE330" i="297"/>
  <c r="AD330" i="297"/>
  <c r="AC330" i="297"/>
  <c r="AB330" i="297"/>
  <c r="AA330" i="297"/>
  <c r="Z330" i="297"/>
  <c r="Y330" i="297"/>
  <c r="X330" i="297"/>
  <c r="W330" i="297"/>
  <c r="V330" i="297"/>
  <c r="U330" i="297"/>
  <c r="T330" i="297"/>
  <c r="S330" i="297"/>
  <c r="R330" i="297"/>
  <c r="Q330" i="297"/>
  <c r="P330" i="297"/>
  <c r="O330" i="297"/>
  <c r="N330" i="297"/>
  <c r="M330" i="297"/>
  <c r="L330" i="297"/>
  <c r="K330" i="297"/>
  <c r="J330" i="297"/>
  <c r="I330" i="297"/>
  <c r="H330" i="297"/>
  <c r="G330" i="297"/>
  <c r="F330" i="297"/>
  <c r="AK329" i="297"/>
  <c r="AK328" i="297"/>
  <c r="AM327" i="297"/>
  <c r="AM320" i="297" s="1"/>
  <c r="AL327" i="297"/>
  <c r="AG327" i="297"/>
  <c r="AB327" i="297"/>
  <c r="Y327" i="297"/>
  <c r="X327" i="297"/>
  <c r="V327" i="297"/>
  <c r="M327" i="297"/>
  <c r="D327" i="297"/>
  <c r="AJ326" i="297"/>
  <c r="AI326" i="297"/>
  <c r="AH326" i="297"/>
  <c r="AG326" i="297"/>
  <c r="AF326" i="297"/>
  <c r="AE326" i="297"/>
  <c r="AD326" i="297"/>
  <c r="AC326" i="297"/>
  <c r="AB326" i="297"/>
  <c r="AA326" i="297"/>
  <c r="Z326" i="297"/>
  <c r="Y326" i="297"/>
  <c r="X326" i="297"/>
  <c r="W326" i="297"/>
  <c r="V326" i="297"/>
  <c r="U326" i="297"/>
  <c r="T326" i="297"/>
  <c r="S326" i="297"/>
  <c r="S327" i="297" s="1"/>
  <c r="R326" i="297"/>
  <c r="Q326" i="297"/>
  <c r="P326" i="297"/>
  <c r="P327" i="297" s="1"/>
  <c r="O326" i="297"/>
  <c r="N326" i="297"/>
  <c r="M326" i="297"/>
  <c r="L326" i="297"/>
  <c r="K326" i="297"/>
  <c r="J326" i="297"/>
  <c r="I326" i="297"/>
  <c r="I327" i="297" s="1"/>
  <c r="H326" i="297"/>
  <c r="G326" i="297"/>
  <c r="F326" i="297"/>
  <c r="AK325" i="297"/>
  <c r="AJ323" i="297"/>
  <c r="AJ327" i="297" s="1"/>
  <c r="AI323" i="297"/>
  <c r="AI327" i="297" s="1"/>
  <c r="AH323" i="297"/>
  <c r="AH327" i="297" s="1"/>
  <c r="AG323" i="297"/>
  <c r="AF323" i="297"/>
  <c r="AF327" i="297" s="1"/>
  <c r="AE323" i="297"/>
  <c r="AD323" i="297"/>
  <c r="AD327" i="297" s="1"/>
  <c r="AC323" i="297"/>
  <c r="AC327" i="297" s="1"/>
  <c r="AB323" i="297"/>
  <c r="AA323" i="297"/>
  <c r="Z323" i="297"/>
  <c r="Z327" i="297" s="1"/>
  <c r="Y323" i="297"/>
  <c r="X323" i="297"/>
  <c r="W323" i="297"/>
  <c r="W327" i="297" s="1"/>
  <c r="V323" i="297"/>
  <c r="U323" i="297"/>
  <c r="T323" i="297"/>
  <c r="T327" i="297" s="1"/>
  <c r="S323" i="297"/>
  <c r="R323" i="297"/>
  <c r="R327" i="297" s="1"/>
  <c r="Q323" i="297"/>
  <c r="Q327" i="297" s="1"/>
  <c r="P323" i="297"/>
  <c r="O323" i="297"/>
  <c r="N323" i="297"/>
  <c r="N327" i="297" s="1"/>
  <c r="M323" i="297"/>
  <c r="L323" i="297"/>
  <c r="L327" i="297" s="1"/>
  <c r="K323" i="297"/>
  <c r="K327" i="297" s="1"/>
  <c r="J323" i="297"/>
  <c r="J327" i="297" s="1"/>
  <c r="I323" i="297"/>
  <c r="H323" i="297"/>
  <c r="H327" i="297" s="1"/>
  <c r="G323" i="297"/>
  <c r="F323" i="297"/>
  <c r="AK322" i="297"/>
  <c r="G321" i="297"/>
  <c r="H321" i="297" s="1"/>
  <c r="I321" i="297" s="1"/>
  <c r="J321" i="297" s="1"/>
  <c r="K321" i="297" s="1"/>
  <c r="L321" i="297" s="1"/>
  <c r="M321" i="297" s="1"/>
  <c r="N321" i="297" s="1"/>
  <c r="O321" i="297" s="1"/>
  <c r="P321" i="297" s="1"/>
  <c r="Q321" i="297" s="1"/>
  <c r="R321" i="297" s="1"/>
  <c r="S321" i="297" s="1"/>
  <c r="T321" i="297" s="1"/>
  <c r="U321" i="297" s="1"/>
  <c r="V321" i="297" s="1"/>
  <c r="W321" i="297" s="1"/>
  <c r="X321" i="297" s="1"/>
  <c r="Y321" i="297" s="1"/>
  <c r="Z321" i="297" s="1"/>
  <c r="AA321" i="297" s="1"/>
  <c r="AB321" i="297" s="1"/>
  <c r="AC321" i="297" s="1"/>
  <c r="AD321" i="297" s="1"/>
  <c r="AE321" i="297" s="1"/>
  <c r="AF321" i="297" s="1"/>
  <c r="AG321" i="297" s="1"/>
  <c r="AH321" i="297" s="1"/>
  <c r="AI321" i="297" s="1"/>
  <c r="AJ321" i="297" s="1"/>
  <c r="AK321" i="297" s="1"/>
  <c r="F321" i="297"/>
  <c r="AL320" i="297"/>
  <c r="AK320" i="297"/>
  <c r="F319" i="297"/>
  <c r="AH317" i="297"/>
  <c r="AG317" i="297"/>
  <c r="AF317" i="297"/>
  <c r="AE317" i="297"/>
  <c r="AD317" i="297"/>
  <c r="AC317" i="297"/>
  <c r="AB317" i="297"/>
  <c r="AA317" i="297"/>
  <c r="Z317" i="297"/>
  <c r="Y317" i="297"/>
  <c r="X317" i="297"/>
  <c r="W317" i="297"/>
  <c r="V317" i="297"/>
  <c r="U317" i="297"/>
  <c r="T317" i="297"/>
  <c r="S317" i="297"/>
  <c r="R317" i="297"/>
  <c r="Q317" i="297"/>
  <c r="P317" i="297"/>
  <c r="O317" i="297"/>
  <c r="N317" i="297"/>
  <c r="M317" i="297"/>
  <c r="L317" i="297"/>
  <c r="K317" i="297"/>
  <c r="J317" i="297"/>
  <c r="I317" i="297"/>
  <c r="H317" i="297"/>
  <c r="G317" i="297"/>
  <c r="F317" i="297"/>
  <c r="AK316" i="297"/>
  <c r="AK315" i="297"/>
  <c r="AM314" i="297"/>
  <c r="AM346" i="297" s="1"/>
  <c r="AL314" i="297"/>
  <c r="AL346" i="297" s="1"/>
  <c r="AK314" i="297"/>
  <c r="D314" i="297"/>
  <c r="AJ312" i="297"/>
  <c r="AI312" i="297"/>
  <c r="AH312" i="297"/>
  <c r="AG312" i="297"/>
  <c r="AF312" i="297"/>
  <c r="AE312" i="297"/>
  <c r="AD312" i="297"/>
  <c r="AC312" i="297"/>
  <c r="AB312" i="297"/>
  <c r="AA312" i="297"/>
  <c r="Z312" i="297"/>
  <c r="Y312" i="297"/>
  <c r="X312" i="297"/>
  <c r="W312" i="297"/>
  <c r="V312" i="297"/>
  <c r="U312" i="297"/>
  <c r="T312" i="297"/>
  <c r="S312" i="297"/>
  <c r="R312" i="297"/>
  <c r="Q312" i="297"/>
  <c r="P312" i="297"/>
  <c r="O312" i="297"/>
  <c r="N312" i="297"/>
  <c r="M312" i="297"/>
  <c r="L312" i="297"/>
  <c r="K312" i="297"/>
  <c r="J312" i="297"/>
  <c r="I312" i="297"/>
  <c r="H312" i="297"/>
  <c r="G312" i="297"/>
  <c r="F312" i="297"/>
  <c r="AK311" i="297"/>
  <c r="N310" i="297"/>
  <c r="O310" i="297" s="1"/>
  <c r="P310" i="297" s="1"/>
  <c r="Q310" i="297" s="1"/>
  <c r="R310" i="297" s="1"/>
  <c r="S310" i="297" s="1"/>
  <c r="T310" i="297" s="1"/>
  <c r="U310" i="297" s="1"/>
  <c r="V310" i="297" s="1"/>
  <c r="W310" i="297" s="1"/>
  <c r="X310" i="297" s="1"/>
  <c r="Y310" i="297" s="1"/>
  <c r="Z310" i="297" s="1"/>
  <c r="AA310" i="297" s="1"/>
  <c r="AB310" i="297" s="1"/>
  <c r="AC310" i="297" s="1"/>
  <c r="AD310" i="297" s="1"/>
  <c r="AE310" i="297" s="1"/>
  <c r="AF310" i="297" s="1"/>
  <c r="AG310" i="297" s="1"/>
  <c r="AH310" i="297" s="1"/>
  <c r="AI310" i="297" s="1"/>
  <c r="AJ310" i="297" s="1"/>
  <c r="AK310" i="297" s="1"/>
  <c r="H310" i="297"/>
  <c r="I310" i="297" s="1"/>
  <c r="J310" i="297" s="1"/>
  <c r="K310" i="297" s="1"/>
  <c r="L310" i="297" s="1"/>
  <c r="M310" i="297" s="1"/>
  <c r="F310" i="297"/>
  <c r="G310" i="297" s="1"/>
  <c r="AJ309" i="297"/>
  <c r="AI309" i="297"/>
  <c r="AH309" i="297"/>
  <c r="AG309" i="297"/>
  <c r="AF309" i="297"/>
  <c r="AE309" i="297"/>
  <c r="AD309" i="297"/>
  <c r="AC309" i="297"/>
  <c r="AB309" i="297"/>
  <c r="AA309" i="297"/>
  <c r="Z309" i="297"/>
  <c r="Y309" i="297"/>
  <c r="X309" i="297"/>
  <c r="W309" i="297"/>
  <c r="V309" i="297"/>
  <c r="U309" i="297"/>
  <c r="T309" i="297"/>
  <c r="S309" i="297"/>
  <c r="R309" i="297"/>
  <c r="Q309" i="297"/>
  <c r="P309" i="297"/>
  <c r="O309" i="297"/>
  <c r="N309" i="297"/>
  <c r="M309" i="297"/>
  <c r="AK309" i="297" s="1"/>
  <c r="L309" i="297"/>
  <c r="K309" i="297"/>
  <c r="J309" i="297"/>
  <c r="I309" i="297"/>
  <c r="H309" i="297"/>
  <c r="G309" i="297"/>
  <c r="F309" i="297"/>
  <c r="AK308" i="297"/>
  <c r="G307" i="297"/>
  <c r="H307" i="297" s="1"/>
  <c r="I307" i="297" s="1"/>
  <c r="J307" i="297" s="1"/>
  <c r="K307" i="297" s="1"/>
  <c r="L307" i="297" s="1"/>
  <c r="M307" i="297" s="1"/>
  <c r="N307" i="297" s="1"/>
  <c r="O307" i="297" s="1"/>
  <c r="P307" i="297" s="1"/>
  <c r="Q307" i="297" s="1"/>
  <c r="R307" i="297" s="1"/>
  <c r="S307" i="297" s="1"/>
  <c r="T307" i="297" s="1"/>
  <c r="U307" i="297" s="1"/>
  <c r="V307" i="297" s="1"/>
  <c r="W307" i="297" s="1"/>
  <c r="X307" i="297" s="1"/>
  <c r="Y307" i="297" s="1"/>
  <c r="Z307" i="297" s="1"/>
  <c r="AA307" i="297" s="1"/>
  <c r="AB307" i="297" s="1"/>
  <c r="AC307" i="297" s="1"/>
  <c r="AD307" i="297" s="1"/>
  <c r="AE307" i="297" s="1"/>
  <c r="AF307" i="297" s="1"/>
  <c r="AG307" i="297" s="1"/>
  <c r="AH307" i="297" s="1"/>
  <c r="AI307" i="297" s="1"/>
  <c r="AJ307" i="297" s="1"/>
  <c r="AK307" i="297" s="1"/>
  <c r="F307" i="297"/>
  <c r="AK306" i="297"/>
  <c r="G305" i="297"/>
  <c r="H305" i="297" s="1"/>
  <c r="I305" i="297" s="1"/>
  <c r="J305" i="297" s="1"/>
  <c r="K305" i="297" s="1"/>
  <c r="L305" i="297" s="1"/>
  <c r="M305" i="297" s="1"/>
  <c r="N305" i="297" s="1"/>
  <c r="O305" i="297" s="1"/>
  <c r="P305" i="297" s="1"/>
  <c r="Q305" i="297" s="1"/>
  <c r="R305" i="297" s="1"/>
  <c r="S305" i="297" s="1"/>
  <c r="T305" i="297" s="1"/>
  <c r="U305" i="297" s="1"/>
  <c r="V305" i="297" s="1"/>
  <c r="W305" i="297" s="1"/>
  <c r="X305" i="297" s="1"/>
  <c r="Y305" i="297" s="1"/>
  <c r="Z305" i="297" s="1"/>
  <c r="AA305" i="297" s="1"/>
  <c r="AB305" i="297" s="1"/>
  <c r="AC305" i="297" s="1"/>
  <c r="AD305" i="297" s="1"/>
  <c r="AE305" i="297" s="1"/>
  <c r="AF305" i="297" s="1"/>
  <c r="AG305" i="297" s="1"/>
  <c r="AH305" i="297" s="1"/>
  <c r="AI305" i="297" s="1"/>
  <c r="AJ305" i="297" s="1"/>
  <c r="AK305" i="297" s="1"/>
  <c r="F305" i="297"/>
  <c r="AM304" i="297"/>
  <c r="AL304" i="297"/>
  <c r="AK304" i="297"/>
  <c r="AH301" i="297"/>
  <c r="AG301" i="297"/>
  <c r="AF301" i="297"/>
  <c r="AD301" i="297"/>
  <c r="AC301" i="297"/>
  <c r="AB301" i="297"/>
  <c r="AA301" i="297"/>
  <c r="Z301" i="297"/>
  <c r="Y301" i="297"/>
  <c r="X301" i="297"/>
  <c r="W301" i="297"/>
  <c r="V301" i="297"/>
  <c r="U301" i="297"/>
  <c r="T301" i="297"/>
  <c r="S301" i="297"/>
  <c r="R301" i="297"/>
  <c r="Q301" i="297"/>
  <c r="P301" i="297"/>
  <c r="O301" i="297"/>
  <c r="N301" i="297"/>
  <c r="M301" i="297"/>
  <c r="L301" i="297"/>
  <c r="K301" i="297"/>
  <c r="J301" i="297"/>
  <c r="I301" i="297"/>
  <c r="H301" i="297"/>
  <c r="G301" i="297"/>
  <c r="F301" i="297"/>
  <c r="AK300" i="297"/>
  <c r="AE301" i="297" s="1"/>
  <c r="AK299" i="297"/>
  <c r="AM298" i="297"/>
  <c r="AL298" i="297"/>
  <c r="AE298" i="297"/>
  <c r="AC298" i="297"/>
  <c r="X298" i="297"/>
  <c r="V298" i="297"/>
  <c r="U298" i="297"/>
  <c r="R298" i="297"/>
  <c r="Q298" i="297"/>
  <c r="J298" i="297"/>
  <c r="F298" i="297"/>
  <c r="D298" i="297"/>
  <c r="AJ297" i="297"/>
  <c r="AI297" i="297"/>
  <c r="AH297" i="297"/>
  <c r="AG297" i="297"/>
  <c r="AF297" i="297"/>
  <c r="AE297" i="297"/>
  <c r="AD297" i="297"/>
  <c r="AD298" i="297" s="1"/>
  <c r="AC297" i="297"/>
  <c r="AB297" i="297"/>
  <c r="AA297" i="297"/>
  <c r="AA298" i="297" s="1"/>
  <c r="Z297" i="297"/>
  <c r="Z298" i="297" s="1"/>
  <c r="Y297" i="297"/>
  <c r="X297" i="297"/>
  <c r="W297" i="297"/>
  <c r="V297" i="297"/>
  <c r="U297" i="297"/>
  <c r="T297" i="297"/>
  <c r="S297" i="297"/>
  <c r="R297" i="297"/>
  <c r="Q297" i="297"/>
  <c r="P297" i="297"/>
  <c r="O297" i="297"/>
  <c r="O298" i="297" s="1"/>
  <c r="N297" i="297"/>
  <c r="N298" i="297" s="1"/>
  <c r="M297" i="297"/>
  <c r="L297" i="297"/>
  <c r="K297" i="297"/>
  <c r="K298" i="297" s="1"/>
  <c r="J297" i="297"/>
  <c r="I297" i="297"/>
  <c r="H297" i="297"/>
  <c r="G297" i="297"/>
  <c r="F297" i="297"/>
  <c r="AK296" i="297"/>
  <c r="AJ294" i="297"/>
  <c r="AJ298" i="297" s="1"/>
  <c r="AI294" i="297"/>
  <c r="AH294" i="297"/>
  <c r="AH298" i="297" s="1"/>
  <c r="AG294" i="297"/>
  <c r="AG298" i="297" s="1"/>
  <c r="AF294" i="297"/>
  <c r="AF298" i="297" s="1"/>
  <c r="AE294" i="297"/>
  <c r="AD294" i="297"/>
  <c r="AC294" i="297"/>
  <c r="AB294" i="297"/>
  <c r="AB298" i="297" s="1"/>
  <c r="AA294" i="297"/>
  <c r="Z294" i="297"/>
  <c r="Y294" i="297"/>
  <c r="Y298" i="297" s="1"/>
  <c r="X294" i="297"/>
  <c r="W294" i="297"/>
  <c r="V294" i="297"/>
  <c r="U294" i="297"/>
  <c r="T294" i="297"/>
  <c r="T298" i="297" s="1"/>
  <c r="S294" i="297"/>
  <c r="S298" i="297" s="1"/>
  <c r="R294" i="297"/>
  <c r="Q294" i="297"/>
  <c r="P294" i="297"/>
  <c r="P298" i="297" s="1"/>
  <c r="O294" i="297"/>
  <c r="N294" i="297"/>
  <c r="M294" i="297"/>
  <c r="M298" i="297" s="1"/>
  <c r="L294" i="297"/>
  <c r="K294" i="297"/>
  <c r="J294" i="297"/>
  <c r="I294" i="297"/>
  <c r="I298" i="297" s="1"/>
  <c r="H294" i="297"/>
  <c r="H298" i="297" s="1"/>
  <c r="G294" i="297"/>
  <c r="G298" i="297" s="1"/>
  <c r="F294" i="297"/>
  <c r="F295" i="297" s="1"/>
  <c r="G295" i="297" s="1"/>
  <c r="AK293" i="297"/>
  <c r="O292" i="297"/>
  <c r="P292" i="297" s="1"/>
  <c r="Q292" i="297" s="1"/>
  <c r="R292" i="297" s="1"/>
  <c r="S292" i="297" s="1"/>
  <c r="T292" i="297" s="1"/>
  <c r="U292" i="297" s="1"/>
  <c r="V292" i="297" s="1"/>
  <c r="W292" i="297" s="1"/>
  <c r="X292" i="297" s="1"/>
  <c r="Y292" i="297" s="1"/>
  <c r="Z292" i="297" s="1"/>
  <c r="AA292" i="297" s="1"/>
  <c r="AB292" i="297" s="1"/>
  <c r="AC292" i="297" s="1"/>
  <c r="AD292" i="297" s="1"/>
  <c r="AE292" i="297" s="1"/>
  <c r="AF292" i="297" s="1"/>
  <c r="AG292" i="297" s="1"/>
  <c r="AH292" i="297" s="1"/>
  <c r="AI292" i="297" s="1"/>
  <c r="AJ292" i="297" s="1"/>
  <c r="AK292" i="297" s="1"/>
  <c r="N292" i="297"/>
  <c r="G292" i="297"/>
  <c r="H292" i="297" s="1"/>
  <c r="I292" i="297" s="1"/>
  <c r="J292" i="297" s="1"/>
  <c r="K292" i="297" s="1"/>
  <c r="L292" i="297" s="1"/>
  <c r="M292" i="297" s="1"/>
  <c r="F292" i="297"/>
  <c r="AM291" i="297"/>
  <c r="AL291" i="297"/>
  <c r="AK291" i="297"/>
  <c r="AH288" i="297"/>
  <c r="AG288" i="297"/>
  <c r="AF288" i="297"/>
  <c r="AD288" i="297"/>
  <c r="AC288" i="297"/>
  <c r="AB288" i="297"/>
  <c r="AA288" i="297"/>
  <c r="Z288" i="297"/>
  <c r="Y288" i="297"/>
  <c r="X288" i="297"/>
  <c r="W288" i="297"/>
  <c r="V288" i="297"/>
  <c r="U288" i="297"/>
  <c r="T288" i="297"/>
  <c r="S288" i="297"/>
  <c r="R288" i="297"/>
  <c r="Q288" i="297"/>
  <c r="P288" i="297"/>
  <c r="O288" i="297"/>
  <c r="N288" i="297"/>
  <c r="M288" i="297"/>
  <c r="L288" i="297"/>
  <c r="K288" i="297"/>
  <c r="J288" i="297"/>
  <c r="I288" i="297"/>
  <c r="H288" i="297"/>
  <c r="G288" i="297"/>
  <c r="F288" i="297"/>
  <c r="AK287" i="297"/>
  <c r="AK286" i="297"/>
  <c r="AE288" i="297" s="1"/>
  <c r="AM285" i="297"/>
  <c r="AL285" i="297"/>
  <c r="AH285" i="297"/>
  <c r="AA285" i="297"/>
  <c r="W285" i="297"/>
  <c r="V285" i="297"/>
  <c r="O285" i="297"/>
  <c r="J285" i="297"/>
  <c r="I285" i="297"/>
  <c r="H285" i="297"/>
  <c r="D285" i="297"/>
  <c r="AJ284" i="297"/>
  <c r="AJ285" i="297" s="1"/>
  <c r="AI284" i="297"/>
  <c r="AI285" i="297" s="1"/>
  <c r="AH284" i="297"/>
  <c r="AG284" i="297"/>
  <c r="AF284" i="297"/>
  <c r="AE284" i="297"/>
  <c r="AD284" i="297"/>
  <c r="AC284" i="297"/>
  <c r="AB284" i="297"/>
  <c r="AB285" i="297" s="1"/>
  <c r="AA284" i="297"/>
  <c r="Z284" i="297"/>
  <c r="Y284" i="297"/>
  <c r="X284" i="297"/>
  <c r="X285" i="297" s="1"/>
  <c r="W284" i="297"/>
  <c r="V284" i="297"/>
  <c r="U284" i="297"/>
  <c r="T284" i="297"/>
  <c r="S284" i="297"/>
  <c r="R284" i="297"/>
  <c r="Q284" i="297"/>
  <c r="P284" i="297"/>
  <c r="P285" i="297" s="1"/>
  <c r="O284" i="297"/>
  <c r="N284" i="297"/>
  <c r="M284" i="297"/>
  <c r="L284" i="297"/>
  <c r="K284" i="297"/>
  <c r="K285" i="297" s="1"/>
  <c r="J284" i="297"/>
  <c r="I284" i="297"/>
  <c r="H284" i="297"/>
  <c r="G284" i="297"/>
  <c r="F284" i="297"/>
  <c r="AK283" i="297"/>
  <c r="F282" i="297"/>
  <c r="G282" i="297" s="1"/>
  <c r="H282" i="297" s="1"/>
  <c r="I282" i="297" s="1"/>
  <c r="J282" i="297" s="1"/>
  <c r="K282" i="297" s="1"/>
  <c r="L282" i="297" s="1"/>
  <c r="M282" i="297" s="1"/>
  <c r="N282" i="297" s="1"/>
  <c r="O282" i="297" s="1"/>
  <c r="P282" i="297" s="1"/>
  <c r="Q282" i="297" s="1"/>
  <c r="R282" i="297" s="1"/>
  <c r="S282" i="297" s="1"/>
  <c r="T282" i="297" s="1"/>
  <c r="U282" i="297" s="1"/>
  <c r="V282" i="297" s="1"/>
  <c r="W282" i="297" s="1"/>
  <c r="X282" i="297" s="1"/>
  <c r="Y282" i="297" s="1"/>
  <c r="Z282" i="297" s="1"/>
  <c r="AA282" i="297" s="1"/>
  <c r="AB282" i="297" s="1"/>
  <c r="AC282" i="297" s="1"/>
  <c r="AD282" i="297" s="1"/>
  <c r="AE282" i="297" s="1"/>
  <c r="AF282" i="297" s="1"/>
  <c r="AG282" i="297" s="1"/>
  <c r="AH282" i="297" s="1"/>
  <c r="AI282" i="297" s="1"/>
  <c r="AJ282" i="297" s="1"/>
  <c r="AK282" i="297" s="1"/>
  <c r="AJ281" i="297"/>
  <c r="AI281" i="297"/>
  <c r="AH281" i="297"/>
  <c r="AG281" i="297"/>
  <c r="AG285" i="297" s="1"/>
  <c r="AF281" i="297"/>
  <c r="AF285" i="297" s="1"/>
  <c r="AE281" i="297"/>
  <c r="AE285" i="297" s="1"/>
  <c r="AD281" i="297"/>
  <c r="AD285" i="297" s="1"/>
  <c r="AC281" i="297"/>
  <c r="AC285" i="297" s="1"/>
  <c r="AB281" i="297"/>
  <c r="AA281" i="297"/>
  <c r="Z281" i="297"/>
  <c r="Z285" i="297" s="1"/>
  <c r="Y281" i="297"/>
  <c r="Y285" i="297" s="1"/>
  <c r="X281" i="297"/>
  <c r="W281" i="297"/>
  <c r="V281" i="297"/>
  <c r="U281" i="297"/>
  <c r="U285" i="297" s="1"/>
  <c r="T281" i="297"/>
  <c r="T285" i="297" s="1"/>
  <c r="S281" i="297"/>
  <c r="S285" i="297" s="1"/>
  <c r="R281" i="297"/>
  <c r="R285" i="297" s="1"/>
  <c r="Q281" i="297"/>
  <c r="Q285" i="297" s="1"/>
  <c r="P281" i="297"/>
  <c r="O281" i="297"/>
  <c r="N281" i="297"/>
  <c r="N285" i="297" s="1"/>
  <c r="M281" i="297"/>
  <c r="M285" i="297" s="1"/>
  <c r="L281" i="297"/>
  <c r="K281" i="297"/>
  <c r="J281" i="297"/>
  <c r="I281" i="297"/>
  <c r="H281" i="297"/>
  <c r="G281" i="297"/>
  <c r="G285" i="297" s="1"/>
  <c r="F281" i="297"/>
  <c r="AK280" i="297"/>
  <c r="H279" i="297"/>
  <c r="I279" i="297" s="1"/>
  <c r="J279" i="297" s="1"/>
  <c r="K279" i="297" s="1"/>
  <c r="L279" i="297" s="1"/>
  <c r="M279" i="297" s="1"/>
  <c r="N279" i="297" s="1"/>
  <c r="O279" i="297" s="1"/>
  <c r="P279" i="297" s="1"/>
  <c r="Q279" i="297" s="1"/>
  <c r="R279" i="297" s="1"/>
  <c r="S279" i="297" s="1"/>
  <c r="T279" i="297" s="1"/>
  <c r="U279" i="297" s="1"/>
  <c r="V279" i="297" s="1"/>
  <c r="W279" i="297" s="1"/>
  <c r="X279" i="297" s="1"/>
  <c r="Y279" i="297" s="1"/>
  <c r="Z279" i="297" s="1"/>
  <c r="AA279" i="297" s="1"/>
  <c r="AB279" i="297" s="1"/>
  <c r="AC279" i="297" s="1"/>
  <c r="AD279" i="297" s="1"/>
  <c r="AE279" i="297" s="1"/>
  <c r="AF279" i="297" s="1"/>
  <c r="AG279" i="297" s="1"/>
  <c r="AH279" i="297" s="1"/>
  <c r="AI279" i="297" s="1"/>
  <c r="AJ279" i="297" s="1"/>
  <c r="AK279" i="297" s="1"/>
  <c r="G279" i="297"/>
  <c r="F279" i="297"/>
  <c r="AM278" i="297"/>
  <c r="AL278" i="297"/>
  <c r="AK278" i="297"/>
  <c r="AH275" i="297"/>
  <c r="AG275" i="297"/>
  <c r="AF275" i="297"/>
  <c r="AD275" i="297"/>
  <c r="AC275" i="297"/>
  <c r="AB275" i="297"/>
  <c r="AA275" i="297"/>
  <c r="Z275" i="297"/>
  <c r="Y275" i="297"/>
  <c r="X275" i="297"/>
  <c r="W275" i="297"/>
  <c r="V275" i="297"/>
  <c r="U275" i="297"/>
  <c r="T275" i="297"/>
  <c r="S275" i="297"/>
  <c r="R275" i="297"/>
  <c r="Q275" i="297"/>
  <c r="P275" i="297"/>
  <c r="O275" i="297"/>
  <c r="N275" i="297"/>
  <c r="M275" i="297"/>
  <c r="L275" i="297"/>
  <c r="K275" i="297"/>
  <c r="J275" i="297"/>
  <c r="I275" i="297"/>
  <c r="H275" i="297"/>
  <c r="G275" i="297"/>
  <c r="F275" i="297"/>
  <c r="AK274" i="297"/>
  <c r="AE275" i="297" s="1"/>
  <c r="AM272" i="297"/>
  <c r="AL272" i="297"/>
  <c r="AI272" i="297"/>
  <c r="AG272" i="297"/>
  <c r="AF272" i="297"/>
  <c r="T272" i="297"/>
  <c r="S272" i="297"/>
  <c r="R272" i="297"/>
  <c r="Q272" i="297"/>
  <c r="O272" i="297"/>
  <c r="G272" i="297"/>
  <c r="F272" i="297"/>
  <c r="D272" i="297"/>
  <c r="AJ271" i="297"/>
  <c r="AI271" i="297"/>
  <c r="AH271" i="297"/>
  <c r="AG271" i="297"/>
  <c r="AF271" i="297"/>
  <c r="AE271" i="297"/>
  <c r="AE272" i="297" s="1"/>
  <c r="AD271" i="297"/>
  <c r="AD272" i="297" s="1"/>
  <c r="AC271" i="297"/>
  <c r="AB271" i="297"/>
  <c r="AA271" i="297"/>
  <c r="Z271" i="297"/>
  <c r="Z272" i="297" s="1"/>
  <c r="Y271" i="297"/>
  <c r="Y272" i="297" s="1"/>
  <c r="X271" i="297"/>
  <c r="W271" i="297"/>
  <c r="W272" i="297" s="1"/>
  <c r="V271" i="297"/>
  <c r="U271" i="297"/>
  <c r="T271" i="297"/>
  <c r="S271" i="297"/>
  <c r="R271" i="297"/>
  <c r="Q271" i="297"/>
  <c r="P271" i="297"/>
  <c r="O271" i="297"/>
  <c r="N271" i="297"/>
  <c r="N272" i="297" s="1"/>
  <c r="M271" i="297"/>
  <c r="AK271" i="297" s="1"/>
  <c r="L271" i="297"/>
  <c r="K271" i="297"/>
  <c r="K272" i="297" s="1"/>
  <c r="J271" i="297"/>
  <c r="I271" i="297"/>
  <c r="H271" i="297"/>
  <c r="G271" i="297"/>
  <c r="F271" i="297"/>
  <c r="AK270" i="297"/>
  <c r="J269" i="297"/>
  <c r="K269" i="297" s="1"/>
  <c r="L269" i="297" s="1"/>
  <c r="M269" i="297" s="1"/>
  <c r="N269" i="297" s="1"/>
  <c r="O269" i="297" s="1"/>
  <c r="P269" i="297" s="1"/>
  <c r="Q269" i="297" s="1"/>
  <c r="R269" i="297" s="1"/>
  <c r="S269" i="297" s="1"/>
  <c r="T269" i="297" s="1"/>
  <c r="U269" i="297" s="1"/>
  <c r="V269" i="297" s="1"/>
  <c r="W269" i="297" s="1"/>
  <c r="X269" i="297" s="1"/>
  <c r="Y269" i="297" s="1"/>
  <c r="Z269" i="297" s="1"/>
  <c r="AA269" i="297" s="1"/>
  <c r="AB269" i="297" s="1"/>
  <c r="AC269" i="297" s="1"/>
  <c r="AD269" i="297" s="1"/>
  <c r="AE269" i="297" s="1"/>
  <c r="AF269" i="297" s="1"/>
  <c r="AG269" i="297" s="1"/>
  <c r="AH269" i="297" s="1"/>
  <c r="AI269" i="297" s="1"/>
  <c r="AJ269" i="297" s="1"/>
  <c r="AK269" i="297" s="1"/>
  <c r="G269" i="297"/>
  <c r="H269" i="297" s="1"/>
  <c r="I269" i="297" s="1"/>
  <c r="AJ268" i="297"/>
  <c r="AI268" i="297"/>
  <c r="AH268" i="297"/>
  <c r="AH272" i="297" s="1"/>
  <c r="AG268" i="297"/>
  <c r="AF268" i="297"/>
  <c r="AE268" i="297"/>
  <c r="AD268" i="297"/>
  <c r="AC268" i="297"/>
  <c r="AC272" i="297" s="1"/>
  <c r="AB268" i="297"/>
  <c r="AB272" i="297" s="1"/>
  <c r="AA268" i="297"/>
  <c r="AA272" i="297" s="1"/>
  <c r="Z268" i="297"/>
  <c r="Y268" i="297"/>
  <c r="X268" i="297"/>
  <c r="W268" i="297"/>
  <c r="V268" i="297"/>
  <c r="V272" i="297" s="1"/>
  <c r="U268" i="297"/>
  <c r="U272" i="297" s="1"/>
  <c r="T268" i="297"/>
  <c r="S268" i="297"/>
  <c r="R268" i="297"/>
  <c r="Q268" i="297"/>
  <c r="P268" i="297"/>
  <c r="P272" i="297" s="1"/>
  <c r="O268" i="297"/>
  <c r="N268" i="297"/>
  <c r="M268" i="297"/>
  <c r="L268" i="297"/>
  <c r="K268" i="297"/>
  <c r="J268" i="297"/>
  <c r="J272" i="297" s="1"/>
  <c r="I268" i="297"/>
  <c r="AK268" i="297" s="1"/>
  <c r="H268" i="297"/>
  <c r="H272" i="297" s="1"/>
  <c r="G268" i="297"/>
  <c r="F268" i="297"/>
  <c r="F269" i="297" s="1"/>
  <c r="AK267" i="297"/>
  <c r="G266" i="297"/>
  <c r="H266" i="297" s="1"/>
  <c r="I266" i="297" s="1"/>
  <c r="J266" i="297" s="1"/>
  <c r="K266" i="297" s="1"/>
  <c r="L266" i="297" s="1"/>
  <c r="M266" i="297" s="1"/>
  <c r="N266" i="297" s="1"/>
  <c r="O266" i="297" s="1"/>
  <c r="P266" i="297" s="1"/>
  <c r="Q266" i="297" s="1"/>
  <c r="R266" i="297" s="1"/>
  <c r="S266" i="297" s="1"/>
  <c r="T266" i="297" s="1"/>
  <c r="U266" i="297" s="1"/>
  <c r="V266" i="297" s="1"/>
  <c r="W266" i="297" s="1"/>
  <c r="X266" i="297" s="1"/>
  <c r="Y266" i="297" s="1"/>
  <c r="Z266" i="297" s="1"/>
  <c r="AA266" i="297" s="1"/>
  <c r="AB266" i="297" s="1"/>
  <c r="AC266" i="297" s="1"/>
  <c r="AD266" i="297" s="1"/>
  <c r="AE266" i="297" s="1"/>
  <c r="AF266" i="297" s="1"/>
  <c r="AG266" i="297" s="1"/>
  <c r="AH266" i="297" s="1"/>
  <c r="AI266" i="297" s="1"/>
  <c r="AJ266" i="297" s="1"/>
  <c r="AK266" i="297" s="1"/>
  <c r="F266" i="297"/>
  <c r="AM265" i="297"/>
  <c r="AL265" i="297"/>
  <c r="AK265" i="297"/>
  <c r="AH262" i="297"/>
  <c r="AG262" i="297"/>
  <c r="AF262" i="297"/>
  <c r="AD262" i="297"/>
  <c r="AC262" i="297"/>
  <c r="AB262" i="297"/>
  <c r="AA262" i="297"/>
  <c r="Z262" i="297"/>
  <c r="Y262" i="297"/>
  <c r="X262" i="297"/>
  <c r="W262" i="297"/>
  <c r="V262" i="297"/>
  <c r="U262" i="297"/>
  <c r="T262" i="297"/>
  <c r="S262" i="297"/>
  <c r="R262" i="297"/>
  <c r="Q262" i="297"/>
  <c r="P262" i="297"/>
  <c r="O262" i="297"/>
  <c r="N262" i="297"/>
  <c r="M262" i="297"/>
  <c r="L262" i="297"/>
  <c r="K262" i="297"/>
  <c r="J262" i="297"/>
  <c r="I262" i="297"/>
  <c r="H262" i="297"/>
  <c r="G262" i="297"/>
  <c r="F262" i="297"/>
  <c r="AK261" i="297"/>
  <c r="AK260" i="297"/>
  <c r="AE262" i="297" s="1"/>
  <c r="AM259" i="297"/>
  <c r="AM252" i="297" s="1"/>
  <c r="AL259" i="297"/>
  <c r="AF259" i="297"/>
  <c r="AC259" i="297"/>
  <c r="Z259" i="297"/>
  <c r="U259" i="297"/>
  <c r="T259" i="297"/>
  <c r="N259" i="297"/>
  <c r="H259" i="297"/>
  <c r="F259" i="297"/>
  <c r="D259" i="297"/>
  <c r="AJ258" i="297"/>
  <c r="AI258" i="297"/>
  <c r="AH258" i="297"/>
  <c r="AG258" i="297"/>
  <c r="AF258" i="297"/>
  <c r="AE258" i="297"/>
  <c r="AD258" i="297"/>
  <c r="AC258" i="297"/>
  <c r="AB258" i="297"/>
  <c r="AB259" i="297" s="1"/>
  <c r="AA258" i="297"/>
  <c r="AA259" i="297" s="1"/>
  <c r="Z258" i="297"/>
  <c r="Y258" i="297"/>
  <c r="X258" i="297"/>
  <c r="W258" i="297"/>
  <c r="V258" i="297"/>
  <c r="U258" i="297"/>
  <c r="T258" i="297"/>
  <c r="S258" i="297"/>
  <c r="R258" i="297"/>
  <c r="Q258" i="297"/>
  <c r="Q259" i="297" s="1"/>
  <c r="P258" i="297"/>
  <c r="P259" i="297" s="1"/>
  <c r="O258" i="297"/>
  <c r="O259" i="297" s="1"/>
  <c r="N258" i="297"/>
  <c r="M258" i="297"/>
  <c r="L258" i="297"/>
  <c r="K258" i="297"/>
  <c r="J258" i="297"/>
  <c r="I258" i="297"/>
  <c r="H258" i="297"/>
  <c r="G258" i="297"/>
  <c r="F258" i="297"/>
  <c r="AK257" i="297"/>
  <c r="AJ255" i="297"/>
  <c r="AJ259" i="297" s="1"/>
  <c r="AI255" i="297"/>
  <c r="AH255" i="297"/>
  <c r="AH259" i="297" s="1"/>
  <c r="AG255" i="297"/>
  <c r="AG259" i="297" s="1"/>
  <c r="AF255" i="297"/>
  <c r="AE255" i="297"/>
  <c r="AE259" i="297" s="1"/>
  <c r="AD255" i="297"/>
  <c r="AD259" i="297" s="1"/>
  <c r="AC255" i="297"/>
  <c r="AB255" i="297"/>
  <c r="AA255" i="297"/>
  <c r="Z255" i="297"/>
  <c r="Y255" i="297"/>
  <c r="Y259" i="297" s="1"/>
  <c r="X255" i="297"/>
  <c r="X259" i="297" s="1"/>
  <c r="W255" i="297"/>
  <c r="V255" i="297"/>
  <c r="V259" i="297" s="1"/>
  <c r="U255" i="297"/>
  <c r="T255" i="297"/>
  <c r="S255" i="297"/>
  <c r="S259" i="297" s="1"/>
  <c r="R255" i="297"/>
  <c r="R259" i="297" s="1"/>
  <c r="Q255" i="297"/>
  <c r="P255" i="297"/>
  <c r="O255" i="297"/>
  <c r="N255" i="297"/>
  <c r="M255" i="297"/>
  <c r="M259" i="297" s="1"/>
  <c r="L255" i="297"/>
  <c r="L259" i="297" s="1"/>
  <c r="K255" i="297"/>
  <c r="J255" i="297"/>
  <c r="J259" i="297" s="1"/>
  <c r="I255" i="297"/>
  <c r="I259" i="297" s="1"/>
  <c r="H255" i="297"/>
  <c r="G255" i="297"/>
  <c r="G259" i="297" s="1"/>
  <c r="F255" i="297"/>
  <c r="AK254" i="297"/>
  <c r="AF253" i="297"/>
  <c r="AG253" i="297" s="1"/>
  <c r="AH253" i="297" s="1"/>
  <c r="AI253" i="297" s="1"/>
  <c r="AJ253" i="297" s="1"/>
  <c r="AK253" i="297" s="1"/>
  <c r="H253" i="297"/>
  <c r="I253" i="297" s="1"/>
  <c r="J253" i="297" s="1"/>
  <c r="K253" i="297" s="1"/>
  <c r="L253" i="297" s="1"/>
  <c r="M253" i="297" s="1"/>
  <c r="N253" i="297" s="1"/>
  <c r="O253" i="297" s="1"/>
  <c r="P253" i="297" s="1"/>
  <c r="Q253" i="297" s="1"/>
  <c r="R253" i="297" s="1"/>
  <c r="S253" i="297" s="1"/>
  <c r="T253" i="297" s="1"/>
  <c r="U253" i="297" s="1"/>
  <c r="V253" i="297" s="1"/>
  <c r="W253" i="297" s="1"/>
  <c r="X253" i="297" s="1"/>
  <c r="Y253" i="297" s="1"/>
  <c r="Z253" i="297" s="1"/>
  <c r="AA253" i="297" s="1"/>
  <c r="AB253" i="297" s="1"/>
  <c r="AC253" i="297" s="1"/>
  <c r="AD253" i="297" s="1"/>
  <c r="AE253" i="297" s="1"/>
  <c r="F253" i="297"/>
  <c r="G253" i="297" s="1"/>
  <c r="AL252" i="297"/>
  <c r="AK252" i="297"/>
  <c r="AH249" i="297"/>
  <c r="AG249" i="297"/>
  <c r="AF249" i="297"/>
  <c r="AD249" i="297"/>
  <c r="AC249" i="297"/>
  <c r="AB249" i="297"/>
  <c r="AA249" i="297"/>
  <c r="Z249" i="297"/>
  <c r="Y249" i="297"/>
  <c r="X249" i="297"/>
  <c r="W249" i="297"/>
  <c r="V249" i="297"/>
  <c r="U249" i="297"/>
  <c r="T249" i="297"/>
  <c r="S249" i="297"/>
  <c r="R249" i="297"/>
  <c r="Q249" i="297"/>
  <c r="P249" i="297"/>
  <c r="O249" i="297"/>
  <c r="N249" i="297"/>
  <c r="M249" i="297"/>
  <c r="L249" i="297"/>
  <c r="K249" i="297"/>
  <c r="J249" i="297"/>
  <c r="AK249" i="297" s="1"/>
  <c r="I249" i="297"/>
  <c r="H249" i="297"/>
  <c r="G249" i="297"/>
  <c r="F249" i="297"/>
  <c r="AK248" i="297"/>
  <c r="AK247" i="297"/>
  <c r="AE249" i="297" s="1"/>
  <c r="AM246" i="297"/>
  <c r="AM239" i="297" s="1"/>
  <c r="AL246" i="297"/>
  <c r="AL239" i="297" s="1"/>
  <c r="AG246" i="297"/>
  <c r="AF246" i="297"/>
  <c r="Z246" i="297"/>
  <c r="U246" i="297"/>
  <c r="P246" i="297"/>
  <c r="I246" i="297"/>
  <c r="F246" i="297"/>
  <c r="D246" i="297"/>
  <c r="AJ245" i="297"/>
  <c r="AI245" i="297"/>
  <c r="AH245" i="297"/>
  <c r="AG245" i="297"/>
  <c r="AF245" i="297"/>
  <c r="AE245" i="297"/>
  <c r="AE246" i="297" s="1"/>
  <c r="AD245" i="297"/>
  <c r="AC245" i="297"/>
  <c r="AB245" i="297"/>
  <c r="AA245" i="297"/>
  <c r="AA246" i="297" s="1"/>
  <c r="Z245" i="297"/>
  <c r="Y245" i="297"/>
  <c r="X245" i="297"/>
  <c r="W245" i="297"/>
  <c r="V245" i="297"/>
  <c r="U245" i="297"/>
  <c r="T245" i="297"/>
  <c r="S245" i="297"/>
  <c r="S246" i="297" s="1"/>
  <c r="R245" i="297"/>
  <c r="Q245" i="297"/>
  <c r="P245" i="297"/>
  <c r="O245" i="297"/>
  <c r="O246" i="297" s="1"/>
  <c r="N245" i="297"/>
  <c r="M245" i="297"/>
  <c r="L245" i="297"/>
  <c r="K245" i="297"/>
  <c r="K246" i="297" s="1"/>
  <c r="J245" i="297"/>
  <c r="I245" i="297"/>
  <c r="H245" i="297"/>
  <c r="G245" i="297"/>
  <c r="G246" i="297" s="1"/>
  <c r="F245" i="297"/>
  <c r="AK244" i="297"/>
  <c r="F243" i="297"/>
  <c r="G243" i="297" s="1"/>
  <c r="H243" i="297" s="1"/>
  <c r="I243" i="297" s="1"/>
  <c r="J243" i="297" s="1"/>
  <c r="K243" i="297" s="1"/>
  <c r="AJ242" i="297"/>
  <c r="AJ246" i="297" s="1"/>
  <c r="AI242" i="297"/>
  <c r="AH242" i="297"/>
  <c r="AH246" i="297" s="1"/>
  <c r="AG242" i="297"/>
  <c r="AF242" i="297"/>
  <c r="AE242" i="297"/>
  <c r="AD242" i="297"/>
  <c r="AD246" i="297" s="1"/>
  <c r="AC242" i="297"/>
  <c r="AB242" i="297"/>
  <c r="AB246" i="297" s="1"/>
  <c r="AA242" i="297"/>
  <c r="Z242" i="297"/>
  <c r="Y242" i="297"/>
  <c r="Y246" i="297" s="1"/>
  <c r="X242" i="297"/>
  <c r="X246" i="297" s="1"/>
  <c r="W242" i="297"/>
  <c r="W246" i="297" s="1"/>
  <c r="V242" i="297"/>
  <c r="V246" i="297" s="1"/>
  <c r="U242" i="297"/>
  <c r="T242" i="297"/>
  <c r="T246" i="297" s="1"/>
  <c r="S242" i="297"/>
  <c r="R242" i="297"/>
  <c r="R246" i="297" s="1"/>
  <c r="Q242" i="297"/>
  <c r="P242" i="297"/>
  <c r="O242" i="297"/>
  <c r="N242" i="297"/>
  <c r="N246" i="297" s="1"/>
  <c r="M242" i="297"/>
  <c r="M246" i="297" s="1"/>
  <c r="L242" i="297"/>
  <c r="L246" i="297" s="1"/>
  <c r="K242" i="297"/>
  <c r="J242" i="297"/>
  <c r="J246" i="297" s="1"/>
  <c r="I242" i="297"/>
  <c r="H242" i="297"/>
  <c r="H246" i="297" s="1"/>
  <c r="G242" i="297"/>
  <c r="F242" i="297"/>
  <c r="AK241" i="297"/>
  <c r="J240" i="297"/>
  <c r="K240" i="297" s="1"/>
  <c r="L240" i="297" s="1"/>
  <c r="M240" i="297" s="1"/>
  <c r="N240" i="297" s="1"/>
  <c r="O240" i="297" s="1"/>
  <c r="P240" i="297" s="1"/>
  <c r="Q240" i="297" s="1"/>
  <c r="R240" i="297" s="1"/>
  <c r="S240" i="297" s="1"/>
  <c r="T240" i="297" s="1"/>
  <c r="U240" i="297" s="1"/>
  <c r="V240" i="297" s="1"/>
  <c r="W240" i="297" s="1"/>
  <c r="X240" i="297" s="1"/>
  <c r="Y240" i="297" s="1"/>
  <c r="Z240" i="297" s="1"/>
  <c r="AA240" i="297" s="1"/>
  <c r="AB240" i="297" s="1"/>
  <c r="AC240" i="297" s="1"/>
  <c r="AD240" i="297" s="1"/>
  <c r="AE240" i="297" s="1"/>
  <c r="AF240" i="297" s="1"/>
  <c r="AG240" i="297" s="1"/>
  <c r="AH240" i="297" s="1"/>
  <c r="AI240" i="297" s="1"/>
  <c r="AJ240" i="297" s="1"/>
  <c r="AK240" i="297" s="1"/>
  <c r="I240" i="297"/>
  <c r="G240" i="297"/>
  <c r="H240" i="297" s="1"/>
  <c r="F240" i="297"/>
  <c r="AK239" i="297"/>
  <c r="AH236" i="297"/>
  <c r="AG236" i="297"/>
  <c r="AF236" i="297"/>
  <c r="AD236" i="297"/>
  <c r="AC236" i="297"/>
  <c r="AB236" i="297"/>
  <c r="AA236" i="297"/>
  <c r="Z236" i="297"/>
  <c r="Y236" i="297"/>
  <c r="X236" i="297"/>
  <c r="W236" i="297"/>
  <c r="V236" i="297"/>
  <c r="U236" i="297"/>
  <c r="T236" i="297"/>
  <c r="S236" i="297"/>
  <c r="R236" i="297"/>
  <c r="Q236" i="297"/>
  <c r="P236" i="297"/>
  <c r="O236" i="297"/>
  <c r="N236" i="297"/>
  <c r="M236" i="297"/>
  <c r="L236" i="297"/>
  <c r="K236" i="297"/>
  <c r="J236" i="297"/>
  <c r="I236" i="297"/>
  <c r="H236" i="297"/>
  <c r="G236" i="297"/>
  <c r="F236" i="297"/>
  <c r="AK235" i="297"/>
  <c r="AK234" i="297"/>
  <c r="AE236" i="297" s="1"/>
  <c r="AM233" i="297"/>
  <c r="AL233" i="297"/>
  <c r="AL226" i="297" s="1"/>
  <c r="AA233" i="297"/>
  <c r="Z233" i="297"/>
  <c r="Y233" i="297"/>
  <c r="V233" i="297"/>
  <c r="T233" i="297"/>
  <c r="O233" i="297"/>
  <c r="N233" i="297"/>
  <c r="M233" i="297"/>
  <c r="D233" i="297"/>
  <c r="AJ232" i="297"/>
  <c r="AJ233" i="297" s="1"/>
  <c r="AI232" i="297"/>
  <c r="AI233" i="297" s="1"/>
  <c r="AH232" i="297"/>
  <c r="AH233" i="297" s="1"/>
  <c r="AG232" i="297"/>
  <c r="AF232" i="297"/>
  <c r="AE232" i="297"/>
  <c r="AE233" i="297" s="1"/>
  <c r="AD232" i="297"/>
  <c r="AC232" i="297"/>
  <c r="AB232" i="297"/>
  <c r="AA232" i="297"/>
  <c r="Z232" i="297"/>
  <c r="Y232" i="297"/>
  <c r="X232" i="297"/>
  <c r="X233" i="297" s="1"/>
  <c r="W232" i="297"/>
  <c r="V232" i="297"/>
  <c r="U232" i="297"/>
  <c r="T232" i="297"/>
  <c r="S232" i="297"/>
  <c r="S233" i="297" s="1"/>
  <c r="R232" i="297"/>
  <c r="Q232" i="297"/>
  <c r="P232" i="297"/>
  <c r="O232" i="297"/>
  <c r="N232" i="297"/>
  <c r="M232" i="297"/>
  <c r="L232" i="297"/>
  <c r="L233" i="297" s="1"/>
  <c r="K232" i="297"/>
  <c r="K233" i="297" s="1"/>
  <c r="J232" i="297"/>
  <c r="I232" i="297"/>
  <c r="H232" i="297"/>
  <c r="G232" i="297"/>
  <c r="G233" i="297" s="1"/>
  <c r="F232" i="297"/>
  <c r="AK231" i="297"/>
  <c r="F230" i="297"/>
  <c r="G230" i="297" s="1"/>
  <c r="AJ229" i="297"/>
  <c r="AI229" i="297"/>
  <c r="AH229" i="297"/>
  <c r="AG229" i="297"/>
  <c r="AG233" i="297" s="1"/>
  <c r="AF229" i="297"/>
  <c r="AF233" i="297" s="1"/>
  <c r="AE229" i="297"/>
  <c r="AD229" i="297"/>
  <c r="AC229" i="297"/>
  <c r="AC233" i="297" s="1"/>
  <c r="AB229" i="297"/>
  <c r="AB233" i="297" s="1"/>
  <c r="AA229" i="297"/>
  <c r="Z229" i="297"/>
  <c r="Y229" i="297"/>
  <c r="X229" i="297"/>
  <c r="W229" i="297"/>
  <c r="V229" i="297"/>
  <c r="U229" i="297"/>
  <c r="U233" i="297" s="1"/>
  <c r="T229" i="297"/>
  <c r="S229" i="297"/>
  <c r="R229" i="297"/>
  <c r="Q229" i="297"/>
  <c r="Q233" i="297" s="1"/>
  <c r="P229" i="297"/>
  <c r="P233" i="297" s="1"/>
  <c r="O229" i="297"/>
  <c r="N229" i="297"/>
  <c r="M229" i="297"/>
  <c r="L229" i="297"/>
  <c r="K229" i="297"/>
  <c r="J229" i="297"/>
  <c r="I229" i="297"/>
  <c r="I233" i="297" s="1"/>
  <c r="H229" i="297"/>
  <c r="G229" i="297"/>
  <c r="F229" i="297"/>
  <c r="AK228" i="297"/>
  <c r="N227" i="297"/>
  <c r="O227" i="297" s="1"/>
  <c r="P227" i="297" s="1"/>
  <c r="Q227" i="297" s="1"/>
  <c r="R227" i="297" s="1"/>
  <c r="S227" i="297" s="1"/>
  <c r="T227" i="297" s="1"/>
  <c r="U227" i="297" s="1"/>
  <c r="V227" i="297" s="1"/>
  <c r="W227" i="297" s="1"/>
  <c r="X227" i="297" s="1"/>
  <c r="Y227" i="297" s="1"/>
  <c r="Z227" i="297" s="1"/>
  <c r="AA227" i="297" s="1"/>
  <c r="AB227" i="297" s="1"/>
  <c r="AC227" i="297" s="1"/>
  <c r="AD227" i="297" s="1"/>
  <c r="AE227" i="297" s="1"/>
  <c r="AF227" i="297" s="1"/>
  <c r="AG227" i="297" s="1"/>
  <c r="AH227" i="297" s="1"/>
  <c r="AI227" i="297" s="1"/>
  <c r="AJ227" i="297" s="1"/>
  <c r="AK227" i="297" s="1"/>
  <c r="M227" i="297"/>
  <c r="I227" i="297"/>
  <c r="J227" i="297" s="1"/>
  <c r="K227" i="297" s="1"/>
  <c r="L227" i="297" s="1"/>
  <c r="G227" i="297"/>
  <c r="H227" i="297" s="1"/>
  <c r="F227" i="297"/>
  <c r="AM226" i="297"/>
  <c r="AK226" i="297"/>
  <c r="H225" i="297"/>
  <c r="G225" i="297"/>
  <c r="F225" i="297"/>
  <c r="AH223" i="297"/>
  <c r="AG223" i="297"/>
  <c r="AF223" i="297"/>
  <c r="AD223" i="297"/>
  <c r="AC223" i="297"/>
  <c r="AB223" i="297"/>
  <c r="AA223" i="297"/>
  <c r="Z223" i="297"/>
  <c r="Y223" i="297"/>
  <c r="X223" i="297"/>
  <c r="W223" i="297"/>
  <c r="V223" i="297"/>
  <c r="U223" i="297"/>
  <c r="T223" i="297"/>
  <c r="S223" i="297"/>
  <c r="R223" i="297"/>
  <c r="Q223" i="297"/>
  <c r="P223" i="297"/>
  <c r="O223" i="297"/>
  <c r="N223" i="297"/>
  <c r="M223" i="297"/>
  <c r="L223" i="297"/>
  <c r="K223" i="297"/>
  <c r="AK223" i="297" s="1"/>
  <c r="J223" i="297"/>
  <c r="I223" i="297"/>
  <c r="H223" i="297"/>
  <c r="G223" i="297"/>
  <c r="F223" i="297"/>
  <c r="AK222" i="297"/>
  <c r="AK221" i="297"/>
  <c r="AE223" i="297" s="1"/>
  <c r="AM220" i="297"/>
  <c r="AL220" i="297"/>
  <c r="AL213" i="297" s="1"/>
  <c r="AE220" i="297"/>
  <c r="AB220" i="297"/>
  <c r="AA220" i="297"/>
  <c r="X220" i="297"/>
  <c r="W220" i="297"/>
  <c r="O220" i="297"/>
  <c r="M220" i="297"/>
  <c r="I220" i="297"/>
  <c r="D220" i="297"/>
  <c r="AJ219" i="297"/>
  <c r="AI219" i="297"/>
  <c r="AI220" i="297" s="1"/>
  <c r="AH219" i="297"/>
  <c r="AG219" i="297"/>
  <c r="AF219" i="297"/>
  <c r="AE219" i="297"/>
  <c r="AD219" i="297"/>
  <c r="AD220" i="297" s="1"/>
  <c r="AC219" i="297"/>
  <c r="AB219" i="297"/>
  <c r="AA219" i="297"/>
  <c r="Z219" i="297"/>
  <c r="Y219" i="297"/>
  <c r="X219" i="297"/>
  <c r="W219" i="297"/>
  <c r="V219" i="297"/>
  <c r="U219" i="297"/>
  <c r="T219" i="297"/>
  <c r="S219" i="297"/>
  <c r="S220" i="297" s="1"/>
  <c r="R219" i="297"/>
  <c r="R220" i="297" s="1"/>
  <c r="Q219" i="297"/>
  <c r="P219" i="297"/>
  <c r="O219" i="297"/>
  <c r="N219" i="297"/>
  <c r="M219" i="297"/>
  <c r="L219" i="297"/>
  <c r="K219" i="297"/>
  <c r="K220" i="297" s="1"/>
  <c r="J219" i="297"/>
  <c r="J220" i="297" s="1"/>
  <c r="I219" i="297"/>
  <c r="H219" i="297"/>
  <c r="G219" i="297"/>
  <c r="G220" i="297" s="1"/>
  <c r="F219" i="297"/>
  <c r="AK218" i="297"/>
  <c r="H217" i="297"/>
  <c r="I217" i="297" s="1"/>
  <c r="J217" i="297" s="1"/>
  <c r="K217" i="297" s="1"/>
  <c r="F217" i="297"/>
  <c r="G217" i="297" s="1"/>
  <c r="AJ216" i="297"/>
  <c r="AJ220" i="297" s="1"/>
  <c r="AI216" i="297"/>
  <c r="AH216" i="297"/>
  <c r="AG216" i="297"/>
  <c r="AG220" i="297" s="1"/>
  <c r="AF216" i="297"/>
  <c r="AF220" i="297" s="1"/>
  <c r="AE216" i="297"/>
  <c r="AD216" i="297"/>
  <c r="AC216" i="297"/>
  <c r="AC220" i="297" s="1"/>
  <c r="AB216" i="297"/>
  <c r="AA216" i="297"/>
  <c r="Z216" i="297"/>
  <c r="Z220" i="297" s="1"/>
  <c r="Y216" i="297"/>
  <c r="Y220" i="297" s="1"/>
  <c r="X216" i="297"/>
  <c r="W216" i="297"/>
  <c r="V216" i="297"/>
  <c r="V220" i="297" s="1"/>
  <c r="U216" i="297"/>
  <c r="U220" i="297" s="1"/>
  <c r="T216" i="297"/>
  <c r="T220" i="297" s="1"/>
  <c r="S216" i="297"/>
  <c r="R216" i="297"/>
  <c r="Q216" i="297"/>
  <c r="Q220" i="297" s="1"/>
  <c r="P216" i="297"/>
  <c r="P220" i="297" s="1"/>
  <c r="O216" i="297"/>
  <c r="N216" i="297"/>
  <c r="N220" i="297" s="1"/>
  <c r="M216" i="297"/>
  <c r="L216" i="297"/>
  <c r="L220" i="297" s="1"/>
  <c r="K216" i="297"/>
  <c r="J216" i="297"/>
  <c r="I216" i="297"/>
  <c r="H216" i="297"/>
  <c r="H220" i="297" s="1"/>
  <c r="G216" i="297"/>
  <c r="F216" i="297"/>
  <c r="F220" i="297" s="1"/>
  <c r="AK215" i="297"/>
  <c r="H214" i="297"/>
  <c r="I214" i="297" s="1"/>
  <c r="J214" i="297" s="1"/>
  <c r="K214" i="297" s="1"/>
  <c r="L214" i="297" s="1"/>
  <c r="M214" i="297" s="1"/>
  <c r="N214" i="297" s="1"/>
  <c r="O214" i="297" s="1"/>
  <c r="P214" i="297" s="1"/>
  <c r="Q214" i="297" s="1"/>
  <c r="R214" i="297" s="1"/>
  <c r="S214" i="297" s="1"/>
  <c r="T214" i="297" s="1"/>
  <c r="U214" i="297" s="1"/>
  <c r="V214" i="297" s="1"/>
  <c r="W214" i="297" s="1"/>
  <c r="X214" i="297" s="1"/>
  <c r="Y214" i="297" s="1"/>
  <c r="Z214" i="297" s="1"/>
  <c r="AA214" i="297" s="1"/>
  <c r="AB214" i="297" s="1"/>
  <c r="AC214" i="297" s="1"/>
  <c r="AD214" i="297" s="1"/>
  <c r="AE214" i="297" s="1"/>
  <c r="AF214" i="297" s="1"/>
  <c r="AG214" i="297" s="1"/>
  <c r="AH214" i="297" s="1"/>
  <c r="AI214" i="297" s="1"/>
  <c r="AJ214" i="297" s="1"/>
  <c r="AK214" i="297" s="1"/>
  <c r="G214" i="297"/>
  <c r="F214" i="297"/>
  <c r="AM213" i="297"/>
  <c r="AK213" i="297"/>
  <c r="F212" i="297"/>
  <c r="G212" i="297" s="1"/>
  <c r="H212" i="297" s="1"/>
  <c r="AH210" i="297"/>
  <c r="AG210" i="297"/>
  <c r="AF210" i="297"/>
  <c r="AD210" i="297"/>
  <c r="AC210" i="297"/>
  <c r="AB210" i="297"/>
  <c r="AA210" i="297"/>
  <c r="Z210" i="297"/>
  <c r="Y210" i="297"/>
  <c r="X210" i="297"/>
  <c r="W210" i="297"/>
  <c r="V210" i="297"/>
  <c r="U210" i="297"/>
  <c r="T210" i="297"/>
  <c r="S210" i="297"/>
  <c r="R210" i="297"/>
  <c r="Q210" i="297"/>
  <c r="P210" i="297"/>
  <c r="O210" i="297"/>
  <c r="N210" i="297"/>
  <c r="M210" i="297"/>
  <c r="L210" i="297"/>
  <c r="K210" i="297"/>
  <c r="J210" i="297"/>
  <c r="I210" i="297"/>
  <c r="H210" i="297"/>
  <c r="G210" i="297"/>
  <c r="F210" i="297"/>
  <c r="AK209" i="297"/>
  <c r="AK208" i="297"/>
  <c r="AE210" i="297" s="1"/>
  <c r="AM207" i="297"/>
  <c r="AM200" i="297" s="1"/>
  <c r="AL207" i="297"/>
  <c r="AL200" i="297" s="1"/>
  <c r="AB207" i="297"/>
  <c r="AA207" i="297"/>
  <c r="U207" i="297"/>
  <c r="P207" i="297"/>
  <c r="O207" i="297"/>
  <c r="H207" i="297"/>
  <c r="D207" i="297"/>
  <c r="AJ206" i="297"/>
  <c r="AI206" i="297"/>
  <c r="AH206" i="297"/>
  <c r="AH207" i="297" s="1"/>
  <c r="AG206" i="297"/>
  <c r="AF206" i="297"/>
  <c r="AE206" i="297"/>
  <c r="AE207" i="297" s="1"/>
  <c r="AD206" i="297"/>
  <c r="AD207" i="297" s="1"/>
  <c r="AC206" i="297"/>
  <c r="AB206" i="297"/>
  <c r="AA206" i="297"/>
  <c r="Z206" i="297"/>
  <c r="Y206" i="297"/>
  <c r="X206" i="297"/>
  <c r="W206" i="297"/>
  <c r="W207" i="297" s="1"/>
  <c r="V206" i="297"/>
  <c r="V207" i="297" s="1"/>
  <c r="U206" i="297"/>
  <c r="T206" i="297"/>
  <c r="S206" i="297"/>
  <c r="S207" i="297" s="1"/>
  <c r="R206" i="297"/>
  <c r="R207" i="297" s="1"/>
  <c r="Q206" i="297"/>
  <c r="P206" i="297"/>
  <c r="O206" i="297"/>
  <c r="N206" i="297"/>
  <c r="M206" i="297"/>
  <c r="L206" i="297"/>
  <c r="K206" i="297"/>
  <c r="AK206" i="297" s="1"/>
  <c r="J206" i="297"/>
  <c r="J207" i="297" s="1"/>
  <c r="I206" i="297"/>
  <c r="I207" i="297" s="1"/>
  <c r="H206" i="297"/>
  <c r="G206" i="297"/>
  <c r="G207" i="297" s="1"/>
  <c r="F206" i="297"/>
  <c r="F207" i="297" s="1"/>
  <c r="AK205" i="297"/>
  <c r="L204" i="297"/>
  <c r="M204" i="297" s="1"/>
  <c r="N204" i="297" s="1"/>
  <c r="O204" i="297" s="1"/>
  <c r="P204" i="297" s="1"/>
  <c r="Q204" i="297" s="1"/>
  <c r="R204" i="297" s="1"/>
  <c r="S204" i="297" s="1"/>
  <c r="T204" i="297" s="1"/>
  <c r="U204" i="297" s="1"/>
  <c r="V204" i="297" s="1"/>
  <c r="W204" i="297" s="1"/>
  <c r="X204" i="297" s="1"/>
  <c r="Y204" i="297" s="1"/>
  <c r="Z204" i="297" s="1"/>
  <c r="AA204" i="297" s="1"/>
  <c r="AB204" i="297" s="1"/>
  <c r="AC204" i="297" s="1"/>
  <c r="AD204" i="297" s="1"/>
  <c r="AE204" i="297" s="1"/>
  <c r="AF204" i="297" s="1"/>
  <c r="AG204" i="297" s="1"/>
  <c r="AH204" i="297" s="1"/>
  <c r="AI204" i="297" s="1"/>
  <c r="AJ204" i="297" s="1"/>
  <c r="AK204" i="297" s="1"/>
  <c r="F204" i="297"/>
  <c r="G204" i="297" s="1"/>
  <c r="H204" i="297" s="1"/>
  <c r="I204" i="297" s="1"/>
  <c r="J204" i="297" s="1"/>
  <c r="K204" i="297" s="1"/>
  <c r="AJ203" i="297"/>
  <c r="AJ207" i="297" s="1"/>
  <c r="AI203" i="297"/>
  <c r="AH203" i="297"/>
  <c r="AG203" i="297"/>
  <c r="AF203" i="297"/>
  <c r="AF207" i="297" s="1"/>
  <c r="AE203" i="297"/>
  <c r="AD203" i="297"/>
  <c r="AC203" i="297"/>
  <c r="AB203" i="297"/>
  <c r="AA203" i="297"/>
  <c r="Z203" i="297"/>
  <c r="Z207" i="297" s="1"/>
  <c r="Y203" i="297"/>
  <c r="Y207" i="297" s="1"/>
  <c r="X203" i="297"/>
  <c r="X207" i="297" s="1"/>
  <c r="W203" i="297"/>
  <c r="V203" i="297"/>
  <c r="U203" i="297"/>
  <c r="T203" i="297"/>
  <c r="T207" i="297" s="1"/>
  <c r="S203" i="297"/>
  <c r="R203" i="297"/>
  <c r="Q203" i="297"/>
  <c r="P203" i="297"/>
  <c r="O203" i="297"/>
  <c r="N203" i="297"/>
  <c r="N207" i="297" s="1"/>
  <c r="M203" i="297"/>
  <c r="M207" i="297" s="1"/>
  <c r="L203" i="297"/>
  <c r="L207" i="297" s="1"/>
  <c r="K203" i="297"/>
  <c r="J203" i="297"/>
  <c r="I203" i="297"/>
  <c r="H203" i="297"/>
  <c r="G203" i="297"/>
  <c r="F203" i="297"/>
  <c r="AK202" i="297"/>
  <c r="F201" i="297"/>
  <c r="G201" i="297" s="1"/>
  <c r="H201" i="297" s="1"/>
  <c r="I201" i="297" s="1"/>
  <c r="J201" i="297" s="1"/>
  <c r="K201" i="297" s="1"/>
  <c r="L201" i="297" s="1"/>
  <c r="M201" i="297" s="1"/>
  <c r="N201" i="297" s="1"/>
  <c r="O201" i="297" s="1"/>
  <c r="P201" i="297" s="1"/>
  <c r="Q201" i="297" s="1"/>
  <c r="R201" i="297" s="1"/>
  <c r="S201" i="297" s="1"/>
  <c r="T201" i="297" s="1"/>
  <c r="U201" i="297" s="1"/>
  <c r="V201" i="297" s="1"/>
  <c r="W201" i="297" s="1"/>
  <c r="X201" i="297" s="1"/>
  <c r="Y201" i="297" s="1"/>
  <c r="Z201" i="297" s="1"/>
  <c r="AA201" i="297" s="1"/>
  <c r="AB201" i="297" s="1"/>
  <c r="AC201" i="297" s="1"/>
  <c r="AD201" i="297" s="1"/>
  <c r="AE201" i="297" s="1"/>
  <c r="AF201" i="297" s="1"/>
  <c r="AG201" i="297" s="1"/>
  <c r="AH201" i="297" s="1"/>
  <c r="AI201" i="297" s="1"/>
  <c r="AJ201" i="297" s="1"/>
  <c r="AK201" i="297" s="1"/>
  <c r="AK200" i="297"/>
  <c r="AH197" i="297"/>
  <c r="AG197" i="297"/>
  <c r="AF197" i="297"/>
  <c r="AE197" i="297"/>
  <c r="AD197" i="297"/>
  <c r="AC197" i="297"/>
  <c r="AB197" i="297"/>
  <c r="AA197" i="297"/>
  <c r="Z197" i="297"/>
  <c r="Y197" i="297"/>
  <c r="X197" i="297"/>
  <c r="W197" i="297"/>
  <c r="V197" i="297"/>
  <c r="U197" i="297"/>
  <c r="T197" i="297"/>
  <c r="S197" i="297"/>
  <c r="R197" i="297"/>
  <c r="Q197" i="297"/>
  <c r="P197" i="297"/>
  <c r="O197" i="297"/>
  <c r="N197" i="297"/>
  <c r="M197" i="297"/>
  <c r="L197" i="297"/>
  <c r="K197" i="297"/>
  <c r="J197" i="297"/>
  <c r="I197" i="297"/>
  <c r="H197" i="297"/>
  <c r="G197" i="297"/>
  <c r="F197" i="297"/>
  <c r="AK196" i="297"/>
  <c r="AK195" i="297"/>
  <c r="AM194" i="297"/>
  <c r="AM187" i="297" s="1"/>
  <c r="AL194" i="297"/>
  <c r="AL187" i="297" s="1"/>
  <c r="AH194" i="297"/>
  <c r="AE194" i="297"/>
  <c r="AA194" i="297"/>
  <c r="Z194" i="297"/>
  <c r="Y194" i="297"/>
  <c r="V194" i="297"/>
  <c r="U194" i="297"/>
  <c r="T194" i="297"/>
  <c r="O194" i="297"/>
  <c r="N194" i="297"/>
  <c r="M194" i="297"/>
  <c r="K194" i="297"/>
  <c r="I194" i="297"/>
  <c r="H194" i="297"/>
  <c r="G194" i="297"/>
  <c r="D194" i="297"/>
  <c r="AJ193" i="297"/>
  <c r="AJ194" i="297" s="1"/>
  <c r="AI193" i="297"/>
  <c r="AI194" i="297" s="1"/>
  <c r="AH193" i="297"/>
  <c r="AG193" i="297"/>
  <c r="AG194" i="297" s="1"/>
  <c r="AF193" i="297"/>
  <c r="AF194" i="297" s="1"/>
  <c r="AE193" i="297"/>
  <c r="AD193" i="297"/>
  <c r="AD194" i="297" s="1"/>
  <c r="AC193" i="297"/>
  <c r="AC194" i="297" s="1"/>
  <c r="AB193" i="297"/>
  <c r="AB194" i="297" s="1"/>
  <c r="AA193" i="297"/>
  <c r="Z193" i="297"/>
  <c r="Y193" i="297"/>
  <c r="X193" i="297"/>
  <c r="X194" i="297" s="1"/>
  <c r="W193" i="297"/>
  <c r="W194" i="297" s="1"/>
  <c r="V193" i="297"/>
  <c r="U193" i="297"/>
  <c r="T193" i="297"/>
  <c r="S193" i="297"/>
  <c r="S194" i="297" s="1"/>
  <c r="R193" i="297"/>
  <c r="R194" i="297" s="1"/>
  <c r="Q193" i="297"/>
  <c r="Q194" i="297" s="1"/>
  <c r="P193" i="297"/>
  <c r="P194" i="297" s="1"/>
  <c r="O193" i="297"/>
  <c r="N193" i="297"/>
  <c r="M193" i="297"/>
  <c r="L193" i="297"/>
  <c r="L194" i="297" s="1"/>
  <c r="K193" i="297"/>
  <c r="J193" i="297"/>
  <c r="J194" i="297" s="1"/>
  <c r="I193" i="297"/>
  <c r="H193" i="297"/>
  <c r="G193" i="297"/>
  <c r="F193" i="297"/>
  <c r="AK192" i="297"/>
  <c r="AD191" i="297"/>
  <c r="AE191" i="297" s="1"/>
  <c r="AF191" i="297" s="1"/>
  <c r="AG191" i="297" s="1"/>
  <c r="AH191" i="297" s="1"/>
  <c r="AI191" i="297" s="1"/>
  <c r="AJ191" i="297" s="1"/>
  <c r="AK191" i="297" s="1"/>
  <c r="Q191" i="297"/>
  <c r="R191" i="297" s="1"/>
  <c r="S191" i="297" s="1"/>
  <c r="T191" i="297" s="1"/>
  <c r="U191" i="297" s="1"/>
  <c r="V191" i="297" s="1"/>
  <c r="W191" i="297" s="1"/>
  <c r="X191" i="297" s="1"/>
  <c r="Y191" i="297" s="1"/>
  <c r="Z191" i="297" s="1"/>
  <c r="AA191" i="297" s="1"/>
  <c r="AB191" i="297" s="1"/>
  <c r="AC191" i="297" s="1"/>
  <c r="O191" i="297"/>
  <c r="P191" i="297" s="1"/>
  <c r="M191" i="297"/>
  <c r="N191" i="297" s="1"/>
  <c r="H191" i="297"/>
  <c r="I191" i="297" s="1"/>
  <c r="J191" i="297" s="1"/>
  <c r="K191" i="297" s="1"/>
  <c r="L191" i="297" s="1"/>
  <c r="F191" i="297"/>
  <c r="G191" i="297" s="1"/>
  <c r="AK190" i="297"/>
  <c r="AK189" i="297"/>
  <c r="P188" i="297"/>
  <c r="Q188" i="297" s="1"/>
  <c r="R188" i="297" s="1"/>
  <c r="S188" i="297" s="1"/>
  <c r="T188" i="297" s="1"/>
  <c r="U188" i="297" s="1"/>
  <c r="V188" i="297" s="1"/>
  <c r="W188" i="297" s="1"/>
  <c r="X188" i="297" s="1"/>
  <c r="Y188" i="297" s="1"/>
  <c r="Z188" i="297" s="1"/>
  <c r="AA188" i="297" s="1"/>
  <c r="AB188" i="297" s="1"/>
  <c r="AC188" i="297" s="1"/>
  <c r="AD188" i="297" s="1"/>
  <c r="AE188" i="297" s="1"/>
  <c r="AF188" i="297" s="1"/>
  <c r="AG188" i="297" s="1"/>
  <c r="AH188" i="297" s="1"/>
  <c r="AI188" i="297" s="1"/>
  <c r="AJ188" i="297" s="1"/>
  <c r="AK188" i="297" s="1"/>
  <c r="M188" i="297"/>
  <c r="N188" i="297" s="1"/>
  <c r="O188" i="297" s="1"/>
  <c r="L188" i="297"/>
  <c r="G188" i="297"/>
  <c r="H188" i="297" s="1"/>
  <c r="I188" i="297" s="1"/>
  <c r="J188" i="297" s="1"/>
  <c r="K188" i="297" s="1"/>
  <c r="F188" i="297"/>
  <c r="AK187" i="297"/>
  <c r="AH184" i="297"/>
  <c r="AG184" i="297"/>
  <c r="AF184" i="297"/>
  <c r="AD184" i="297"/>
  <c r="AC184" i="297"/>
  <c r="AB184" i="297"/>
  <c r="AA184" i="297"/>
  <c r="Z184" i="297"/>
  <c r="Y184" i="297"/>
  <c r="X184" i="297"/>
  <c r="W184" i="297"/>
  <c r="V184" i="297"/>
  <c r="U184" i="297"/>
  <c r="T184" i="297"/>
  <c r="S184" i="297"/>
  <c r="R184" i="297"/>
  <c r="Q184" i="297"/>
  <c r="P184" i="297"/>
  <c r="O184" i="297"/>
  <c r="N184" i="297"/>
  <c r="M184" i="297"/>
  <c r="L184" i="297"/>
  <c r="K184" i="297"/>
  <c r="J184" i="297"/>
  <c r="I184" i="297"/>
  <c r="H184" i="297"/>
  <c r="G184" i="297"/>
  <c r="F184" i="297"/>
  <c r="AK183" i="297"/>
  <c r="AE184" i="297" s="1"/>
  <c r="AK182" i="297"/>
  <c r="AM181" i="297"/>
  <c r="AL181" i="297"/>
  <c r="AL174" i="297" s="1"/>
  <c r="AE181" i="297"/>
  <c r="AB181" i="297"/>
  <c r="Z181" i="297"/>
  <c r="Y181" i="297"/>
  <c r="U181" i="297"/>
  <c r="S181" i="297"/>
  <c r="D181" i="297"/>
  <c r="AJ180" i="297"/>
  <c r="AJ181" i="297" s="1"/>
  <c r="AI180" i="297"/>
  <c r="AH180" i="297"/>
  <c r="AG180" i="297"/>
  <c r="AG181" i="297" s="1"/>
  <c r="AF180" i="297"/>
  <c r="AE180" i="297"/>
  <c r="AD180" i="297"/>
  <c r="AC180" i="297"/>
  <c r="AC181" i="297" s="1"/>
  <c r="AB180" i="297"/>
  <c r="AA180" i="297"/>
  <c r="Z180" i="297"/>
  <c r="Y180" i="297"/>
  <c r="X180" i="297"/>
  <c r="X181" i="297" s="1"/>
  <c r="W180" i="297"/>
  <c r="V180" i="297"/>
  <c r="U180" i="297"/>
  <c r="T180" i="297"/>
  <c r="S180" i="297"/>
  <c r="R180" i="297"/>
  <c r="Q180" i="297"/>
  <c r="P180" i="297"/>
  <c r="O180" i="297"/>
  <c r="N180" i="297"/>
  <c r="M180" i="297"/>
  <c r="M181" i="297" s="1"/>
  <c r="L180" i="297"/>
  <c r="L181" i="297" s="1"/>
  <c r="K180" i="297"/>
  <c r="AK180" i="297" s="1"/>
  <c r="J180" i="297"/>
  <c r="I180" i="297"/>
  <c r="H180" i="297"/>
  <c r="G180" i="297"/>
  <c r="F180" i="297"/>
  <c r="AK179" i="297"/>
  <c r="AJ177" i="297"/>
  <c r="AI177" i="297"/>
  <c r="AH177" i="297"/>
  <c r="AH181" i="297" s="1"/>
  <c r="AG177" i="297"/>
  <c r="AF177" i="297"/>
  <c r="AF181" i="297" s="1"/>
  <c r="AE177" i="297"/>
  <c r="AD177" i="297"/>
  <c r="AD181" i="297" s="1"/>
  <c r="AC177" i="297"/>
  <c r="AB177" i="297"/>
  <c r="AA177" i="297"/>
  <c r="Z177" i="297"/>
  <c r="Y177" i="297"/>
  <c r="X177" i="297"/>
  <c r="W177" i="297"/>
  <c r="V177" i="297"/>
  <c r="V181" i="297" s="1"/>
  <c r="U177" i="297"/>
  <c r="T177" i="297"/>
  <c r="T181" i="297" s="1"/>
  <c r="S177" i="297"/>
  <c r="R177" i="297"/>
  <c r="R181" i="297" s="1"/>
  <c r="Q177" i="297"/>
  <c r="Q181" i="297" s="1"/>
  <c r="P177" i="297"/>
  <c r="P181" i="297" s="1"/>
  <c r="O177" i="297"/>
  <c r="O181" i="297" s="1"/>
  <c r="N177" i="297"/>
  <c r="N181" i="297" s="1"/>
  <c r="M177" i="297"/>
  <c r="L177" i="297"/>
  <c r="K177" i="297"/>
  <c r="J177" i="297"/>
  <c r="J181" i="297" s="1"/>
  <c r="I177" i="297"/>
  <c r="H177" i="297"/>
  <c r="H181" i="297" s="1"/>
  <c r="G177" i="297"/>
  <c r="G181" i="297" s="1"/>
  <c r="F177" i="297"/>
  <c r="F181" i="297" s="1"/>
  <c r="AK176" i="297"/>
  <c r="L175" i="297"/>
  <c r="M175" i="297" s="1"/>
  <c r="N175" i="297" s="1"/>
  <c r="O175" i="297" s="1"/>
  <c r="P175" i="297" s="1"/>
  <c r="Q175" i="297" s="1"/>
  <c r="R175" i="297" s="1"/>
  <c r="S175" i="297" s="1"/>
  <c r="T175" i="297" s="1"/>
  <c r="U175" i="297" s="1"/>
  <c r="V175" i="297" s="1"/>
  <c r="W175" i="297" s="1"/>
  <c r="X175" i="297" s="1"/>
  <c r="Y175" i="297" s="1"/>
  <c r="Z175" i="297" s="1"/>
  <c r="AA175" i="297" s="1"/>
  <c r="AB175" i="297" s="1"/>
  <c r="AC175" i="297" s="1"/>
  <c r="AD175" i="297" s="1"/>
  <c r="AE175" i="297" s="1"/>
  <c r="AF175" i="297" s="1"/>
  <c r="AG175" i="297" s="1"/>
  <c r="AH175" i="297" s="1"/>
  <c r="AI175" i="297" s="1"/>
  <c r="AJ175" i="297" s="1"/>
  <c r="AK175" i="297" s="1"/>
  <c r="F175" i="297"/>
  <c r="G175" i="297" s="1"/>
  <c r="H175" i="297" s="1"/>
  <c r="I175" i="297" s="1"/>
  <c r="J175" i="297" s="1"/>
  <c r="K175" i="297" s="1"/>
  <c r="AM174" i="297"/>
  <c r="AK174" i="297"/>
  <c r="AH171" i="297"/>
  <c r="AG171" i="297"/>
  <c r="AF171" i="297"/>
  <c r="AD171" i="297"/>
  <c r="AC171" i="297"/>
  <c r="AB171" i="297"/>
  <c r="AA171" i="297"/>
  <c r="Z171" i="297"/>
  <c r="Y171" i="297"/>
  <c r="X171" i="297"/>
  <c r="W171" i="297"/>
  <c r="V171" i="297"/>
  <c r="U171" i="297"/>
  <c r="T171" i="297"/>
  <c r="S171" i="297"/>
  <c r="R171" i="297"/>
  <c r="Q171" i="297"/>
  <c r="P171" i="297"/>
  <c r="O171" i="297"/>
  <c r="N171" i="297"/>
  <c r="M171" i="297"/>
  <c r="L171" i="297"/>
  <c r="K171" i="297"/>
  <c r="J171" i="297"/>
  <c r="I171" i="297"/>
  <c r="H171" i="297"/>
  <c r="G171" i="297"/>
  <c r="F171" i="297"/>
  <c r="AK170" i="297"/>
  <c r="AK169" i="297"/>
  <c r="AE171" i="297" s="1"/>
  <c r="AM168" i="297"/>
  <c r="AL168" i="297"/>
  <c r="AL161" i="297" s="1"/>
  <c r="AJ168" i="297"/>
  <c r="AE168" i="297"/>
  <c r="AA168" i="297"/>
  <c r="X168" i="297"/>
  <c r="W168" i="297"/>
  <c r="T168" i="297"/>
  <c r="O168" i="297"/>
  <c r="G168" i="297"/>
  <c r="D168" i="297"/>
  <c r="AJ167" i="297"/>
  <c r="AI167" i="297"/>
  <c r="AH167" i="297"/>
  <c r="AG167" i="297"/>
  <c r="AF167" i="297"/>
  <c r="AF168" i="297" s="1"/>
  <c r="AE167" i="297"/>
  <c r="AD167" i="297"/>
  <c r="AD168" i="297" s="1"/>
  <c r="AC167" i="297"/>
  <c r="AB167" i="297"/>
  <c r="AA167" i="297"/>
  <c r="Z167" i="297"/>
  <c r="Y167" i="297"/>
  <c r="Y168" i="297" s="1"/>
  <c r="X167" i="297"/>
  <c r="W167" i="297"/>
  <c r="V167" i="297"/>
  <c r="U167" i="297"/>
  <c r="T167" i="297"/>
  <c r="S167" i="297"/>
  <c r="R167" i="297"/>
  <c r="R168" i="297" s="1"/>
  <c r="Q167" i="297"/>
  <c r="P167" i="297"/>
  <c r="O167" i="297"/>
  <c r="N167" i="297"/>
  <c r="M167" i="297"/>
  <c r="L167" i="297"/>
  <c r="L168" i="297" s="1"/>
  <c r="K167" i="297"/>
  <c r="J167" i="297"/>
  <c r="I167" i="297"/>
  <c r="H167" i="297"/>
  <c r="G167" i="297"/>
  <c r="F167" i="297"/>
  <c r="AK166" i="297"/>
  <c r="F165" i="297"/>
  <c r="G165" i="297" s="1"/>
  <c r="H165" i="297" s="1"/>
  <c r="AJ164" i="297"/>
  <c r="AI164" i="297"/>
  <c r="AI168" i="297" s="1"/>
  <c r="AH164" i="297"/>
  <c r="AG164" i="297"/>
  <c r="AG168" i="297" s="1"/>
  <c r="AF164" i="297"/>
  <c r="AE164" i="297"/>
  <c r="AD164" i="297"/>
  <c r="AC164" i="297"/>
  <c r="AC168" i="297" s="1"/>
  <c r="AB164" i="297"/>
  <c r="AB168" i="297" s="1"/>
  <c r="AA164" i="297"/>
  <c r="Z164" i="297"/>
  <c r="Y164" i="297"/>
  <c r="X164" i="297"/>
  <c r="W164" i="297"/>
  <c r="V164" i="297"/>
  <c r="U164" i="297"/>
  <c r="U168" i="297" s="1"/>
  <c r="T164" i="297"/>
  <c r="S164" i="297"/>
  <c r="S168" i="297" s="1"/>
  <c r="R164" i="297"/>
  <c r="Q164" i="297"/>
  <c r="Q168" i="297" s="1"/>
  <c r="P164" i="297"/>
  <c r="P168" i="297" s="1"/>
  <c r="O164" i="297"/>
  <c r="N164" i="297"/>
  <c r="M164" i="297"/>
  <c r="L164" i="297"/>
  <c r="K164" i="297"/>
  <c r="K168" i="297" s="1"/>
  <c r="J164" i="297"/>
  <c r="I164" i="297"/>
  <c r="I168" i="297" s="1"/>
  <c r="H164" i="297"/>
  <c r="G164" i="297"/>
  <c r="F164" i="297"/>
  <c r="F168" i="297" s="1"/>
  <c r="AK163" i="297"/>
  <c r="K162" i="297"/>
  <c r="L162" i="297" s="1"/>
  <c r="M162" i="297" s="1"/>
  <c r="N162" i="297" s="1"/>
  <c r="O162" i="297" s="1"/>
  <c r="P162" i="297" s="1"/>
  <c r="Q162" i="297" s="1"/>
  <c r="R162" i="297" s="1"/>
  <c r="S162" i="297" s="1"/>
  <c r="T162" i="297" s="1"/>
  <c r="U162" i="297" s="1"/>
  <c r="V162" i="297" s="1"/>
  <c r="W162" i="297" s="1"/>
  <c r="X162" i="297" s="1"/>
  <c r="Y162" i="297" s="1"/>
  <c r="Z162" i="297" s="1"/>
  <c r="AA162" i="297" s="1"/>
  <c r="AB162" i="297" s="1"/>
  <c r="AC162" i="297" s="1"/>
  <c r="AD162" i="297" s="1"/>
  <c r="AE162" i="297" s="1"/>
  <c r="AF162" i="297" s="1"/>
  <c r="AG162" i="297" s="1"/>
  <c r="AH162" i="297" s="1"/>
  <c r="AI162" i="297" s="1"/>
  <c r="AJ162" i="297" s="1"/>
  <c r="AK162" i="297" s="1"/>
  <c r="H162" i="297"/>
  <c r="I162" i="297" s="1"/>
  <c r="J162" i="297" s="1"/>
  <c r="G162" i="297"/>
  <c r="F162" i="297"/>
  <c r="AM161" i="297"/>
  <c r="AK161" i="297"/>
  <c r="AH158" i="297"/>
  <c r="AG158" i="297"/>
  <c r="AF158" i="297"/>
  <c r="AE158" i="297"/>
  <c r="AD158" i="297"/>
  <c r="AC158" i="297"/>
  <c r="AB158" i="297"/>
  <c r="AA158" i="297"/>
  <c r="Z158" i="297"/>
  <c r="Y158" i="297"/>
  <c r="X158" i="297"/>
  <c r="W158" i="297"/>
  <c r="V158" i="297"/>
  <c r="U158" i="297"/>
  <c r="T158" i="297"/>
  <c r="S158" i="297"/>
  <c r="R158" i="297"/>
  <c r="Q158" i="297"/>
  <c r="P158" i="297"/>
  <c r="O158" i="297"/>
  <c r="N158" i="297"/>
  <c r="M158" i="297"/>
  <c r="L158" i="297"/>
  <c r="K158" i="297"/>
  <c r="J158" i="297"/>
  <c r="I158" i="297"/>
  <c r="H158" i="297"/>
  <c r="G158" i="297"/>
  <c r="F158" i="297"/>
  <c r="AK157" i="297"/>
  <c r="AK156" i="297"/>
  <c r="AM155" i="297"/>
  <c r="AM148" i="297" s="1"/>
  <c r="AL155" i="297"/>
  <c r="AL148" i="297" s="1"/>
  <c r="AI155" i="297"/>
  <c r="AF155" i="297"/>
  <c r="AE155" i="297"/>
  <c r="AB155" i="297"/>
  <c r="X155" i="297"/>
  <c r="U155" i="297"/>
  <c r="S155" i="297"/>
  <c r="P155" i="297"/>
  <c r="M155" i="297"/>
  <c r="K155" i="297"/>
  <c r="H155" i="297"/>
  <c r="D155" i="297"/>
  <c r="AJ154" i="297"/>
  <c r="AI154" i="297"/>
  <c r="AH154" i="297"/>
  <c r="AG154" i="297"/>
  <c r="AF154" i="297"/>
  <c r="AE154" i="297"/>
  <c r="AD154" i="297"/>
  <c r="AC154" i="297"/>
  <c r="AB154" i="297"/>
  <c r="AA154" i="297"/>
  <c r="Z154" i="297"/>
  <c r="Y154" i="297"/>
  <c r="X154" i="297"/>
  <c r="W154" i="297"/>
  <c r="W155" i="297" s="1"/>
  <c r="V154" i="297"/>
  <c r="U154" i="297"/>
  <c r="T154" i="297"/>
  <c r="S154" i="297"/>
  <c r="R154" i="297"/>
  <c r="Q154" i="297"/>
  <c r="P154" i="297"/>
  <c r="O154" i="297"/>
  <c r="N154" i="297"/>
  <c r="M154" i="297"/>
  <c r="L154" i="297"/>
  <c r="K154" i="297"/>
  <c r="J154" i="297"/>
  <c r="I154" i="297"/>
  <c r="H154" i="297"/>
  <c r="G154" i="297"/>
  <c r="F154" i="297"/>
  <c r="AK153" i="297"/>
  <c r="AJ151" i="297"/>
  <c r="AJ155" i="297" s="1"/>
  <c r="AI151" i="297"/>
  <c r="AH151" i="297"/>
  <c r="AH155" i="297" s="1"/>
  <c r="AG151" i="297"/>
  <c r="AG155" i="297" s="1"/>
  <c r="AF151" i="297"/>
  <c r="AE151" i="297"/>
  <c r="AD151" i="297"/>
  <c r="AC151" i="297"/>
  <c r="AC155" i="297" s="1"/>
  <c r="AB151" i="297"/>
  <c r="AA151" i="297"/>
  <c r="AA155" i="297" s="1"/>
  <c r="Z151" i="297"/>
  <c r="Z155" i="297" s="1"/>
  <c r="Y151" i="297"/>
  <c r="X151" i="297"/>
  <c r="W151" i="297"/>
  <c r="V151" i="297"/>
  <c r="V155" i="297" s="1"/>
  <c r="U151" i="297"/>
  <c r="T151" i="297"/>
  <c r="T155" i="297" s="1"/>
  <c r="S151" i="297"/>
  <c r="R151" i="297"/>
  <c r="Q151" i="297"/>
  <c r="Q155" i="297" s="1"/>
  <c r="P151" i="297"/>
  <c r="O151" i="297"/>
  <c r="O155" i="297" s="1"/>
  <c r="N151" i="297"/>
  <c r="N155" i="297" s="1"/>
  <c r="M151" i="297"/>
  <c r="L151" i="297"/>
  <c r="L155" i="297" s="1"/>
  <c r="K151" i="297"/>
  <c r="J151" i="297"/>
  <c r="J155" i="297" s="1"/>
  <c r="I151" i="297"/>
  <c r="I155" i="297" s="1"/>
  <c r="H151" i="297"/>
  <c r="G151" i="297"/>
  <c r="G155" i="297" s="1"/>
  <c r="F151" i="297"/>
  <c r="AK150" i="297"/>
  <c r="N149" i="297"/>
  <c r="O149" i="297" s="1"/>
  <c r="P149" i="297" s="1"/>
  <c r="Q149" i="297" s="1"/>
  <c r="R149" i="297" s="1"/>
  <c r="S149" i="297" s="1"/>
  <c r="T149" i="297" s="1"/>
  <c r="U149" i="297" s="1"/>
  <c r="V149" i="297" s="1"/>
  <c r="W149" i="297" s="1"/>
  <c r="X149" i="297" s="1"/>
  <c r="Y149" i="297" s="1"/>
  <c r="Z149" i="297" s="1"/>
  <c r="AA149" i="297" s="1"/>
  <c r="AB149" i="297" s="1"/>
  <c r="AC149" i="297" s="1"/>
  <c r="AD149" i="297" s="1"/>
  <c r="AE149" i="297" s="1"/>
  <c r="AF149" i="297" s="1"/>
  <c r="AG149" i="297" s="1"/>
  <c r="AH149" i="297" s="1"/>
  <c r="AI149" i="297" s="1"/>
  <c r="AJ149" i="297" s="1"/>
  <c r="AK149" i="297" s="1"/>
  <c r="L149" i="297"/>
  <c r="M149" i="297" s="1"/>
  <c r="K149" i="297"/>
  <c r="F149" i="297"/>
  <c r="G149" i="297" s="1"/>
  <c r="H149" i="297" s="1"/>
  <c r="I149" i="297" s="1"/>
  <c r="J149" i="297" s="1"/>
  <c r="AK148" i="297"/>
  <c r="G147" i="297"/>
  <c r="H147" i="297" s="1"/>
  <c r="AH145" i="297"/>
  <c r="AG145" i="297"/>
  <c r="AF145" i="297"/>
  <c r="AE145" i="297"/>
  <c r="AD145" i="297"/>
  <c r="AC145" i="297"/>
  <c r="AB145" i="297"/>
  <c r="AA145" i="297"/>
  <c r="Z145" i="297"/>
  <c r="Y145" i="297"/>
  <c r="X145" i="297"/>
  <c r="W145" i="297"/>
  <c r="V145" i="297"/>
  <c r="U145" i="297"/>
  <c r="T145" i="297"/>
  <c r="S145" i="297"/>
  <c r="R145" i="297"/>
  <c r="Q145" i="297"/>
  <c r="P145" i="297"/>
  <c r="O145" i="297"/>
  <c r="N145" i="297"/>
  <c r="M145" i="297"/>
  <c r="L145" i="297"/>
  <c r="K145" i="297"/>
  <c r="J145" i="297"/>
  <c r="I145" i="297"/>
  <c r="H145" i="297"/>
  <c r="G145" i="297"/>
  <c r="F145" i="297"/>
  <c r="AK144" i="297"/>
  <c r="AK143" i="297"/>
  <c r="AM142" i="297"/>
  <c r="AL142" i="297"/>
  <c r="AL135" i="297" s="1"/>
  <c r="AD142" i="297"/>
  <c r="AA142" i="297"/>
  <c r="Z142" i="297"/>
  <c r="W142" i="297"/>
  <c r="V142" i="297"/>
  <c r="T142" i="297"/>
  <c r="R142" i="297"/>
  <c r="N142" i="297"/>
  <c r="K142" i="297"/>
  <c r="G142" i="297"/>
  <c r="F142" i="297"/>
  <c r="F147" i="297" s="1"/>
  <c r="D142" i="297"/>
  <c r="AJ141" i="297"/>
  <c r="AI141" i="297"/>
  <c r="AI142" i="297" s="1"/>
  <c r="AH141" i="297"/>
  <c r="AG141" i="297"/>
  <c r="AF141" i="297"/>
  <c r="AF142" i="297" s="1"/>
  <c r="AE141" i="297"/>
  <c r="AE142" i="297" s="1"/>
  <c r="AD141" i="297"/>
  <c r="AC141" i="297"/>
  <c r="AB141" i="297"/>
  <c r="AA141" i="297"/>
  <c r="Z141" i="297"/>
  <c r="Y141" i="297"/>
  <c r="X141" i="297"/>
  <c r="W141" i="297"/>
  <c r="V141" i="297"/>
  <c r="U141" i="297"/>
  <c r="T141" i="297"/>
  <c r="S141" i="297"/>
  <c r="S142" i="297" s="1"/>
  <c r="R141" i="297"/>
  <c r="Q141" i="297"/>
  <c r="P141" i="297"/>
  <c r="O141" i="297"/>
  <c r="N141" i="297"/>
  <c r="M141" i="297"/>
  <c r="L141" i="297"/>
  <c r="K141" i="297"/>
  <c r="J141" i="297"/>
  <c r="I141" i="297"/>
  <c r="H141" i="297"/>
  <c r="H142" i="297" s="1"/>
  <c r="G141" i="297"/>
  <c r="F141" i="297"/>
  <c r="AK140" i="297"/>
  <c r="AE139" i="297"/>
  <c r="AF139" i="297" s="1"/>
  <c r="AG139" i="297" s="1"/>
  <c r="AH139" i="297" s="1"/>
  <c r="AI139" i="297" s="1"/>
  <c r="AJ139" i="297" s="1"/>
  <c r="AK139" i="297" s="1"/>
  <c r="R139" i="297"/>
  <c r="S139" i="297" s="1"/>
  <c r="T139" i="297" s="1"/>
  <c r="U139" i="297" s="1"/>
  <c r="V139" i="297" s="1"/>
  <c r="W139" i="297" s="1"/>
  <c r="X139" i="297" s="1"/>
  <c r="Y139" i="297" s="1"/>
  <c r="Z139" i="297" s="1"/>
  <c r="AA139" i="297" s="1"/>
  <c r="AB139" i="297" s="1"/>
  <c r="AC139" i="297" s="1"/>
  <c r="AD139" i="297" s="1"/>
  <c r="AJ138" i="297"/>
  <c r="AJ142" i="297" s="1"/>
  <c r="AI138" i="297"/>
  <c r="AH138" i="297"/>
  <c r="AH142" i="297" s="1"/>
  <c r="AG138" i="297"/>
  <c r="AF138" i="297"/>
  <c r="AE138" i="297"/>
  <c r="AD138" i="297"/>
  <c r="AC138" i="297"/>
  <c r="AC142" i="297" s="1"/>
  <c r="AB138" i="297"/>
  <c r="AA138" i="297"/>
  <c r="Z138" i="297"/>
  <c r="Y138" i="297"/>
  <c r="Y142" i="297" s="1"/>
  <c r="X138" i="297"/>
  <c r="X142" i="297" s="1"/>
  <c r="W138" i="297"/>
  <c r="V138" i="297"/>
  <c r="U138" i="297"/>
  <c r="T138" i="297"/>
  <c r="S138" i="297"/>
  <c r="R138" i="297"/>
  <c r="Q138" i="297"/>
  <c r="Q142" i="297" s="1"/>
  <c r="P138" i="297"/>
  <c r="O138" i="297"/>
  <c r="O142" i="297" s="1"/>
  <c r="N138" i="297"/>
  <c r="M138" i="297"/>
  <c r="AK138" i="297" s="1"/>
  <c r="L138" i="297"/>
  <c r="L142" i="297" s="1"/>
  <c r="K138" i="297"/>
  <c r="J138" i="297"/>
  <c r="J142" i="297" s="1"/>
  <c r="I138" i="297"/>
  <c r="H138" i="297"/>
  <c r="G138" i="297"/>
  <c r="F138" i="297"/>
  <c r="F139" i="297" s="1"/>
  <c r="G139" i="297" s="1"/>
  <c r="H139" i="297" s="1"/>
  <c r="I139" i="297" s="1"/>
  <c r="J139" i="297" s="1"/>
  <c r="K139" i="297" s="1"/>
  <c r="L139" i="297" s="1"/>
  <c r="M139" i="297" s="1"/>
  <c r="N139" i="297" s="1"/>
  <c r="O139" i="297" s="1"/>
  <c r="P139" i="297" s="1"/>
  <c r="Q139" i="297" s="1"/>
  <c r="AK137" i="297"/>
  <c r="J136" i="297"/>
  <c r="K136" i="297" s="1"/>
  <c r="L136" i="297" s="1"/>
  <c r="M136" i="297" s="1"/>
  <c r="N136" i="297" s="1"/>
  <c r="O136" i="297" s="1"/>
  <c r="P136" i="297" s="1"/>
  <c r="Q136" i="297" s="1"/>
  <c r="R136" i="297" s="1"/>
  <c r="S136" i="297" s="1"/>
  <c r="T136" i="297" s="1"/>
  <c r="U136" i="297" s="1"/>
  <c r="V136" i="297" s="1"/>
  <c r="W136" i="297" s="1"/>
  <c r="X136" i="297" s="1"/>
  <c r="Y136" i="297" s="1"/>
  <c r="Z136" i="297" s="1"/>
  <c r="AA136" i="297" s="1"/>
  <c r="AB136" i="297" s="1"/>
  <c r="AC136" i="297" s="1"/>
  <c r="AD136" i="297" s="1"/>
  <c r="AE136" i="297" s="1"/>
  <c r="AF136" i="297" s="1"/>
  <c r="AG136" i="297" s="1"/>
  <c r="AH136" i="297" s="1"/>
  <c r="AI136" i="297" s="1"/>
  <c r="AJ136" i="297" s="1"/>
  <c r="AK136" i="297" s="1"/>
  <c r="I136" i="297"/>
  <c r="G136" i="297"/>
  <c r="H136" i="297" s="1"/>
  <c r="F136" i="297"/>
  <c r="AM135" i="297"/>
  <c r="AK135" i="297"/>
  <c r="AH132" i="297"/>
  <c r="AG132" i="297"/>
  <c r="AF132" i="297"/>
  <c r="AE132" i="297"/>
  <c r="AD132" i="297"/>
  <c r="AC132" i="297"/>
  <c r="AB132" i="297"/>
  <c r="AA132" i="297"/>
  <c r="Z132" i="297"/>
  <c r="Y132" i="297"/>
  <c r="X132" i="297"/>
  <c r="W132" i="297"/>
  <c r="V132" i="297"/>
  <c r="U132" i="297"/>
  <c r="T132" i="297"/>
  <c r="S132" i="297"/>
  <c r="R132" i="297"/>
  <c r="Q132" i="297"/>
  <c r="P132" i="297"/>
  <c r="O132" i="297"/>
  <c r="N132" i="297"/>
  <c r="M132" i="297"/>
  <c r="L132" i="297"/>
  <c r="K132" i="297"/>
  <c r="J132" i="297"/>
  <c r="I132" i="297"/>
  <c r="H132" i="297"/>
  <c r="G132" i="297"/>
  <c r="F132" i="297"/>
  <c r="AK131" i="297"/>
  <c r="AK130" i="297"/>
  <c r="AM129" i="297"/>
  <c r="AL129" i="297"/>
  <c r="AL122" i="297" s="1"/>
  <c r="AJ129" i="297"/>
  <c r="AB129" i="297"/>
  <c r="X129" i="297"/>
  <c r="T129" i="297"/>
  <c r="S129" i="297"/>
  <c r="M129" i="297"/>
  <c r="L129" i="297"/>
  <c r="D129" i="297"/>
  <c r="AJ128" i="297"/>
  <c r="AI128" i="297"/>
  <c r="AI129" i="297" s="1"/>
  <c r="AH128" i="297"/>
  <c r="AG128" i="297"/>
  <c r="AF128" i="297"/>
  <c r="AE128" i="297"/>
  <c r="AE129" i="297" s="1"/>
  <c r="AD128" i="297"/>
  <c r="AC128" i="297"/>
  <c r="AB128" i="297"/>
  <c r="AA128" i="297"/>
  <c r="Z128" i="297"/>
  <c r="Y128" i="297"/>
  <c r="Y129" i="297" s="1"/>
  <c r="X128" i="297"/>
  <c r="W128" i="297"/>
  <c r="W129" i="297" s="1"/>
  <c r="V128" i="297"/>
  <c r="U128" i="297"/>
  <c r="T128" i="297"/>
  <c r="S128" i="297"/>
  <c r="R128" i="297"/>
  <c r="Q128" i="297"/>
  <c r="P128" i="297"/>
  <c r="O128" i="297"/>
  <c r="N128" i="297"/>
  <c r="M128" i="297"/>
  <c r="L128" i="297"/>
  <c r="K128" i="297"/>
  <c r="K129" i="297" s="1"/>
  <c r="J128" i="297"/>
  <c r="I128" i="297"/>
  <c r="H128" i="297"/>
  <c r="G128" i="297"/>
  <c r="G129" i="297" s="1"/>
  <c r="F128" i="297"/>
  <c r="AK127" i="297"/>
  <c r="AJ125" i="297"/>
  <c r="AI125" i="297"/>
  <c r="AH125" i="297"/>
  <c r="AH129" i="297" s="1"/>
  <c r="AG125" i="297"/>
  <c r="AG129" i="297" s="1"/>
  <c r="AF125" i="297"/>
  <c r="AF129" i="297" s="1"/>
  <c r="AE125" i="297"/>
  <c r="AD125" i="297"/>
  <c r="AD129" i="297" s="1"/>
  <c r="AC125" i="297"/>
  <c r="AC129" i="297" s="1"/>
  <c r="AB125" i="297"/>
  <c r="AA125" i="297"/>
  <c r="Z125" i="297"/>
  <c r="Z129" i="297" s="1"/>
  <c r="Y125" i="297"/>
  <c r="X125" i="297"/>
  <c r="W125" i="297"/>
  <c r="V125" i="297"/>
  <c r="V129" i="297" s="1"/>
  <c r="U125" i="297"/>
  <c r="U129" i="297" s="1"/>
  <c r="T125" i="297"/>
  <c r="S125" i="297"/>
  <c r="R125" i="297"/>
  <c r="R129" i="297" s="1"/>
  <c r="Q125" i="297"/>
  <c r="Q129" i="297" s="1"/>
  <c r="P125" i="297"/>
  <c r="P129" i="297" s="1"/>
  <c r="O125" i="297"/>
  <c r="N125" i="297"/>
  <c r="N129" i="297" s="1"/>
  <c r="M125" i="297"/>
  <c r="L125" i="297"/>
  <c r="K125" i="297"/>
  <c r="J125" i="297"/>
  <c r="J129" i="297" s="1"/>
  <c r="I125" i="297"/>
  <c r="I129" i="297" s="1"/>
  <c r="H125" i="297"/>
  <c r="H129" i="297" s="1"/>
  <c r="G125" i="297"/>
  <c r="F125" i="297"/>
  <c r="F129" i="297" s="1"/>
  <c r="AK124" i="297"/>
  <c r="L123" i="297"/>
  <c r="M123" i="297" s="1"/>
  <c r="N123" i="297" s="1"/>
  <c r="O123" i="297" s="1"/>
  <c r="P123" i="297" s="1"/>
  <c r="Q123" i="297" s="1"/>
  <c r="R123" i="297" s="1"/>
  <c r="S123" i="297" s="1"/>
  <c r="T123" i="297" s="1"/>
  <c r="U123" i="297" s="1"/>
  <c r="V123" i="297" s="1"/>
  <c r="W123" i="297" s="1"/>
  <c r="X123" i="297" s="1"/>
  <c r="Y123" i="297" s="1"/>
  <c r="Z123" i="297" s="1"/>
  <c r="AA123" i="297" s="1"/>
  <c r="AB123" i="297" s="1"/>
  <c r="AC123" i="297" s="1"/>
  <c r="AD123" i="297" s="1"/>
  <c r="AE123" i="297" s="1"/>
  <c r="AF123" i="297" s="1"/>
  <c r="AG123" i="297" s="1"/>
  <c r="AH123" i="297" s="1"/>
  <c r="AI123" i="297" s="1"/>
  <c r="AJ123" i="297" s="1"/>
  <c r="AK123" i="297" s="1"/>
  <c r="K123" i="297"/>
  <c r="J123" i="297"/>
  <c r="F123" i="297"/>
  <c r="G123" i="297" s="1"/>
  <c r="H123" i="297" s="1"/>
  <c r="I123" i="297" s="1"/>
  <c r="AM122" i="297"/>
  <c r="AK122" i="297"/>
  <c r="AG119" i="297"/>
  <c r="AF119" i="297"/>
  <c r="AE119" i="297"/>
  <c r="AD119" i="297"/>
  <c r="AC119" i="297"/>
  <c r="AB119" i="297"/>
  <c r="AA119" i="297"/>
  <c r="Z119" i="297"/>
  <c r="Y119" i="297"/>
  <c r="X119" i="297"/>
  <c r="W119" i="297"/>
  <c r="V119" i="297"/>
  <c r="U119" i="297"/>
  <c r="T119" i="297"/>
  <c r="S119" i="297"/>
  <c r="R119" i="297"/>
  <c r="Q119" i="297"/>
  <c r="P119" i="297"/>
  <c r="O119" i="297"/>
  <c r="N119" i="297"/>
  <c r="M119" i="297"/>
  <c r="L119" i="297"/>
  <c r="K119" i="297"/>
  <c r="J119" i="297"/>
  <c r="AK119" i="297" s="1"/>
  <c r="I119" i="297"/>
  <c r="H119" i="297"/>
  <c r="G119" i="297"/>
  <c r="F119" i="297"/>
  <c r="AK118" i="297"/>
  <c r="AK117" i="297"/>
  <c r="AM116" i="297"/>
  <c r="AM109" i="297" s="1"/>
  <c r="AL116" i="297"/>
  <c r="AI116" i="297"/>
  <c r="AH116" i="297"/>
  <c r="AF116" i="297"/>
  <c r="AE116" i="297"/>
  <c r="AC116" i="297"/>
  <c r="W116" i="297"/>
  <c r="V116" i="297"/>
  <c r="T116" i="297"/>
  <c r="S116" i="297"/>
  <c r="O116" i="297"/>
  <c r="N116" i="297"/>
  <c r="J116" i="297"/>
  <c r="H116" i="297"/>
  <c r="G116" i="297"/>
  <c r="D116" i="297"/>
  <c r="AJ115" i="297"/>
  <c r="AJ116" i="297" s="1"/>
  <c r="AI115" i="297"/>
  <c r="AH115" i="297"/>
  <c r="AG115" i="297"/>
  <c r="AF115" i="297"/>
  <c r="AE115" i="297"/>
  <c r="AD115" i="297"/>
  <c r="AC115" i="297"/>
  <c r="AB115" i="297"/>
  <c r="AA115" i="297"/>
  <c r="Z115" i="297"/>
  <c r="Y115" i="297"/>
  <c r="X115" i="297"/>
  <c r="W115" i="297"/>
  <c r="V115" i="297"/>
  <c r="U115" i="297"/>
  <c r="T115" i="297"/>
  <c r="S115" i="297"/>
  <c r="R115" i="297"/>
  <c r="Q115" i="297"/>
  <c r="P115" i="297"/>
  <c r="O115" i="297"/>
  <c r="N115" i="297"/>
  <c r="M115" i="297"/>
  <c r="L115" i="297"/>
  <c r="AK115" i="297" s="1"/>
  <c r="K115" i="297"/>
  <c r="K116" i="297" s="1"/>
  <c r="J115" i="297"/>
  <c r="I115" i="297"/>
  <c r="H115" i="297"/>
  <c r="G115" i="297"/>
  <c r="F115" i="297"/>
  <c r="AK114" i="297"/>
  <c r="AJ112" i="297"/>
  <c r="AI112" i="297"/>
  <c r="AH112" i="297"/>
  <c r="AG112" i="297"/>
  <c r="AG116" i="297" s="1"/>
  <c r="AF112" i="297"/>
  <c r="AE112" i="297"/>
  <c r="AD112" i="297"/>
  <c r="AD116" i="297" s="1"/>
  <c r="AC112" i="297"/>
  <c r="AB112" i="297"/>
  <c r="AB116" i="297" s="1"/>
  <c r="AA112" i="297"/>
  <c r="Z112" i="297"/>
  <c r="Z116" i="297" s="1"/>
  <c r="Y112" i="297"/>
  <c r="Y116" i="297" s="1"/>
  <c r="X112" i="297"/>
  <c r="W112" i="297"/>
  <c r="V112" i="297"/>
  <c r="U112" i="297"/>
  <c r="U116" i="297" s="1"/>
  <c r="T112" i="297"/>
  <c r="S112" i="297"/>
  <c r="R112" i="297"/>
  <c r="R116" i="297" s="1"/>
  <c r="Q112" i="297"/>
  <c r="P112" i="297"/>
  <c r="P116" i="297" s="1"/>
  <c r="O112" i="297"/>
  <c r="N112" i="297"/>
  <c r="M112" i="297"/>
  <c r="M116" i="297" s="1"/>
  <c r="L112" i="297"/>
  <c r="K112" i="297"/>
  <c r="J112" i="297"/>
  <c r="I112" i="297"/>
  <c r="I116" i="297" s="1"/>
  <c r="H112" i="297"/>
  <c r="G112" i="297"/>
  <c r="F112" i="297"/>
  <c r="F116" i="297" s="1"/>
  <c r="AK111" i="297"/>
  <c r="G110" i="297"/>
  <c r="H110" i="297" s="1"/>
  <c r="I110" i="297" s="1"/>
  <c r="J110" i="297" s="1"/>
  <c r="K110" i="297" s="1"/>
  <c r="L110" i="297" s="1"/>
  <c r="M110" i="297" s="1"/>
  <c r="N110" i="297" s="1"/>
  <c r="O110" i="297" s="1"/>
  <c r="P110" i="297" s="1"/>
  <c r="Q110" i="297" s="1"/>
  <c r="R110" i="297" s="1"/>
  <c r="S110" i="297" s="1"/>
  <c r="T110" i="297" s="1"/>
  <c r="U110" i="297" s="1"/>
  <c r="V110" i="297" s="1"/>
  <c r="W110" i="297" s="1"/>
  <c r="X110" i="297" s="1"/>
  <c r="Y110" i="297" s="1"/>
  <c r="Z110" i="297" s="1"/>
  <c r="AA110" i="297" s="1"/>
  <c r="AB110" i="297" s="1"/>
  <c r="AC110" i="297" s="1"/>
  <c r="AD110" i="297" s="1"/>
  <c r="AE110" i="297" s="1"/>
  <c r="AF110" i="297" s="1"/>
  <c r="AG110" i="297" s="1"/>
  <c r="AH110" i="297" s="1"/>
  <c r="AI110" i="297" s="1"/>
  <c r="AJ110" i="297" s="1"/>
  <c r="AK110" i="297" s="1"/>
  <c r="F110" i="297"/>
  <c r="AL109" i="297"/>
  <c r="AK109" i="297"/>
  <c r="F108" i="297"/>
  <c r="G108" i="297" s="1"/>
  <c r="AH106" i="297"/>
  <c r="AG106" i="297"/>
  <c r="AF106" i="297"/>
  <c r="AD106" i="297"/>
  <c r="AC106" i="297"/>
  <c r="AB106" i="297"/>
  <c r="AA106" i="297"/>
  <c r="Z106" i="297"/>
  <c r="Y106" i="297"/>
  <c r="X106" i="297"/>
  <c r="W106" i="297"/>
  <c r="V106" i="297"/>
  <c r="U106" i="297"/>
  <c r="T106" i="297"/>
  <c r="S106" i="297"/>
  <c r="R106" i="297"/>
  <c r="Q106" i="297"/>
  <c r="P106" i="297"/>
  <c r="O106" i="297"/>
  <c r="N106" i="297"/>
  <c r="M106" i="297"/>
  <c r="L106" i="297"/>
  <c r="K106" i="297"/>
  <c r="J106" i="297"/>
  <c r="I106" i="297"/>
  <c r="H106" i="297"/>
  <c r="G106" i="297"/>
  <c r="F106" i="297"/>
  <c r="AK105" i="297"/>
  <c r="AK104" i="297"/>
  <c r="AM103" i="297"/>
  <c r="AM96" i="297" s="1"/>
  <c r="AL103" i="297"/>
  <c r="AL96" i="297" s="1"/>
  <c r="AE103" i="297"/>
  <c r="AD103" i="297"/>
  <c r="AC103" i="297"/>
  <c r="AB103" i="297"/>
  <c r="Y103" i="297"/>
  <c r="W103" i="297"/>
  <c r="V103" i="297"/>
  <c r="R103" i="297"/>
  <c r="L103" i="297"/>
  <c r="D103" i="297"/>
  <c r="AJ102" i="297"/>
  <c r="AI102" i="297"/>
  <c r="AI103" i="297" s="1"/>
  <c r="AH102" i="297"/>
  <c r="AH103" i="297" s="1"/>
  <c r="AG102" i="297"/>
  <c r="AF102" i="297"/>
  <c r="AE102" i="297"/>
  <c r="AD102" i="297"/>
  <c r="AC102" i="297"/>
  <c r="AB102" i="297"/>
  <c r="AA102" i="297"/>
  <c r="Z102" i="297"/>
  <c r="Y102" i="297"/>
  <c r="X102" i="297"/>
  <c r="W102" i="297"/>
  <c r="V102" i="297"/>
  <c r="U102" i="297"/>
  <c r="T102" i="297"/>
  <c r="S102" i="297"/>
  <c r="R102" i="297"/>
  <c r="Q102" i="297"/>
  <c r="P102" i="297"/>
  <c r="O102" i="297"/>
  <c r="N102" i="297"/>
  <c r="M102" i="297"/>
  <c r="L102" i="297"/>
  <c r="K102" i="297"/>
  <c r="K103" i="297" s="1"/>
  <c r="J102" i="297"/>
  <c r="J103" i="297" s="1"/>
  <c r="I102" i="297"/>
  <c r="H102" i="297"/>
  <c r="H103" i="297" s="1"/>
  <c r="G102" i="297"/>
  <c r="F102" i="297"/>
  <c r="AK101" i="297"/>
  <c r="G100" i="297"/>
  <c r="H100" i="297" s="1"/>
  <c r="F100" i="297"/>
  <c r="AJ99" i="297"/>
  <c r="AJ103" i="297" s="1"/>
  <c r="AI99" i="297"/>
  <c r="AH99" i="297"/>
  <c r="AG99" i="297"/>
  <c r="AG103" i="297" s="1"/>
  <c r="AF99" i="297"/>
  <c r="AE99" i="297"/>
  <c r="AD99" i="297"/>
  <c r="AC99" i="297"/>
  <c r="AB99" i="297"/>
  <c r="AA99" i="297"/>
  <c r="AA103" i="297" s="1"/>
  <c r="Z99" i="297"/>
  <c r="Z103" i="297" s="1"/>
  <c r="Y99" i="297"/>
  <c r="X99" i="297"/>
  <c r="X103" i="297" s="1"/>
  <c r="W99" i="297"/>
  <c r="V99" i="297"/>
  <c r="U99" i="297"/>
  <c r="U103" i="297" s="1"/>
  <c r="T99" i="297"/>
  <c r="S99" i="297"/>
  <c r="S103" i="297" s="1"/>
  <c r="R99" i="297"/>
  <c r="Q99" i="297"/>
  <c r="Q103" i="297" s="1"/>
  <c r="P99" i="297"/>
  <c r="P103" i="297" s="1"/>
  <c r="O99" i="297"/>
  <c r="O103" i="297" s="1"/>
  <c r="N99" i="297"/>
  <c r="N103" i="297" s="1"/>
  <c r="M99" i="297"/>
  <c r="L99" i="297"/>
  <c r="K99" i="297"/>
  <c r="J99" i="297"/>
  <c r="I99" i="297"/>
  <c r="H99" i="297"/>
  <c r="G99" i="297"/>
  <c r="G103" i="297" s="1"/>
  <c r="F99" i="297"/>
  <c r="F103" i="297" s="1"/>
  <c r="AK98" i="297"/>
  <c r="AB97" i="297"/>
  <c r="AC97" i="297" s="1"/>
  <c r="AD97" i="297" s="1"/>
  <c r="AE97" i="297" s="1"/>
  <c r="AF97" i="297" s="1"/>
  <c r="AG97" i="297" s="1"/>
  <c r="AH97" i="297" s="1"/>
  <c r="AI97" i="297" s="1"/>
  <c r="AJ97" i="297" s="1"/>
  <c r="AK97" i="297" s="1"/>
  <c r="I97" i="297"/>
  <c r="J97" i="297" s="1"/>
  <c r="K97" i="297" s="1"/>
  <c r="L97" i="297" s="1"/>
  <c r="M97" i="297" s="1"/>
  <c r="N97" i="297" s="1"/>
  <c r="O97" i="297" s="1"/>
  <c r="P97" i="297" s="1"/>
  <c r="Q97" i="297" s="1"/>
  <c r="R97" i="297" s="1"/>
  <c r="S97" i="297" s="1"/>
  <c r="T97" i="297" s="1"/>
  <c r="U97" i="297" s="1"/>
  <c r="V97" i="297" s="1"/>
  <c r="W97" i="297" s="1"/>
  <c r="X97" i="297" s="1"/>
  <c r="Y97" i="297" s="1"/>
  <c r="Z97" i="297" s="1"/>
  <c r="AA97" i="297" s="1"/>
  <c r="G97" i="297"/>
  <c r="H97" i="297" s="1"/>
  <c r="F97" i="297"/>
  <c r="AK96" i="297"/>
  <c r="AG93" i="297"/>
  <c r="AF93" i="297"/>
  <c r="AE93" i="297"/>
  <c r="AD93" i="297"/>
  <c r="AC93" i="297"/>
  <c r="AB93" i="297"/>
  <c r="AA93" i="297"/>
  <c r="Z93" i="297"/>
  <c r="Y93" i="297"/>
  <c r="X93" i="297"/>
  <c r="W93" i="297"/>
  <c r="V93" i="297"/>
  <c r="U93" i="297"/>
  <c r="T93" i="297"/>
  <c r="S93" i="297"/>
  <c r="R93" i="297"/>
  <c r="Q93" i="297"/>
  <c r="P93" i="297"/>
  <c r="O93" i="297"/>
  <c r="N93" i="297"/>
  <c r="M93" i="297"/>
  <c r="L93" i="297"/>
  <c r="K93" i="297"/>
  <c r="J93" i="297"/>
  <c r="I93" i="297"/>
  <c r="H93" i="297"/>
  <c r="G93" i="297"/>
  <c r="F93" i="297"/>
  <c r="AK93" i="297" s="1"/>
  <c r="AK92" i="297"/>
  <c r="AK91" i="297"/>
  <c r="AM90" i="297"/>
  <c r="AL90" i="297"/>
  <c r="AJ90" i="297"/>
  <c r="AC90" i="297"/>
  <c r="Y90" i="297"/>
  <c r="X90" i="297"/>
  <c r="S90" i="297"/>
  <c r="P90" i="297"/>
  <c r="M90" i="297"/>
  <c r="L90" i="297"/>
  <c r="G90" i="297"/>
  <c r="F90" i="297"/>
  <c r="F95" i="297" s="1"/>
  <c r="G95" i="297" s="1"/>
  <c r="D90" i="297"/>
  <c r="AJ89" i="297"/>
  <c r="AI89" i="297"/>
  <c r="AH89" i="297"/>
  <c r="AH90" i="297" s="1"/>
  <c r="AG89" i="297"/>
  <c r="AF89" i="297"/>
  <c r="AE89" i="297"/>
  <c r="AD89" i="297"/>
  <c r="AC89" i="297"/>
  <c r="AB89" i="297"/>
  <c r="AB90" i="297" s="1"/>
  <c r="AA89" i="297"/>
  <c r="Z89" i="297"/>
  <c r="Y89" i="297"/>
  <c r="X89" i="297"/>
  <c r="W89" i="297"/>
  <c r="V89" i="297"/>
  <c r="V90" i="297" s="1"/>
  <c r="U89" i="297"/>
  <c r="T89" i="297"/>
  <c r="S89" i="297"/>
  <c r="R89" i="297"/>
  <c r="Q89" i="297"/>
  <c r="P89" i="297"/>
  <c r="O89" i="297"/>
  <c r="O90" i="297" s="1"/>
  <c r="N89" i="297"/>
  <c r="M89" i="297"/>
  <c r="L89" i="297"/>
  <c r="K89" i="297"/>
  <c r="J89" i="297"/>
  <c r="J90" i="297" s="1"/>
  <c r="I89" i="297"/>
  <c r="H89" i="297"/>
  <c r="G89" i="297"/>
  <c r="F89" i="297"/>
  <c r="AK88" i="297"/>
  <c r="AJ86" i="297"/>
  <c r="AI86" i="297"/>
  <c r="AI90" i="297" s="1"/>
  <c r="AH86" i="297"/>
  <c r="AG86" i="297"/>
  <c r="AG90" i="297" s="1"/>
  <c r="AF86" i="297"/>
  <c r="AE86" i="297"/>
  <c r="AD86" i="297"/>
  <c r="AD90" i="297" s="1"/>
  <c r="AC86" i="297"/>
  <c r="AB86" i="297"/>
  <c r="AA86" i="297"/>
  <c r="Z86" i="297"/>
  <c r="Z90" i="297" s="1"/>
  <c r="Y86" i="297"/>
  <c r="X86" i="297"/>
  <c r="W86" i="297"/>
  <c r="W90" i="297" s="1"/>
  <c r="V86" i="297"/>
  <c r="U86" i="297"/>
  <c r="U90" i="297" s="1"/>
  <c r="T86" i="297"/>
  <c r="S86" i="297"/>
  <c r="R86" i="297"/>
  <c r="R90" i="297" s="1"/>
  <c r="Q86" i="297"/>
  <c r="Q90" i="297" s="1"/>
  <c r="P86" i="297"/>
  <c r="O86" i="297"/>
  <c r="N86" i="297"/>
  <c r="N90" i="297" s="1"/>
  <c r="M86" i="297"/>
  <c r="L86" i="297"/>
  <c r="K86" i="297"/>
  <c r="K90" i="297" s="1"/>
  <c r="J86" i="297"/>
  <c r="I86" i="297"/>
  <c r="I90" i="297" s="1"/>
  <c r="H86" i="297"/>
  <c r="G86" i="297"/>
  <c r="F86" i="297"/>
  <c r="AK85" i="297"/>
  <c r="F84" i="297"/>
  <c r="G84" i="297" s="1"/>
  <c r="H84" i="297" s="1"/>
  <c r="I84" i="297" s="1"/>
  <c r="J84" i="297" s="1"/>
  <c r="K84" i="297" s="1"/>
  <c r="L84" i="297" s="1"/>
  <c r="M84" i="297" s="1"/>
  <c r="N84" i="297" s="1"/>
  <c r="O84" i="297" s="1"/>
  <c r="P84" i="297" s="1"/>
  <c r="Q84" i="297" s="1"/>
  <c r="R84" i="297" s="1"/>
  <c r="S84" i="297" s="1"/>
  <c r="T84" i="297" s="1"/>
  <c r="U84" i="297" s="1"/>
  <c r="V84" i="297" s="1"/>
  <c r="W84" i="297" s="1"/>
  <c r="X84" i="297" s="1"/>
  <c r="Y84" i="297" s="1"/>
  <c r="Z84" i="297" s="1"/>
  <c r="AA84" i="297" s="1"/>
  <c r="AB84" i="297" s="1"/>
  <c r="AC84" i="297" s="1"/>
  <c r="AD84" i="297" s="1"/>
  <c r="AE84" i="297" s="1"/>
  <c r="AF84" i="297" s="1"/>
  <c r="AG84" i="297" s="1"/>
  <c r="AH84" i="297" s="1"/>
  <c r="AI84" i="297" s="1"/>
  <c r="AJ84" i="297" s="1"/>
  <c r="AK84" i="297" s="1"/>
  <c r="AM83" i="297"/>
  <c r="AL83" i="297"/>
  <c r="AK83" i="297"/>
  <c r="AH80" i="297"/>
  <c r="AG80" i="297"/>
  <c r="AF80" i="297"/>
  <c r="AD80" i="297"/>
  <c r="AC80" i="297"/>
  <c r="AB80" i="297"/>
  <c r="AA80" i="297"/>
  <c r="Z80" i="297"/>
  <c r="Y80" i="297"/>
  <c r="X80" i="297"/>
  <c r="W80" i="297"/>
  <c r="V80" i="297"/>
  <c r="U80" i="297"/>
  <c r="T80" i="297"/>
  <c r="S80" i="297"/>
  <c r="R80" i="297"/>
  <c r="Q80" i="297"/>
  <c r="P80" i="297"/>
  <c r="O80" i="297"/>
  <c r="N80" i="297"/>
  <c r="M80" i="297"/>
  <c r="L80" i="297"/>
  <c r="K80" i="297"/>
  <c r="J80" i="297"/>
  <c r="AK80" i="297" s="1"/>
  <c r="I80" i="297"/>
  <c r="H80" i="297"/>
  <c r="G80" i="297"/>
  <c r="F80" i="297"/>
  <c r="AK79" i="297"/>
  <c r="AK78" i="297"/>
  <c r="AE80" i="297" s="1"/>
  <c r="AM77" i="297"/>
  <c r="AL77" i="297"/>
  <c r="AL70" i="297" s="1"/>
  <c r="AJ77" i="297"/>
  <c r="AH77" i="297"/>
  <c r="AE77" i="297"/>
  <c r="AD77" i="297"/>
  <c r="Y77" i="297"/>
  <c r="S77" i="297"/>
  <c r="M77" i="297"/>
  <c r="G77" i="297"/>
  <c r="F77" i="297"/>
  <c r="F82" i="297" s="1"/>
  <c r="D77" i="297"/>
  <c r="AJ76" i="297"/>
  <c r="AI76" i="297"/>
  <c r="AH76" i="297"/>
  <c r="AG76" i="297"/>
  <c r="AF76" i="297"/>
  <c r="AE76" i="297"/>
  <c r="AD76" i="297"/>
  <c r="AC76" i="297"/>
  <c r="AB76" i="297"/>
  <c r="AA76" i="297"/>
  <c r="AA77" i="297" s="1"/>
  <c r="Z76" i="297"/>
  <c r="Y76" i="297"/>
  <c r="X76" i="297"/>
  <c r="W76" i="297"/>
  <c r="W77" i="297" s="1"/>
  <c r="V76" i="297"/>
  <c r="V77" i="297" s="1"/>
  <c r="U76" i="297"/>
  <c r="U77" i="297" s="1"/>
  <c r="T76" i="297"/>
  <c r="S76" i="297"/>
  <c r="R76" i="297"/>
  <c r="Q76" i="297"/>
  <c r="P76" i="297"/>
  <c r="O76" i="297"/>
  <c r="O77" i="297" s="1"/>
  <c r="N76" i="297"/>
  <c r="M76" i="297"/>
  <c r="L76" i="297"/>
  <c r="K76" i="297"/>
  <c r="J76" i="297"/>
  <c r="J77" i="297" s="1"/>
  <c r="I76" i="297"/>
  <c r="I77" i="297" s="1"/>
  <c r="H76" i="297"/>
  <c r="G76" i="297"/>
  <c r="F76" i="297"/>
  <c r="AK75" i="297"/>
  <c r="F74" i="297"/>
  <c r="G74" i="297" s="1"/>
  <c r="AJ73" i="297"/>
  <c r="AI73" i="297"/>
  <c r="AI77" i="297" s="1"/>
  <c r="AH73" i="297"/>
  <c r="AG73" i="297"/>
  <c r="AF73" i="297"/>
  <c r="AF77" i="297" s="1"/>
  <c r="AE73" i="297"/>
  <c r="AD73" i="297"/>
  <c r="AC73" i="297"/>
  <c r="AC77" i="297" s="1"/>
  <c r="AB73" i="297"/>
  <c r="AA73" i="297"/>
  <c r="Z73" i="297"/>
  <c r="Z77" i="297" s="1"/>
  <c r="Y73" i="297"/>
  <c r="X73" i="297"/>
  <c r="X77" i="297" s="1"/>
  <c r="W73" i="297"/>
  <c r="V73" i="297"/>
  <c r="U73" i="297"/>
  <c r="T73" i="297"/>
  <c r="T77" i="297" s="1"/>
  <c r="S73" i="297"/>
  <c r="R73" i="297"/>
  <c r="R77" i="297" s="1"/>
  <c r="Q73" i="297"/>
  <c r="Q77" i="297" s="1"/>
  <c r="P73" i="297"/>
  <c r="O73" i="297"/>
  <c r="N73" i="297"/>
  <c r="N77" i="297" s="1"/>
  <c r="M73" i="297"/>
  <c r="L73" i="297"/>
  <c r="L77" i="297" s="1"/>
  <c r="K73" i="297"/>
  <c r="J73" i="297"/>
  <c r="I73" i="297"/>
  <c r="H73" i="297"/>
  <c r="H77" i="297" s="1"/>
  <c r="G73" i="297"/>
  <c r="F73" i="297"/>
  <c r="AK72" i="297"/>
  <c r="U71" i="297"/>
  <c r="V71" i="297" s="1"/>
  <c r="W71" i="297" s="1"/>
  <c r="X71" i="297" s="1"/>
  <c r="Y71" i="297" s="1"/>
  <c r="Z71" i="297" s="1"/>
  <c r="AA71" i="297" s="1"/>
  <c r="AB71" i="297" s="1"/>
  <c r="AC71" i="297" s="1"/>
  <c r="AD71" i="297" s="1"/>
  <c r="AE71" i="297" s="1"/>
  <c r="AF71" i="297" s="1"/>
  <c r="AG71" i="297" s="1"/>
  <c r="AH71" i="297" s="1"/>
  <c r="AI71" i="297" s="1"/>
  <c r="AJ71" i="297" s="1"/>
  <c r="AK71" i="297" s="1"/>
  <c r="F71" i="297"/>
  <c r="G71" i="297" s="1"/>
  <c r="H71" i="297" s="1"/>
  <c r="I71" i="297" s="1"/>
  <c r="J71" i="297" s="1"/>
  <c r="K71" i="297" s="1"/>
  <c r="L71" i="297" s="1"/>
  <c r="M71" i="297" s="1"/>
  <c r="N71" i="297" s="1"/>
  <c r="O71" i="297" s="1"/>
  <c r="P71" i="297" s="1"/>
  <c r="Q71" i="297" s="1"/>
  <c r="R71" i="297" s="1"/>
  <c r="S71" i="297" s="1"/>
  <c r="T71" i="297" s="1"/>
  <c r="AM70" i="297"/>
  <c r="AK70" i="297"/>
  <c r="AG67" i="297"/>
  <c r="AF67" i="297"/>
  <c r="AE67" i="297"/>
  <c r="AC67" i="297"/>
  <c r="AB67" i="297"/>
  <c r="AA67" i="297"/>
  <c r="Z67" i="297"/>
  <c r="Y67" i="297"/>
  <c r="X67" i="297"/>
  <c r="W67" i="297"/>
  <c r="V67" i="297"/>
  <c r="U67" i="297"/>
  <c r="T67" i="297"/>
  <c r="S67" i="297"/>
  <c r="R67" i="297"/>
  <c r="Q67" i="297"/>
  <c r="P67" i="297"/>
  <c r="O67" i="297"/>
  <c r="N67" i="297"/>
  <c r="M67" i="297"/>
  <c r="L67" i="297"/>
  <c r="K67" i="297"/>
  <c r="J67" i="297"/>
  <c r="I67" i="297"/>
  <c r="AK67" i="297" s="1"/>
  <c r="H67" i="297"/>
  <c r="G67" i="297"/>
  <c r="F67" i="297"/>
  <c r="AK66" i="297"/>
  <c r="AD67" i="297" s="1"/>
  <c r="AK65" i="297"/>
  <c r="AM64" i="297"/>
  <c r="AL64" i="297"/>
  <c r="AH64" i="297"/>
  <c r="AF64" i="297"/>
  <c r="AD64" i="297"/>
  <c r="T64" i="297"/>
  <c r="S64" i="297"/>
  <c r="R64" i="297"/>
  <c r="Q64" i="297"/>
  <c r="L64" i="297"/>
  <c r="G64" i="297"/>
  <c r="D64" i="297"/>
  <c r="AJ63" i="297"/>
  <c r="AI63" i="297"/>
  <c r="AH63" i="297"/>
  <c r="AG63" i="297"/>
  <c r="AF63" i="297"/>
  <c r="AE63" i="297"/>
  <c r="AD63" i="297"/>
  <c r="AC63" i="297"/>
  <c r="AC64" i="297" s="1"/>
  <c r="AB63" i="297"/>
  <c r="AB64" i="297" s="1"/>
  <c r="AA63" i="297"/>
  <c r="Z63" i="297"/>
  <c r="Z64" i="297" s="1"/>
  <c r="Y63" i="297"/>
  <c r="X63" i="297"/>
  <c r="W63" i="297"/>
  <c r="W64" i="297" s="1"/>
  <c r="V63" i="297"/>
  <c r="U63" i="297"/>
  <c r="T63" i="297"/>
  <c r="S63" i="297"/>
  <c r="R63" i="297"/>
  <c r="Q63" i="297"/>
  <c r="P63" i="297"/>
  <c r="O63" i="297"/>
  <c r="N63" i="297"/>
  <c r="N64" i="297" s="1"/>
  <c r="M63" i="297"/>
  <c r="L63" i="297"/>
  <c r="K63" i="297"/>
  <c r="K64" i="297" s="1"/>
  <c r="J63" i="297"/>
  <c r="J64" i="297" s="1"/>
  <c r="I63" i="297"/>
  <c r="H63" i="297"/>
  <c r="G63" i="297"/>
  <c r="F63" i="297"/>
  <c r="AK62" i="297"/>
  <c r="AJ60" i="297"/>
  <c r="AJ64" i="297" s="1"/>
  <c r="AI60" i="297"/>
  <c r="AH60" i="297"/>
  <c r="AG60" i="297"/>
  <c r="AG64" i="297" s="1"/>
  <c r="AF60" i="297"/>
  <c r="AE60" i="297"/>
  <c r="AD60" i="297"/>
  <c r="AC60" i="297"/>
  <c r="AB60" i="297"/>
  <c r="AA60" i="297"/>
  <c r="AA64" i="297" s="1"/>
  <c r="Z60" i="297"/>
  <c r="Y60" i="297"/>
  <c r="Y64" i="297" s="1"/>
  <c r="X60" i="297"/>
  <c r="X64" i="297" s="1"/>
  <c r="W60" i="297"/>
  <c r="V60" i="297"/>
  <c r="U60" i="297"/>
  <c r="U64" i="297" s="1"/>
  <c r="T60" i="297"/>
  <c r="S60" i="297"/>
  <c r="R60" i="297"/>
  <c r="Q60" i="297"/>
  <c r="P60" i="297"/>
  <c r="O60" i="297"/>
  <c r="O64" i="297" s="1"/>
  <c r="N60" i="297"/>
  <c r="M60" i="297"/>
  <c r="M64" i="297" s="1"/>
  <c r="L60" i="297"/>
  <c r="K60" i="297"/>
  <c r="J60" i="297"/>
  <c r="I60" i="297"/>
  <c r="I64" i="297" s="1"/>
  <c r="H60" i="297"/>
  <c r="H64" i="297" s="1"/>
  <c r="G60" i="297"/>
  <c r="F60" i="297"/>
  <c r="AK59" i="297"/>
  <c r="F58" i="297"/>
  <c r="G58" i="297" s="1"/>
  <c r="H58" i="297" s="1"/>
  <c r="I58" i="297" s="1"/>
  <c r="J58" i="297" s="1"/>
  <c r="K58" i="297" s="1"/>
  <c r="L58" i="297" s="1"/>
  <c r="M58" i="297" s="1"/>
  <c r="N58" i="297" s="1"/>
  <c r="O58" i="297" s="1"/>
  <c r="P58" i="297" s="1"/>
  <c r="Q58" i="297" s="1"/>
  <c r="R58" i="297" s="1"/>
  <c r="S58" i="297" s="1"/>
  <c r="T58" i="297" s="1"/>
  <c r="U58" i="297" s="1"/>
  <c r="V58" i="297" s="1"/>
  <c r="W58" i="297" s="1"/>
  <c r="X58" i="297" s="1"/>
  <c r="Y58" i="297" s="1"/>
  <c r="Z58" i="297" s="1"/>
  <c r="AA58" i="297" s="1"/>
  <c r="AB58" i="297" s="1"/>
  <c r="AC58" i="297" s="1"/>
  <c r="AD58" i="297" s="1"/>
  <c r="AE58" i="297" s="1"/>
  <c r="AF58" i="297" s="1"/>
  <c r="AG58" i="297" s="1"/>
  <c r="AH58" i="297" s="1"/>
  <c r="AI58" i="297" s="1"/>
  <c r="AJ58" i="297" s="1"/>
  <c r="AK58" i="297" s="1"/>
  <c r="AM57" i="297"/>
  <c r="AL57" i="297"/>
  <c r="AK57" i="297"/>
  <c r="AK53" i="297"/>
  <c r="E52" i="297"/>
  <c r="AM51" i="297"/>
  <c r="AL51" i="297"/>
  <c r="AA349" i="297"/>
  <c r="V349" i="297"/>
  <c r="R349" i="297"/>
  <c r="L349" i="297"/>
  <c r="K349" i="297"/>
  <c r="D51" i="297"/>
  <c r="AJ50" i="297"/>
  <c r="AI50" i="297"/>
  <c r="AH50" i="297"/>
  <c r="AG50" i="297"/>
  <c r="AF50" i="297"/>
  <c r="AE50" i="297"/>
  <c r="AD50" i="297"/>
  <c r="AC50" i="297"/>
  <c r="AB50" i="297"/>
  <c r="AA50" i="297"/>
  <c r="Z50" i="297"/>
  <c r="Z349" i="297" s="1"/>
  <c r="Y50" i="297"/>
  <c r="X50" i="297"/>
  <c r="W50" i="297"/>
  <c r="W349" i="297" s="1"/>
  <c r="V50" i="297"/>
  <c r="U50" i="297"/>
  <c r="T50" i="297"/>
  <c r="S50" i="297"/>
  <c r="R50" i="297"/>
  <c r="Q50" i="297"/>
  <c r="P50" i="297"/>
  <c r="O50" i="297"/>
  <c r="N50" i="297"/>
  <c r="N349" i="297" s="1"/>
  <c r="M50" i="297"/>
  <c r="L50" i="297"/>
  <c r="K50" i="297"/>
  <c r="J50" i="297"/>
  <c r="I50" i="297"/>
  <c r="H50" i="297"/>
  <c r="G50" i="297"/>
  <c r="AK50" i="297" s="1"/>
  <c r="F50" i="297"/>
  <c r="AK49" i="297"/>
  <c r="AJ47" i="297"/>
  <c r="AJ349" i="297" s="1"/>
  <c r="AI47" i="297"/>
  <c r="AH47" i="297"/>
  <c r="AG47" i="297"/>
  <c r="AF47" i="297"/>
  <c r="AF349" i="297" s="1"/>
  <c r="AE47" i="297"/>
  <c r="AE349" i="297" s="1"/>
  <c r="AD47" i="297"/>
  <c r="AD349" i="297" s="1"/>
  <c r="AC47" i="297"/>
  <c r="AC349" i="297" s="1"/>
  <c r="AB47" i="297"/>
  <c r="AA47" i="297"/>
  <c r="Z47" i="297"/>
  <c r="Y47" i="297"/>
  <c r="Y349" i="297" s="1"/>
  <c r="X47" i="297"/>
  <c r="X349" i="297" s="1"/>
  <c r="W47" i="297"/>
  <c r="V47" i="297"/>
  <c r="U47" i="297"/>
  <c r="T47" i="297"/>
  <c r="T349" i="297" s="1"/>
  <c r="S47" i="297"/>
  <c r="S349" i="297" s="1"/>
  <c r="R47" i="297"/>
  <c r="Q47" i="297"/>
  <c r="Q349" i="297" s="1"/>
  <c r="P47" i="297"/>
  <c r="O47" i="297"/>
  <c r="O349" i="297" s="1"/>
  <c r="N47" i="297"/>
  <c r="M47" i="297"/>
  <c r="M349" i="297" s="1"/>
  <c r="L47" i="297"/>
  <c r="K47" i="297"/>
  <c r="J47" i="297"/>
  <c r="I47" i="297"/>
  <c r="H47" i="297"/>
  <c r="H349" i="297" s="1"/>
  <c r="G47" i="297"/>
  <c r="G349" i="297" s="1"/>
  <c r="F47" i="297"/>
  <c r="AK46" i="297"/>
  <c r="E45" i="297"/>
  <c r="F45" i="297" s="1"/>
  <c r="F347" i="297" s="1"/>
  <c r="AK44" i="297"/>
  <c r="AJ44" i="297"/>
  <c r="E43" i="297"/>
  <c r="E341" i="297" s="1"/>
  <c r="AF41" i="297"/>
  <c r="AE41" i="297"/>
  <c r="AD41" i="297"/>
  <c r="AC41" i="297"/>
  <c r="AB41" i="297"/>
  <c r="Y41" i="297"/>
  <c r="X41" i="297"/>
  <c r="W41" i="297"/>
  <c r="V41" i="297"/>
  <c r="U41" i="297"/>
  <c r="R41" i="297"/>
  <c r="Q41" i="297"/>
  <c r="AK41" i="297" s="1"/>
  <c r="P41" i="297"/>
  <c r="O41" i="297"/>
  <c r="N41" i="297"/>
  <c r="K41" i="297"/>
  <c r="J41" i="297"/>
  <c r="I41" i="297"/>
  <c r="H41" i="297"/>
  <c r="G41" i="297"/>
  <c r="E41" i="297"/>
  <c r="AK40" i="297"/>
  <c r="AK39" i="297"/>
  <c r="AM38" i="297"/>
  <c r="AL38" i="297"/>
  <c r="AI38" i="297"/>
  <c r="AF38" i="297"/>
  <c r="W38" i="297"/>
  <c r="S38" i="297"/>
  <c r="R38" i="297"/>
  <c r="Q38" i="297"/>
  <c r="F38" i="297"/>
  <c r="D38" i="297"/>
  <c r="AJ37" i="297"/>
  <c r="AI37" i="297"/>
  <c r="AH37" i="297"/>
  <c r="AG37" i="297"/>
  <c r="AF37" i="297"/>
  <c r="AE37" i="297"/>
  <c r="AD37" i="297"/>
  <c r="AC37" i="297"/>
  <c r="AB37" i="297"/>
  <c r="AA37" i="297"/>
  <c r="Z37" i="297"/>
  <c r="Y37" i="297"/>
  <c r="X37" i="297"/>
  <c r="W37" i="297"/>
  <c r="V37" i="297"/>
  <c r="V38" i="297" s="1"/>
  <c r="U37" i="297"/>
  <c r="T37" i="297"/>
  <c r="S37" i="297"/>
  <c r="R37" i="297"/>
  <c r="Q37" i="297"/>
  <c r="P37" i="297"/>
  <c r="P38" i="297" s="1"/>
  <c r="O37" i="297"/>
  <c r="N37" i="297"/>
  <c r="M37" i="297"/>
  <c r="L37" i="297"/>
  <c r="K37" i="297"/>
  <c r="J37" i="297"/>
  <c r="J38" i="297" s="1"/>
  <c r="I37" i="297"/>
  <c r="H37" i="297"/>
  <c r="G37" i="297"/>
  <c r="AK37" i="297" s="1"/>
  <c r="F37" i="297"/>
  <c r="AK36" i="297"/>
  <c r="G35" i="297"/>
  <c r="H35" i="297" s="1"/>
  <c r="I35" i="297" s="1"/>
  <c r="J35" i="297" s="1"/>
  <c r="K35" i="297" s="1"/>
  <c r="L35" i="297" s="1"/>
  <c r="M35" i="297" s="1"/>
  <c r="N35" i="297" s="1"/>
  <c r="O35" i="297" s="1"/>
  <c r="P35" i="297" s="1"/>
  <c r="Q35" i="297" s="1"/>
  <c r="R35" i="297" s="1"/>
  <c r="S35" i="297" s="1"/>
  <c r="T35" i="297" s="1"/>
  <c r="U35" i="297" s="1"/>
  <c r="V35" i="297" s="1"/>
  <c r="W35" i="297" s="1"/>
  <c r="X35" i="297" s="1"/>
  <c r="Y35" i="297" s="1"/>
  <c r="Z35" i="297" s="1"/>
  <c r="AA35" i="297" s="1"/>
  <c r="AB35" i="297" s="1"/>
  <c r="AC35" i="297" s="1"/>
  <c r="AD35" i="297" s="1"/>
  <c r="AE35" i="297" s="1"/>
  <c r="AF35" i="297" s="1"/>
  <c r="AG35" i="297" s="1"/>
  <c r="AH35" i="297" s="1"/>
  <c r="AI35" i="297" s="1"/>
  <c r="AJ35" i="297" s="1"/>
  <c r="AK35" i="297" s="1"/>
  <c r="AJ34" i="297"/>
  <c r="AJ38" i="297" s="1"/>
  <c r="AI34" i="297"/>
  <c r="AH34" i="297"/>
  <c r="AG34" i="297"/>
  <c r="AG38" i="297" s="1"/>
  <c r="AF34" i="297"/>
  <c r="AE34" i="297"/>
  <c r="AE38" i="297" s="1"/>
  <c r="AD34" i="297"/>
  <c r="AD38" i="297" s="1"/>
  <c r="AC34" i="297"/>
  <c r="AC38" i="297" s="1"/>
  <c r="AB34" i="297"/>
  <c r="AA34" i="297"/>
  <c r="AA38" i="297" s="1"/>
  <c r="Z34" i="297"/>
  <c r="Y34" i="297"/>
  <c r="Y38" i="297" s="1"/>
  <c r="X34" i="297"/>
  <c r="X38" i="297" s="1"/>
  <c r="W34" i="297"/>
  <c r="V34" i="297"/>
  <c r="U34" i="297"/>
  <c r="U38" i="297" s="1"/>
  <c r="T34" i="297"/>
  <c r="S34" i="297"/>
  <c r="R34" i="297"/>
  <c r="Q34" i="297"/>
  <c r="P34" i="297"/>
  <c r="O34" i="297"/>
  <c r="O38" i="297" s="1"/>
  <c r="N34" i="297"/>
  <c r="M34" i="297"/>
  <c r="M38" i="297" s="1"/>
  <c r="L34" i="297"/>
  <c r="L38" i="297" s="1"/>
  <c r="K34" i="297"/>
  <c r="K38" i="297" s="1"/>
  <c r="J34" i="297"/>
  <c r="I34" i="297"/>
  <c r="I38" i="297" s="1"/>
  <c r="H34" i="297"/>
  <c r="G34" i="297"/>
  <c r="G38" i="297" s="1"/>
  <c r="F34" i="297"/>
  <c r="F35" i="297" s="1"/>
  <c r="AK33" i="297"/>
  <c r="J32" i="297"/>
  <c r="K32" i="297" s="1"/>
  <c r="L32" i="297" s="1"/>
  <c r="M32" i="297" s="1"/>
  <c r="N32" i="297" s="1"/>
  <c r="O32" i="297" s="1"/>
  <c r="P32" i="297" s="1"/>
  <c r="Q32" i="297" s="1"/>
  <c r="R32" i="297" s="1"/>
  <c r="S32" i="297" s="1"/>
  <c r="T32" i="297" s="1"/>
  <c r="U32" i="297" s="1"/>
  <c r="V32" i="297" s="1"/>
  <c r="W32" i="297" s="1"/>
  <c r="X32" i="297" s="1"/>
  <c r="Y32" i="297" s="1"/>
  <c r="Z32" i="297" s="1"/>
  <c r="AA32" i="297" s="1"/>
  <c r="AB32" i="297" s="1"/>
  <c r="AC32" i="297" s="1"/>
  <c r="AD32" i="297" s="1"/>
  <c r="AE32" i="297" s="1"/>
  <c r="AF32" i="297" s="1"/>
  <c r="AG32" i="297" s="1"/>
  <c r="AH32" i="297" s="1"/>
  <c r="AI32" i="297" s="1"/>
  <c r="AJ32" i="297" s="1"/>
  <c r="AK32" i="297" s="1"/>
  <c r="I32" i="297"/>
  <c r="H32" i="297"/>
  <c r="G32" i="297"/>
  <c r="F32" i="297"/>
  <c r="AK31" i="297"/>
  <c r="AI28" i="297"/>
  <c r="AH28" i="297"/>
  <c r="AG28" i="297"/>
  <c r="AF28" i="297"/>
  <c r="AE28" i="297"/>
  <c r="AD28" i="297"/>
  <c r="AC28" i="297"/>
  <c r="AB28" i="297"/>
  <c r="AA28" i="297"/>
  <c r="Z28" i="297"/>
  <c r="Y28" i="297"/>
  <c r="X28" i="297"/>
  <c r="W28" i="297"/>
  <c r="V28" i="297"/>
  <c r="U28" i="297"/>
  <c r="T28" i="297"/>
  <c r="S28" i="297"/>
  <c r="R28" i="297"/>
  <c r="Q28" i="297"/>
  <c r="P28" i="297"/>
  <c r="O28" i="297"/>
  <c r="N28" i="297"/>
  <c r="M28" i="297"/>
  <c r="L28" i="297"/>
  <c r="K28" i="297"/>
  <c r="J28" i="297"/>
  <c r="I28" i="297"/>
  <c r="H28" i="297"/>
  <c r="G28" i="297"/>
  <c r="F28" i="297"/>
  <c r="AK28" i="297" s="1"/>
  <c r="AK27" i="297"/>
  <c r="AK26" i="297"/>
  <c r="AM25" i="297"/>
  <c r="AL25" i="297"/>
  <c r="AL18" i="297" s="1"/>
  <c r="AJ25" i="297"/>
  <c r="AH25" i="297"/>
  <c r="AB25" i="297"/>
  <c r="AA25" i="297"/>
  <c r="Z25" i="297"/>
  <c r="U25" i="297"/>
  <c r="P25" i="297"/>
  <c r="N25" i="297"/>
  <c r="L25" i="297"/>
  <c r="K25" i="297"/>
  <c r="J25" i="297"/>
  <c r="D25" i="297"/>
  <c r="AJ24" i="297"/>
  <c r="AI24" i="297"/>
  <c r="AH24" i="297"/>
  <c r="AG24" i="297"/>
  <c r="AF24" i="297"/>
  <c r="AE24" i="297"/>
  <c r="AD24" i="297"/>
  <c r="AC24" i="297"/>
  <c r="AB24" i="297"/>
  <c r="AA24" i="297"/>
  <c r="Z24" i="297"/>
  <c r="Y24" i="297"/>
  <c r="X24" i="297"/>
  <c r="X25" i="297" s="1"/>
  <c r="W24" i="297"/>
  <c r="V24" i="297"/>
  <c r="U24" i="297"/>
  <c r="T24" i="297"/>
  <c r="S24" i="297"/>
  <c r="S25" i="297" s="1"/>
  <c r="R24" i="297"/>
  <c r="Q24" i="297"/>
  <c r="P24" i="297"/>
  <c r="O24" i="297"/>
  <c r="N24" i="297"/>
  <c r="M24" i="297"/>
  <c r="L24" i="297"/>
  <c r="K24" i="297"/>
  <c r="J24" i="297"/>
  <c r="I24" i="297"/>
  <c r="I25" i="297" s="1"/>
  <c r="H24" i="297"/>
  <c r="G24" i="297"/>
  <c r="G25" i="297" s="1"/>
  <c r="F24" i="297"/>
  <c r="AK24" i="297" s="1"/>
  <c r="AK23" i="297"/>
  <c r="AJ21" i="297"/>
  <c r="AI21" i="297"/>
  <c r="AI25" i="297" s="1"/>
  <c r="AH21" i="297"/>
  <c r="AG21" i="297"/>
  <c r="AF21" i="297"/>
  <c r="AF25" i="297" s="1"/>
  <c r="AE21" i="297"/>
  <c r="AD21" i="297"/>
  <c r="AD25" i="297" s="1"/>
  <c r="AC21" i="297"/>
  <c r="AC25" i="297" s="1"/>
  <c r="AB21" i="297"/>
  <c r="AA21" i="297"/>
  <c r="Z21" i="297"/>
  <c r="Y21" i="297"/>
  <c r="Y25" i="297" s="1"/>
  <c r="X21" i="297"/>
  <c r="W21" i="297"/>
  <c r="W25" i="297" s="1"/>
  <c r="V21" i="297"/>
  <c r="V25" i="297" s="1"/>
  <c r="U21" i="297"/>
  <c r="T21" i="297"/>
  <c r="S21" i="297"/>
  <c r="R21" i="297"/>
  <c r="R25" i="297" s="1"/>
  <c r="Q21" i="297"/>
  <c r="Q25" i="297" s="1"/>
  <c r="P21" i="297"/>
  <c r="O21" i="297"/>
  <c r="O25" i="297" s="1"/>
  <c r="N21" i="297"/>
  <c r="M21" i="297"/>
  <c r="M25" i="297" s="1"/>
  <c r="L21" i="297"/>
  <c r="K21" i="297"/>
  <c r="J21" i="297"/>
  <c r="I21" i="297"/>
  <c r="H21" i="297"/>
  <c r="H25" i="297" s="1"/>
  <c r="G21" i="297"/>
  <c r="F21" i="297"/>
  <c r="AK20" i="297"/>
  <c r="K19" i="297"/>
  <c r="L19" i="297" s="1"/>
  <c r="M19" i="297" s="1"/>
  <c r="N19" i="297" s="1"/>
  <c r="O19" i="297" s="1"/>
  <c r="P19" i="297" s="1"/>
  <c r="Q19" i="297" s="1"/>
  <c r="R19" i="297" s="1"/>
  <c r="S19" i="297" s="1"/>
  <c r="T19" i="297" s="1"/>
  <c r="U19" i="297" s="1"/>
  <c r="V19" i="297" s="1"/>
  <c r="W19" i="297" s="1"/>
  <c r="X19" i="297" s="1"/>
  <c r="Y19" i="297" s="1"/>
  <c r="Z19" i="297" s="1"/>
  <c r="AA19" i="297" s="1"/>
  <c r="AB19" i="297" s="1"/>
  <c r="AC19" i="297" s="1"/>
  <c r="AD19" i="297" s="1"/>
  <c r="AE19" i="297" s="1"/>
  <c r="AF19" i="297" s="1"/>
  <c r="AG19" i="297" s="1"/>
  <c r="AH19" i="297" s="1"/>
  <c r="AI19" i="297" s="1"/>
  <c r="AJ19" i="297" s="1"/>
  <c r="AK19" i="297" s="1"/>
  <c r="G19" i="297"/>
  <c r="H19" i="297" s="1"/>
  <c r="I19" i="297" s="1"/>
  <c r="J19" i="297" s="1"/>
  <c r="F19" i="297"/>
  <c r="AM18" i="297"/>
  <c r="AK18" i="297"/>
  <c r="AI15" i="297"/>
  <c r="AH15" i="297"/>
  <c r="AG15" i="297"/>
  <c r="AF15" i="297"/>
  <c r="AE15" i="297"/>
  <c r="AD15" i="297"/>
  <c r="AC15" i="297"/>
  <c r="AB15" i="297"/>
  <c r="AA15" i="297"/>
  <c r="Z15" i="297"/>
  <c r="Y15" i="297"/>
  <c r="X15" i="297"/>
  <c r="W15" i="297"/>
  <c r="V15" i="297"/>
  <c r="U15" i="297"/>
  <c r="T15" i="297"/>
  <c r="S15" i="297"/>
  <c r="R15" i="297"/>
  <c r="Q15" i="297"/>
  <c r="P15" i="297"/>
  <c r="O15" i="297"/>
  <c r="N15" i="297"/>
  <c r="M15" i="297"/>
  <c r="L15" i="297"/>
  <c r="K15" i="297"/>
  <c r="J15" i="297"/>
  <c r="I15" i="297"/>
  <c r="H15" i="297"/>
  <c r="G15" i="297"/>
  <c r="AK15" i="297" s="1"/>
  <c r="F15" i="297"/>
  <c r="AK14" i="297"/>
  <c r="AK13" i="297"/>
  <c r="AM12" i="297"/>
  <c r="AL12" i="297"/>
  <c r="AG12" i="297"/>
  <c r="Y12" i="297"/>
  <c r="W12" i="297"/>
  <c r="O12" i="297"/>
  <c r="K12" i="297"/>
  <c r="I12" i="297"/>
  <c r="D12" i="297"/>
  <c r="AJ11" i="297"/>
  <c r="AI11" i="297"/>
  <c r="AH11" i="297"/>
  <c r="AG11" i="297"/>
  <c r="AF11" i="297"/>
  <c r="AF12" i="297" s="1"/>
  <c r="AE11" i="297"/>
  <c r="AD11" i="297"/>
  <c r="AC11" i="297"/>
  <c r="AC12" i="297" s="1"/>
  <c r="AB11" i="297"/>
  <c r="AB12" i="297" s="1"/>
  <c r="AA11" i="297"/>
  <c r="Z11" i="297"/>
  <c r="Y11" i="297"/>
  <c r="X11" i="297"/>
  <c r="W11" i="297"/>
  <c r="V11" i="297"/>
  <c r="V12" i="297" s="1"/>
  <c r="U11" i="297"/>
  <c r="T11" i="297"/>
  <c r="T12" i="297" s="1"/>
  <c r="S11" i="297"/>
  <c r="R11" i="297"/>
  <c r="Q11" i="297"/>
  <c r="Q12" i="297" s="1"/>
  <c r="P11" i="297"/>
  <c r="P12" i="297" s="1"/>
  <c r="O11" i="297"/>
  <c r="N11" i="297"/>
  <c r="M11" i="297"/>
  <c r="L11" i="297"/>
  <c r="K11" i="297"/>
  <c r="J11" i="297"/>
  <c r="J12" i="297" s="1"/>
  <c r="I11" i="297"/>
  <c r="H11" i="297"/>
  <c r="H12" i="297" s="1"/>
  <c r="G11" i="297"/>
  <c r="F11" i="297"/>
  <c r="AK10" i="297"/>
  <c r="AJ8" i="297"/>
  <c r="AJ12" i="297" s="1"/>
  <c r="AI8" i="297"/>
  <c r="AI12" i="297" s="1"/>
  <c r="AH8" i="297"/>
  <c r="AG8" i="297"/>
  <c r="AF8" i="297"/>
  <c r="AE8" i="297"/>
  <c r="AE12" i="297" s="1"/>
  <c r="AD8" i="297"/>
  <c r="AD12" i="297" s="1"/>
  <c r="AC8" i="297"/>
  <c r="AB8" i="297"/>
  <c r="AA8" i="297"/>
  <c r="AA12" i="297" s="1"/>
  <c r="Z8" i="297"/>
  <c r="Z12" i="297" s="1"/>
  <c r="Y8" i="297"/>
  <c r="X8" i="297"/>
  <c r="X12" i="297" s="1"/>
  <c r="W8" i="297"/>
  <c r="V8" i="297"/>
  <c r="U8" i="297"/>
  <c r="U12" i="297" s="1"/>
  <c r="T8" i="297"/>
  <c r="S8" i="297"/>
  <c r="S12" i="297" s="1"/>
  <c r="S339" i="297" s="1"/>
  <c r="R8" i="297"/>
  <c r="R12" i="297" s="1"/>
  <c r="Q8" i="297"/>
  <c r="P8" i="297"/>
  <c r="O8" i="297"/>
  <c r="N8" i="297"/>
  <c r="N12" i="297" s="1"/>
  <c r="M8" i="297"/>
  <c r="M12" i="297" s="1"/>
  <c r="L8" i="297"/>
  <c r="L12" i="297" s="1"/>
  <c r="K8" i="297"/>
  <c r="J8" i="297"/>
  <c r="I8" i="297"/>
  <c r="H8" i="297"/>
  <c r="G8" i="297"/>
  <c r="G12" i="297" s="1"/>
  <c r="F8" i="297"/>
  <c r="AK7" i="297"/>
  <c r="M6" i="297"/>
  <c r="N6" i="297" s="1"/>
  <c r="O6" i="297" s="1"/>
  <c r="P6" i="297" s="1"/>
  <c r="Q6" i="297" s="1"/>
  <c r="R6" i="297" s="1"/>
  <c r="S6" i="297" s="1"/>
  <c r="T6" i="297" s="1"/>
  <c r="U6" i="297" s="1"/>
  <c r="V6" i="297" s="1"/>
  <c r="W6" i="297" s="1"/>
  <c r="X6" i="297" s="1"/>
  <c r="Y6" i="297" s="1"/>
  <c r="Z6" i="297" s="1"/>
  <c r="AA6" i="297" s="1"/>
  <c r="AB6" i="297" s="1"/>
  <c r="AC6" i="297" s="1"/>
  <c r="AD6" i="297" s="1"/>
  <c r="AE6" i="297" s="1"/>
  <c r="AF6" i="297" s="1"/>
  <c r="AG6" i="297" s="1"/>
  <c r="AH6" i="297" s="1"/>
  <c r="AI6" i="297" s="1"/>
  <c r="AJ6" i="297" s="1"/>
  <c r="AK6" i="297" s="1"/>
  <c r="L6" i="297"/>
  <c r="I6" i="297"/>
  <c r="J6" i="297" s="1"/>
  <c r="K6" i="297" s="1"/>
  <c r="G6" i="297"/>
  <c r="H6" i="297" s="1"/>
  <c r="F6" i="297"/>
  <c r="AK5" i="297"/>
  <c r="Z2" i="297"/>
  <c r="Q1" i="297"/>
  <c r="N1" i="297"/>
  <c r="C366" i="296"/>
  <c r="E365" i="296"/>
  <c r="D365" i="296" s="1"/>
  <c r="E364" i="296"/>
  <c r="AM351" i="296"/>
  <c r="AL351" i="296"/>
  <c r="AK351" i="296"/>
  <c r="E351" i="296"/>
  <c r="AI350" i="296"/>
  <c r="AH350" i="296"/>
  <c r="AG350" i="296"/>
  <c r="AM348" i="296"/>
  <c r="AL348" i="296"/>
  <c r="AJ348" i="296"/>
  <c r="AI348" i="296"/>
  <c r="AH348" i="296"/>
  <c r="AG348" i="296"/>
  <c r="AF348" i="296"/>
  <c r="AE348" i="296"/>
  <c r="AD348" i="296"/>
  <c r="AC348" i="296"/>
  <c r="AB348" i="296"/>
  <c r="AA348" i="296"/>
  <c r="Z348" i="296"/>
  <c r="Y348" i="296"/>
  <c r="X348" i="296"/>
  <c r="W348" i="296"/>
  <c r="V348" i="296"/>
  <c r="U348" i="296"/>
  <c r="T348" i="296"/>
  <c r="S348" i="296"/>
  <c r="R348" i="296"/>
  <c r="Q348" i="296"/>
  <c r="P348" i="296"/>
  <c r="O348" i="296"/>
  <c r="N348" i="296"/>
  <c r="M348" i="296"/>
  <c r="L348" i="296"/>
  <c r="K348" i="296"/>
  <c r="J348" i="296"/>
  <c r="I348" i="296"/>
  <c r="H348" i="296"/>
  <c r="G348" i="296"/>
  <c r="F348" i="296"/>
  <c r="AM347" i="296"/>
  <c r="AL347" i="296"/>
  <c r="AJ346" i="296"/>
  <c r="AI346" i="296"/>
  <c r="AH346" i="296"/>
  <c r="AG346" i="296"/>
  <c r="AF346" i="296"/>
  <c r="AE346" i="296"/>
  <c r="AD346" i="296"/>
  <c r="AC346" i="296"/>
  <c r="AB346" i="296"/>
  <c r="AA346" i="296"/>
  <c r="Z346" i="296"/>
  <c r="Y346" i="296"/>
  <c r="X346" i="296"/>
  <c r="W346" i="296"/>
  <c r="V346" i="296"/>
  <c r="U346" i="296"/>
  <c r="T346" i="296"/>
  <c r="S346" i="296"/>
  <c r="R346" i="296"/>
  <c r="Q346" i="296"/>
  <c r="P346" i="296"/>
  <c r="O346" i="296"/>
  <c r="N346" i="296"/>
  <c r="M346" i="296"/>
  <c r="L346" i="296"/>
  <c r="K346" i="296"/>
  <c r="J346" i="296"/>
  <c r="I346" i="296"/>
  <c r="H346" i="296"/>
  <c r="G346" i="296"/>
  <c r="F346" i="296"/>
  <c r="G345" i="296"/>
  <c r="H345" i="296" s="1"/>
  <c r="I345" i="296" s="1"/>
  <c r="J345" i="296" s="1"/>
  <c r="K345" i="296" s="1"/>
  <c r="L345" i="296" s="1"/>
  <c r="M345" i="296" s="1"/>
  <c r="N345" i="296" s="1"/>
  <c r="O345" i="296" s="1"/>
  <c r="P345" i="296" s="1"/>
  <c r="Q345" i="296" s="1"/>
  <c r="R345" i="296" s="1"/>
  <c r="S345" i="296" s="1"/>
  <c r="T345" i="296" s="1"/>
  <c r="U345" i="296" s="1"/>
  <c r="V345" i="296" s="1"/>
  <c r="W345" i="296" s="1"/>
  <c r="X345" i="296" s="1"/>
  <c r="Y345" i="296" s="1"/>
  <c r="Z345" i="296" s="1"/>
  <c r="AA345" i="296" s="1"/>
  <c r="AB345" i="296" s="1"/>
  <c r="AC345" i="296" s="1"/>
  <c r="AD345" i="296" s="1"/>
  <c r="AE345" i="296" s="1"/>
  <c r="AF345" i="296" s="1"/>
  <c r="AG345" i="296" s="1"/>
  <c r="AH345" i="296" s="1"/>
  <c r="AI345" i="296" s="1"/>
  <c r="AJ345" i="296" s="1"/>
  <c r="F345" i="296"/>
  <c r="AM341" i="296"/>
  <c r="AL341" i="296"/>
  <c r="E341" i="296"/>
  <c r="AM340" i="296"/>
  <c r="AL340" i="296"/>
  <c r="AJ340" i="296"/>
  <c r="AI340" i="296"/>
  <c r="AH340" i="296"/>
  <c r="AG340" i="296"/>
  <c r="AF340" i="296"/>
  <c r="AE340" i="296"/>
  <c r="AD340" i="296"/>
  <c r="AC340" i="296"/>
  <c r="AB340" i="296"/>
  <c r="AA340" i="296"/>
  <c r="Z340" i="296"/>
  <c r="Y340" i="296"/>
  <c r="X340" i="296"/>
  <c r="W340" i="296"/>
  <c r="V340" i="296"/>
  <c r="U340" i="296"/>
  <c r="T340" i="296"/>
  <c r="S340" i="296"/>
  <c r="R340" i="296"/>
  <c r="Q340" i="296"/>
  <c r="P340" i="296"/>
  <c r="O340" i="296"/>
  <c r="N340" i="296"/>
  <c r="M340" i="296"/>
  <c r="L340" i="296"/>
  <c r="K340" i="296"/>
  <c r="J340" i="296"/>
  <c r="I340" i="296"/>
  <c r="H340" i="296"/>
  <c r="G340" i="296"/>
  <c r="F340" i="296"/>
  <c r="AM338" i="296"/>
  <c r="AM350" i="296" s="1"/>
  <c r="AL338" i="296"/>
  <c r="AL350" i="296" s="1"/>
  <c r="AJ338" i="296"/>
  <c r="AI338" i="296"/>
  <c r="AH338" i="296"/>
  <c r="AG338" i="296"/>
  <c r="AF338" i="296"/>
  <c r="AE338" i="296"/>
  <c r="AD338" i="296"/>
  <c r="AC338" i="296"/>
  <c r="AB338" i="296"/>
  <c r="AA338" i="296"/>
  <c r="Z338" i="296"/>
  <c r="Y338" i="296"/>
  <c r="X338" i="296"/>
  <c r="W338" i="296"/>
  <c r="V338" i="296"/>
  <c r="U338" i="296"/>
  <c r="T338" i="296"/>
  <c r="S338" i="296"/>
  <c r="R338" i="296"/>
  <c r="Q338" i="296"/>
  <c r="P338" i="296"/>
  <c r="O338" i="296"/>
  <c r="N338" i="296"/>
  <c r="M338" i="296"/>
  <c r="L338" i="296"/>
  <c r="K338" i="296"/>
  <c r="J338" i="296"/>
  <c r="I338" i="296"/>
  <c r="H338" i="296"/>
  <c r="G338" i="296"/>
  <c r="F338" i="296"/>
  <c r="AM337" i="296"/>
  <c r="AM349" i="296" s="1"/>
  <c r="AL337" i="296"/>
  <c r="AL349" i="296" s="1"/>
  <c r="AJ337" i="296"/>
  <c r="AI337" i="296"/>
  <c r="AH337" i="296"/>
  <c r="AG337" i="296"/>
  <c r="AF337" i="296"/>
  <c r="AE337" i="296"/>
  <c r="AD337" i="296"/>
  <c r="AC337" i="296"/>
  <c r="AB337" i="296"/>
  <c r="AA337" i="296"/>
  <c r="Z337" i="296"/>
  <c r="Y337" i="296"/>
  <c r="X337" i="296"/>
  <c r="W337" i="296"/>
  <c r="V337" i="296"/>
  <c r="U337" i="296"/>
  <c r="T337" i="296"/>
  <c r="S337" i="296"/>
  <c r="R337" i="296"/>
  <c r="Q337" i="296"/>
  <c r="P337" i="296"/>
  <c r="O337" i="296"/>
  <c r="N337" i="296"/>
  <c r="M337" i="296"/>
  <c r="L337" i="296"/>
  <c r="K337" i="296"/>
  <c r="J337" i="296"/>
  <c r="I337" i="296"/>
  <c r="H337" i="296"/>
  <c r="G337" i="296"/>
  <c r="F337" i="296"/>
  <c r="E337" i="296"/>
  <c r="AJ336" i="296"/>
  <c r="AI336" i="296"/>
  <c r="AH336" i="296"/>
  <c r="AG336" i="296"/>
  <c r="AF336" i="296"/>
  <c r="AE336" i="296"/>
  <c r="AD336" i="296"/>
  <c r="AC336" i="296"/>
  <c r="AB336" i="296"/>
  <c r="AA336" i="296"/>
  <c r="Z336" i="296"/>
  <c r="Y336" i="296"/>
  <c r="X336" i="296"/>
  <c r="W336" i="296"/>
  <c r="V336" i="296"/>
  <c r="U336" i="296"/>
  <c r="T336" i="296"/>
  <c r="S336" i="296"/>
  <c r="R336" i="296"/>
  <c r="Q336" i="296"/>
  <c r="P336" i="296"/>
  <c r="O336" i="296"/>
  <c r="N336" i="296"/>
  <c r="M336" i="296"/>
  <c r="L336" i="296"/>
  <c r="K336" i="296"/>
  <c r="J336" i="296"/>
  <c r="I336" i="296"/>
  <c r="H336" i="296"/>
  <c r="G336" i="296"/>
  <c r="F336" i="296"/>
  <c r="E336" i="296"/>
  <c r="M335" i="296"/>
  <c r="N335" i="296" s="1"/>
  <c r="O335" i="296" s="1"/>
  <c r="P335" i="296" s="1"/>
  <c r="Q335" i="296" s="1"/>
  <c r="R335" i="296" s="1"/>
  <c r="S335" i="296" s="1"/>
  <c r="T335" i="296" s="1"/>
  <c r="U335" i="296" s="1"/>
  <c r="V335" i="296" s="1"/>
  <c r="W335" i="296" s="1"/>
  <c r="X335" i="296" s="1"/>
  <c r="Y335" i="296" s="1"/>
  <c r="Z335" i="296" s="1"/>
  <c r="AA335" i="296" s="1"/>
  <c r="AB335" i="296" s="1"/>
  <c r="AC335" i="296" s="1"/>
  <c r="AD335" i="296" s="1"/>
  <c r="AE335" i="296" s="1"/>
  <c r="AF335" i="296" s="1"/>
  <c r="AG335" i="296" s="1"/>
  <c r="AH335" i="296" s="1"/>
  <c r="AI335" i="296" s="1"/>
  <c r="AJ335" i="296" s="1"/>
  <c r="G335" i="296"/>
  <c r="H335" i="296" s="1"/>
  <c r="I335" i="296" s="1"/>
  <c r="J335" i="296" s="1"/>
  <c r="K335" i="296" s="1"/>
  <c r="L335" i="296" s="1"/>
  <c r="F335" i="296"/>
  <c r="AH330" i="296"/>
  <c r="AG330" i="296"/>
  <c r="AF330" i="296"/>
  <c r="AD330" i="296"/>
  <c r="AC330" i="296"/>
  <c r="AB330" i="296"/>
  <c r="AA330" i="296"/>
  <c r="Z330" i="296"/>
  <c r="Y330" i="296"/>
  <c r="X330" i="296"/>
  <c r="W330" i="296"/>
  <c r="V330" i="296"/>
  <c r="U330" i="296"/>
  <c r="T330" i="296"/>
  <c r="S330" i="296"/>
  <c r="R330" i="296"/>
  <c r="Q330" i="296"/>
  <c r="P330" i="296"/>
  <c r="O330" i="296"/>
  <c r="N330" i="296"/>
  <c r="M330" i="296"/>
  <c r="L330" i="296"/>
  <c r="K330" i="296"/>
  <c r="J330" i="296"/>
  <c r="I330" i="296"/>
  <c r="H330" i="296"/>
  <c r="G330" i="296"/>
  <c r="F330" i="296"/>
  <c r="AK329" i="296"/>
  <c r="AK328" i="296"/>
  <c r="AE330" i="296" s="1"/>
  <c r="AM327" i="296"/>
  <c r="AL327" i="296"/>
  <c r="AJ327" i="296"/>
  <c r="AH327" i="296"/>
  <c r="AG327" i="296"/>
  <c r="AA327" i="296"/>
  <c r="Z327" i="296"/>
  <c r="Y327" i="296"/>
  <c r="X327" i="296"/>
  <c r="V327" i="296"/>
  <c r="N327" i="296"/>
  <c r="M327" i="296"/>
  <c r="J327" i="296"/>
  <c r="I327" i="296"/>
  <c r="D327" i="296"/>
  <c r="AJ326" i="296"/>
  <c r="AI326" i="296"/>
  <c r="AH326" i="296"/>
  <c r="AG326" i="296"/>
  <c r="AF326" i="296"/>
  <c r="AE326" i="296"/>
  <c r="AD326" i="296"/>
  <c r="AC326" i="296"/>
  <c r="AB326" i="296"/>
  <c r="AA326" i="296"/>
  <c r="Z326" i="296"/>
  <c r="Y326" i="296"/>
  <c r="X326" i="296"/>
  <c r="W326" i="296"/>
  <c r="V326" i="296"/>
  <c r="U326" i="296"/>
  <c r="T326" i="296"/>
  <c r="S326" i="296"/>
  <c r="R326" i="296"/>
  <c r="Q326" i="296"/>
  <c r="P326" i="296"/>
  <c r="O326" i="296"/>
  <c r="N326" i="296"/>
  <c r="M326" i="296"/>
  <c r="L326" i="296"/>
  <c r="K326" i="296"/>
  <c r="J326" i="296"/>
  <c r="I326" i="296"/>
  <c r="H326" i="296"/>
  <c r="G326" i="296"/>
  <c r="F326" i="296"/>
  <c r="AK325" i="296"/>
  <c r="AJ323" i="296"/>
  <c r="AI323" i="296"/>
  <c r="AI327" i="296" s="1"/>
  <c r="AH323" i="296"/>
  <c r="AG323" i="296"/>
  <c r="AF323" i="296"/>
  <c r="AF327" i="296" s="1"/>
  <c r="AE323" i="296"/>
  <c r="AD323" i="296"/>
  <c r="AD327" i="296" s="1"/>
  <c r="AC323" i="296"/>
  <c r="AB323" i="296"/>
  <c r="AA323" i="296"/>
  <c r="Z323" i="296"/>
  <c r="Y323" i="296"/>
  <c r="X323" i="296"/>
  <c r="W323" i="296"/>
  <c r="W327" i="296" s="1"/>
  <c r="V323" i="296"/>
  <c r="U323" i="296"/>
  <c r="U327" i="296" s="1"/>
  <c r="T323" i="296"/>
  <c r="T327" i="296" s="1"/>
  <c r="S323" i="296"/>
  <c r="R323" i="296"/>
  <c r="R327" i="296" s="1"/>
  <c r="Q323" i="296"/>
  <c r="P323" i="296"/>
  <c r="O323" i="296"/>
  <c r="O327" i="296" s="1"/>
  <c r="N323" i="296"/>
  <c r="M323" i="296"/>
  <c r="L323" i="296"/>
  <c r="L327" i="296" s="1"/>
  <c r="K323" i="296"/>
  <c r="K327" i="296" s="1"/>
  <c r="J323" i="296"/>
  <c r="I323" i="296"/>
  <c r="H323" i="296"/>
  <c r="H327" i="296" s="1"/>
  <c r="G323" i="296"/>
  <c r="G327" i="296" s="1"/>
  <c r="F323" i="296"/>
  <c r="AK322" i="296"/>
  <c r="AF321" i="296"/>
  <c r="AG321" i="296" s="1"/>
  <c r="AH321" i="296" s="1"/>
  <c r="AI321" i="296" s="1"/>
  <c r="AJ321" i="296" s="1"/>
  <c r="AK321" i="296" s="1"/>
  <c r="N321" i="296"/>
  <c r="O321" i="296" s="1"/>
  <c r="P321" i="296" s="1"/>
  <c r="Q321" i="296" s="1"/>
  <c r="R321" i="296" s="1"/>
  <c r="S321" i="296" s="1"/>
  <c r="T321" i="296" s="1"/>
  <c r="U321" i="296" s="1"/>
  <c r="V321" i="296" s="1"/>
  <c r="W321" i="296" s="1"/>
  <c r="X321" i="296" s="1"/>
  <c r="Y321" i="296" s="1"/>
  <c r="Z321" i="296" s="1"/>
  <c r="AA321" i="296" s="1"/>
  <c r="AB321" i="296" s="1"/>
  <c r="AC321" i="296" s="1"/>
  <c r="AD321" i="296" s="1"/>
  <c r="AE321" i="296" s="1"/>
  <c r="F321" i="296"/>
  <c r="G321" i="296" s="1"/>
  <c r="H321" i="296" s="1"/>
  <c r="I321" i="296" s="1"/>
  <c r="J321" i="296" s="1"/>
  <c r="K321" i="296" s="1"/>
  <c r="L321" i="296" s="1"/>
  <c r="M321" i="296" s="1"/>
  <c r="AM320" i="296"/>
  <c r="AL320" i="296"/>
  <c r="AK320" i="296"/>
  <c r="G319" i="296"/>
  <c r="G384" i="296" s="1"/>
  <c r="F319" i="296"/>
  <c r="F384" i="296" s="1"/>
  <c r="H318" i="296"/>
  <c r="I318" i="296" s="1"/>
  <c r="J318" i="296" s="1"/>
  <c r="K318" i="296" s="1"/>
  <c r="L318" i="296" s="1"/>
  <c r="G318" i="296"/>
  <c r="F318" i="296"/>
  <c r="AH317" i="296"/>
  <c r="AG317" i="296"/>
  <c r="AF317" i="296"/>
  <c r="AE317" i="296"/>
  <c r="AD317" i="296"/>
  <c r="AC317" i="296"/>
  <c r="AB317" i="296"/>
  <c r="AA317" i="296"/>
  <c r="Z317" i="296"/>
  <c r="Y317" i="296"/>
  <c r="X317" i="296"/>
  <c r="W317" i="296"/>
  <c r="V317" i="296"/>
  <c r="U317" i="296"/>
  <c r="T317" i="296"/>
  <c r="S317" i="296"/>
  <c r="R317" i="296"/>
  <c r="Q317" i="296"/>
  <c r="P317" i="296"/>
  <c r="O317" i="296"/>
  <c r="N317" i="296"/>
  <c r="M317" i="296"/>
  <c r="L317" i="296"/>
  <c r="K317" i="296"/>
  <c r="J317" i="296"/>
  <c r="I317" i="296"/>
  <c r="H317" i="296"/>
  <c r="G317" i="296"/>
  <c r="F317" i="296"/>
  <c r="AK316" i="296"/>
  <c r="AK315" i="296"/>
  <c r="AM314" i="296"/>
  <c r="AM346" i="296" s="1"/>
  <c r="AL314" i="296"/>
  <c r="AL346" i="296" s="1"/>
  <c r="AK314" i="296"/>
  <c r="D314" i="296"/>
  <c r="AJ312" i="296"/>
  <c r="AI312" i="296"/>
  <c r="AH312" i="296"/>
  <c r="AG312" i="296"/>
  <c r="AF312" i="296"/>
  <c r="AE312" i="296"/>
  <c r="AD312" i="296"/>
  <c r="AC312" i="296"/>
  <c r="AB312" i="296"/>
  <c r="AA312" i="296"/>
  <c r="Z312" i="296"/>
  <c r="Y312" i="296"/>
  <c r="X312" i="296"/>
  <c r="W312" i="296"/>
  <c r="V312" i="296"/>
  <c r="U312" i="296"/>
  <c r="T312" i="296"/>
  <c r="S312" i="296"/>
  <c r="R312" i="296"/>
  <c r="Q312" i="296"/>
  <c r="P312" i="296"/>
  <c r="O312" i="296"/>
  <c r="N312" i="296"/>
  <c r="M312" i="296"/>
  <c r="L312" i="296"/>
  <c r="K312" i="296"/>
  <c r="J312" i="296"/>
  <c r="I312" i="296"/>
  <c r="H312" i="296"/>
  <c r="G312" i="296"/>
  <c r="F312" i="296"/>
  <c r="AK311" i="296"/>
  <c r="H310" i="296"/>
  <c r="I310" i="296" s="1"/>
  <c r="J310" i="296" s="1"/>
  <c r="G310" i="296"/>
  <c r="F310" i="296"/>
  <c r="AJ309" i="296"/>
  <c r="AI309" i="296"/>
  <c r="AH309" i="296"/>
  <c r="AG309" i="296"/>
  <c r="AF309" i="296"/>
  <c r="AE309" i="296"/>
  <c r="AD309" i="296"/>
  <c r="AC309" i="296"/>
  <c r="AB309" i="296"/>
  <c r="AA309" i="296"/>
  <c r="Z309" i="296"/>
  <c r="Y309" i="296"/>
  <c r="X309" i="296"/>
  <c r="W309" i="296"/>
  <c r="V309" i="296"/>
  <c r="U309" i="296"/>
  <c r="T309" i="296"/>
  <c r="S309" i="296"/>
  <c r="R309" i="296"/>
  <c r="Q309" i="296"/>
  <c r="P309" i="296"/>
  <c r="O309" i="296"/>
  <c r="N309" i="296"/>
  <c r="M309" i="296"/>
  <c r="L309" i="296"/>
  <c r="K309" i="296"/>
  <c r="J309" i="296"/>
  <c r="I309" i="296"/>
  <c r="H309" i="296"/>
  <c r="G309" i="296"/>
  <c r="F309" i="296"/>
  <c r="AK308" i="296"/>
  <c r="F307" i="296"/>
  <c r="G307" i="296" s="1"/>
  <c r="H307" i="296" s="1"/>
  <c r="I307" i="296" s="1"/>
  <c r="J307" i="296" s="1"/>
  <c r="K307" i="296" s="1"/>
  <c r="L307" i="296" s="1"/>
  <c r="M307" i="296" s="1"/>
  <c r="N307" i="296" s="1"/>
  <c r="O307" i="296" s="1"/>
  <c r="P307" i="296" s="1"/>
  <c r="Q307" i="296" s="1"/>
  <c r="R307" i="296" s="1"/>
  <c r="S307" i="296" s="1"/>
  <c r="T307" i="296" s="1"/>
  <c r="U307" i="296" s="1"/>
  <c r="V307" i="296" s="1"/>
  <c r="W307" i="296" s="1"/>
  <c r="X307" i="296" s="1"/>
  <c r="Y307" i="296" s="1"/>
  <c r="Z307" i="296" s="1"/>
  <c r="AA307" i="296" s="1"/>
  <c r="AB307" i="296" s="1"/>
  <c r="AC307" i="296" s="1"/>
  <c r="AD307" i="296" s="1"/>
  <c r="AE307" i="296" s="1"/>
  <c r="AF307" i="296" s="1"/>
  <c r="AG307" i="296" s="1"/>
  <c r="AH307" i="296" s="1"/>
  <c r="AI307" i="296" s="1"/>
  <c r="AJ307" i="296" s="1"/>
  <c r="AK307" i="296" s="1"/>
  <c r="AK306" i="296"/>
  <c r="M305" i="296"/>
  <c r="N305" i="296" s="1"/>
  <c r="O305" i="296" s="1"/>
  <c r="P305" i="296" s="1"/>
  <c r="Q305" i="296" s="1"/>
  <c r="R305" i="296" s="1"/>
  <c r="S305" i="296" s="1"/>
  <c r="T305" i="296" s="1"/>
  <c r="U305" i="296" s="1"/>
  <c r="V305" i="296" s="1"/>
  <c r="W305" i="296" s="1"/>
  <c r="X305" i="296" s="1"/>
  <c r="Y305" i="296" s="1"/>
  <c r="Z305" i="296" s="1"/>
  <c r="AA305" i="296" s="1"/>
  <c r="AB305" i="296" s="1"/>
  <c r="AC305" i="296" s="1"/>
  <c r="AD305" i="296" s="1"/>
  <c r="AE305" i="296" s="1"/>
  <c r="AF305" i="296" s="1"/>
  <c r="AG305" i="296" s="1"/>
  <c r="AH305" i="296" s="1"/>
  <c r="AI305" i="296" s="1"/>
  <c r="AJ305" i="296" s="1"/>
  <c r="AK305" i="296" s="1"/>
  <c r="G305" i="296"/>
  <c r="H305" i="296" s="1"/>
  <c r="I305" i="296" s="1"/>
  <c r="J305" i="296" s="1"/>
  <c r="K305" i="296" s="1"/>
  <c r="L305" i="296" s="1"/>
  <c r="F305" i="296"/>
  <c r="AM304" i="296"/>
  <c r="AL304" i="296"/>
  <c r="AK304" i="296"/>
  <c r="AH301" i="296"/>
  <c r="AG301" i="296"/>
  <c r="AF301" i="296"/>
  <c r="AE301" i="296"/>
  <c r="AD301" i="296"/>
  <c r="AC301" i="296"/>
  <c r="AB301" i="296"/>
  <c r="AA301" i="296"/>
  <c r="Z301" i="296"/>
  <c r="Y301" i="296"/>
  <c r="X301" i="296"/>
  <c r="W301" i="296"/>
  <c r="V301" i="296"/>
  <c r="U301" i="296"/>
  <c r="T301" i="296"/>
  <c r="S301" i="296"/>
  <c r="R301" i="296"/>
  <c r="Q301" i="296"/>
  <c r="P301" i="296"/>
  <c r="O301" i="296"/>
  <c r="N301" i="296"/>
  <c r="M301" i="296"/>
  <c r="L301" i="296"/>
  <c r="K301" i="296"/>
  <c r="J301" i="296"/>
  <c r="I301" i="296"/>
  <c r="H301" i="296"/>
  <c r="G301" i="296"/>
  <c r="AK301" i="296" s="1"/>
  <c r="F301" i="296"/>
  <c r="AK300" i="296"/>
  <c r="AK299" i="296"/>
  <c r="AM298" i="296"/>
  <c r="AL298" i="296"/>
  <c r="AI298" i="296"/>
  <c r="AH298" i="296"/>
  <c r="AG298" i="296"/>
  <c r="AC298" i="296"/>
  <c r="W298" i="296"/>
  <c r="V298" i="296"/>
  <c r="U298" i="296"/>
  <c r="T298" i="296"/>
  <c r="R298" i="296"/>
  <c r="Q298" i="296"/>
  <c r="K298" i="296"/>
  <c r="I298" i="296"/>
  <c r="G298" i="296"/>
  <c r="D298" i="296"/>
  <c r="AJ297" i="296"/>
  <c r="AI297" i="296"/>
  <c r="AH297" i="296"/>
  <c r="AG297" i="296"/>
  <c r="AF297" i="296"/>
  <c r="AE297" i="296"/>
  <c r="AD297" i="296"/>
  <c r="AD298" i="296" s="1"/>
  <c r="AC297" i="296"/>
  <c r="AB297" i="296"/>
  <c r="AA297" i="296"/>
  <c r="AA298" i="296" s="1"/>
  <c r="Z297" i="296"/>
  <c r="Y297" i="296"/>
  <c r="X297" i="296"/>
  <c r="W297" i="296"/>
  <c r="V297" i="296"/>
  <c r="U297" i="296"/>
  <c r="T297" i="296"/>
  <c r="S297" i="296"/>
  <c r="R297" i="296"/>
  <c r="Q297" i="296"/>
  <c r="P297" i="296"/>
  <c r="P298" i="296" s="1"/>
  <c r="O297" i="296"/>
  <c r="O298" i="296" s="1"/>
  <c r="N297" i="296"/>
  <c r="M297" i="296"/>
  <c r="L297" i="296"/>
  <c r="K297" i="296"/>
  <c r="J297" i="296"/>
  <c r="I297" i="296"/>
  <c r="H297" i="296"/>
  <c r="G297" i="296"/>
  <c r="F297" i="296"/>
  <c r="AK297" i="296" s="1"/>
  <c r="AK296" i="296"/>
  <c r="I295" i="296"/>
  <c r="J295" i="296" s="1"/>
  <c r="K295" i="296" s="1"/>
  <c r="L295" i="296" s="1"/>
  <c r="M295" i="296" s="1"/>
  <c r="N295" i="296" s="1"/>
  <c r="O295" i="296" s="1"/>
  <c r="P295" i="296" s="1"/>
  <c r="Q295" i="296" s="1"/>
  <c r="R295" i="296" s="1"/>
  <c r="S295" i="296" s="1"/>
  <c r="T295" i="296" s="1"/>
  <c r="U295" i="296" s="1"/>
  <c r="V295" i="296" s="1"/>
  <c r="W295" i="296" s="1"/>
  <c r="X295" i="296" s="1"/>
  <c r="Y295" i="296" s="1"/>
  <c r="Z295" i="296" s="1"/>
  <c r="AA295" i="296" s="1"/>
  <c r="AB295" i="296" s="1"/>
  <c r="AC295" i="296" s="1"/>
  <c r="AD295" i="296" s="1"/>
  <c r="AE295" i="296" s="1"/>
  <c r="AF295" i="296" s="1"/>
  <c r="AG295" i="296" s="1"/>
  <c r="AH295" i="296" s="1"/>
  <c r="AI295" i="296" s="1"/>
  <c r="AJ295" i="296" s="1"/>
  <c r="AK295" i="296" s="1"/>
  <c r="F295" i="296"/>
  <c r="G295" i="296" s="1"/>
  <c r="H295" i="296" s="1"/>
  <c r="AJ294" i="296"/>
  <c r="AI294" i="296"/>
  <c r="AH294" i="296"/>
  <c r="AG294" i="296"/>
  <c r="AF294" i="296"/>
  <c r="AF298" i="296" s="1"/>
  <c r="AE294" i="296"/>
  <c r="AE298" i="296" s="1"/>
  <c r="AD294" i="296"/>
  <c r="AC294" i="296"/>
  <c r="AB294" i="296"/>
  <c r="AA294" i="296"/>
  <c r="Z294" i="296"/>
  <c r="Y294" i="296"/>
  <c r="X294" i="296"/>
  <c r="W294" i="296"/>
  <c r="V294" i="296"/>
  <c r="U294" i="296"/>
  <c r="T294" i="296"/>
  <c r="S294" i="296"/>
  <c r="S298" i="296" s="1"/>
  <c r="R294" i="296"/>
  <c r="Q294" i="296"/>
  <c r="P294" i="296"/>
  <c r="O294" i="296"/>
  <c r="N294" i="296"/>
  <c r="M294" i="296"/>
  <c r="L294" i="296"/>
  <c r="K294" i="296"/>
  <c r="J294" i="296"/>
  <c r="J298" i="296" s="1"/>
  <c r="I294" i="296"/>
  <c r="H294" i="296"/>
  <c r="H298" i="296" s="1"/>
  <c r="G294" i="296"/>
  <c r="F294" i="296"/>
  <c r="AK293" i="296"/>
  <c r="I292" i="296"/>
  <c r="J292" i="296" s="1"/>
  <c r="K292" i="296" s="1"/>
  <c r="L292" i="296" s="1"/>
  <c r="M292" i="296" s="1"/>
  <c r="N292" i="296" s="1"/>
  <c r="O292" i="296" s="1"/>
  <c r="P292" i="296" s="1"/>
  <c r="Q292" i="296" s="1"/>
  <c r="R292" i="296" s="1"/>
  <c r="S292" i="296" s="1"/>
  <c r="T292" i="296" s="1"/>
  <c r="U292" i="296" s="1"/>
  <c r="V292" i="296" s="1"/>
  <c r="W292" i="296" s="1"/>
  <c r="X292" i="296" s="1"/>
  <c r="Y292" i="296" s="1"/>
  <c r="Z292" i="296" s="1"/>
  <c r="AA292" i="296" s="1"/>
  <c r="AB292" i="296" s="1"/>
  <c r="AC292" i="296" s="1"/>
  <c r="AD292" i="296" s="1"/>
  <c r="AE292" i="296" s="1"/>
  <c r="AF292" i="296" s="1"/>
  <c r="AG292" i="296" s="1"/>
  <c r="AH292" i="296" s="1"/>
  <c r="AI292" i="296" s="1"/>
  <c r="AJ292" i="296" s="1"/>
  <c r="AK292" i="296" s="1"/>
  <c r="H292" i="296"/>
  <c r="F292" i="296"/>
  <c r="G292" i="296" s="1"/>
  <c r="AM291" i="296"/>
  <c r="AL291" i="296"/>
  <c r="AK291" i="296"/>
  <c r="G290" i="296"/>
  <c r="H290" i="296" s="1"/>
  <c r="I290" i="296" s="1"/>
  <c r="J290" i="296" s="1"/>
  <c r="F290" i="296"/>
  <c r="AH288" i="296"/>
  <c r="AG288" i="296"/>
  <c r="AF288" i="296"/>
  <c r="AD288" i="296"/>
  <c r="AC288" i="296"/>
  <c r="AB288" i="296"/>
  <c r="AA288" i="296"/>
  <c r="Z288" i="296"/>
  <c r="Y288" i="296"/>
  <c r="X288" i="296"/>
  <c r="W288" i="296"/>
  <c r="V288" i="296"/>
  <c r="U288" i="296"/>
  <c r="T288" i="296"/>
  <c r="S288" i="296"/>
  <c r="R288" i="296"/>
  <c r="Q288" i="296"/>
  <c r="P288" i="296"/>
  <c r="O288" i="296"/>
  <c r="N288" i="296"/>
  <c r="M288" i="296"/>
  <c r="L288" i="296"/>
  <c r="K288" i="296"/>
  <c r="J288" i="296"/>
  <c r="I288" i="296"/>
  <c r="H288" i="296"/>
  <c r="G288" i="296"/>
  <c r="F288" i="296"/>
  <c r="AK287" i="296"/>
  <c r="AE288" i="296" s="1"/>
  <c r="AK286" i="296"/>
  <c r="AM285" i="296"/>
  <c r="AM278" i="296" s="1"/>
  <c r="AL285" i="296"/>
  <c r="AH285" i="296"/>
  <c r="AF285" i="296"/>
  <c r="AE285" i="296"/>
  <c r="AD285" i="296"/>
  <c r="AC285" i="296"/>
  <c r="T285" i="296"/>
  <c r="S285" i="296"/>
  <c r="R285" i="296"/>
  <c r="Q285" i="296"/>
  <c r="L285" i="296"/>
  <c r="J285" i="296"/>
  <c r="H285" i="296"/>
  <c r="F285" i="296"/>
  <c r="D285" i="296"/>
  <c r="AJ284" i="296"/>
  <c r="AI284" i="296"/>
  <c r="AH284" i="296"/>
  <c r="AG284" i="296"/>
  <c r="AF284" i="296"/>
  <c r="AE284" i="296"/>
  <c r="AD284" i="296"/>
  <c r="AC284" i="296"/>
  <c r="AB284" i="296"/>
  <c r="AA284" i="296"/>
  <c r="AA285" i="296" s="1"/>
  <c r="Z284" i="296"/>
  <c r="Y284" i="296"/>
  <c r="X284" i="296"/>
  <c r="W284" i="296"/>
  <c r="V284" i="296"/>
  <c r="U284" i="296"/>
  <c r="T284" i="296"/>
  <c r="S284" i="296"/>
  <c r="R284" i="296"/>
  <c r="Q284" i="296"/>
  <c r="P284" i="296"/>
  <c r="O284" i="296"/>
  <c r="O285" i="296" s="1"/>
  <c r="N284" i="296"/>
  <c r="M284" i="296"/>
  <c r="L284" i="296"/>
  <c r="K284" i="296"/>
  <c r="AK284" i="296" s="1"/>
  <c r="J284" i="296"/>
  <c r="I284" i="296"/>
  <c r="H284" i="296"/>
  <c r="G284" i="296"/>
  <c r="F284" i="296"/>
  <c r="AK283" i="296"/>
  <c r="F282" i="296"/>
  <c r="G282" i="296" s="1"/>
  <c r="H282" i="296" s="1"/>
  <c r="I282" i="296" s="1"/>
  <c r="J282" i="296" s="1"/>
  <c r="K282" i="296" s="1"/>
  <c r="L282" i="296" s="1"/>
  <c r="M282" i="296" s="1"/>
  <c r="AJ281" i="296"/>
  <c r="AJ285" i="296" s="1"/>
  <c r="AI281" i="296"/>
  <c r="AH281" i="296"/>
  <c r="AG281" i="296"/>
  <c r="AG285" i="296" s="1"/>
  <c r="AF281" i="296"/>
  <c r="AE281" i="296"/>
  <c r="AD281" i="296"/>
  <c r="AC281" i="296"/>
  <c r="AB281" i="296"/>
  <c r="AB285" i="296" s="1"/>
  <c r="AA281" i="296"/>
  <c r="Z281" i="296"/>
  <c r="Z285" i="296" s="1"/>
  <c r="Y281" i="296"/>
  <c r="Y285" i="296" s="1"/>
  <c r="X281" i="296"/>
  <c r="X285" i="296" s="1"/>
  <c r="W281" i="296"/>
  <c r="V281" i="296"/>
  <c r="V285" i="296" s="1"/>
  <c r="U281" i="296"/>
  <c r="U285" i="296" s="1"/>
  <c r="T281" i="296"/>
  <c r="S281" i="296"/>
  <c r="R281" i="296"/>
  <c r="Q281" i="296"/>
  <c r="P281" i="296"/>
  <c r="P285" i="296" s="1"/>
  <c r="O281" i="296"/>
  <c r="N281" i="296"/>
  <c r="N285" i="296" s="1"/>
  <c r="M281" i="296"/>
  <c r="M285" i="296" s="1"/>
  <c r="L281" i="296"/>
  <c r="K281" i="296"/>
  <c r="J281" i="296"/>
  <c r="I281" i="296"/>
  <c r="I285" i="296" s="1"/>
  <c r="H281" i="296"/>
  <c r="G281" i="296"/>
  <c r="G285" i="296" s="1"/>
  <c r="F281" i="296"/>
  <c r="AK280" i="296"/>
  <c r="AG279" i="296"/>
  <c r="AH279" i="296" s="1"/>
  <c r="AI279" i="296" s="1"/>
  <c r="AJ279" i="296" s="1"/>
  <c r="AK279" i="296" s="1"/>
  <c r="J279" i="296"/>
  <c r="K279" i="296" s="1"/>
  <c r="L279" i="296" s="1"/>
  <c r="M279" i="296" s="1"/>
  <c r="N279" i="296" s="1"/>
  <c r="O279" i="296" s="1"/>
  <c r="P279" i="296" s="1"/>
  <c r="Q279" i="296" s="1"/>
  <c r="R279" i="296" s="1"/>
  <c r="S279" i="296" s="1"/>
  <c r="T279" i="296" s="1"/>
  <c r="U279" i="296" s="1"/>
  <c r="V279" i="296" s="1"/>
  <c r="W279" i="296" s="1"/>
  <c r="X279" i="296" s="1"/>
  <c r="Y279" i="296" s="1"/>
  <c r="Z279" i="296" s="1"/>
  <c r="AA279" i="296" s="1"/>
  <c r="AB279" i="296" s="1"/>
  <c r="AC279" i="296" s="1"/>
  <c r="AD279" i="296" s="1"/>
  <c r="AE279" i="296" s="1"/>
  <c r="AF279" i="296" s="1"/>
  <c r="I279" i="296"/>
  <c r="F279" i="296"/>
  <c r="G279" i="296" s="1"/>
  <c r="H279" i="296" s="1"/>
  <c r="AL278" i="296"/>
  <c r="AK278" i="296"/>
  <c r="AH275" i="296"/>
  <c r="AG275" i="296"/>
  <c r="AF275" i="296"/>
  <c r="AD275" i="296"/>
  <c r="AC275" i="296"/>
  <c r="AB275" i="296"/>
  <c r="AA275" i="296"/>
  <c r="Z275" i="296"/>
  <c r="Y275" i="296"/>
  <c r="X275" i="296"/>
  <c r="W275" i="296"/>
  <c r="V275" i="296"/>
  <c r="U275" i="296"/>
  <c r="T275" i="296"/>
  <c r="S275" i="296"/>
  <c r="R275" i="296"/>
  <c r="Q275" i="296"/>
  <c r="P275" i="296"/>
  <c r="O275" i="296"/>
  <c r="N275" i="296"/>
  <c r="M275" i="296"/>
  <c r="L275" i="296"/>
  <c r="K275" i="296"/>
  <c r="J275" i="296"/>
  <c r="I275" i="296"/>
  <c r="H275" i="296"/>
  <c r="G275" i="296"/>
  <c r="F275" i="296"/>
  <c r="AK274" i="296"/>
  <c r="AE275" i="296" s="1"/>
  <c r="AM272" i="296"/>
  <c r="AM265" i="296" s="1"/>
  <c r="AL272" i="296"/>
  <c r="AL265" i="296" s="1"/>
  <c r="AB272" i="296"/>
  <c r="AA272" i="296"/>
  <c r="Z272" i="296"/>
  <c r="Y272" i="296"/>
  <c r="P272" i="296"/>
  <c r="O272" i="296"/>
  <c r="N272" i="296"/>
  <c r="I272" i="296"/>
  <c r="D272" i="296"/>
  <c r="AJ271" i="296"/>
  <c r="AI271" i="296"/>
  <c r="AH271" i="296"/>
  <c r="AG271" i="296"/>
  <c r="AF271" i="296"/>
  <c r="AE271" i="296"/>
  <c r="AD271" i="296"/>
  <c r="AD272" i="296" s="1"/>
  <c r="AC271" i="296"/>
  <c r="AB271" i="296"/>
  <c r="AA271" i="296"/>
  <c r="Z271" i="296"/>
  <c r="Y271" i="296"/>
  <c r="X271" i="296"/>
  <c r="W271" i="296"/>
  <c r="V271" i="296"/>
  <c r="U271" i="296"/>
  <c r="T271" i="296"/>
  <c r="S271" i="296"/>
  <c r="R271" i="296"/>
  <c r="Q271" i="296"/>
  <c r="P271" i="296"/>
  <c r="O271" i="296"/>
  <c r="N271" i="296"/>
  <c r="M271" i="296"/>
  <c r="L271" i="296"/>
  <c r="K271" i="296"/>
  <c r="K272" i="296" s="1"/>
  <c r="J271" i="296"/>
  <c r="I271" i="296"/>
  <c r="H271" i="296"/>
  <c r="G271" i="296"/>
  <c r="F271" i="296"/>
  <c r="AK270" i="296"/>
  <c r="AJ268" i="296"/>
  <c r="AJ272" i="296" s="1"/>
  <c r="AI268" i="296"/>
  <c r="AI272" i="296" s="1"/>
  <c r="AH268" i="296"/>
  <c r="AH272" i="296" s="1"/>
  <c r="AG268" i="296"/>
  <c r="AG272" i="296" s="1"/>
  <c r="AF268" i="296"/>
  <c r="AF272" i="296" s="1"/>
  <c r="AE268" i="296"/>
  <c r="AE272" i="296" s="1"/>
  <c r="AD268" i="296"/>
  <c r="AC268" i="296"/>
  <c r="AB268" i="296"/>
  <c r="AA268" i="296"/>
  <c r="Z268" i="296"/>
  <c r="Y268" i="296"/>
  <c r="X268" i="296"/>
  <c r="X272" i="296" s="1"/>
  <c r="W268" i="296"/>
  <c r="W272" i="296" s="1"/>
  <c r="V268" i="296"/>
  <c r="V272" i="296" s="1"/>
  <c r="U268" i="296"/>
  <c r="U272" i="296" s="1"/>
  <c r="T268" i="296"/>
  <c r="T272" i="296" s="1"/>
  <c r="S268" i="296"/>
  <c r="S272" i="296" s="1"/>
  <c r="R268" i="296"/>
  <c r="R272" i="296" s="1"/>
  <c r="Q268" i="296"/>
  <c r="P268" i="296"/>
  <c r="O268" i="296"/>
  <c r="N268" i="296"/>
  <c r="M268" i="296"/>
  <c r="M272" i="296" s="1"/>
  <c r="L268" i="296"/>
  <c r="L272" i="296" s="1"/>
  <c r="K268" i="296"/>
  <c r="J268" i="296"/>
  <c r="J272" i="296" s="1"/>
  <c r="I268" i="296"/>
  <c r="H268" i="296"/>
  <c r="H272" i="296" s="1"/>
  <c r="G268" i="296"/>
  <c r="F268" i="296"/>
  <c r="F269" i="296" s="1"/>
  <c r="AK267" i="296"/>
  <c r="S266" i="296"/>
  <c r="T266" i="296" s="1"/>
  <c r="U266" i="296" s="1"/>
  <c r="V266" i="296" s="1"/>
  <c r="W266" i="296" s="1"/>
  <c r="X266" i="296" s="1"/>
  <c r="Y266" i="296" s="1"/>
  <c r="Z266" i="296" s="1"/>
  <c r="AA266" i="296" s="1"/>
  <c r="AB266" i="296" s="1"/>
  <c r="AC266" i="296" s="1"/>
  <c r="AD266" i="296" s="1"/>
  <c r="AE266" i="296" s="1"/>
  <c r="AF266" i="296" s="1"/>
  <c r="AG266" i="296" s="1"/>
  <c r="AH266" i="296" s="1"/>
  <c r="AI266" i="296" s="1"/>
  <c r="AJ266" i="296" s="1"/>
  <c r="AK266" i="296" s="1"/>
  <c r="G266" i="296"/>
  <c r="H266" i="296" s="1"/>
  <c r="I266" i="296" s="1"/>
  <c r="J266" i="296" s="1"/>
  <c r="K266" i="296" s="1"/>
  <c r="L266" i="296" s="1"/>
  <c r="M266" i="296" s="1"/>
  <c r="N266" i="296" s="1"/>
  <c r="O266" i="296" s="1"/>
  <c r="P266" i="296" s="1"/>
  <c r="Q266" i="296" s="1"/>
  <c r="R266" i="296" s="1"/>
  <c r="F266" i="296"/>
  <c r="AK265" i="296"/>
  <c r="AH262" i="296"/>
  <c r="AG262" i="296"/>
  <c r="AF262" i="296"/>
  <c r="AD262" i="296"/>
  <c r="AC262" i="296"/>
  <c r="AB262" i="296"/>
  <c r="AA262" i="296"/>
  <c r="Z262" i="296"/>
  <c r="Y262" i="296"/>
  <c r="X262" i="296"/>
  <c r="W262" i="296"/>
  <c r="V262" i="296"/>
  <c r="U262" i="296"/>
  <c r="T262" i="296"/>
  <c r="S262" i="296"/>
  <c r="R262" i="296"/>
  <c r="Q262" i="296"/>
  <c r="P262" i="296"/>
  <c r="O262" i="296"/>
  <c r="N262" i="296"/>
  <c r="M262" i="296"/>
  <c r="L262" i="296"/>
  <c r="K262" i="296"/>
  <c r="J262" i="296"/>
  <c r="I262" i="296"/>
  <c r="H262" i="296"/>
  <c r="AK262" i="296" s="1"/>
  <c r="G262" i="296"/>
  <c r="F262" i="296"/>
  <c r="AK261" i="296"/>
  <c r="AK260" i="296"/>
  <c r="AE262" i="296" s="1"/>
  <c r="AM259" i="296"/>
  <c r="AL259" i="296"/>
  <c r="AL252" i="296" s="1"/>
  <c r="AI259" i="296"/>
  <c r="AE259" i="296"/>
  <c r="Y259" i="296"/>
  <c r="W259" i="296"/>
  <c r="V259" i="296"/>
  <c r="M259" i="296"/>
  <c r="K259" i="296"/>
  <c r="J259" i="296"/>
  <c r="F259" i="296"/>
  <c r="D259" i="296"/>
  <c r="AJ258" i="296"/>
  <c r="AI258" i="296"/>
  <c r="AH258" i="296"/>
  <c r="AG258" i="296"/>
  <c r="AF258" i="296"/>
  <c r="AE258" i="296"/>
  <c r="AD258" i="296"/>
  <c r="AC258" i="296"/>
  <c r="AB258" i="296"/>
  <c r="AA258" i="296"/>
  <c r="AA259" i="296" s="1"/>
  <c r="Z258" i="296"/>
  <c r="Z259" i="296" s="1"/>
  <c r="Y258" i="296"/>
  <c r="X258" i="296"/>
  <c r="W258" i="296"/>
  <c r="V258" i="296"/>
  <c r="U258" i="296"/>
  <c r="T258" i="296"/>
  <c r="S258" i="296"/>
  <c r="R258" i="296"/>
  <c r="R259" i="296" s="1"/>
  <c r="Q258" i="296"/>
  <c r="P258" i="296"/>
  <c r="O258" i="296"/>
  <c r="N258" i="296"/>
  <c r="N259" i="296" s="1"/>
  <c r="M258" i="296"/>
  <c r="L258" i="296"/>
  <c r="K258" i="296"/>
  <c r="J258" i="296"/>
  <c r="I258" i="296"/>
  <c r="H258" i="296"/>
  <c r="H259" i="296" s="1"/>
  <c r="G258" i="296"/>
  <c r="F258" i="296"/>
  <c r="AK257" i="296"/>
  <c r="AJ255" i="296"/>
  <c r="AJ259" i="296" s="1"/>
  <c r="AI255" i="296"/>
  <c r="AH255" i="296"/>
  <c r="AH259" i="296" s="1"/>
  <c r="AG255" i="296"/>
  <c r="AG259" i="296" s="1"/>
  <c r="AF255" i="296"/>
  <c r="AE255" i="296"/>
  <c r="AD255" i="296"/>
  <c r="AC255" i="296"/>
  <c r="AC259" i="296" s="1"/>
  <c r="AB255" i="296"/>
  <c r="AA255" i="296"/>
  <c r="Z255" i="296"/>
  <c r="Y255" i="296"/>
  <c r="X255" i="296"/>
  <c r="X259" i="296" s="1"/>
  <c r="W255" i="296"/>
  <c r="V255" i="296"/>
  <c r="U255" i="296"/>
  <c r="U259" i="296" s="1"/>
  <c r="T255" i="296"/>
  <c r="S255" i="296"/>
  <c r="S259" i="296" s="1"/>
  <c r="R255" i="296"/>
  <c r="Q255" i="296"/>
  <c r="Q259" i="296" s="1"/>
  <c r="P255" i="296"/>
  <c r="O255" i="296"/>
  <c r="O259" i="296" s="1"/>
  <c r="N255" i="296"/>
  <c r="M255" i="296"/>
  <c r="L255" i="296"/>
  <c r="L259" i="296" s="1"/>
  <c r="K255" i="296"/>
  <c r="J255" i="296"/>
  <c r="I255" i="296"/>
  <c r="I259" i="296" s="1"/>
  <c r="H255" i="296"/>
  <c r="G255" i="296"/>
  <c r="G259" i="296" s="1"/>
  <c r="F255" i="296"/>
  <c r="AK254" i="296"/>
  <c r="M253" i="296"/>
  <c r="N253" i="296" s="1"/>
  <c r="O253" i="296" s="1"/>
  <c r="P253" i="296" s="1"/>
  <c r="Q253" i="296" s="1"/>
  <c r="R253" i="296" s="1"/>
  <c r="S253" i="296" s="1"/>
  <c r="T253" i="296" s="1"/>
  <c r="U253" i="296" s="1"/>
  <c r="V253" i="296" s="1"/>
  <c r="W253" i="296" s="1"/>
  <c r="X253" i="296" s="1"/>
  <c r="Y253" i="296" s="1"/>
  <c r="Z253" i="296" s="1"/>
  <c r="AA253" i="296" s="1"/>
  <c r="AB253" i="296" s="1"/>
  <c r="AC253" i="296" s="1"/>
  <c r="AD253" i="296" s="1"/>
  <c r="AE253" i="296" s="1"/>
  <c r="AF253" i="296" s="1"/>
  <c r="AG253" i="296" s="1"/>
  <c r="AH253" i="296" s="1"/>
  <c r="AI253" i="296" s="1"/>
  <c r="AJ253" i="296" s="1"/>
  <c r="AK253" i="296" s="1"/>
  <c r="H253" i="296"/>
  <c r="I253" i="296" s="1"/>
  <c r="J253" i="296" s="1"/>
  <c r="K253" i="296" s="1"/>
  <c r="L253" i="296" s="1"/>
  <c r="F253" i="296"/>
  <c r="G253" i="296" s="1"/>
  <c r="AM252" i="296"/>
  <c r="AK252" i="296"/>
  <c r="AH249" i="296"/>
  <c r="AG249" i="296"/>
  <c r="AF249" i="296"/>
  <c r="AD249" i="296"/>
  <c r="AC249" i="296"/>
  <c r="AB249" i="296"/>
  <c r="AA249" i="296"/>
  <c r="Z249" i="296"/>
  <c r="Y249" i="296"/>
  <c r="X249" i="296"/>
  <c r="W249" i="296"/>
  <c r="V249" i="296"/>
  <c r="U249" i="296"/>
  <c r="T249" i="296"/>
  <c r="S249" i="296"/>
  <c r="R249" i="296"/>
  <c r="Q249" i="296"/>
  <c r="P249" i="296"/>
  <c r="O249" i="296"/>
  <c r="N249" i="296"/>
  <c r="M249" i="296"/>
  <c r="L249" i="296"/>
  <c r="K249" i="296"/>
  <c r="J249" i="296"/>
  <c r="I249" i="296"/>
  <c r="H249" i="296"/>
  <c r="G249" i="296"/>
  <c r="F249" i="296"/>
  <c r="AK248" i="296"/>
  <c r="AE249" i="296" s="1"/>
  <c r="AK247" i="296"/>
  <c r="AM246" i="296"/>
  <c r="AM239" i="296" s="1"/>
  <c r="AL246" i="296"/>
  <c r="AH246" i="296"/>
  <c r="V246" i="296"/>
  <c r="U246" i="296"/>
  <c r="R246" i="296"/>
  <c r="P246" i="296"/>
  <c r="M246" i="296"/>
  <c r="J246" i="296"/>
  <c r="H246" i="296"/>
  <c r="F246" i="296"/>
  <c r="D246" i="296"/>
  <c r="AJ245" i="296"/>
  <c r="AI245" i="296"/>
  <c r="AH245" i="296"/>
  <c r="AG245" i="296"/>
  <c r="AF245" i="296"/>
  <c r="AE245" i="296"/>
  <c r="AD245" i="296"/>
  <c r="AC245" i="296"/>
  <c r="AC246" i="296" s="1"/>
  <c r="AB245" i="296"/>
  <c r="AA245" i="296"/>
  <c r="Z245" i="296"/>
  <c r="Z246" i="296" s="1"/>
  <c r="Y245" i="296"/>
  <c r="X245" i="296"/>
  <c r="W245" i="296"/>
  <c r="V245" i="296"/>
  <c r="U245" i="296"/>
  <c r="T245" i="296"/>
  <c r="S245" i="296"/>
  <c r="R245" i="296"/>
  <c r="Q245" i="296"/>
  <c r="P245" i="296"/>
  <c r="O245" i="296"/>
  <c r="N245" i="296"/>
  <c r="N246" i="296" s="1"/>
  <c r="M245" i="296"/>
  <c r="L245" i="296"/>
  <c r="K245" i="296"/>
  <c r="J245" i="296"/>
  <c r="I245" i="296"/>
  <c r="H245" i="296"/>
  <c r="G245" i="296"/>
  <c r="F245" i="296"/>
  <c r="AK244" i="296"/>
  <c r="AJ242" i="296"/>
  <c r="AI242" i="296"/>
  <c r="AH242" i="296"/>
  <c r="AG242" i="296"/>
  <c r="AG246" i="296" s="1"/>
  <c r="AF242" i="296"/>
  <c r="AF246" i="296" s="1"/>
  <c r="AE242" i="296"/>
  <c r="AE246" i="296" s="1"/>
  <c r="AD242" i="296"/>
  <c r="AD246" i="296" s="1"/>
  <c r="AC242" i="296"/>
  <c r="AB242" i="296"/>
  <c r="AB246" i="296" s="1"/>
  <c r="AA242" i="296"/>
  <c r="AA246" i="296" s="1"/>
  <c r="Z242" i="296"/>
  <c r="Y242" i="296"/>
  <c r="Y246" i="296" s="1"/>
  <c r="X242" i="296"/>
  <c r="W242" i="296"/>
  <c r="W246" i="296" s="1"/>
  <c r="V242" i="296"/>
  <c r="U242" i="296"/>
  <c r="T242" i="296"/>
  <c r="T246" i="296" s="1"/>
  <c r="S242" i="296"/>
  <c r="S246" i="296" s="1"/>
  <c r="R242" i="296"/>
  <c r="Q242" i="296"/>
  <c r="P242" i="296"/>
  <c r="O242" i="296"/>
  <c r="O246" i="296" s="1"/>
  <c r="N242" i="296"/>
  <c r="M242" i="296"/>
  <c r="L242" i="296"/>
  <c r="K242" i="296"/>
  <c r="J242" i="296"/>
  <c r="I242" i="296"/>
  <c r="I246" i="296" s="1"/>
  <c r="H242" i="296"/>
  <c r="G242" i="296"/>
  <c r="F242" i="296"/>
  <c r="F243" i="296" s="1"/>
  <c r="AK241" i="296"/>
  <c r="G240" i="296"/>
  <c r="H240" i="296" s="1"/>
  <c r="I240" i="296" s="1"/>
  <c r="J240" i="296" s="1"/>
  <c r="K240" i="296" s="1"/>
  <c r="L240" i="296" s="1"/>
  <c r="M240" i="296" s="1"/>
  <c r="N240" i="296" s="1"/>
  <c r="O240" i="296" s="1"/>
  <c r="P240" i="296" s="1"/>
  <c r="Q240" i="296" s="1"/>
  <c r="R240" i="296" s="1"/>
  <c r="S240" i="296" s="1"/>
  <c r="T240" i="296" s="1"/>
  <c r="U240" i="296" s="1"/>
  <c r="V240" i="296" s="1"/>
  <c r="W240" i="296" s="1"/>
  <c r="X240" i="296" s="1"/>
  <c r="Y240" i="296" s="1"/>
  <c r="Z240" i="296" s="1"/>
  <c r="AA240" i="296" s="1"/>
  <c r="AB240" i="296" s="1"/>
  <c r="AC240" i="296" s="1"/>
  <c r="AD240" i="296" s="1"/>
  <c r="AE240" i="296" s="1"/>
  <c r="AF240" i="296" s="1"/>
  <c r="AG240" i="296" s="1"/>
  <c r="AH240" i="296" s="1"/>
  <c r="AI240" i="296" s="1"/>
  <c r="AJ240" i="296" s="1"/>
  <c r="AK240" i="296" s="1"/>
  <c r="F240" i="296"/>
  <c r="AL239" i="296"/>
  <c r="AK239" i="296"/>
  <c r="AH236" i="296"/>
  <c r="AG236" i="296"/>
  <c r="AF236" i="296"/>
  <c r="AD236" i="296"/>
  <c r="AC236" i="296"/>
  <c r="AB236" i="296"/>
  <c r="AA236" i="296"/>
  <c r="Z236" i="296"/>
  <c r="Y236" i="296"/>
  <c r="X236" i="296"/>
  <c r="W236" i="296"/>
  <c r="V236" i="296"/>
  <c r="U236" i="296"/>
  <c r="T236" i="296"/>
  <c r="S236" i="296"/>
  <c r="R236" i="296"/>
  <c r="Q236" i="296"/>
  <c r="P236" i="296"/>
  <c r="O236" i="296"/>
  <c r="N236" i="296"/>
  <c r="M236" i="296"/>
  <c r="L236" i="296"/>
  <c r="K236" i="296"/>
  <c r="J236" i="296"/>
  <c r="I236" i="296"/>
  <c r="H236" i="296"/>
  <c r="G236" i="296"/>
  <c r="F236" i="296"/>
  <c r="AK235" i="296"/>
  <c r="AK234" i="296"/>
  <c r="AE236" i="296" s="1"/>
  <c r="AM233" i="296"/>
  <c r="AL233" i="296"/>
  <c r="AG233" i="296"/>
  <c r="AF233" i="296"/>
  <c r="AE233" i="296"/>
  <c r="AC233" i="296"/>
  <c r="AA233" i="296"/>
  <c r="Y233" i="296"/>
  <c r="T233" i="296"/>
  <c r="S233" i="296"/>
  <c r="Q233" i="296"/>
  <c r="M233" i="296"/>
  <c r="K233" i="296"/>
  <c r="I233" i="296"/>
  <c r="G233" i="296"/>
  <c r="D233" i="296"/>
  <c r="AJ232" i="296"/>
  <c r="AI232" i="296"/>
  <c r="AH232" i="296"/>
  <c r="AG232" i="296"/>
  <c r="AF232" i="296"/>
  <c r="AE232" i="296"/>
  <c r="AD232" i="296"/>
  <c r="AC232" i="296"/>
  <c r="AB232" i="296"/>
  <c r="AA232" i="296"/>
  <c r="Z232" i="296"/>
  <c r="Z233" i="296" s="1"/>
  <c r="Y232" i="296"/>
  <c r="X232" i="296"/>
  <c r="W232" i="296"/>
  <c r="V232" i="296"/>
  <c r="U232" i="296"/>
  <c r="T232" i="296"/>
  <c r="S232" i="296"/>
  <c r="R232" i="296"/>
  <c r="R233" i="296" s="1"/>
  <c r="Q232" i="296"/>
  <c r="P232" i="296"/>
  <c r="O232" i="296"/>
  <c r="N232" i="296"/>
  <c r="N233" i="296" s="1"/>
  <c r="M232" i="296"/>
  <c r="L232" i="296"/>
  <c r="K232" i="296"/>
  <c r="J232" i="296"/>
  <c r="I232" i="296"/>
  <c r="H232" i="296"/>
  <c r="G232" i="296"/>
  <c r="F232" i="296"/>
  <c r="AK232" i="296" s="1"/>
  <c r="AK231" i="296"/>
  <c r="G230" i="296"/>
  <c r="H230" i="296" s="1"/>
  <c r="I230" i="296" s="1"/>
  <c r="J230" i="296" s="1"/>
  <c r="K230" i="296" s="1"/>
  <c r="L230" i="296" s="1"/>
  <c r="M230" i="296" s="1"/>
  <c r="N230" i="296" s="1"/>
  <c r="O230" i="296" s="1"/>
  <c r="AJ229" i="296"/>
  <c r="AI229" i="296"/>
  <c r="AI233" i="296" s="1"/>
  <c r="AH229" i="296"/>
  <c r="AH233" i="296" s="1"/>
  <c r="AG229" i="296"/>
  <c r="AF229" i="296"/>
  <c r="AE229" i="296"/>
  <c r="AD229" i="296"/>
  <c r="AC229" i="296"/>
  <c r="AB229" i="296"/>
  <c r="AB233" i="296" s="1"/>
  <c r="AA229" i="296"/>
  <c r="Z229" i="296"/>
  <c r="Y229" i="296"/>
  <c r="X229" i="296"/>
  <c r="W229" i="296"/>
  <c r="V229" i="296"/>
  <c r="V233" i="296" s="1"/>
  <c r="U229" i="296"/>
  <c r="U233" i="296" s="1"/>
  <c r="T229" i="296"/>
  <c r="S229" i="296"/>
  <c r="R229" i="296"/>
  <c r="Q229" i="296"/>
  <c r="P229" i="296"/>
  <c r="P233" i="296" s="1"/>
  <c r="O229" i="296"/>
  <c r="O233" i="296" s="1"/>
  <c r="N229" i="296"/>
  <c r="M229" i="296"/>
  <c r="L229" i="296"/>
  <c r="K229" i="296"/>
  <c r="J229" i="296"/>
  <c r="J233" i="296" s="1"/>
  <c r="I229" i="296"/>
  <c r="H229" i="296"/>
  <c r="G229" i="296"/>
  <c r="F229" i="296"/>
  <c r="F230" i="296" s="1"/>
  <c r="AK228" i="296"/>
  <c r="L227" i="296"/>
  <c r="M227" i="296" s="1"/>
  <c r="N227" i="296" s="1"/>
  <c r="O227" i="296" s="1"/>
  <c r="P227" i="296" s="1"/>
  <c r="Q227" i="296" s="1"/>
  <c r="R227" i="296" s="1"/>
  <c r="S227" i="296" s="1"/>
  <c r="T227" i="296" s="1"/>
  <c r="U227" i="296" s="1"/>
  <c r="V227" i="296" s="1"/>
  <c r="W227" i="296" s="1"/>
  <c r="X227" i="296" s="1"/>
  <c r="Y227" i="296" s="1"/>
  <c r="Z227" i="296" s="1"/>
  <c r="AA227" i="296" s="1"/>
  <c r="AB227" i="296" s="1"/>
  <c r="AC227" i="296" s="1"/>
  <c r="AD227" i="296" s="1"/>
  <c r="AE227" i="296" s="1"/>
  <c r="AF227" i="296" s="1"/>
  <c r="AG227" i="296" s="1"/>
  <c r="AH227" i="296" s="1"/>
  <c r="AI227" i="296" s="1"/>
  <c r="AJ227" i="296" s="1"/>
  <c r="AK227" i="296" s="1"/>
  <c r="F227" i="296"/>
  <c r="G227" i="296" s="1"/>
  <c r="H227" i="296" s="1"/>
  <c r="I227" i="296" s="1"/>
  <c r="J227" i="296" s="1"/>
  <c r="K227" i="296" s="1"/>
  <c r="AM226" i="296"/>
  <c r="AL226" i="296"/>
  <c r="AK226" i="296"/>
  <c r="F225" i="296"/>
  <c r="G225" i="296" s="1"/>
  <c r="H225" i="296" s="1"/>
  <c r="I225" i="296" s="1"/>
  <c r="AH223" i="296"/>
  <c r="AG223" i="296"/>
  <c r="AF223" i="296"/>
  <c r="AD223" i="296"/>
  <c r="AC223" i="296"/>
  <c r="AB223" i="296"/>
  <c r="AA223" i="296"/>
  <c r="Z223" i="296"/>
  <c r="Y223" i="296"/>
  <c r="X223" i="296"/>
  <c r="W223" i="296"/>
  <c r="V223" i="296"/>
  <c r="U223" i="296"/>
  <c r="T223" i="296"/>
  <c r="S223" i="296"/>
  <c r="R223" i="296"/>
  <c r="Q223" i="296"/>
  <c r="P223" i="296"/>
  <c r="O223" i="296"/>
  <c r="N223" i="296"/>
  <c r="M223" i="296"/>
  <c r="L223" i="296"/>
  <c r="K223" i="296"/>
  <c r="J223" i="296"/>
  <c r="I223" i="296"/>
  <c r="H223" i="296"/>
  <c r="G223" i="296"/>
  <c r="F223" i="296"/>
  <c r="AK222" i="296"/>
  <c r="AK221" i="296"/>
  <c r="AE223" i="296" s="1"/>
  <c r="AM220" i="296"/>
  <c r="AM213" i="296" s="1"/>
  <c r="AL220" i="296"/>
  <c r="AL213" i="296" s="1"/>
  <c r="AF220" i="296"/>
  <c r="AD220" i="296"/>
  <c r="Z220" i="296"/>
  <c r="S220" i="296"/>
  <c r="P220" i="296"/>
  <c r="N220" i="296"/>
  <c r="L220" i="296"/>
  <c r="G220" i="296"/>
  <c r="D220" i="296"/>
  <c r="AJ219" i="296"/>
  <c r="AI219" i="296"/>
  <c r="AH219" i="296"/>
  <c r="AH220" i="296" s="1"/>
  <c r="AG219" i="296"/>
  <c r="AF219" i="296"/>
  <c r="AE219" i="296"/>
  <c r="AD219" i="296"/>
  <c r="AC219" i="296"/>
  <c r="AB219" i="296"/>
  <c r="AA219" i="296"/>
  <c r="Z219" i="296"/>
  <c r="Y219" i="296"/>
  <c r="X219" i="296"/>
  <c r="W219" i="296"/>
  <c r="V219" i="296"/>
  <c r="V220" i="296" s="1"/>
  <c r="U219" i="296"/>
  <c r="T219" i="296"/>
  <c r="S219" i="296"/>
  <c r="R219" i="296"/>
  <c r="Q219" i="296"/>
  <c r="P219" i="296"/>
  <c r="O219" i="296"/>
  <c r="N219" i="296"/>
  <c r="M219" i="296"/>
  <c r="L219" i="296"/>
  <c r="K219" i="296"/>
  <c r="J219" i="296"/>
  <c r="I219" i="296"/>
  <c r="H219" i="296"/>
  <c r="G219" i="296"/>
  <c r="F219" i="296"/>
  <c r="AK218" i="296"/>
  <c r="AJ216" i="296"/>
  <c r="AJ220" i="296" s="1"/>
  <c r="AI216" i="296"/>
  <c r="AI220" i="296" s="1"/>
  <c r="AH216" i="296"/>
  <c r="AG216" i="296"/>
  <c r="AG220" i="296" s="1"/>
  <c r="AF216" i="296"/>
  <c r="AE216" i="296"/>
  <c r="AE220" i="296" s="1"/>
  <c r="AD216" i="296"/>
  <c r="AC216" i="296"/>
  <c r="AC220" i="296" s="1"/>
  <c r="AB216" i="296"/>
  <c r="AB220" i="296" s="1"/>
  <c r="AA216" i="296"/>
  <c r="AA220" i="296" s="1"/>
  <c r="Z216" i="296"/>
  <c r="Y216" i="296"/>
  <c r="X216" i="296"/>
  <c r="X220" i="296" s="1"/>
  <c r="W216" i="296"/>
  <c r="W220" i="296" s="1"/>
  <c r="V216" i="296"/>
  <c r="U216" i="296"/>
  <c r="U220" i="296" s="1"/>
  <c r="T216" i="296"/>
  <c r="T220" i="296" s="1"/>
  <c r="S216" i="296"/>
  <c r="R216" i="296"/>
  <c r="R220" i="296" s="1"/>
  <c r="Q216" i="296"/>
  <c r="Q220" i="296" s="1"/>
  <c r="P216" i="296"/>
  <c r="O216" i="296"/>
  <c r="O220" i="296" s="1"/>
  <c r="N216" i="296"/>
  <c r="M216" i="296"/>
  <c r="L216" i="296"/>
  <c r="K216" i="296"/>
  <c r="K220" i="296" s="1"/>
  <c r="J216" i="296"/>
  <c r="I216" i="296"/>
  <c r="I220" i="296" s="1"/>
  <c r="H216" i="296"/>
  <c r="H220" i="296" s="1"/>
  <c r="G216" i="296"/>
  <c r="F216" i="296"/>
  <c r="F220" i="296" s="1"/>
  <c r="AK215" i="296"/>
  <c r="H214" i="296"/>
  <c r="I214" i="296" s="1"/>
  <c r="J214" i="296" s="1"/>
  <c r="K214" i="296" s="1"/>
  <c r="L214" i="296" s="1"/>
  <c r="M214" i="296" s="1"/>
  <c r="N214" i="296" s="1"/>
  <c r="O214" i="296" s="1"/>
  <c r="P214" i="296" s="1"/>
  <c r="Q214" i="296" s="1"/>
  <c r="R214" i="296" s="1"/>
  <c r="S214" i="296" s="1"/>
  <c r="T214" i="296" s="1"/>
  <c r="U214" i="296" s="1"/>
  <c r="V214" i="296" s="1"/>
  <c r="W214" i="296" s="1"/>
  <c r="X214" i="296" s="1"/>
  <c r="Y214" i="296" s="1"/>
  <c r="Z214" i="296" s="1"/>
  <c r="AA214" i="296" s="1"/>
  <c r="AB214" i="296" s="1"/>
  <c r="AC214" i="296" s="1"/>
  <c r="AD214" i="296" s="1"/>
  <c r="AE214" i="296" s="1"/>
  <c r="AF214" i="296" s="1"/>
  <c r="AG214" i="296" s="1"/>
  <c r="AH214" i="296" s="1"/>
  <c r="AI214" i="296" s="1"/>
  <c r="AJ214" i="296" s="1"/>
  <c r="AK214" i="296" s="1"/>
  <c r="F214" i="296"/>
  <c r="G214" i="296" s="1"/>
  <c r="AK213" i="296"/>
  <c r="F211" i="296"/>
  <c r="AH210" i="296"/>
  <c r="AG210" i="296"/>
  <c r="AF210" i="296"/>
  <c r="AE210" i="296"/>
  <c r="AD210" i="296"/>
  <c r="AC210" i="296"/>
  <c r="AB210" i="296"/>
  <c r="AA210" i="296"/>
  <c r="Z210" i="296"/>
  <c r="Y210" i="296"/>
  <c r="X210" i="296"/>
  <c r="W210" i="296"/>
  <c r="V210" i="296"/>
  <c r="U210" i="296"/>
  <c r="T210" i="296"/>
  <c r="S210" i="296"/>
  <c r="R210" i="296"/>
  <c r="Q210" i="296"/>
  <c r="P210" i="296"/>
  <c r="O210" i="296"/>
  <c r="N210" i="296"/>
  <c r="M210" i="296"/>
  <c r="L210" i="296"/>
  <c r="K210" i="296"/>
  <c r="J210" i="296"/>
  <c r="I210" i="296"/>
  <c r="H210" i="296"/>
  <c r="G210" i="296"/>
  <c r="AK210" i="296" s="1"/>
  <c r="F210" i="296"/>
  <c r="AK209" i="296"/>
  <c r="AK208" i="296"/>
  <c r="AM207" i="296"/>
  <c r="AM200" i="296" s="1"/>
  <c r="AL207" i="296"/>
  <c r="AI207" i="296"/>
  <c r="AG207" i="296"/>
  <c r="AC207" i="296"/>
  <c r="AA207" i="296"/>
  <c r="Y207" i="296"/>
  <c r="W207" i="296"/>
  <c r="U207" i="296"/>
  <c r="Q207" i="296"/>
  <c r="O207" i="296"/>
  <c r="M207" i="296"/>
  <c r="L207" i="296"/>
  <c r="K207" i="296"/>
  <c r="I207" i="296"/>
  <c r="D207" i="296"/>
  <c r="AJ206" i="296"/>
  <c r="AI206" i="296"/>
  <c r="AH206" i="296"/>
  <c r="AH207" i="296" s="1"/>
  <c r="AG206" i="296"/>
  <c r="AF206" i="296"/>
  <c r="AE206" i="296"/>
  <c r="AD206" i="296"/>
  <c r="AC206" i="296"/>
  <c r="AB206" i="296"/>
  <c r="AA206" i="296"/>
  <c r="Z206" i="296"/>
  <c r="Y206" i="296"/>
  <c r="X206" i="296"/>
  <c r="W206" i="296"/>
  <c r="V206" i="296"/>
  <c r="V207" i="296" s="1"/>
  <c r="U206" i="296"/>
  <c r="T206" i="296"/>
  <c r="S206" i="296"/>
  <c r="R206" i="296"/>
  <c r="Q206" i="296"/>
  <c r="P206" i="296"/>
  <c r="O206" i="296"/>
  <c r="N206" i="296"/>
  <c r="M206" i="296"/>
  <c r="L206" i="296"/>
  <c r="K206" i="296"/>
  <c r="J206" i="296"/>
  <c r="J207" i="296" s="1"/>
  <c r="I206" i="296"/>
  <c r="H206" i="296"/>
  <c r="G206" i="296"/>
  <c r="F206" i="296"/>
  <c r="AK205" i="296"/>
  <c r="F204" i="296"/>
  <c r="AJ203" i="296"/>
  <c r="AI203" i="296"/>
  <c r="AH203" i="296"/>
  <c r="AG203" i="296"/>
  <c r="AF203" i="296"/>
  <c r="AF207" i="296" s="1"/>
  <c r="AE203" i="296"/>
  <c r="AE207" i="296" s="1"/>
  <c r="AD203" i="296"/>
  <c r="AD207" i="296" s="1"/>
  <c r="AC203" i="296"/>
  <c r="AB203" i="296"/>
  <c r="AA203" i="296"/>
  <c r="Z203" i="296"/>
  <c r="Z207" i="296" s="1"/>
  <c r="Y203" i="296"/>
  <c r="X203" i="296"/>
  <c r="W203" i="296"/>
  <c r="V203" i="296"/>
  <c r="U203" i="296"/>
  <c r="T203" i="296"/>
  <c r="T207" i="296" s="1"/>
  <c r="S203" i="296"/>
  <c r="S207" i="296" s="1"/>
  <c r="R203" i="296"/>
  <c r="R207" i="296" s="1"/>
  <c r="Q203" i="296"/>
  <c r="P203" i="296"/>
  <c r="O203" i="296"/>
  <c r="N203" i="296"/>
  <c r="N207" i="296" s="1"/>
  <c r="M203" i="296"/>
  <c r="L203" i="296"/>
  <c r="K203" i="296"/>
  <c r="J203" i="296"/>
  <c r="I203" i="296"/>
  <c r="H203" i="296"/>
  <c r="H207" i="296" s="1"/>
  <c r="G203" i="296"/>
  <c r="G207" i="296" s="1"/>
  <c r="F203" i="296"/>
  <c r="F207" i="296" s="1"/>
  <c r="F212" i="296" s="1"/>
  <c r="AK202" i="296"/>
  <c r="I201" i="296"/>
  <c r="J201" i="296" s="1"/>
  <c r="K201" i="296" s="1"/>
  <c r="L201" i="296" s="1"/>
  <c r="M201" i="296" s="1"/>
  <c r="N201" i="296" s="1"/>
  <c r="O201" i="296" s="1"/>
  <c r="P201" i="296" s="1"/>
  <c r="Q201" i="296" s="1"/>
  <c r="R201" i="296" s="1"/>
  <c r="S201" i="296" s="1"/>
  <c r="T201" i="296" s="1"/>
  <c r="U201" i="296" s="1"/>
  <c r="V201" i="296" s="1"/>
  <c r="W201" i="296" s="1"/>
  <c r="X201" i="296" s="1"/>
  <c r="Y201" i="296" s="1"/>
  <c r="Z201" i="296" s="1"/>
  <c r="AA201" i="296" s="1"/>
  <c r="AB201" i="296" s="1"/>
  <c r="AC201" i="296" s="1"/>
  <c r="AD201" i="296" s="1"/>
  <c r="AE201" i="296" s="1"/>
  <c r="AF201" i="296" s="1"/>
  <c r="AG201" i="296" s="1"/>
  <c r="AH201" i="296" s="1"/>
  <c r="AI201" i="296" s="1"/>
  <c r="AJ201" i="296" s="1"/>
  <c r="AK201" i="296" s="1"/>
  <c r="H201" i="296"/>
  <c r="F201" i="296"/>
  <c r="G201" i="296" s="1"/>
  <c r="AL200" i="296"/>
  <c r="AK200" i="296"/>
  <c r="I199" i="296"/>
  <c r="J199" i="296" s="1"/>
  <c r="F199" i="296"/>
  <c r="G199" i="296" s="1"/>
  <c r="H199" i="296" s="1"/>
  <c r="F198" i="296"/>
  <c r="AH197" i="296"/>
  <c r="AG197" i="296"/>
  <c r="AF197" i="296"/>
  <c r="AD197" i="296"/>
  <c r="AC197" i="296"/>
  <c r="AB197" i="296"/>
  <c r="AA197" i="296"/>
  <c r="Z197" i="296"/>
  <c r="Y197" i="296"/>
  <c r="X197" i="296"/>
  <c r="W197" i="296"/>
  <c r="V197" i="296"/>
  <c r="U197" i="296"/>
  <c r="T197" i="296"/>
  <c r="S197" i="296"/>
  <c r="R197" i="296"/>
  <c r="Q197" i="296"/>
  <c r="P197" i="296"/>
  <c r="O197" i="296"/>
  <c r="N197" i="296"/>
  <c r="M197" i="296"/>
  <c r="L197" i="296"/>
  <c r="K197" i="296"/>
  <c r="J197" i="296"/>
  <c r="I197" i="296"/>
  <c r="H197" i="296"/>
  <c r="G197" i="296"/>
  <c r="F197" i="296"/>
  <c r="AK196" i="296"/>
  <c r="AK195" i="296"/>
  <c r="AE197" i="296" s="1"/>
  <c r="AM194" i="296"/>
  <c r="AL194" i="296"/>
  <c r="AL187" i="296" s="1"/>
  <c r="AH194" i="296"/>
  <c r="AG194" i="296"/>
  <c r="AE194" i="296"/>
  <c r="AC194" i="296"/>
  <c r="AA194" i="296"/>
  <c r="Z194" i="296"/>
  <c r="V194" i="296"/>
  <c r="S194" i="296"/>
  <c r="Q194" i="296"/>
  <c r="P194" i="296"/>
  <c r="O194" i="296"/>
  <c r="N194" i="296"/>
  <c r="L194" i="296"/>
  <c r="J194" i="296"/>
  <c r="D194" i="296"/>
  <c r="AJ193" i="296"/>
  <c r="AJ194" i="296" s="1"/>
  <c r="AI193" i="296"/>
  <c r="AI194" i="296" s="1"/>
  <c r="AH193" i="296"/>
  <c r="AG193" i="296"/>
  <c r="AF193" i="296"/>
  <c r="AF194" i="296" s="1"/>
  <c r="AE193" i="296"/>
  <c r="AD193" i="296"/>
  <c r="AD194" i="296" s="1"/>
  <c r="AC193" i="296"/>
  <c r="AB193" i="296"/>
  <c r="AB194" i="296" s="1"/>
  <c r="AA193" i="296"/>
  <c r="Z193" i="296"/>
  <c r="Y193" i="296"/>
  <c r="Y194" i="296" s="1"/>
  <c r="X193" i="296"/>
  <c r="X194" i="296" s="1"/>
  <c r="W193" i="296"/>
  <c r="W194" i="296" s="1"/>
  <c r="V193" i="296"/>
  <c r="U193" i="296"/>
  <c r="U194" i="296" s="1"/>
  <c r="T193" i="296"/>
  <c r="T194" i="296" s="1"/>
  <c r="S193" i="296"/>
  <c r="R193" i="296"/>
  <c r="R194" i="296" s="1"/>
  <c r="Q193" i="296"/>
  <c r="P193" i="296"/>
  <c r="O193" i="296"/>
  <c r="N193" i="296"/>
  <c r="M193" i="296"/>
  <c r="M194" i="296" s="1"/>
  <c r="L193" i="296"/>
  <c r="K193" i="296"/>
  <c r="J193" i="296"/>
  <c r="I193" i="296"/>
  <c r="I194" i="296" s="1"/>
  <c r="H193" i="296"/>
  <c r="H194" i="296" s="1"/>
  <c r="G193" i="296"/>
  <c r="G194" i="296" s="1"/>
  <c r="F193" i="296"/>
  <c r="F194" i="296" s="1"/>
  <c r="AK192" i="296"/>
  <c r="AA191" i="296"/>
  <c r="AB191" i="296" s="1"/>
  <c r="AC191" i="296" s="1"/>
  <c r="AD191" i="296" s="1"/>
  <c r="AE191" i="296" s="1"/>
  <c r="AF191" i="296" s="1"/>
  <c r="AG191" i="296" s="1"/>
  <c r="AH191" i="296" s="1"/>
  <c r="AI191" i="296" s="1"/>
  <c r="AJ191" i="296" s="1"/>
  <c r="AK191" i="296" s="1"/>
  <c r="H191" i="296"/>
  <c r="I191" i="296" s="1"/>
  <c r="J191" i="296" s="1"/>
  <c r="K191" i="296" s="1"/>
  <c r="L191" i="296" s="1"/>
  <c r="M191" i="296" s="1"/>
  <c r="N191" i="296" s="1"/>
  <c r="O191" i="296" s="1"/>
  <c r="P191" i="296" s="1"/>
  <c r="Q191" i="296" s="1"/>
  <c r="R191" i="296" s="1"/>
  <c r="S191" i="296" s="1"/>
  <c r="T191" i="296" s="1"/>
  <c r="U191" i="296" s="1"/>
  <c r="V191" i="296" s="1"/>
  <c r="W191" i="296" s="1"/>
  <c r="X191" i="296" s="1"/>
  <c r="Y191" i="296" s="1"/>
  <c r="Z191" i="296" s="1"/>
  <c r="G191" i="296"/>
  <c r="F191" i="296"/>
  <c r="AK190" i="296"/>
  <c r="AK189" i="296"/>
  <c r="AB188" i="296"/>
  <c r="AC188" i="296" s="1"/>
  <c r="AD188" i="296" s="1"/>
  <c r="AE188" i="296" s="1"/>
  <c r="AF188" i="296" s="1"/>
  <c r="AG188" i="296" s="1"/>
  <c r="AH188" i="296" s="1"/>
  <c r="AI188" i="296" s="1"/>
  <c r="AJ188" i="296" s="1"/>
  <c r="AK188" i="296" s="1"/>
  <c r="U188" i="296"/>
  <c r="V188" i="296" s="1"/>
  <c r="W188" i="296" s="1"/>
  <c r="X188" i="296" s="1"/>
  <c r="Y188" i="296" s="1"/>
  <c r="Z188" i="296" s="1"/>
  <c r="AA188" i="296" s="1"/>
  <c r="H188" i="296"/>
  <c r="I188" i="296" s="1"/>
  <c r="J188" i="296" s="1"/>
  <c r="K188" i="296" s="1"/>
  <c r="L188" i="296" s="1"/>
  <c r="M188" i="296" s="1"/>
  <c r="N188" i="296" s="1"/>
  <c r="O188" i="296" s="1"/>
  <c r="P188" i="296" s="1"/>
  <c r="Q188" i="296" s="1"/>
  <c r="R188" i="296" s="1"/>
  <c r="S188" i="296" s="1"/>
  <c r="T188" i="296" s="1"/>
  <c r="G188" i="296"/>
  <c r="F188" i="296"/>
  <c r="AM187" i="296"/>
  <c r="AK187" i="296"/>
  <c r="AH184" i="296"/>
  <c r="AG184" i="296"/>
  <c r="AF184" i="296"/>
  <c r="AD184" i="296"/>
  <c r="AC184" i="296"/>
  <c r="AB184" i="296"/>
  <c r="AA184" i="296"/>
  <c r="Z184" i="296"/>
  <c r="Y184" i="296"/>
  <c r="X184" i="296"/>
  <c r="W184" i="296"/>
  <c r="V184" i="296"/>
  <c r="U184" i="296"/>
  <c r="T184" i="296"/>
  <c r="S184" i="296"/>
  <c r="R184" i="296"/>
  <c r="Q184" i="296"/>
  <c r="P184" i="296"/>
  <c r="O184" i="296"/>
  <c r="N184" i="296"/>
  <c r="M184" i="296"/>
  <c r="L184" i="296"/>
  <c r="K184" i="296"/>
  <c r="J184" i="296"/>
  <c r="I184" i="296"/>
  <c r="H184" i="296"/>
  <c r="G184" i="296"/>
  <c r="F184" i="296"/>
  <c r="AK184" i="296" s="1"/>
  <c r="AK183" i="296"/>
  <c r="AK182" i="296"/>
  <c r="AE184" i="296" s="1"/>
  <c r="AM181" i="296"/>
  <c r="AM174" i="296" s="1"/>
  <c r="AL181" i="296"/>
  <c r="AL174" i="296" s="1"/>
  <c r="AE181" i="296"/>
  <c r="AD181" i="296"/>
  <c r="Z181" i="296"/>
  <c r="R181" i="296"/>
  <c r="J181" i="296"/>
  <c r="G181" i="296"/>
  <c r="D181" i="296"/>
  <c r="AJ180" i="296"/>
  <c r="AJ181" i="296" s="1"/>
  <c r="AI180" i="296"/>
  <c r="AH180" i="296"/>
  <c r="AG180" i="296"/>
  <c r="AF180" i="296"/>
  <c r="AE180" i="296"/>
  <c r="AD180" i="296"/>
  <c r="AC180" i="296"/>
  <c r="AB180" i="296"/>
  <c r="AA180" i="296"/>
  <c r="AA181" i="296" s="1"/>
  <c r="Z180" i="296"/>
  <c r="Y180" i="296"/>
  <c r="X180" i="296"/>
  <c r="W180" i="296"/>
  <c r="V180" i="296"/>
  <c r="U180" i="296"/>
  <c r="U181" i="296" s="1"/>
  <c r="T180" i="296"/>
  <c r="S180" i="296"/>
  <c r="R180" i="296"/>
  <c r="Q180" i="296"/>
  <c r="Q181" i="296" s="1"/>
  <c r="P180" i="296"/>
  <c r="O180" i="296"/>
  <c r="O181" i="296" s="1"/>
  <c r="N180" i="296"/>
  <c r="M180" i="296"/>
  <c r="L180" i="296"/>
  <c r="K180" i="296"/>
  <c r="J180" i="296"/>
  <c r="I180" i="296"/>
  <c r="H180" i="296"/>
  <c r="G180" i="296"/>
  <c r="F180" i="296"/>
  <c r="AK179" i="296"/>
  <c r="AJ177" i="296"/>
  <c r="AI177" i="296"/>
  <c r="AI181" i="296" s="1"/>
  <c r="AH177" i="296"/>
  <c r="AH181" i="296" s="1"/>
  <c r="AG177" i="296"/>
  <c r="AG181" i="296" s="1"/>
  <c r="AF177" i="296"/>
  <c r="AF181" i="296" s="1"/>
  <c r="AE177" i="296"/>
  <c r="AD177" i="296"/>
  <c r="AC177" i="296"/>
  <c r="AC181" i="296" s="1"/>
  <c r="AB177" i="296"/>
  <c r="AB181" i="296" s="1"/>
  <c r="AA177" i="296"/>
  <c r="Z177" i="296"/>
  <c r="Y177" i="296"/>
  <c r="X177" i="296"/>
  <c r="W177" i="296"/>
  <c r="W181" i="296" s="1"/>
  <c r="V177" i="296"/>
  <c r="V181" i="296" s="1"/>
  <c r="U177" i="296"/>
  <c r="T177" i="296"/>
  <c r="T181" i="296" s="1"/>
  <c r="S177" i="296"/>
  <c r="R177" i="296"/>
  <c r="Q177" i="296"/>
  <c r="P177" i="296"/>
  <c r="P181" i="296" s="1"/>
  <c r="O177" i="296"/>
  <c r="N177" i="296"/>
  <c r="N181" i="296" s="1"/>
  <c r="M177" i="296"/>
  <c r="L177" i="296"/>
  <c r="K177" i="296"/>
  <c r="K181" i="296" s="1"/>
  <c r="J177" i="296"/>
  <c r="I177" i="296"/>
  <c r="H177" i="296"/>
  <c r="H181" i="296" s="1"/>
  <c r="G177" i="296"/>
  <c r="F177" i="296"/>
  <c r="AK176" i="296"/>
  <c r="AD175" i="296"/>
  <c r="AE175" i="296" s="1"/>
  <c r="AF175" i="296" s="1"/>
  <c r="AG175" i="296" s="1"/>
  <c r="AH175" i="296" s="1"/>
  <c r="AI175" i="296" s="1"/>
  <c r="AJ175" i="296" s="1"/>
  <c r="AK175" i="296" s="1"/>
  <c r="K175" i="296"/>
  <c r="L175" i="296" s="1"/>
  <c r="M175" i="296" s="1"/>
  <c r="N175" i="296" s="1"/>
  <c r="O175" i="296" s="1"/>
  <c r="P175" i="296" s="1"/>
  <c r="Q175" i="296" s="1"/>
  <c r="R175" i="296" s="1"/>
  <c r="S175" i="296" s="1"/>
  <c r="T175" i="296" s="1"/>
  <c r="U175" i="296" s="1"/>
  <c r="V175" i="296" s="1"/>
  <c r="W175" i="296" s="1"/>
  <c r="X175" i="296" s="1"/>
  <c r="Y175" i="296" s="1"/>
  <c r="Z175" i="296" s="1"/>
  <c r="AA175" i="296" s="1"/>
  <c r="AB175" i="296" s="1"/>
  <c r="AC175" i="296" s="1"/>
  <c r="H175" i="296"/>
  <c r="I175" i="296" s="1"/>
  <c r="J175" i="296" s="1"/>
  <c r="G175" i="296"/>
  <c r="F175" i="296"/>
  <c r="AK174" i="296"/>
  <c r="AH171" i="296"/>
  <c r="AG171" i="296"/>
  <c r="AF171" i="296"/>
  <c r="AE171" i="296"/>
  <c r="AD171" i="296"/>
  <c r="AC171" i="296"/>
  <c r="AB171" i="296"/>
  <c r="AA171" i="296"/>
  <c r="Z171" i="296"/>
  <c r="Y171" i="296"/>
  <c r="X171" i="296"/>
  <c r="W171" i="296"/>
  <c r="V171" i="296"/>
  <c r="U171" i="296"/>
  <c r="T171" i="296"/>
  <c r="S171" i="296"/>
  <c r="R171" i="296"/>
  <c r="Q171" i="296"/>
  <c r="P171" i="296"/>
  <c r="O171" i="296"/>
  <c r="N171" i="296"/>
  <c r="M171" i="296"/>
  <c r="L171" i="296"/>
  <c r="K171" i="296"/>
  <c r="J171" i="296"/>
  <c r="I171" i="296"/>
  <c r="H171" i="296"/>
  <c r="G171" i="296"/>
  <c r="AK171" i="296" s="1"/>
  <c r="F171" i="296"/>
  <c r="AK170" i="296"/>
  <c r="AK169" i="296"/>
  <c r="AM168" i="296"/>
  <c r="AM161" i="296" s="1"/>
  <c r="AL168" i="296"/>
  <c r="AJ168" i="296"/>
  <c r="AC168" i="296"/>
  <c r="Y168" i="296"/>
  <c r="X168" i="296"/>
  <c r="T168" i="296"/>
  <c r="O168" i="296"/>
  <c r="G168" i="296"/>
  <c r="D168" i="296"/>
  <c r="AJ167" i="296"/>
  <c r="AI167" i="296"/>
  <c r="AH167" i="296"/>
  <c r="AG167" i="296"/>
  <c r="AF167" i="296"/>
  <c r="AF168" i="296" s="1"/>
  <c r="AE167" i="296"/>
  <c r="AD167" i="296"/>
  <c r="AD168" i="296" s="1"/>
  <c r="AC167" i="296"/>
  <c r="AB167" i="296"/>
  <c r="AA167" i="296"/>
  <c r="Z167" i="296"/>
  <c r="Y167" i="296"/>
  <c r="X167" i="296"/>
  <c r="W167" i="296"/>
  <c r="V167" i="296"/>
  <c r="U167" i="296"/>
  <c r="T167" i="296"/>
  <c r="S167" i="296"/>
  <c r="R167" i="296"/>
  <c r="R168" i="296" s="1"/>
  <c r="Q167" i="296"/>
  <c r="Q168" i="296" s="1"/>
  <c r="P167" i="296"/>
  <c r="O167" i="296"/>
  <c r="N167" i="296"/>
  <c r="M167" i="296"/>
  <c r="L167" i="296"/>
  <c r="L168" i="296" s="1"/>
  <c r="K167" i="296"/>
  <c r="J167" i="296"/>
  <c r="I167" i="296"/>
  <c r="H167" i="296"/>
  <c r="H168" i="296" s="1"/>
  <c r="G167" i="296"/>
  <c r="F167" i="296"/>
  <c r="AK166" i="296"/>
  <c r="G165" i="296"/>
  <c r="H165" i="296" s="1"/>
  <c r="F165" i="296"/>
  <c r="AJ164" i="296"/>
  <c r="AI164" i="296"/>
  <c r="AI168" i="296" s="1"/>
  <c r="AH164" i="296"/>
  <c r="AH168" i="296" s="1"/>
  <c r="AG164" i="296"/>
  <c r="AG168" i="296" s="1"/>
  <c r="AF164" i="296"/>
  <c r="AE164" i="296"/>
  <c r="AE168" i="296" s="1"/>
  <c r="AD164" i="296"/>
  <c r="AC164" i="296"/>
  <c r="AB164" i="296"/>
  <c r="AA164" i="296"/>
  <c r="AA168" i="296" s="1"/>
  <c r="Z164" i="296"/>
  <c r="Y164" i="296"/>
  <c r="X164" i="296"/>
  <c r="W164" i="296"/>
  <c r="W168" i="296" s="1"/>
  <c r="V164" i="296"/>
  <c r="V168" i="296" s="1"/>
  <c r="U164" i="296"/>
  <c r="U168" i="296" s="1"/>
  <c r="T164" i="296"/>
  <c r="S164" i="296"/>
  <c r="S168" i="296" s="1"/>
  <c r="R164" i="296"/>
  <c r="Q164" i="296"/>
  <c r="P164" i="296"/>
  <c r="O164" i="296"/>
  <c r="N164" i="296"/>
  <c r="M164" i="296"/>
  <c r="M168" i="296" s="1"/>
  <c r="L164" i="296"/>
  <c r="K164" i="296"/>
  <c r="K168" i="296" s="1"/>
  <c r="J164" i="296"/>
  <c r="J168" i="296" s="1"/>
  <c r="I164" i="296"/>
  <c r="I168" i="296" s="1"/>
  <c r="H164" i="296"/>
  <c r="G164" i="296"/>
  <c r="AK164" i="296" s="1"/>
  <c r="F164" i="296"/>
  <c r="AK163" i="296"/>
  <c r="G162" i="296"/>
  <c r="H162" i="296" s="1"/>
  <c r="I162" i="296" s="1"/>
  <c r="J162" i="296" s="1"/>
  <c r="K162" i="296" s="1"/>
  <c r="L162" i="296" s="1"/>
  <c r="M162" i="296" s="1"/>
  <c r="N162" i="296" s="1"/>
  <c r="O162" i="296" s="1"/>
  <c r="P162" i="296" s="1"/>
  <c r="Q162" i="296" s="1"/>
  <c r="R162" i="296" s="1"/>
  <c r="S162" i="296" s="1"/>
  <c r="T162" i="296" s="1"/>
  <c r="U162" i="296" s="1"/>
  <c r="V162" i="296" s="1"/>
  <c r="W162" i="296" s="1"/>
  <c r="X162" i="296" s="1"/>
  <c r="Y162" i="296" s="1"/>
  <c r="Z162" i="296" s="1"/>
  <c r="AA162" i="296" s="1"/>
  <c r="AB162" i="296" s="1"/>
  <c r="AC162" i="296" s="1"/>
  <c r="AD162" i="296" s="1"/>
  <c r="AE162" i="296" s="1"/>
  <c r="AF162" i="296" s="1"/>
  <c r="AG162" i="296" s="1"/>
  <c r="AH162" i="296" s="1"/>
  <c r="AI162" i="296" s="1"/>
  <c r="AJ162" i="296" s="1"/>
  <c r="AK162" i="296" s="1"/>
  <c r="F162" i="296"/>
  <c r="AL161" i="296"/>
  <c r="AK161" i="296"/>
  <c r="AH158" i="296"/>
  <c r="AG158" i="296"/>
  <c r="AF158" i="296"/>
  <c r="AD158" i="296"/>
  <c r="AC158" i="296"/>
  <c r="AB158" i="296"/>
  <c r="AA158" i="296"/>
  <c r="Z158" i="296"/>
  <c r="Y158" i="296"/>
  <c r="X158" i="296"/>
  <c r="W158" i="296"/>
  <c r="V158" i="296"/>
  <c r="U158" i="296"/>
  <c r="T158" i="296"/>
  <c r="S158" i="296"/>
  <c r="R158" i="296"/>
  <c r="Q158" i="296"/>
  <c r="P158" i="296"/>
  <c r="O158" i="296"/>
  <c r="N158" i="296"/>
  <c r="M158" i="296"/>
  <c r="L158" i="296"/>
  <c r="K158" i="296"/>
  <c r="J158" i="296"/>
  <c r="I158" i="296"/>
  <c r="H158" i="296"/>
  <c r="G158" i="296"/>
  <c r="AK158" i="296" s="1"/>
  <c r="F158" i="296"/>
  <c r="AK157" i="296"/>
  <c r="AE158" i="296" s="1"/>
  <c r="AK156" i="296"/>
  <c r="AM155" i="296"/>
  <c r="AM148" i="296" s="1"/>
  <c r="AL155" i="296"/>
  <c r="AJ155" i="296"/>
  <c r="AE155" i="296"/>
  <c r="Y155" i="296"/>
  <c r="X155" i="296"/>
  <c r="T155" i="296"/>
  <c r="S155" i="296"/>
  <c r="L155" i="296"/>
  <c r="K155" i="296"/>
  <c r="G155" i="296"/>
  <c r="D155" i="296"/>
  <c r="AJ154" i="296"/>
  <c r="AI154" i="296"/>
  <c r="AH154" i="296"/>
  <c r="AG154" i="296"/>
  <c r="AF154" i="296"/>
  <c r="AF155" i="296" s="1"/>
  <c r="AE154" i="296"/>
  <c r="AD154" i="296"/>
  <c r="AD155" i="296" s="1"/>
  <c r="AC154" i="296"/>
  <c r="AC155" i="296" s="1"/>
  <c r="AB154" i="296"/>
  <c r="AA154" i="296"/>
  <c r="Z154" i="296"/>
  <c r="Y154" i="296"/>
  <c r="X154" i="296"/>
  <c r="W154" i="296"/>
  <c r="V154" i="296"/>
  <c r="U154" i="296"/>
  <c r="T154" i="296"/>
  <c r="S154" i="296"/>
  <c r="R154" i="296"/>
  <c r="R155" i="296" s="1"/>
  <c r="Q154" i="296"/>
  <c r="Q155" i="296" s="1"/>
  <c r="P154" i="296"/>
  <c r="O154" i="296"/>
  <c r="N154" i="296"/>
  <c r="M154" i="296"/>
  <c r="L154" i="296"/>
  <c r="K154" i="296"/>
  <c r="J154" i="296"/>
  <c r="I154" i="296"/>
  <c r="H154" i="296"/>
  <c r="H155" i="296" s="1"/>
  <c r="G154" i="296"/>
  <c r="F154" i="296"/>
  <c r="AK153" i="296"/>
  <c r="G152" i="296"/>
  <c r="H152" i="296" s="1"/>
  <c r="I152" i="296" s="1"/>
  <c r="J152" i="296" s="1"/>
  <c r="K152" i="296" s="1"/>
  <c r="L152" i="296" s="1"/>
  <c r="M152" i="296" s="1"/>
  <c r="N152" i="296" s="1"/>
  <c r="O152" i="296" s="1"/>
  <c r="P152" i="296" s="1"/>
  <c r="Q152" i="296" s="1"/>
  <c r="R152" i="296" s="1"/>
  <c r="S152" i="296" s="1"/>
  <c r="T152" i="296" s="1"/>
  <c r="U152" i="296" s="1"/>
  <c r="V152" i="296" s="1"/>
  <c r="W152" i="296" s="1"/>
  <c r="X152" i="296" s="1"/>
  <c r="Y152" i="296" s="1"/>
  <c r="Z152" i="296" s="1"/>
  <c r="AA152" i="296" s="1"/>
  <c r="AB152" i="296" s="1"/>
  <c r="AC152" i="296" s="1"/>
  <c r="AD152" i="296" s="1"/>
  <c r="AE152" i="296" s="1"/>
  <c r="AF152" i="296" s="1"/>
  <c r="AG152" i="296" s="1"/>
  <c r="AH152" i="296" s="1"/>
  <c r="AI152" i="296" s="1"/>
  <c r="AJ152" i="296" s="1"/>
  <c r="AK152" i="296" s="1"/>
  <c r="F152" i="296"/>
  <c r="AJ151" i="296"/>
  <c r="AI151" i="296"/>
  <c r="AI155" i="296" s="1"/>
  <c r="AH151" i="296"/>
  <c r="AG151" i="296"/>
  <c r="AG155" i="296" s="1"/>
  <c r="AF151" i="296"/>
  <c r="AE151" i="296"/>
  <c r="AD151" i="296"/>
  <c r="AC151" i="296"/>
  <c r="AB151" i="296"/>
  <c r="AB155" i="296" s="1"/>
  <c r="AA151" i="296"/>
  <c r="AA155" i="296" s="1"/>
  <c r="Z151" i="296"/>
  <c r="Z155" i="296" s="1"/>
  <c r="Y151" i="296"/>
  <c r="X151" i="296"/>
  <c r="W151" i="296"/>
  <c r="W155" i="296" s="1"/>
  <c r="V151" i="296"/>
  <c r="U151" i="296"/>
  <c r="T151" i="296"/>
  <c r="S151" i="296"/>
  <c r="R151" i="296"/>
  <c r="Q151" i="296"/>
  <c r="P151" i="296"/>
  <c r="P155" i="296" s="1"/>
  <c r="O151" i="296"/>
  <c r="O155" i="296" s="1"/>
  <c r="N151" i="296"/>
  <c r="N155" i="296" s="1"/>
  <c r="M151" i="296"/>
  <c r="M155" i="296" s="1"/>
  <c r="L151" i="296"/>
  <c r="K151" i="296"/>
  <c r="J151" i="296"/>
  <c r="I151" i="296"/>
  <c r="H151" i="296"/>
  <c r="G151" i="296"/>
  <c r="F151" i="296"/>
  <c r="AK150" i="296"/>
  <c r="H149" i="296"/>
  <c r="I149" i="296" s="1"/>
  <c r="J149" i="296" s="1"/>
  <c r="K149" i="296" s="1"/>
  <c r="L149" i="296" s="1"/>
  <c r="M149" i="296" s="1"/>
  <c r="N149" i="296" s="1"/>
  <c r="O149" i="296" s="1"/>
  <c r="P149" i="296" s="1"/>
  <c r="Q149" i="296" s="1"/>
  <c r="R149" i="296" s="1"/>
  <c r="S149" i="296" s="1"/>
  <c r="T149" i="296" s="1"/>
  <c r="U149" i="296" s="1"/>
  <c r="V149" i="296" s="1"/>
  <c r="W149" i="296" s="1"/>
  <c r="X149" i="296" s="1"/>
  <c r="Y149" i="296" s="1"/>
  <c r="Z149" i="296" s="1"/>
  <c r="AA149" i="296" s="1"/>
  <c r="AB149" i="296" s="1"/>
  <c r="AC149" i="296" s="1"/>
  <c r="AD149" i="296" s="1"/>
  <c r="AE149" i="296" s="1"/>
  <c r="AF149" i="296" s="1"/>
  <c r="AG149" i="296" s="1"/>
  <c r="AH149" i="296" s="1"/>
  <c r="AI149" i="296" s="1"/>
  <c r="AJ149" i="296" s="1"/>
  <c r="AK149" i="296" s="1"/>
  <c r="G149" i="296"/>
  <c r="F149" i="296"/>
  <c r="AL148" i="296"/>
  <c r="AK148" i="296"/>
  <c r="AH145" i="296"/>
  <c r="AG145" i="296"/>
  <c r="AF145" i="296"/>
  <c r="AD145" i="296"/>
  <c r="AC145" i="296"/>
  <c r="AB145" i="296"/>
  <c r="AA145" i="296"/>
  <c r="Z145" i="296"/>
  <c r="Y145" i="296"/>
  <c r="X145" i="296"/>
  <c r="W145" i="296"/>
  <c r="V145" i="296"/>
  <c r="U145" i="296"/>
  <c r="T145" i="296"/>
  <c r="S145" i="296"/>
  <c r="R145" i="296"/>
  <c r="Q145" i="296"/>
  <c r="P145" i="296"/>
  <c r="O145" i="296"/>
  <c r="N145" i="296"/>
  <c r="M145" i="296"/>
  <c r="L145" i="296"/>
  <c r="K145" i="296"/>
  <c r="J145" i="296"/>
  <c r="I145" i="296"/>
  <c r="H145" i="296"/>
  <c r="G145" i="296"/>
  <c r="F145" i="296"/>
  <c r="AK144" i="296"/>
  <c r="AE145" i="296" s="1"/>
  <c r="AK143" i="296"/>
  <c r="AM142" i="296"/>
  <c r="AM135" i="296" s="1"/>
  <c r="AL142" i="296"/>
  <c r="AI142" i="296"/>
  <c r="AG142" i="296"/>
  <c r="Y142" i="296"/>
  <c r="X142" i="296"/>
  <c r="U142" i="296"/>
  <c r="T142" i="296"/>
  <c r="L142" i="296"/>
  <c r="K142" i="296"/>
  <c r="I142" i="296"/>
  <c r="H142" i="296"/>
  <c r="D142" i="296"/>
  <c r="AJ141" i="296"/>
  <c r="AJ142" i="296" s="1"/>
  <c r="AI141" i="296"/>
  <c r="AH141" i="296"/>
  <c r="AG141" i="296"/>
  <c r="AF141" i="296"/>
  <c r="AF142" i="296" s="1"/>
  <c r="AE141" i="296"/>
  <c r="AD141" i="296"/>
  <c r="AD142" i="296" s="1"/>
  <c r="AC141" i="296"/>
  <c r="AC142" i="296" s="1"/>
  <c r="AB141" i="296"/>
  <c r="AA141" i="296"/>
  <c r="Z141" i="296"/>
  <c r="Y141" i="296"/>
  <c r="X141" i="296"/>
  <c r="W141" i="296"/>
  <c r="V141" i="296"/>
  <c r="U141" i="296"/>
  <c r="T141" i="296"/>
  <c r="S141" i="296"/>
  <c r="R141" i="296"/>
  <c r="R142" i="296" s="1"/>
  <c r="Q141" i="296"/>
  <c r="Q142" i="296" s="1"/>
  <c r="P141" i="296"/>
  <c r="O141" i="296"/>
  <c r="N141" i="296"/>
  <c r="M141" i="296"/>
  <c r="L141" i="296"/>
  <c r="K141" i="296"/>
  <c r="J141" i="296"/>
  <c r="I141" i="296"/>
  <c r="H141" i="296"/>
  <c r="G141" i="296"/>
  <c r="F141" i="296"/>
  <c r="AK140" i="296"/>
  <c r="F139" i="296"/>
  <c r="AJ138" i="296"/>
  <c r="AI138" i="296"/>
  <c r="AH138" i="296"/>
  <c r="AG138" i="296"/>
  <c r="AF138" i="296"/>
  <c r="AE138" i="296"/>
  <c r="AE142" i="296" s="1"/>
  <c r="AD138" i="296"/>
  <c r="AC138" i="296"/>
  <c r="AB138" i="296"/>
  <c r="AA138" i="296"/>
  <c r="AA142" i="296" s="1"/>
  <c r="Z138" i="296"/>
  <c r="Z142" i="296" s="1"/>
  <c r="Y138" i="296"/>
  <c r="X138" i="296"/>
  <c r="W138" i="296"/>
  <c r="W142" i="296" s="1"/>
  <c r="V138" i="296"/>
  <c r="U138" i="296"/>
  <c r="T138" i="296"/>
  <c r="S138" i="296"/>
  <c r="S142" i="296" s="1"/>
  <c r="R138" i="296"/>
  <c r="Q138" i="296"/>
  <c r="P138" i="296"/>
  <c r="O138" i="296"/>
  <c r="O142" i="296" s="1"/>
  <c r="N138" i="296"/>
  <c r="N142" i="296" s="1"/>
  <c r="M138" i="296"/>
  <c r="M142" i="296" s="1"/>
  <c r="L138" i="296"/>
  <c r="K138" i="296"/>
  <c r="J138" i="296"/>
  <c r="I138" i="296"/>
  <c r="H138" i="296"/>
  <c r="G138" i="296"/>
  <c r="F138" i="296"/>
  <c r="AK137" i="296"/>
  <c r="K136" i="296"/>
  <c r="L136" i="296" s="1"/>
  <c r="M136" i="296" s="1"/>
  <c r="N136" i="296" s="1"/>
  <c r="O136" i="296" s="1"/>
  <c r="P136" i="296" s="1"/>
  <c r="Q136" i="296" s="1"/>
  <c r="R136" i="296" s="1"/>
  <c r="S136" i="296" s="1"/>
  <c r="T136" i="296" s="1"/>
  <c r="U136" i="296" s="1"/>
  <c r="V136" i="296" s="1"/>
  <c r="W136" i="296" s="1"/>
  <c r="X136" i="296" s="1"/>
  <c r="Y136" i="296" s="1"/>
  <c r="Z136" i="296" s="1"/>
  <c r="AA136" i="296" s="1"/>
  <c r="AB136" i="296" s="1"/>
  <c r="AC136" i="296" s="1"/>
  <c r="AD136" i="296" s="1"/>
  <c r="AE136" i="296" s="1"/>
  <c r="AF136" i="296" s="1"/>
  <c r="AG136" i="296" s="1"/>
  <c r="AH136" i="296" s="1"/>
  <c r="AI136" i="296" s="1"/>
  <c r="AJ136" i="296" s="1"/>
  <c r="AK136" i="296" s="1"/>
  <c r="F136" i="296"/>
  <c r="G136" i="296" s="1"/>
  <c r="H136" i="296" s="1"/>
  <c r="I136" i="296" s="1"/>
  <c r="J136" i="296" s="1"/>
  <c r="AL135" i="296"/>
  <c r="AK135" i="296"/>
  <c r="AH132" i="296"/>
  <c r="AG132" i="296"/>
  <c r="AF132" i="296"/>
  <c r="AE132" i="296"/>
  <c r="AD132" i="296"/>
  <c r="AC132" i="296"/>
  <c r="AB132" i="296"/>
  <c r="AA132" i="296"/>
  <c r="Z132" i="296"/>
  <c r="Y132" i="296"/>
  <c r="X132" i="296"/>
  <c r="W132" i="296"/>
  <c r="V132" i="296"/>
  <c r="U132" i="296"/>
  <c r="T132" i="296"/>
  <c r="S132" i="296"/>
  <c r="R132" i="296"/>
  <c r="Q132" i="296"/>
  <c r="P132" i="296"/>
  <c r="O132" i="296"/>
  <c r="N132" i="296"/>
  <c r="M132" i="296"/>
  <c r="L132" i="296"/>
  <c r="K132" i="296"/>
  <c r="J132" i="296"/>
  <c r="I132" i="296"/>
  <c r="H132" i="296"/>
  <c r="G132" i="296"/>
  <c r="F132" i="296"/>
  <c r="AK131" i="296"/>
  <c r="AK130" i="296"/>
  <c r="AM129" i="296"/>
  <c r="AM122" i="296" s="1"/>
  <c r="AL129" i="296"/>
  <c r="AJ129" i="296"/>
  <c r="AI129" i="296"/>
  <c r="AF129" i="296"/>
  <c r="AE129" i="296"/>
  <c r="AC129" i="296"/>
  <c r="Y129" i="296"/>
  <c r="W129" i="296"/>
  <c r="U129" i="296"/>
  <c r="T129" i="296"/>
  <c r="S129" i="296"/>
  <c r="O129" i="296"/>
  <c r="N129" i="296"/>
  <c r="K129" i="296"/>
  <c r="H129" i="296"/>
  <c r="G129" i="296"/>
  <c r="D129" i="296"/>
  <c r="AJ128" i="296"/>
  <c r="AI128" i="296"/>
  <c r="AH128" i="296"/>
  <c r="AG128" i="296"/>
  <c r="AF128" i="296"/>
  <c r="AE128" i="296"/>
  <c r="AD128" i="296"/>
  <c r="AD129" i="296" s="1"/>
  <c r="AC128" i="296"/>
  <c r="AB128" i="296"/>
  <c r="AA128" i="296"/>
  <c r="Z128" i="296"/>
  <c r="Y128" i="296"/>
  <c r="X128" i="296"/>
  <c r="X129" i="296" s="1"/>
  <c r="W128" i="296"/>
  <c r="V128" i="296"/>
  <c r="U128" i="296"/>
  <c r="T128" i="296"/>
  <c r="S128" i="296"/>
  <c r="R128" i="296"/>
  <c r="R129" i="296" s="1"/>
  <c r="Q128" i="296"/>
  <c r="P128" i="296"/>
  <c r="O128" i="296"/>
  <c r="N128" i="296"/>
  <c r="M128" i="296"/>
  <c r="L128" i="296"/>
  <c r="L129" i="296" s="1"/>
  <c r="K128" i="296"/>
  <c r="J128" i="296"/>
  <c r="I128" i="296"/>
  <c r="H128" i="296"/>
  <c r="G128" i="296"/>
  <c r="F128" i="296"/>
  <c r="AK127" i="296"/>
  <c r="G126" i="296"/>
  <c r="H126" i="296" s="1"/>
  <c r="F126" i="296"/>
  <c r="AJ125" i="296"/>
  <c r="AI125" i="296"/>
  <c r="AH125" i="296"/>
  <c r="AH129" i="296" s="1"/>
  <c r="AG125" i="296"/>
  <c r="AG129" i="296" s="1"/>
  <c r="AF125" i="296"/>
  <c r="AE125" i="296"/>
  <c r="AD125" i="296"/>
  <c r="AC125" i="296"/>
  <c r="AB125" i="296"/>
  <c r="AB129" i="296" s="1"/>
  <c r="AA125" i="296"/>
  <c r="Z125" i="296"/>
  <c r="Z129" i="296" s="1"/>
  <c r="Y125" i="296"/>
  <c r="X125" i="296"/>
  <c r="W125" i="296"/>
  <c r="V125" i="296"/>
  <c r="V129" i="296" s="1"/>
  <c r="U125" i="296"/>
  <c r="T125" i="296"/>
  <c r="S125" i="296"/>
  <c r="R125" i="296"/>
  <c r="Q125" i="296"/>
  <c r="Q129" i="296" s="1"/>
  <c r="P125" i="296"/>
  <c r="P129" i="296" s="1"/>
  <c r="O125" i="296"/>
  <c r="N125" i="296"/>
  <c r="M125" i="296"/>
  <c r="M129" i="296" s="1"/>
  <c r="L125" i="296"/>
  <c r="K125" i="296"/>
  <c r="J125" i="296"/>
  <c r="J129" i="296" s="1"/>
  <c r="I125" i="296"/>
  <c r="H125" i="296"/>
  <c r="G125" i="296"/>
  <c r="F125" i="296"/>
  <c r="AK124" i="296"/>
  <c r="AC123" i="296"/>
  <c r="AD123" i="296" s="1"/>
  <c r="AE123" i="296" s="1"/>
  <c r="AF123" i="296" s="1"/>
  <c r="AG123" i="296" s="1"/>
  <c r="AH123" i="296" s="1"/>
  <c r="AI123" i="296" s="1"/>
  <c r="AJ123" i="296" s="1"/>
  <c r="AK123" i="296" s="1"/>
  <c r="V123" i="296"/>
  <c r="W123" i="296" s="1"/>
  <c r="X123" i="296" s="1"/>
  <c r="Y123" i="296" s="1"/>
  <c r="Z123" i="296" s="1"/>
  <c r="AA123" i="296" s="1"/>
  <c r="AB123" i="296" s="1"/>
  <c r="K123" i="296"/>
  <c r="L123" i="296" s="1"/>
  <c r="M123" i="296" s="1"/>
  <c r="N123" i="296" s="1"/>
  <c r="O123" i="296" s="1"/>
  <c r="P123" i="296" s="1"/>
  <c r="Q123" i="296" s="1"/>
  <c r="R123" i="296" s="1"/>
  <c r="S123" i="296" s="1"/>
  <c r="T123" i="296" s="1"/>
  <c r="U123" i="296" s="1"/>
  <c r="H123" i="296"/>
  <c r="I123" i="296" s="1"/>
  <c r="J123" i="296" s="1"/>
  <c r="G123" i="296"/>
  <c r="F123" i="296"/>
  <c r="AL122" i="296"/>
  <c r="AK122" i="296"/>
  <c r="AG119" i="296"/>
  <c r="AF119" i="296"/>
  <c r="AE119" i="296"/>
  <c r="AC119" i="296"/>
  <c r="AB119" i="296"/>
  <c r="AA119" i="296"/>
  <c r="Z119" i="296"/>
  <c r="Y119" i="296"/>
  <c r="X119" i="296"/>
  <c r="W119" i="296"/>
  <c r="V119" i="296"/>
  <c r="U119" i="296"/>
  <c r="T119" i="296"/>
  <c r="S119" i="296"/>
  <c r="R119" i="296"/>
  <c r="Q119" i="296"/>
  <c r="P119" i="296"/>
  <c r="O119" i="296"/>
  <c r="N119" i="296"/>
  <c r="M119" i="296"/>
  <c r="L119" i="296"/>
  <c r="K119" i="296"/>
  <c r="J119" i="296"/>
  <c r="I119" i="296"/>
  <c r="H119" i="296"/>
  <c r="G119" i="296"/>
  <c r="F119" i="296"/>
  <c r="AK119" i="296" s="1"/>
  <c r="AK118" i="296"/>
  <c r="AK117" i="296"/>
  <c r="AD119" i="296" s="1"/>
  <c r="AM116" i="296"/>
  <c r="AL116" i="296"/>
  <c r="AJ116" i="296"/>
  <c r="AI116" i="296"/>
  <c r="AH116" i="296"/>
  <c r="AD116" i="296"/>
  <c r="AC116" i="296"/>
  <c r="Z116" i="296"/>
  <c r="R116" i="296"/>
  <c r="Q116" i="296"/>
  <c r="N116" i="296"/>
  <c r="L116" i="296"/>
  <c r="K116" i="296"/>
  <c r="F116" i="296"/>
  <c r="F121" i="296" s="1"/>
  <c r="D116" i="296"/>
  <c r="AJ115" i="296"/>
  <c r="AI115" i="296"/>
  <c r="AH115" i="296"/>
  <c r="AG115" i="296"/>
  <c r="AF115" i="296"/>
  <c r="AE115" i="296"/>
  <c r="AD115" i="296"/>
  <c r="AC115" i="296"/>
  <c r="AB115" i="296"/>
  <c r="AA115" i="296"/>
  <c r="Z115" i="296"/>
  <c r="Y115" i="296"/>
  <c r="Y116" i="296" s="1"/>
  <c r="X115" i="296"/>
  <c r="W115" i="296"/>
  <c r="W116" i="296" s="1"/>
  <c r="V115" i="296"/>
  <c r="U115" i="296"/>
  <c r="T115" i="296"/>
  <c r="S115" i="296"/>
  <c r="R115" i="296"/>
  <c r="Q115" i="296"/>
  <c r="P115" i="296"/>
  <c r="O115" i="296"/>
  <c r="N115" i="296"/>
  <c r="M115" i="296"/>
  <c r="L115" i="296"/>
  <c r="K115" i="296"/>
  <c r="J115" i="296"/>
  <c r="I115" i="296"/>
  <c r="H115" i="296"/>
  <c r="AK115" i="296" s="1"/>
  <c r="G115" i="296"/>
  <c r="F115" i="296"/>
  <c r="AK114" i="296"/>
  <c r="F113" i="296"/>
  <c r="AJ112" i="296"/>
  <c r="AI112" i="296"/>
  <c r="AH112" i="296"/>
  <c r="AG112" i="296"/>
  <c r="AG116" i="296" s="1"/>
  <c r="AF112" i="296"/>
  <c r="AF116" i="296" s="1"/>
  <c r="AE112" i="296"/>
  <c r="AE116" i="296" s="1"/>
  <c r="AD112" i="296"/>
  <c r="AC112" i="296"/>
  <c r="AB112" i="296"/>
  <c r="AB116" i="296" s="1"/>
  <c r="AA112" i="296"/>
  <c r="AA116" i="296" s="1"/>
  <c r="Z112" i="296"/>
  <c r="Y112" i="296"/>
  <c r="X112" i="296"/>
  <c r="X116" i="296" s="1"/>
  <c r="W112" i="296"/>
  <c r="V112" i="296"/>
  <c r="V116" i="296" s="1"/>
  <c r="U112" i="296"/>
  <c r="U116" i="296" s="1"/>
  <c r="T112" i="296"/>
  <c r="S112" i="296"/>
  <c r="S116" i="296" s="1"/>
  <c r="R112" i="296"/>
  <c r="Q112" i="296"/>
  <c r="P112" i="296"/>
  <c r="P116" i="296" s="1"/>
  <c r="O112" i="296"/>
  <c r="O116" i="296" s="1"/>
  <c r="N112" i="296"/>
  <c r="M112" i="296"/>
  <c r="L112" i="296"/>
  <c r="K112" i="296"/>
  <c r="J112" i="296"/>
  <c r="I112" i="296"/>
  <c r="I116" i="296" s="1"/>
  <c r="H112" i="296"/>
  <c r="G112" i="296"/>
  <c r="F112" i="296"/>
  <c r="AK111" i="296"/>
  <c r="M110" i="296"/>
  <c r="N110" i="296" s="1"/>
  <c r="O110" i="296" s="1"/>
  <c r="P110" i="296" s="1"/>
  <c r="Q110" i="296" s="1"/>
  <c r="R110" i="296" s="1"/>
  <c r="S110" i="296" s="1"/>
  <c r="T110" i="296" s="1"/>
  <c r="U110" i="296" s="1"/>
  <c r="V110" i="296" s="1"/>
  <c r="W110" i="296" s="1"/>
  <c r="X110" i="296" s="1"/>
  <c r="Y110" i="296" s="1"/>
  <c r="Z110" i="296" s="1"/>
  <c r="AA110" i="296" s="1"/>
  <c r="AB110" i="296" s="1"/>
  <c r="AC110" i="296" s="1"/>
  <c r="AD110" i="296" s="1"/>
  <c r="AE110" i="296" s="1"/>
  <c r="AF110" i="296" s="1"/>
  <c r="AG110" i="296" s="1"/>
  <c r="AH110" i="296" s="1"/>
  <c r="AI110" i="296" s="1"/>
  <c r="AJ110" i="296" s="1"/>
  <c r="AK110" i="296" s="1"/>
  <c r="J110" i="296"/>
  <c r="K110" i="296" s="1"/>
  <c r="L110" i="296" s="1"/>
  <c r="F110" i="296"/>
  <c r="G110" i="296" s="1"/>
  <c r="H110" i="296" s="1"/>
  <c r="I110" i="296" s="1"/>
  <c r="AM109" i="296"/>
  <c r="AL109" i="296"/>
  <c r="AK109" i="296"/>
  <c r="AH106" i="296"/>
  <c r="AG106" i="296"/>
  <c r="AF106" i="296"/>
  <c r="AD106" i="296"/>
  <c r="AC106" i="296"/>
  <c r="AB106" i="296"/>
  <c r="AA106" i="296"/>
  <c r="Z106" i="296"/>
  <c r="Y106" i="296"/>
  <c r="X106" i="296"/>
  <c r="W106" i="296"/>
  <c r="V106" i="296"/>
  <c r="U106" i="296"/>
  <c r="T106" i="296"/>
  <c r="S106" i="296"/>
  <c r="R106" i="296"/>
  <c r="Q106" i="296"/>
  <c r="P106" i="296"/>
  <c r="O106" i="296"/>
  <c r="N106" i="296"/>
  <c r="M106" i="296"/>
  <c r="L106" i="296"/>
  <c r="K106" i="296"/>
  <c r="J106" i="296"/>
  <c r="I106" i="296"/>
  <c r="H106" i="296"/>
  <c r="G106" i="296"/>
  <c r="F106" i="296"/>
  <c r="AK105" i="296"/>
  <c r="AK104" i="296"/>
  <c r="AM103" i="296"/>
  <c r="AL103" i="296"/>
  <c r="AL96" i="296" s="1"/>
  <c r="AI103" i="296"/>
  <c r="AB103" i="296"/>
  <c r="Z103" i="296"/>
  <c r="Y103" i="296"/>
  <c r="R103" i="296"/>
  <c r="O103" i="296"/>
  <c r="M103" i="296"/>
  <c r="L103" i="296"/>
  <c r="D103" i="296"/>
  <c r="AJ102" i="296"/>
  <c r="AI102" i="296"/>
  <c r="AH102" i="296"/>
  <c r="AG102" i="296"/>
  <c r="AF102" i="296"/>
  <c r="AE102" i="296"/>
  <c r="AE103" i="296" s="1"/>
  <c r="AD102" i="296"/>
  <c r="AC102" i="296"/>
  <c r="AB102" i="296"/>
  <c r="AA102" i="296"/>
  <c r="AA103" i="296" s="1"/>
  <c r="Z102" i="296"/>
  <c r="Y102" i="296"/>
  <c r="X102" i="296"/>
  <c r="W102" i="296"/>
  <c r="W103" i="296" s="1"/>
  <c r="V102" i="296"/>
  <c r="U102" i="296"/>
  <c r="T102" i="296"/>
  <c r="S102" i="296"/>
  <c r="S103" i="296" s="1"/>
  <c r="R102" i="296"/>
  <c r="Q102" i="296"/>
  <c r="P102" i="296"/>
  <c r="P103" i="296" s="1"/>
  <c r="O102" i="296"/>
  <c r="N102" i="296"/>
  <c r="M102" i="296"/>
  <c r="L102" i="296"/>
  <c r="K102" i="296"/>
  <c r="K103" i="296" s="1"/>
  <c r="J102" i="296"/>
  <c r="I102" i="296"/>
  <c r="H102" i="296"/>
  <c r="G102" i="296"/>
  <c r="F102" i="296"/>
  <c r="AK101" i="296"/>
  <c r="F100" i="296"/>
  <c r="G100" i="296" s="1"/>
  <c r="H100" i="296" s="1"/>
  <c r="I100" i="296" s="1"/>
  <c r="AJ99" i="296"/>
  <c r="AJ103" i="296" s="1"/>
  <c r="AI99" i="296"/>
  <c r="AH99" i="296"/>
  <c r="AH103" i="296" s="1"/>
  <c r="AG99" i="296"/>
  <c r="AF99" i="296"/>
  <c r="AF103" i="296" s="1"/>
  <c r="AE99" i="296"/>
  <c r="AD99" i="296"/>
  <c r="AD103" i="296" s="1"/>
  <c r="AC99" i="296"/>
  <c r="AB99" i="296"/>
  <c r="AA99" i="296"/>
  <c r="Z99" i="296"/>
  <c r="Y99" i="296"/>
  <c r="X99" i="296"/>
  <c r="X103" i="296" s="1"/>
  <c r="W99" i="296"/>
  <c r="V99" i="296"/>
  <c r="V103" i="296" s="1"/>
  <c r="U99" i="296"/>
  <c r="T99" i="296"/>
  <c r="S99" i="296"/>
  <c r="R99" i="296"/>
  <c r="Q99" i="296"/>
  <c r="P99" i="296"/>
  <c r="O99" i="296"/>
  <c r="N99" i="296"/>
  <c r="N103" i="296" s="1"/>
  <c r="M99" i="296"/>
  <c r="L99" i="296"/>
  <c r="K99" i="296"/>
  <c r="J99" i="296"/>
  <c r="I99" i="296"/>
  <c r="H99" i="296"/>
  <c r="H103" i="296" s="1"/>
  <c r="G99" i="296"/>
  <c r="F99" i="296"/>
  <c r="F103" i="296" s="1"/>
  <c r="AK98" i="296"/>
  <c r="Y97" i="296"/>
  <c r="Z97" i="296" s="1"/>
  <c r="AA97" i="296" s="1"/>
  <c r="AB97" i="296" s="1"/>
  <c r="AC97" i="296" s="1"/>
  <c r="AD97" i="296" s="1"/>
  <c r="AE97" i="296" s="1"/>
  <c r="AF97" i="296" s="1"/>
  <c r="AG97" i="296" s="1"/>
  <c r="AH97" i="296" s="1"/>
  <c r="AI97" i="296" s="1"/>
  <c r="AJ97" i="296" s="1"/>
  <c r="AK97" i="296" s="1"/>
  <c r="I97" i="296"/>
  <c r="J97" i="296" s="1"/>
  <c r="K97" i="296" s="1"/>
  <c r="L97" i="296" s="1"/>
  <c r="M97" i="296" s="1"/>
  <c r="N97" i="296" s="1"/>
  <c r="O97" i="296" s="1"/>
  <c r="P97" i="296" s="1"/>
  <c r="Q97" i="296" s="1"/>
  <c r="R97" i="296" s="1"/>
  <c r="S97" i="296" s="1"/>
  <c r="T97" i="296" s="1"/>
  <c r="U97" i="296" s="1"/>
  <c r="V97" i="296" s="1"/>
  <c r="W97" i="296" s="1"/>
  <c r="X97" i="296" s="1"/>
  <c r="F97" i="296"/>
  <c r="G97" i="296" s="1"/>
  <c r="H97" i="296" s="1"/>
  <c r="AM96" i="296"/>
  <c r="AK96" i="296"/>
  <c r="AG93" i="296"/>
  <c r="AF93" i="296"/>
  <c r="AE93" i="296"/>
  <c r="AC93" i="296"/>
  <c r="AB93" i="296"/>
  <c r="AA93" i="296"/>
  <c r="Z93" i="296"/>
  <c r="Y93" i="296"/>
  <c r="X93" i="296"/>
  <c r="W93" i="296"/>
  <c r="V93" i="296"/>
  <c r="U93" i="296"/>
  <c r="T93" i="296"/>
  <c r="S93" i="296"/>
  <c r="R93" i="296"/>
  <c r="Q93" i="296"/>
  <c r="P93" i="296"/>
  <c r="O93" i="296"/>
  <c r="N93" i="296"/>
  <c r="M93" i="296"/>
  <c r="L93" i="296"/>
  <c r="K93" i="296"/>
  <c r="J93" i="296"/>
  <c r="I93" i="296"/>
  <c r="H93" i="296"/>
  <c r="G93" i="296"/>
  <c r="F93" i="296"/>
  <c r="AK92" i="296"/>
  <c r="AK91" i="296"/>
  <c r="AD93" i="296" s="1"/>
  <c r="AM90" i="296"/>
  <c r="AM83" i="296" s="1"/>
  <c r="AL90" i="296"/>
  <c r="AL83" i="296" s="1"/>
  <c r="AJ90" i="296"/>
  <c r="AF90" i="296"/>
  <c r="AA90" i="296"/>
  <c r="Y90" i="296"/>
  <c r="X90" i="296"/>
  <c r="T90" i="296"/>
  <c r="M90" i="296"/>
  <c r="J90" i="296"/>
  <c r="H90" i="296"/>
  <c r="G90" i="296"/>
  <c r="D90" i="296"/>
  <c r="AJ89" i="296"/>
  <c r="AI89" i="296"/>
  <c r="AH89" i="296"/>
  <c r="AH90" i="296" s="1"/>
  <c r="AG89" i="296"/>
  <c r="AF89" i="296"/>
  <c r="AE89" i="296"/>
  <c r="AE90" i="296" s="1"/>
  <c r="AD89" i="296"/>
  <c r="AC89" i="296"/>
  <c r="AB89" i="296"/>
  <c r="AA89" i="296"/>
  <c r="Z89" i="296"/>
  <c r="Y89" i="296"/>
  <c r="X89" i="296"/>
  <c r="W89" i="296"/>
  <c r="V89" i="296"/>
  <c r="U89" i="296"/>
  <c r="T89" i="296"/>
  <c r="S89" i="296"/>
  <c r="S90" i="296" s="1"/>
  <c r="R89" i="296"/>
  <c r="Q89" i="296"/>
  <c r="P89" i="296"/>
  <c r="O89" i="296"/>
  <c r="N89" i="296"/>
  <c r="M89" i="296"/>
  <c r="L89" i="296"/>
  <c r="K89" i="296"/>
  <c r="J89" i="296"/>
  <c r="I89" i="296"/>
  <c r="H89" i="296"/>
  <c r="G89" i="296"/>
  <c r="AK89" i="296" s="1"/>
  <c r="F89" i="296"/>
  <c r="AK88" i="296"/>
  <c r="F87" i="296"/>
  <c r="G87" i="296" s="1"/>
  <c r="H87" i="296" s="1"/>
  <c r="AJ86" i="296"/>
  <c r="AI86" i="296"/>
  <c r="AI90" i="296" s="1"/>
  <c r="AH86" i="296"/>
  <c r="AG86" i="296"/>
  <c r="AG90" i="296" s="1"/>
  <c r="AF86" i="296"/>
  <c r="AE86" i="296"/>
  <c r="AD86" i="296"/>
  <c r="AD90" i="296" s="1"/>
  <c r="AC86" i="296"/>
  <c r="AB86" i="296"/>
  <c r="AB90" i="296" s="1"/>
  <c r="AA86" i="296"/>
  <c r="Z86" i="296"/>
  <c r="Z90" i="296" s="1"/>
  <c r="Y86" i="296"/>
  <c r="X86" i="296"/>
  <c r="W86" i="296"/>
  <c r="W90" i="296" s="1"/>
  <c r="V86" i="296"/>
  <c r="V90" i="296" s="1"/>
  <c r="U86" i="296"/>
  <c r="U90" i="296" s="1"/>
  <c r="T86" i="296"/>
  <c r="S86" i="296"/>
  <c r="R86" i="296"/>
  <c r="R90" i="296" s="1"/>
  <c r="Q86" i="296"/>
  <c r="P86" i="296"/>
  <c r="P90" i="296" s="1"/>
  <c r="O86" i="296"/>
  <c r="O90" i="296" s="1"/>
  <c r="N86" i="296"/>
  <c r="N90" i="296" s="1"/>
  <c r="M86" i="296"/>
  <c r="L86" i="296"/>
  <c r="L90" i="296" s="1"/>
  <c r="K86" i="296"/>
  <c r="K90" i="296" s="1"/>
  <c r="J86" i="296"/>
  <c r="I86" i="296"/>
  <c r="I90" i="296" s="1"/>
  <c r="H86" i="296"/>
  <c r="G86" i="296"/>
  <c r="F86" i="296"/>
  <c r="AK85" i="296"/>
  <c r="G84" i="296"/>
  <c r="H84" i="296" s="1"/>
  <c r="I84" i="296" s="1"/>
  <c r="J84" i="296" s="1"/>
  <c r="K84" i="296" s="1"/>
  <c r="L84" i="296" s="1"/>
  <c r="M84" i="296" s="1"/>
  <c r="N84" i="296" s="1"/>
  <c r="O84" i="296" s="1"/>
  <c r="P84" i="296" s="1"/>
  <c r="Q84" i="296" s="1"/>
  <c r="R84" i="296" s="1"/>
  <c r="S84" i="296" s="1"/>
  <c r="T84" i="296" s="1"/>
  <c r="U84" i="296" s="1"/>
  <c r="V84" i="296" s="1"/>
  <c r="W84" i="296" s="1"/>
  <c r="X84" i="296" s="1"/>
  <c r="Y84" i="296" s="1"/>
  <c r="Z84" i="296" s="1"/>
  <c r="AA84" i="296" s="1"/>
  <c r="AB84" i="296" s="1"/>
  <c r="AC84" i="296" s="1"/>
  <c r="AD84" i="296" s="1"/>
  <c r="AE84" i="296" s="1"/>
  <c r="AF84" i="296" s="1"/>
  <c r="AG84" i="296" s="1"/>
  <c r="AH84" i="296" s="1"/>
  <c r="AI84" i="296" s="1"/>
  <c r="AJ84" i="296" s="1"/>
  <c r="AK84" i="296" s="1"/>
  <c r="F84" i="296"/>
  <c r="AK83" i="296"/>
  <c r="AH80" i="296"/>
  <c r="AG80" i="296"/>
  <c r="AF80" i="296"/>
  <c r="AD80" i="296"/>
  <c r="AC80" i="296"/>
  <c r="AB80" i="296"/>
  <c r="AA80" i="296"/>
  <c r="Z80" i="296"/>
  <c r="Y80" i="296"/>
  <c r="X80" i="296"/>
  <c r="W80" i="296"/>
  <c r="V80" i="296"/>
  <c r="U80" i="296"/>
  <c r="T80" i="296"/>
  <c r="S80" i="296"/>
  <c r="R80" i="296"/>
  <c r="Q80" i="296"/>
  <c r="P80" i="296"/>
  <c r="O80" i="296"/>
  <c r="N80" i="296"/>
  <c r="M80" i="296"/>
  <c r="L80" i="296"/>
  <c r="K80" i="296"/>
  <c r="J80" i="296"/>
  <c r="I80" i="296"/>
  <c r="H80" i="296"/>
  <c r="G80" i="296"/>
  <c r="F80" i="296"/>
  <c r="AK79" i="296"/>
  <c r="AK78" i="296"/>
  <c r="AE80" i="296" s="1"/>
  <c r="AM77" i="296"/>
  <c r="AM70" i="296" s="1"/>
  <c r="AL77" i="296"/>
  <c r="AL70" i="296" s="1"/>
  <c r="AJ77" i="296"/>
  <c r="AF77" i="296"/>
  <c r="Y77" i="296"/>
  <c r="T77" i="296"/>
  <c r="P77" i="296"/>
  <c r="M77" i="296"/>
  <c r="H77" i="296"/>
  <c r="D77" i="296"/>
  <c r="AJ76" i="296"/>
  <c r="AI76" i="296"/>
  <c r="AH76" i="296"/>
  <c r="AG76" i="296"/>
  <c r="AF76" i="296"/>
  <c r="AE76" i="296"/>
  <c r="AE77" i="296" s="1"/>
  <c r="AD76" i="296"/>
  <c r="AC76" i="296"/>
  <c r="AB76" i="296"/>
  <c r="AA76" i="296"/>
  <c r="Z76" i="296"/>
  <c r="Y76" i="296"/>
  <c r="X76" i="296"/>
  <c r="X77" i="296" s="1"/>
  <c r="W76" i="296"/>
  <c r="V76" i="296"/>
  <c r="V77" i="296" s="1"/>
  <c r="U76" i="296"/>
  <c r="T76" i="296"/>
  <c r="S76" i="296"/>
  <c r="S77" i="296" s="1"/>
  <c r="R76" i="296"/>
  <c r="Q76" i="296"/>
  <c r="P76" i="296"/>
  <c r="O76" i="296"/>
  <c r="N76" i="296"/>
  <c r="M76" i="296"/>
  <c r="L76" i="296"/>
  <c r="K76" i="296"/>
  <c r="J76" i="296"/>
  <c r="J77" i="296" s="1"/>
  <c r="I76" i="296"/>
  <c r="H76" i="296"/>
  <c r="G76" i="296"/>
  <c r="F76" i="296"/>
  <c r="AK75" i="296"/>
  <c r="I74" i="296"/>
  <c r="J74" i="296" s="1"/>
  <c r="K74" i="296" s="1"/>
  <c r="L74" i="296" s="1"/>
  <c r="M74" i="296" s="1"/>
  <c r="N74" i="296" s="1"/>
  <c r="O74" i="296" s="1"/>
  <c r="P74" i="296" s="1"/>
  <c r="Q74" i="296" s="1"/>
  <c r="R74" i="296" s="1"/>
  <c r="S74" i="296" s="1"/>
  <c r="T74" i="296" s="1"/>
  <c r="U74" i="296" s="1"/>
  <c r="V74" i="296" s="1"/>
  <c r="W74" i="296" s="1"/>
  <c r="X74" i="296" s="1"/>
  <c r="Y74" i="296" s="1"/>
  <c r="Z74" i="296" s="1"/>
  <c r="AA74" i="296" s="1"/>
  <c r="AB74" i="296" s="1"/>
  <c r="AC74" i="296" s="1"/>
  <c r="AD74" i="296" s="1"/>
  <c r="AE74" i="296" s="1"/>
  <c r="AF74" i="296" s="1"/>
  <c r="AG74" i="296" s="1"/>
  <c r="AH74" i="296" s="1"/>
  <c r="AI74" i="296" s="1"/>
  <c r="AJ74" i="296" s="1"/>
  <c r="AK74" i="296" s="1"/>
  <c r="G74" i="296"/>
  <c r="H74" i="296" s="1"/>
  <c r="F74" i="296"/>
  <c r="AJ73" i="296"/>
  <c r="AI73" i="296"/>
  <c r="AI77" i="296" s="1"/>
  <c r="AH73" i="296"/>
  <c r="AG73" i="296"/>
  <c r="AG77" i="296" s="1"/>
  <c r="AF73" i="296"/>
  <c r="AE73" i="296"/>
  <c r="AD73" i="296"/>
  <c r="AD77" i="296" s="1"/>
  <c r="AC73" i="296"/>
  <c r="AC77" i="296" s="1"/>
  <c r="AB73" i="296"/>
  <c r="AB77" i="296" s="1"/>
  <c r="AA73" i="296"/>
  <c r="AA77" i="296" s="1"/>
  <c r="Z73" i="296"/>
  <c r="Z77" i="296" s="1"/>
  <c r="Y73" i="296"/>
  <c r="X73" i="296"/>
  <c r="W73" i="296"/>
  <c r="W77" i="296" s="1"/>
  <c r="V73" i="296"/>
  <c r="U73" i="296"/>
  <c r="U77" i="296" s="1"/>
  <c r="T73" i="296"/>
  <c r="S73" i="296"/>
  <c r="R73" i="296"/>
  <c r="R77" i="296" s="1"/>
  <c r="Q73" i="296"/>
  <c r="Q77" i="296" s="1"/>
  <c r="P73" i="296"/>
  <c r="O73" i="296"/>
  <c r="O77" i="296" s="1"/>
  <c r="N73" i="296"/>
  <c r="N77" i="296" s="1"/>
  <c r="M73" i="296"/>
  <c r="L73" i="296"/>
  <c r="L77" i="296" s="1"/>
  <c r="K73" i="296"/>
  <c r="K77" i="296" s="1"/>
  <c r="J73" i="296"/>
  <c r="I73" i="296"/>
  <c r="I77" i="296" s="1"/>
  <c r="H73" i="296"/>
  <c r="G73" i="296"/>
  <c r="F73" i="296"/>
  <c r="AK72" i="296"/>
  <c r="AG71" i="296"/>
  <c r="AH71" i="296" s="1"/>
  <c r="AI71" i="296" s="1"/>
  <c r="AJ71" i="296" s="1"/>
  <c r="AK71" i="296" s="1"/>
  <c r="F71" i="296"/>
  <c r="G71" i="296" s="1"/>
  <c r="H71" i="296" s="1"/>
  <c r="I71" i="296" s="1"/>
  <c r="J71" i="296" s="1"/>
  <c r="K71" i="296" s="1"/>
  <c r="L71" i="296" s="1"/>
  <c r="M71" i="296" s="1"/>
  <c r="N71" i="296" s="1"/>
  <c r="O71" i="296" s="1"/>
  <c r="P71" i="296" s="1"/>
  <c r="Q71" i="296" s="1"/>
  <c r="R71" i="296" s="1"/>
  <c r="S71" i="296" s="1"/>
  <c r="T71" i="296" s="1"/>
  <c r="U71" i="296" s="1"/>
  <c r="V71" i="296" s="1"/>
  <c r="W71" i="296" s="1"/>
  <c r="X71" i="296" s="1"/>
  <c r="Y71" i="296" s="1"/>
  <c r="Z71" i="296" s="1"/>
  <c r="AA71" i="296" s="1"/>
  <c r="AB71" i="296" s="1"/>
  <c r="AC71" i="296" s="1"/>
  <c r="AD71" i="296" s="1"/>
  <c r="AE71" i="296" s="1"/>
  <c r="AF71" i="296" s="1"/>
  <c r="AK70" i="296"/>
  <c r="AG67" i="296"/>
  <c r="AF67" i="296"/>
  <c r="AE67" i="296"/>
  <c r="AD67" i="296"/>
  <c r="AC67" i="296"/>
  <c r="AB67" i="296"/>
  <c r="AA67" i="296"/>
  <c r="Z67" i="296"/>
  <c r="Y67" i="296"/>
  <c r="X67" i="296"/>
  <c r="W67" i="296"/>
  <c r="V67" i="296"/>
  <c r="U67" i="296"/>
  <c r="T67" i="296"/>
  <c r="S67" i="296"/>
  <c r="R67" i="296"/>
  <c r="Q67" i="296"/>
  <c r="P67" i="296"/>
  <c r="O67" i="296"/>
  <c r="N67" i="296"/>
  <c r="M67" i="296"/>
  <c r="L67" i="296"/>
  <c r="K67" i="296"/>
  <c r="J67" i="296"/>
  <c r="I67" i="296"/>
  <c r="H67" i="296"/>
  <c r="G67" i="296"/>
  <c r="F67" i="296"/>
  <c r="AK66" i="296"/>
  <c r="AK65" i="296"/>
  <c r="AM64" i="296"/>
  <c r="AL64" i="296"/>
  <c r="AL57" i="296" s="1"/>
  <c r="AE64" i="296"/>
  <c r="AA64" i="296"/>
  <c r="X64" i="296"/>
  <c r="U64" i="296"/>
  <c r="S64" i="296"/>
  <c r="O64" i="296"/>
  <c r="M64" i="296"/>
  <c r="G64" i="296"/>
  <c r="F64" i="296"/>
  <c r="D64" i="296"/>
  <c r="AJ63" i="296"/>
  <c r="AJ64" i="296" s="1"/>
  <c r="AI63" i="296"/>
  <c r="AH63" i="296"/>
  <c r="AG63" i="296"/>
  <c r="AF63" i="296"/>
  <c r="AE63" i="296"/>
  <c r="AD63" i="296"/>
  <c r="AD64" i="296" s="1"/>
  <c r="AC63" i="296"/>
  <c r="AB63" i="296"/>
  <c r="AA63" i="296"/>
  <c r="Z63" i="296"/>
  <c r="Y63" i="296"/>
  <c r="X63" i="296"/>
  <c r="W63" i="296"/>
  <c r="V63" i="296"/>
  <c r="U63" i="296"/>
  <c r="T63" i="296"/>
  <c r="S63" i="296"/>
  <c r="R63" i="296"/>
  <c r="R64" i="296" s="1"/>
  <c r="Q63" i="296"/>
  <c r="P63" i="296"/>
  <c r="O63" i="296"/>
  <c r="N63" i="296"/>
  <c r="M63" i="296"/>
  <c r="L63" i="296"/>
  <c r="L64" i="296" s="1"/>
  <c r="K63" i="296"/>
  <c r="J63" i="296"/>
  <c r="I63" i="296"/>
  <c r="H63" i="296"/>
  <c r="G63" i="296"/>
  <c r="F63" i="296"/>
  <c r="AK62" i="296"/>
  <c r="F61" i="296"/>
  <c r="G61" i="296" s="1"/>
  <c r="H61" i="296" s="1"/>
  <c r="AJ60" i="296"/>
  <c r="AI60" i="296"/>
  <c r="AH60" i="296"/>
  <c r="AH64" i="296" s="1"/>
  <c r="AG60" i="296"/>
  <c r="AG64" i="296" s="1"/>
  <c r="AF60" i="296"/>
  <c r="AF64" i="296" s="1"/>
  <c r="AE60" i="296"/>
  <c r="AD60" i="296"/>
  <c r="AC60" i="296"/>
  <c r="AC64" i="296" s="1"/>
  <c r="AB60" i="296"/>
  <c r="AA60" i="296"/>
  <c r="Z60" i="296"/>
  <c r="Z64" i="296" s="1"/>
  <c r="Y60" i="296"/>
  <c r="Y64" i="296" s="1"/>
  <c r="X60" i="296"/>
  <c r="W60" i="296"/>
  <c r="V60" i="296"/>
  <c r="V64" i="296" s="1"/>
  <c r="U60" i="296"/>
  <c r="T60" i="296"/>
  <c r="T64" i="296" s="1"/>
  <c r="S60" i="296"/>
  <c r="R60" i="296"/>
  <c r="Q60" i="296"/>
  <c r="Q64" i="296" s="1"/>
  <c r="P60" i="296"/>
  <c r="O60" i="296"/>
  <c r="N60" i="296"/>
  <c r="N64" i="296" s="1"/>
  <c r="M60" i="296"/>
  <c r="L60" i="296"/>
  <c r="K60" i="296"/>
  <c r="J60" i="296"/>
  <c r="J64" i="296" s="1"/>
  <c r="I60" i="296"/>
  <c r="H60" i="296"/>
  <c r="H64" i="296" s="1"/>
  <c r="G60" i="296"/>
  <c r="F60" i="296"/>
  <c r="AK59" i="296"/>
  <c r="F58" i="296"/>
  <c r="G58" i="296" s="1"/>
  <c r="H58" i="296" s="1"/>
  <c r="I58" i="296" s="1"/>
  <c r="J58" i="296" s="1"/>
  <c r="K58" i="296" s="1"/>
  <c r="L58" i="296" s="1"/>
  <c r="M58" i="296" s="1"/>
  <c r="N58" i="296" s="1"/>
  <c r="O58" i="296" s="1"/>
  <c r="P58" i="296" s="1"/>
  <c r="Q58" i="296" s="1"/>
  <c r="R58" i="296" s="1"/>
  <c r="S58" i="296" s="1"/>
  <c r="T58" i="296" s="1"/>
  <c r="U58" i="296" s="1"/>
  <c r="V58" i="296" s="1"/>
  <c r="W58" i="296" s="1"/>
  <c r="X58" i="296" s="1"/>
  <c r="Y58" i="296" s="1"/>
  <c r="Z58" i="296" s="1"/>
  <c r="AA58" i="296" s="1"/>
  <c r="AB58" i="296" s="1"/>
  <c r="AC58" i="296" s="1"/>
  <c r="AD58" i="296" s="1"/>
  <c r="AE58" i="296" s="1"/>
  <c r="AF58" i="296" s="1"/>
  <c r="AG58" i="296" s="1"/>
  <c r="AH58" i="296" s="1"/>
  <c r="AI58" i="296" s="1"/>
  <c r="AJ58" i="296" s="1"/>
  <c r="AK58" i="296" s="1"/>
  <c r="AM57" i="296"/>
  <c r="AK57" i="296"/>
  <c r="AK53" i="296"/>
  <c r="AE350" i="296"/>
  <c r="AD350" i="296"/>
  <c r="AC350" i="296"/>
  <c r="AA350" i="296"/>
  <c r="Z350" i="296"/>
  <c r="Y350" i="296"/>
  <c r="V350" i="296"/>
  <c r="U350" i="296"/>
  <c r="T350" i="296"/>
  <c r="S350" i="296"/>
  <c r="O350" i="296"/>
  <c r="N350" i="296"/>
  <c r="M350" i="296"/>
  <c r="L350" i="296"/>
  <c r="I350" i="296"/>
  <c r="H350" i="296"/>
  <c r="G350" i="296"/>
  <c r="F350" i="296"/>
  <c r="AM51" i="296"/>
  <c r="AL51" i="296"/>
  <c r="AH51" i="296"/>
  <c r="AH349" i="296" s="1"/>
  <c r="AF51" i="296"/>
  <c r="AF349" i="296" s="1"/>
  <c r="AE51" i="296"/>
  <c r="AE349" i="296" s="1"/>
  <c r="Z51" i="296"/>
  <c r="Z349" i="296" s="1"/>
  <c r="Y51" i="296"/>
  <c r="Y349" i="296" s="1"/>
  <c r="V51" i="296"/>
  <c r="V349" i="296" s="1"/>
  <c r="T51" i="296"/>
  <c r="T349" i="296" s="1"/>
  <c r="R51" i="296"/>
  <c r="R349" i="296" s="1"/>
  <c r="N51" i="296"/>
  <c r="N349" i="296" s="1"/>
  <c r="M51" i="296"/>
  <c r="M349" i="296" s="1"/>
  <c r="G349" i="296"/>
  <c r="D51" i="296"/>
  <c r="AJ50" i="296"/>
  <c r="AI50" i="296"/>
  <c r="AH50" i="296"/>
  <c r="AG50" i="296"/>
  <c r="AF50" i="296"/>
  <c r="AE50" i="296"/>
  <c r="AD50" i="296"/>
  <c r="AC50" i="296"/>
  <c r="AB50" i="296"/>
  <c r="AA50" i="296"/>
  <c r="Z50" i="296"/>
  <c r="Y50" i="296"/>
  <c r="X50" i="296"/>
  <c r="W50" i="296"/>
  <c r="V50" i="296"/>
  <c r="U50" i="296"/>
  <c r="T50" i="296"/>
  <c r="S50" i="296"/>
  <c r="S51" i="296" s="1"/>
  <c r="S349" i="296" s="1"/>
  <c r="R50" i="296"/>
  <c r="Q50" i="296"/>
  <c r="P50" i="296"/>
  <c r="O50" i="296"/>
  <c r="N50" i="296"/>
  <c r="M50" i="296"/>
  <c r="L50" i="296"/>
  <c r="K50" i="296"/>
  <c r="AK50" i="296" s="1"/>
  <c r="J50" i="296"/>
  <c r="I50" i="296"/>
  <c r="H50" i="296"/>
  <c r="G50" i="296"/>
  <c r="F50" i="296"/>
  <c r="AK49" i="296"/>
  <c r="AJ47" i="296"/>
  <c r="AJ51" i="296" s="1"/>
  <c r="AJ349" i="296" s="1"/>
  <c r="AI47" i="296"/>
  <c r="AH47" i="296"/>
  <c r="AG47" i="296"/>
  <c r="AG51" i="296" s="1"/>
  <c r="AG349" i="296" s="1"/>
  <c r="AF47" i="296"/>
  <c r="AE47" i="296"/>
  <c r="AD47" i="296"/>
  <c r="AD51" i="296" s="1"/>
  <c r="AD349" i="296" s="1"/>
  <c r="AC47" i="296"/>
  <c r="AC51" i="296" s="1"/>
  <c r="AC349" i="296" s="1"/>
  <c r="AB47" i="296"/>
  <c r="AB51" i="296" s="1"/>
  <c r="AB349" i="296" s="1"/>
  <c r="AA47" i="296"/>
  <c r="Z47" i="296"/>
  <c r="Y47" i="296"/>
  <c r="X47" i="296"/>
  <c r="X51" i="296" s="1"/>
  <c r="X349" i="296" s="1"/>
  <c r="W47" i="296"/>
  <c r="V47" i="296"/>
  <c r="U47" i="296"/>
  <c r="U51" i="296" s="1"/>
  <c r="U349" i="296" s="1"/>
  <c r="T47" i="296"/>
  <c r="S47" i="296"/>
  <c r="R47" i="296"/>
  <c r="Q47" i="296"/>
  <c r="Q51" i="296" s="1"/>
  <c r="Q349" i="296" s="1"/>
  <c r="P47" i="296"/>
  <c r="P51" i="296" s="1"/>
  <c r="P349" i="296" s="1"/>
  <c r="O47" i="296"/>
  <c r="N47" i="296"/>
  <c r="M47" i="296"/>
  <c r="L47" i="296"/>
  <c r="L51" i="296" s="1"/>
  <c r="L349" i="296" s="1"/>
  <c r="K47" i="296"/>
  <c r="J47" i="296"/>
  <c r="J51" i="296" s="1"/>
  <c r="J349" i="296" s="1"/>
  <c r="I47" i="296"/>
  <c r="I51" i="296" s="1"/>
  <c r="I349" i="296" s="1"/>
  <c r="H47" i="296"/>
  <c r="H51" i="296" s="1"/>
  <c r="H349" i="296" s="1"/>
  <c r="G47" i="296"/>
  <c r="F47" i="296"/>
  <c r="AK46" i="296"/>
  <c r="E45" i="296"/>
  <c r="AK44" i="296"/>
  <c r="AF41" i="296"/>
  <c r="AE41" i="296"/>
  <c r="AD41" i="296"/>
  <c r="AC41" i="296"/>
  <c r="AB41" i="296"/>
  <c r="Y41" i="296"/>
  <c r="X41" i="296"/>
  <c r="W41" i="296"/>
  <c r="V41" i="296"/>
  <c r="U41" i="296"/>
  <c r="R41" i="296"/>
  <c r="Q41" i="296"/>
  <c r="P41" i="296"/>
  <c r="O41" i="296"/>
  <c r="N41" i="296"/>
  <c r="K41" i="296"/>
  <c r="J41" i="296"/>
  <c r="I41" i="296"/>
  <c r="H41" i="296"/>
  <c r="G41" i="296"/>
  <c r="E41" i="296"/>
  <c r="AK40" i="296"/>
  <c r="AK39" i="296"/>
  <c r="AM38" i="296"/>
  <c r="AL38" i="296"/>
  <c r="D38" i="296"/>
  <c r="AJ37" i="296"/>
  <c r="AI37" i="296"/>
  <c r="AH37" i="296"/>
  <c r="AG37" i="296"/>
  <c r="AF37" i="296"/>
  <c r="AE37" i="296"/>
  <c r="AD37" i="296"/>
  <c r="AC37" i="296"/>
  <c r="AB37" i="296"/>
  <c r="AA37" i="296"/>
  <c r="Z37" i="296"/>
  <c r="Y37" i="296"/>
  <c r="X37" i="296"/>
  <c r="W37" i="296"/>
  <c r="V37" i="296"/>
  <c r="U37" i="296"/>
  <c r="T37" i="296"/>
  <c r="S37" i="296"/>
  <c r="R37" i="296"/>
  <c r="Q37" i="296"/>
  <c r="P37" i="296"/>
  <c r="O37" i="296"/>
  <c r="N37" i="296"/>
  <c r="M37" i="296"/>
  <c r="L37" i="296"/>
  <c r="K37" i="296"/>
  <c r="J37" i="296"/>
  <c r="I37" i="296"/>
  <c r="H37" i="296"/>
  <c r="G37" i="296"/>
  <c r="F37" i="296"/>
  <c r="AK36" i="296"/>
  <c r="AJ34" i="296"/>
  <c r="AI34" i="296"/>
  <c r="AH34" i="296"/>
  <c r="AG34" i="296"/>
  <c r="AF34" i="296"/>
  <c r="AE34" i="296"/>
  <c r="AD34" i="296"/>
  <c r="AC34" i="296"/>
  <c r="AB34" i="296"/>
  <c r="AA34" i="296"/>
  <c r="Z34" i="296"/>
  <c r="Y34" i="296"/>
  <c r="X34" i="296"/>
  <c r="W34" i="296"/>
  <c r="V34" i="296"/>
  <c r="U34" i="296"/>
  <c r="T34" i="296"/>
  <c r="S34" i="296"/>
  <c r="R34" i="296"/>
  <c r="Q34" i="296"/>
  <c r="P34" i="296"/>
  <c r="O34" i="296"/>
  <c r="N34" i="296"/>
  <c r="M34" i="296"/>
  <c r="L34" i="296"/>
  <c r="K34" i="296"/>
  <c r="J34" i="296"/>
  <c r="I34" i="296"/>
  <c r="H34" i="296"/>
  <c r="G34" i="296"/>
  <c r="F34" i="296"/>
  <c r="F35" i="296" s="1"/>
  <c r="AK33" i="296"/>
  <c r="E32" i="296"/>
  <c r="AK31" i="296"/>
  <c r="F29" i="296"/>
  <c r="G29" i="296" s="1"/>
  <c r="AI28" i="296"/>
  <c r="AH28" i="296"/>
  <c r="AG28" i="296"/>
  <c r="AF28" i="296"/>
  <c r="AD28" i="296"/>
  <c r="AC28" i="296"/>
  <c r="AB28" i="296"/>
  <c r="AA28" i="296"/>
  <c r="Z28" i="296"/>
  <c r="Y28" i="296"/>
  <c r="X28" i="296"/>
  <c r="W28" i="296"/>
  <c r="V28" i="296"/>
  <c r="U28" i="296"/>
  <c r="T28" i="296"/>
  <c r="S28" i="296"/>
  <c r="R28" i="296"/>
  <c r="Q28" i="296"/>
  <c r="P28" i="296"/>
  <c r="O28" i="296"/>
  <c r="N28" i="296"/>
  <c r="M28" i="296"/>
  <c r="L28" i="296"/>
  <c r="K28" i="296"/>
  <c r="J28" i="296"/>
  <c r="I28" i="296"/>
  <c r="H28" i="296"/>
  <c r="G28" i="296"/>
  <c r="F28" i="296"/>
  <c r="AK27" i="296"/>
  <c r="AK26" i="296"/>
  <c r="AE28" i="296" s="1"/>
  <c r="AM25" i="296"/>
  <c r="AL25" i="296"/>
  <c r="AI25" i="296"/>
  <c r="AH25" i="296"/>
  <c r="AC25" i="296"/>
  <c r="AB25" i="296"/>
  <c r="V25" i="296"/>
  <c r="S25" i="296"/>
  <c r="R25" i="296"/>
  <c r="Q25" i="296"/>
  <c r="P25" i="296"/>
  <c r="K25" i="296"/>
  <c r="F25" i="296"/>
  <c r="F30" i="296" s="1"/>
  <c r="D25" i="296"/>
  <c r="AJ24" i="296"/>
  <c r="AI24" i="296"/>
  <c r="AH24" i="296"/>
  <c r="AG24" i="296"/>
  <c r="AF24" i="296"/>
  <c r="AE24" i="296"/>
  <c r="AD24" i="296"/>
  <c r="AC24" i="296"/>
  <c r="AB24" i="296"/>
  <c r="AA24" i="296"/>
  <c r="Z24" i="296"/>
  <c r="Y24" i="296"/>
  <c r="Y25" i="296" s="1"/>
  <c r="X24" i="296"/>
  <c r="W24" i="296"/>
  <c r="V24" i="296"/>
  <c r="U24" i="296"/>
  <c r="T24" i="296"/>
  <c r="S24" i="296"/>
  <c r="R24" i="296"/>
  <c r="Q24" i="296"/>
  <c r="P24" i="296"/>
  <c r="O24" i="296"/>
  <c r="N24" i="296"/>
  <c r="M24" i="296"/>
  <c r="M25" i="296" s="1"/>
  <c r="L24" i="296"/>
  <c r="K24" i="296"/>
  <c r="J24" i="296"/>
  <c r="J25" i="296" s="1"/>
  <c r="I24" i="296"/>
  <c r="H24" i="296"/>
  <c r="G24" i="296"/>
  <c r="F24" i="296"/>
  <c r="AK23" i="296"/>
  <c r="F22" i="296"/>
  <c r="G22" i="296" s="1"/>
  <c r="H22" i="296" s="1"/>
  <c r="AJ21" i="296"/>
  <c r="AJ25" i="296" s="1"/>
  <c r="AI21" i="296"/>
  <c r="AH21" i="296"/>
  <c r="AG21" i="296"/>
  <c r="AG25" i="296" s="1"/>
  <c r="AF21" i="296"/>
  <c r="AE21" i="296"/>
  <c r="AE25" i="296" s="1"/>
  <c r="AD21" i="296"/>
  <c r="AD25" i="296" s="1"/>
  <c r="AC21" i="296"/>
  <c r="AB21" i="296"/>
  <c r="AA21" i="296"/>
  <c r="Z21" i="296"/>
  <c r="Z25" i="296" s="1"/>
  <c r="Y21" i="296"/>
  <c r="X21" i="296"/>
  <c r="X25" i="296" s="1"/>
  <c r="W21" i="296"/>
  <c r="W25" i="296" s="1"/>
  <c r="V21" i="296"/>
  <c r="U21" i="296"/>
  <c r="U25" i="296" s="1"/>
  <c r="T21" i="296"/>
  <c r="S21" i="296"/>
  <c r="R21" i="296"/>
  <c r="Q21" i="296"/>
  <c r="P21" i="296"/>
  <c r="O21" i="296"/>
  <c r="N21" i="296"/>
  <c r="N25" i="296" s="1"/>
  <c r="M21" i="296"/>
  <c r="L21" i="296"/>
  <c r="L25" i="296" s="1"/>
  <c r="K21" i="296"/>
  <c r="J21" i="296"/>
  <c r="I21" i="296"/>
  <c r="I25" i="296" s="1"/>
  <c r="H21" i="296"/>
  <c r="G21" i="296"/>
  <c r="G25" i="296" s="1"/>
  <c r="G30" i="296" s="1"/>
  <c r="F21" i="296"/>
  <c r="AK20" i="296"/>
  <c r="L19" i="296"/>
  <c r="M19" i="296" s="1"/>
  <c r="N19" i="296" s="1"/>
  <c r="O19" i="296" s="1"/>
  <c r="P19" i="296" s="1"/>
  <c r="Q19" i="296" s="1"/>
  <c r="R19" i="296" s="1"/>
  <c r="S19" i="296" s="1"/>
  <c r="T19" i="296" s="1"/>
  <c r="U19" i="296" s="1"/>
  <c r="V19" i="296" s="1"/>
  <c r="W19" i="296" s="1"/>
  <c r="X19" i="296" s="1"/>
  <c r="Y19" i="296" s="1"/>
  <c r="Z19" i="296" s="1"/>
  <c r="AA19" i="296" s="1"/>
  <c r="AB19" i="296" s="1"/>
  <c r="AC19" i="296" s="1"/>
  <c r="AD19" i="296" s="1"/>
  <c r="AE19" i="296" s="1"/>
  <c r="AF19" i="296" s="1"/>
  <c r="AG19" i="296" s="1"/>
  <c r="AH19" i="296" s="1"/>
  <c r="AI19" i="296" s="1"/>
  <c r="AJ19" i="296" s="1"/>
  <c r="AK19" i="296" s="1"/>
  <c r="K19" i="296"/>
  <c r="F19" i="296"/>
  <c r="G19" i="296" s="1"/>
  <c r="H19" i="296" s="1"/>
  <c r="I19" i="296" s="1"/>
  <c r="J19" i="296" s="1"/>
  <c r="AM18" i="296"/>
  <c r="AL18" i="296"/>
  <c r="AK18" i="296"/>
  <c r="F17" i="296"/>
  <c r="AI15" i="296"/>
  <c r="AH15" i="296"/>
  <c r="AG15" i="296"/>
  <c r="AF15" i="296"/>
  <c r="AE15" i="296"/>
  <c r="AD15" i="296"/>
  <c r="AC15" i="296"/>
  <c r="AB15" i="296"/>
  <c r="AA15" i="296"/>
  <c r="Z15" i="296"/>
  <c r="Y15" i="296"/>
  <c r="X15" i="296"/>
  <c r="W15" i="296"/>
  <c r="V15" i="296"/>
  <c r="U15" i="296"/>
  <c r="T15" i="296"/>
  <c r="S15" i="296"/>
  <c r="R15" i="296"/>
  <c r="Q15" i="296"/>
  <c r="P15" i="296"/>
  <c r="O15" i="296"/>
  <c r="N15" i="296"/>
  <c r="M15" i="296"/>
  <c r="L15" i="296"/>
  <c r="K15" i="296"/>
  <c r="J15" i="296"/>
  <c r="I15" i="296"/>
  <c r="H15" i="296"/>
  <c r="G15" i="296"/>
  <c r="F15" i="296"/>
  <c r="AK14" i="296"/>
  <c r="AK13" i="296"/>
  <c r="AM12" i="296"/>
  <c r="AM339" i="296" s="1"/>
  <c r="AL12" i="296"/>
  <c r="AL339" i="296" s="1"/>
  <c r="AJ12" i="296"/>
  <c r="AH12" i="296"/>
  <c r="AE12" i="296"/>
  <c r="AD12" i="296"/>
  <c r="AC12" i="296"/>
  <c r="X12" i="296"/>
  <c r="R12" i="296"/>
  <c r="N12" i="296"/>
  <c r="M12" i="296"/>
  <c r="L12" i="296"/>
  <c r="F12" i="296"/>
  <c r="D12" i="296"/>
  <c r="AJ11" i="296"/>
  <c r="AI11" i="296"/>
  <c r="AI12" i="296" s="1"/>
  <c r="AH11" i="296"/>
  <c r="AG11" i="296"/>
  <c r="AF11" i="296"/>
  <c r="AE11" i="296"/>
  <c r="AD11" i="296"/>
  <c r="AC11" i="296"/>
  <c r="AB11" i="296"/>
  <c r="AA11" i="296"/>
  <c r="Z11" i="296"/>
  <c r="Z12" i="296" s="1"/>
  <c r="Y11" i="296"/>
  <c r="X11" i="296"/>
  <c r="W11" i="296"/>
  <c r="W12" i="296" s="1"/>
  <c r="V11" i="296"/>
  <c r="U11" i="296"/>
  <c r="T11" i="296"/>
  <c r="S11" i="296"/>
  <c r="R11" i="296"/>
  <c r="Q11" i="296"/>
  <c r="Q12" i="296" s="1"/>
  <c r="P11" i="296"/>
  <c r="O11" i="296"/>
  <c r="N11" i="296"/>
  <c r="M11" i="296"/>
  <c r="L11" i="296"/>
  <c r="K11" i="296"/>
  <c r="K12" i="296" s="1"/>
  <c r="J11" i="296"/>
  <c r="I11" i="296"/>
  <c r="H11" i="296"/>
  <c r="G11" i="296"/>
  <c r="G12" i="296" s="1"/>
  <c r="F11" i="296"/>
  <c r="AK10" i="296"/>
  <c r="G9" i="296"/>
  <c r="F9" i="296"/>
  <c r="AJ8" i="296"/>
  <c r="AI8" i="296"/>
  <c r="AH8" i="296"/>
  <c r="AG8" i="296"/>
  <c r="AF8" i="296"/>
  <c r="AE8" i="296"/>
  <c r="AD8" i="296"/>
  <c r="AC8" i="296"/>
  <c r="AB8" i="296"/>
  <c r="AA8" i="296"/>
  <c r="Z8" i="296"/>
  <c r="Y8" i="296"/>
  <c r="Y12" i="296" s="1"/>
  <c r="X8" i="296"/>
  <c r="W8" i="296"/>
  <c r="V8" i="296"/>
  <c r="V12" i="296" s="1"/>
  <c r="U8" i="296"/>
  <c r="T8" i="296"/>
  <c r="S8" i="296"/>
  <c r="S12" i="296" s="1"/>
  <c r="R8" i="296"/>
  <c r="Q8" i="296"/>
  <c r="P8" i="296"/>
  <c r="O8" i="296"/>
  <c r="N8" i="296"/>
  <c r="M8" i="296"/>
  <c r="L8" i="296"/>
  <c r="K8" i="296"/>
  <c r="J8" i="296"/>
  <c r="J12" i="296" s="1"/>
  <c r="I8" i="296"/>
  <c r="H8" i="296"/>
  <c r="G8" i="296"/>
  <c r="F8" i="296"/>
  <c r="AK7" i="296"/>
  <c r="K6" i="296"/>
  <c r="L6" i="296" s="1"/>
  <c r="M6" i="296" s="1"/>
  <c r="N6" i="296" s="1"/>
  <c r="O6" i="296" s="1"/>
  <c r="P6" i="296" s="1"/>
  <c r="Q6" i="296" s="1"/>
  <c r="R6" i="296" s="1"/>
  <c r="S6" i="296" s="1"/>
  <c r="T6" i="296" s="1"/>
  <c r="U6" i="296" s="1"/>
  <c r="V6" i="296" s="1"/>
  <c r="W6" i="296" s="1"/>
  <c r="X6" i="296" s="1"/>
  <c r="Y6" i="296" s="1"/>
  <c r="Z6" i="296" s="1"/>
  <c r="AA6" i="296" s="1"/>
  <c r="AB6" i="296" s="1"/>
  <c r="AC6" i="296" s="1"/>
  <c r="AD6" i="296" s="1"/>
  <c r="AE6" i="296" s="1"/>
  <c r="AF6" i="296" s="1"/>
  <c r="AG6" i="296" s="1"/>
  <c r="AH6" i="296" s="1"/>
  <c r="AI6" i="296" s="1"/>
  <c r="AJ6" i="296" s="1"/>
  <c r="AK6" i="296" s="1"/>
  <c r="J6" i="296"/>
  <c r="I6" i="296"/>
  <c r="G6" i="296"/>
  <c r="H6" i="296" s="1"/>
  <c r="F6" i="296"/>
  <c r="AM5" i="296"/>
  <c r="AM336" i="296" s="1"/>
  <c r="AL5" i="296"/>
  <c r="AL336" i="296" s="1"/>
  <c r="AK5" i="296"/>
  <c r="Z2" i="296"/>
  <c r="E2" i="296"/>
  <c r="E2" i="297" s="1"/>
  <c r="D2" i="296"/>
  <c r="D2" i="297" s="1"/>
  <c r="AK1" i="296"/>
  <c r="Q1" i="296"/>
  <c r="N1" i="296"/>
  <c r="F32" i="296"/>
  <c r="G32" i="296" s="1"/>
  <c r="H32" i="296" s="1"/>
  <c r="I32" i="296" s="1"/>
  <c r="J32" i="296" s="1"/>
  <c r="K32" i="296" s="1"/>
  <c r="L32" i="296" s="1"/>
  <c r="M32" i="296" s="1"/>
  <c r="N32" i="296" s="1"/>
  <c r="O32" i="296" s="1"/>
  <c r="P32" i="296" s="1"/>
  <c r="Q32" i="296" s="1"/>
  <c r="R32" i="296" s="1"/>
  <c r="S32" i="296" s="1"/>
  <c r="T32" i="296" s="1"/>
  <c r="U32" i="296" s="1"/>
  <c r="V32" i="296" s="1"/>
  <c r="W32" i="296" s="1"/>
  <c r="X32" i="296" s="1"/>
  <c r="Y32" i="296" s="1"/>
  <c r="Z32" i="296" s="1"/>
  <c r="AA32" i="296" s="1"/>
  <c r="AB32" i="296" s="1"/>
  <c r="AC32" i="296" s="1"/>
  <c r="AD32" i="296" s="1"/>
  <c r="AE32" i="296" s="1"/>
  <c r="AF32" i="296" s="1"/>
  <c r="AG32" i="296" s="1"/>
  <c r="AH32" i="296" s="1"/>
  <c r="AI32" i="296" s="1"/>
  <c r="F45" i="296" l="1"/>
  <c r="G45" i="297"/>
  <c r="G45" i="296" s="1"/>
  <c r="AH349" i="297"/>
  <c r="AI349" i="297"/>
  <c r="AK338" i="297"/>
  <c r="AJ32" i="296"/>
  <c r="AK32" i="296" s="1"/>
  <c r="G35" i="296"/>
  <c r="H35" i="296" s="1"/>
  <c r="AL4" i="297"/>
  <c r="AM4" i="297" s="1"/>
  <c r="AL4" i="296"/>
  <c r="AM4" i="296" s="1"/>
  <c r="F4" i="296"/>
  <c r="F4" i="297"/>
  <c r="G142" i="296"/>
  <c r="AK138" i="296"/>
  <c r="F68" i="296"/>
  <c r="G68" i="296" s="1"/>
  <c r="H68" i="296" s="1"/>
  <c r="I68" i="296" s="1"/>
  <c r="J68" i="296" s="1"/>
  <c r="K68" i="296" s="1"/>
  <c r="L68" i="296" s="1"/>
  <c r="M68" i="296" s="1"/>
  <c r="N68" i="296" s="1"/>
  <c r="O68" i="296" s="1"/>
  <c r="F69" i="296"/>
  <c r="G69" i="296" s="1"/>
  <c r="H69" i="296" s="1"/>
  <c r="I69" i="296" s="1"/>
  <c r="J69" i="296" s="1"/>
  <c r="K69" i="296" s="1"/>
  <c r="L69" i="296" s="1"/>
  <c r="M69" i="296" s="1"/>
  <c r="N69" i="296" s="1"/>
  <c r="O69" i="296" s="1"/>
  <c r="AK64" i="296"/>
  <c r="AK24" i="296"/>
  <c r="J103" i="296"/>
  <c r="J339" i="296" s="1"/>
  <c r="AK99" i="296"/>
  <c r="AK93" i="296"/>
  <c r="AI339" i="296"/>
  <c r="AK21" i="296"/>
  <c r="I35" i="296"/>
  <c r="J35" i="296" s="1"/>
  <c r="K35" i="296" s="1"/>
  <c r="L35" i="296" s="1"/>
  <c r="M35" i="296" s="1"/>
  <c r="N35" i="296" s="1"/>
  <c r="O35" i="296" s="1"/>
  <c r="P35" i="296" s="1"/>
  <c r="Q35" i="296" s="1"/>
  <c r="R35" i="296" s="1"/>
  <c r="S35" i="296" s="1"/>
  <c r="T35" i="296" s="1"/>
  <c r="U35" i="296" s="1"/>
  <c r="V35" i="296" s="1"/>
  <c r="W35" i="296" s="1"/>
  <c r="X35" i="296" s="1"/>
  <c r="Y35" i="296" s="1"/>
  <c r="Z35" i="296" s="1"/>
  <c r="AA35" i="296" s="1"/>
  <c r="AB35" i="296" s="1"/>
  <c r="AC35" i="296" s="1"/>
  <c r="AD35" i="296" s="1"/>
  <c r="AE35" i="296" s="1"/>
  <c r="AF35" i="296" s="1"/>
  <c r="AG35" i="296" s="1"/>
  <c r="AH35" i="296" s="1"/>
  <c r="AI35" i="296" s="1"/>
  <c r="AJ35" i="296" s="1"/>
  <c r="AK35" i="296" s="1"/>
  <c r="AK60" i="296"/>
  <c r="I64" i="296"/>
  <c r="J100" i="296"/>
  <c r="K100" i="296" s="1"/>
  <c r="L100" i="296" s="1"/>
  <c r="M100" i="296" s="1"/>
  <c r="N100" i="296" s="1"/>
  <c r="O100" i="296" s="1"/>
  <c r="P100" i="296" s="1"/>
  <c r="Q100" i="296" s="1"/>
  <c r="R100" i="296" s="1"/>
  <c r="S100" i="296" s="1"/>
  <c r="T100" i="296" s="1"/>
  <c r="U100" i="296" s="1"/>
  <c r="V100" i="296" s="1"/>
  <c r="W100" i="296" s="1"/>
  <c r="X100" i="296" s="1"/>
  <c r="Y100" i="296" s="1"/>
  <c r="Z100" i="296" s="1"/>
  <c r="AA100" i="296" s="1"/>
  <c r="AB100" i="296" s="1"/>
  <c r="AC100" i="296" s="1"/>
  <c r="AD100" i="296" s="1"/>
  <c r="AE100" i="296" s="1"/>
  <c r="AF100" i="296" s="1"/>
  <c r="AG100" i="296" s="1"/>
  <c r="AH100" i="296" s="1"/>
  <c r="AI100" i="296" s="1"/>
  <c r="AJ100" i="296" s="1"/>
  <c r="AK100" i="296" s="1"/>
  <c r="I129" i="296"/>
  <c r="AK125" i="296"/>
  <c r="G116" i="296"/>
  <c r="AK112" i="296"/>
  <c r="T259" i="296"/>
  <c r="AF259" i="296"/>
  <c r="K64" i="296"/>
  <c r="W64" i="296"/>
  <c r="AI64" i="296"/>
  <c r="G77" i="296"/>
  <c r="AK76" i="296"/>
  <c r="AK28" i="296"/>
  <c r="AH77" i="296"/>
  <c r="AH339" i="296" s="1"/>
  <c r="J220" i="296"/>
  <c r="AK219" i="296"/>
  <c r="H9" i="296"/>
  <c r="I9" i="296" s="1"/>
  <c r="J9" i="296" s="1"/>
  <c r="K9" i="296" s="1"/>
  <c r="L9" i="296" s="1"/>
  <c r="M9" i="296" s="1"/>
  <c r="N9" i="296" s="1"/>
  <c r="O9" i="296" s="1"/>
  <c r="P9" i="296" s="1"/>
  <c r="Q9" i="296" s="1"/>
  <c r="R9" i="296" s="1"/>
  <c r="S9" i="296" s="1"/>
  <c r="T9" i="296" s="1"/>
  <c r="U9" i="296" s="1"/>
  <c r="V9" i="296" s="1"/>
  <c r="W9" i="296" s="1"/>
  <c r="X9" i="296" s="1"/>
  <c r="Y9" i="296" s="1"/>
  <c r="Z9" i="296" s="1"/>
  <c r="AA9" i="296" s="1"/>
  <c r="AB9" i="296" s="1"/>
  <c r="AC9" i="296" s="1"/>
  <c r="AD9" i="296" s="1"/>
  <c r="AE9" i="296" s="1"/>
  <c r="AF9" i="296" s="1"/>
  <c r="AG9" i="296" s="1"/>
  <c r="AH9" i="296" s="1"/>
  <c r="AI9" i="296" s="1"/>
  <c r="AJ9" i="296" s="1"/>
  <c r="AK9" i="296" s="1"/>
  <c r="H12" i="296"/>
  <c r="AK8" i="296"/>
  <c r="T12" i="296"/>
  <c r="AF12" i="296"/>
  <c r="AF339" i="296" s="1"/>
  <c r="M339" i="296"/>
  <c r="AK34" i="296"/>
  <c r="I61" i="296"/>
  <c r="J61" i="296" s="1"/>
  <c r="K61" i="296" s="1"/>
  <c r="L61" i="296" s="1"/>
  <c r="M61" i="296" s="1"/>
  <c r="N61" i="296" s="1"/>
  <c r="O61" i="296" s="1"/>
  <c r="P61" i="296" s="1"/>
  <c r="Q61" i="296" s="1"/>
  <c r="R61" i="296" s="1"/>
  <c r="S61" i="296" s="1"/>
  <c r="T61" i="296" s="1"/>
  <c r="U61" i="296" s="1"/>
  <c r="V61" i="296" s="1"/>
  <c r="W61" i="296" s="1"/>
  <c r="X61" i="296" s="1"/>
  <c r="Y61" i="296" s="1"/>
  <c r="Z61" i="296" s="1"/>
  <c r="AA61" i="296" s="1"/>
  <c r="AB61" i="296" s="1"/>
  <c r="AC61" i="296" s="1"/>
  <c r="AD61" i="296" s="1"/>
  <c r="AE61" i="296" s="1"/>
  <c r="AF61" i="296" s="1"/>
  <c r="AG61" i="296" s="1"/>
  <c r="AH61" i="296" s="1"/>
  <c r="AI61" i="296" s="1"/>
  <c r="AJ61" i="296" s="1"/>
  <c r="AK61" i="296" s="1"/>
  <c r="I87" i="296"/>
  <c r="J87" i="296" s="1"/>
  <c r="K87" i="296" s="1"/>
  <c r="L87" i="296" s="1"/>
  <c r="M87" i="296" s="1"/>
  <c r="N87" i="296" s="1"/>
  <c r="O87" i="296" s="1"/>
  <c r="P87" i="296" s="1"/>
  <c r="Q87" i="296" s="1"/>
  <c r="R87" i="296" s="1"/>
  <c r="S87" i="296" s="1"/>
  <c r="T87" i="296" s="1"/>
  <c r="U87" i="296" s="1"/>
  <c r="V87" i="296" s="1"/>
  <c r="W87" i="296" s="1"/>
  <c r="X87" i="296" s="1"/>
  <c r="Y87" i="296" s="1"/>
  <c r="Z87" i="296" s="1"/>
  <c r="AA87" i="296" s="1"/>
  <c r="AB87" i="296" s="1"/>
  <c r="AC87" i="296" s="1"/>
  <c r="AD87" i="296" s="1"/>
  <c r="AE87" i="296" s="1"/>
  <c r="AF87" i="296" s="1"/>
  <c r="AG87" i="296" s="1"/>
  <c r="AH87" i="296" s="1"/>
  <c r="AI87" i="296" s="1"/>
  <c r="AJ87" i="296" s="1"/>
  <c r="AK87" i="296" s="1"/>
  <c r="G211" i="296"/>
  <c r="H211" i="296" s="1"/>
  <c r="I211" i="296" s="1"/>
  <c r="J211" i="296" s="1"/>
  <c r="K211" i="296" s="1"/>
  <c r="L211" i="296" s="1"/>
  <c r="M211" i="296" s="1"/>
  <c r="N211" i="296" s="1"/>
  <c r="O211" i="296" s="1"/>
  <c r="N339" i="296"/>
  <c r="K350" i="296"/>
  <c r="W350" i="296"/>
  <c r="F107" i="296"/>
  <c r="F108" i="296"/>
  <c r="I126" i="296"/>
  <c r="J126" i="296" s="1"/>
  <c r="K126" i="296" s="1"/>
  <c r="L126" i="296" s="1"/>
  <c r="M126" i="296" s="1"/>
  <c r="N126" i="296" s="1"/>
  <c r="O126" i="296" s="1"/>
  <c r="P126" i="296" s="1"/>
  <c r="Q126" i="296" s="1"/>
  <c r="R126" i="296" s="1"/>
  <c r="S126" i="296" s="1"/>
  <c r="T126" i="296" s="1"/>
  <c r="U126" i="296" s="1"/>
  <c r="V126" i="296" s="1"/>
  <c r="W126" i="296" s="1"/>
  <c r="X126" i="296" s="1"/>
  <c r="Y126" i="296" s="1"/>
  <c r="Z126" i="296" s="1"/>
  <c r="AA126" i="296" s="1"/>
  <c r="AB126" i="296" s="1"/>
  <c r="AC126" i="296" s="1"/>
  <c r="AD126" i="296" s="1"/>
  <c r="AE126" i="296" s="1"/>
  <c r="AF126" i="296" s="1"/>
  <c r="AG126" i="296" s="1"/>
  <c r="AH126" i="296" s="1"/>
  <c r="AI126" i="296" s="1"/>
  <c r="AJ126" i="296" s="1"/>
  <c r="AK126" i="296" s="1"/>
  <c r="AK15" i="296"/>
  <c r="I22" i="296"/>
  <c r="J22" i="296" s="1"/>
  <c r="K22" i="296" s="1"/>
  <c r="L22" i="296" s="1"/>
  <c r="M22" i="296" s="1"/>
  <c r="N22" i="296" s="1"/>
  <c r="O22" i="296" s="1"/>
  <c r="P22" i="296" s="1"/>
  <c r="Q22" i="296" s="1"/>
  <c r="R22" i="296" s="1"/>
  <c r="S22" i="296" s="1"/>
  <c r="T22" i="296" s="1"/>
  <c r="U22" i="296" s="1"/>
  <c r="V22" i="296" s="1"/>
  <c r="W22" i="296" s="1"/>
  <c r="X22" i="296" s="1"/>
  <c r="Y22" i="296" s="1"/>
  <c r="Z22" i="296" s="1"/>
  <c r="AA22" i="296" s="1"/>
  <c r="AB22" i="296" s="1"/>
  <c r="AC22" i="296" s="1"/>
  <c r="AD22" i="296" s="1"/>
  <c r="AE22" i="296" s="1"/>
  <c r="AF22" i="296" s="1"/>
  <c r="AG22" i="296" s="1"/>
  <c r="AH22" i="296" s="1"/>
  <c r="AI22" i="296" s="1"/>
  <c r="AJ22" i="296" s="1"/>
  <c r="AK22" i="296" s="1"/>
  <c r="AK37" i="296"/>
  <c r="AK41" i="296"/>
  <c r="X350" i="296"/>
  <c r="AK145" i="296"/>
  <c r="O51" i="296"/>
  <c r="O349" i="296" s="1"/>
  <c r="AA51" i="296"/>
  <c r="AA349" i="296" s="1"/>
  <c r="AK102" i="296"/>
  <c r="AK132" i="296"/>
  <c r="AK206" i="296"/>
  <c r="Y220" i="296"/>
  <c r="P230" i="296"/>
  <c r="Q230" i="296" s="1"/>
  <c r="R230" i="296" s="1"/>
  <c r="S230" i="296" s="1"/>
  <c r="T230" i="296" s="1"/>
  <c r="U230" i="296" s="1"/>
  <c r="V230" i="296" s="1"/>
  <c r="W230" i="296" s="1"/>
  <c r="X230" i="296" s="1"/>
  <c r="Y230" i="296" s="1"/>
  <c r="Z230" i="296" s="1"/>
  <c r="AA230" i="296" s="1"/>
  <c r="AB230" i="296" s="1"/>
  <c r="AC230" i="296" s="1"/>
  <c r="AD230" i="296" s="1"/>
  <c r="AE230" i="296" s="1"/>
  <c r="AF230" i="296" s="1"/>
  <c r="AG230" i="296" s="1"/>
  <c r="AH230" i="296" s="1"/>
  <c r="AI230" i="296" s="1"/>
  <c r="AJ230" i="296" s="1"/>
  <c r="AK230" i="296" s="1"/>
  <c r="F250" i="296"/>
  <c r="G250" i="296" s="1"/>
  <c r="H250" i="296" s="1"/>
  <c r="I250" i="296" s="1"/>
  <c r="J250" i="296" s="1"/>
  <c r="K250" i="296" s="1"/>
  <c r="F251" i="296"/>
  <c r="N282" i="296"/>
  <c r="O282" i="296" s="1"/>
  <c r="P282" i="296" s="1"/>
  <c r="Q282" i="296" s="1"/>
  <c r="R282" i="296" s="1"/>
  <c r="S282" i="296" s="1"/>
  <c r="T282" i="296" s="1"/>
  <c r="U282" i="296" s="1"/>
  <c r="V282" i="296" s="1"/>
  <c r="W282" i="296" s="1"/>
  <c r="X282" i="296" s="1"/>
  <c r="Y282" i="296" s="1"/>
  <c r="Z282" i="296" s="1"/>
  <c r="AA282" i="296" s="1"/>
  <c r="AB282" i="296" s="1"/>
  <c r="AC282" i="296" s="1"/>
  <c r="AD282" i="296" s="1"/>
  <c r="AE282" i="296" s="1"/>
  <c r="AF282" i="296" s="1"/>
  <c r="AG282" i="296" s="1"/>
  <c r="AH282" i="296" s="1"/>
  <c r="AI282" i="296" s="1"/>
  <c r="AJ282" i="296" s="1"/>
  <c r="AK282" i="296" s="1"/>
  <c r="K290" i="296"/>
  <c r="L290" i="296" s="1"/>
  <c r="M290" i="296" s="1"/>
  <c r="N290" i="296" s="1"/>
  <c r="O290" i="296" s="1"/>
  <c r="P290" i="296" s="1"/>
  <c r="Q290" i="296" s="1"/>
  <c r="R290" i="296" s="1"/>
  <c r="S290" i="296" s="1"/>
  <c r="T290" i="296" s="1"/>
  <c r="U290" i="296" s="1"/>
  <c r="V290" i="296" s="1"/>
  <c r="W290" i="296" s="1"/>
  <c r="X290" i="296" s="1"/>
  <c r="Y290" i="296" s="1"/>
  <c r="Z290" i="296" s="1"/>
  <c r="AA290" i="296" s="1"/>
  <c r="AB290" i="296" s="1"/>
  <c r="AC290" i="296" s="1"/>
  <c r="AD290" i="296" s="1"/>
  <c r="AE290" i="296" s="1"/>
  <c r="AF290" i="296" s="1"/>
  <c r="AG290" i="296" s="1"/>
  <c r="AH290" i="296" s="1"/>
  <c r="M318" i="296"/>
  <c r="N318" i="296" s="1"/>
  <c r="O318" i="296" s="1"/>
  <c r="P318" i="296" s="1"/>
  <c r="Q318" i="296" s="1"/>
  <c r="R318" i="296" s="1"/>
  <c r="S318" i="296" s="1"/>
  <c r="T318" i="296" s="1"/>
  <c r="U318" i="296" s="1"/>
  <c r="V318" i="296" s="1"/>
  <c r="W318" i="296" s="1"/>
  <c r="X318" i="296" s="1"/>
  <c r="Y318" i="296" s="1"/>
  <c r="Z318" i="296" s="1"/>
  <c r="AA318" i="296" s="1"/>
  <c r="AB318" i="296" s="1"/>
  <c r="AC318" i="296" s="1"/>
  <c r="AD318" i="296" s="1"/>
  <c r="AE318" i="296" s="1"/>
  <c r="AF318" i="296" s="1"/>
  <c r="AG318" i="296" s="1"/>
  <c r="AH318" i="296" s="1"/>
  <c r="AI318" i="296" s="1"/>
  <c r="AJ318" i="296" s="1"/>
  <c r="I12" i="296"/>
  <c r="U12" i="296"/>
  <c r="AG12" i="296"/>
  <c r="AE106" i="296"/>
  <c r="AK106" i="296" s="1"/>
  <c r="H116" i="296"/>
  <c r="T116" i="296"/>
  <c r="J142" i="296"/>
  <c r="V142" i="296"/>
  <c r="V339" i="296" s="1"/>
  <c r="AH142" i="296"/>
  <c r="J225" i="296"/>
  <c r="K225" i="296" s="1"/>
  <c r="L225" i="296" s="1"/>
  <c r="M225" i="296" s="1"/>
  <c r="N225" i="296" s="1"/>
  <c r="O225" i="296" s="1"/>
  <c r="P225" i="296" s="1"/>
  <c r="Q225" i="296" s="1"/>
  <c r="R225" i="296" s="1"/>
  <c r="S225" i="296" s="1"/>
  <c r="T225" i="296" s="1"/>
  <c r="U225" i="296" s="1"/>
  <c r="V225" i="296" s="1"/>
  <c r="W225" i="296" s="1"/>
  <c r="X225" i="296" s="1"/>
  <c r="G17" i="296"/>
  <c r="H17" i="296" s="1"/>
  <c r="I17" i="296" s="1"/>
  <c r="J17" i="296" s="1"/>
  <c r="K17" i="296" s="1"/>
  <c r="L17" i="296" s="1"/>
  <c r="M17" i="296" s="1"/>
  <c r="N17" i="296" s="1"/>
  <c r="F48" i="296"/>
  <c r="G48" i="296" s="1"/>
  <c r="H48" i="296" s="1"/>
  <c r="I48" i="296" s="1"/>
  <c r="J48" i="296" s="1"/>
  <c r="K48" i="296" s="1"/>
  <c r="L48" i="296" s="1"/>
  <c r="M48" i="296" s="1"/>
  <c r="N48" i="296" s="1"/>
  <c r="O48" i="296" s="1"/>
  <c r="P48" i="296" s="1"/>
  <c r="Q48" i="296" s="1"/>
  <c r="R48" i="296" s="1"/>
  <c r="S48" i="296" s="1"/>
  <c r="T48" i="296" s="1"/>
  <c r="U48" i="296" s="1"/>
  <c r="V48" i="296" s="1"/>
  <c r="W48" i="296" s="1"/>
  <c r="X48" i="296" s="1"/>
  <c r="Y48" i="296" s="1"/>
  <c r="Z48" i="296" s="1"/>
  <c r="AA48" i="296" s="1"/>
  <c r="AB48" i="296" s="1"/>
  <c r="AC48" i="296" s="1"/>
  <c r="AD48" i="296" s="1"/>
  <c r="AE48" i="296" s="1"/>
  <c r="AF48" i="296" s="1"/>
  <c r="AG48" i="296" s="1"/>
  <c r="AH48" i="296" s="1"/>
  <c r="AI48" i="296" s="1"/>
  <c r="AJ48" i="296" s="1"/>
  <c r="AK48" i="296" s="1"/>
  <c r="AK47" i="296"/>
  <c r="P350" i="296"/>
  <c r="AB350" i="296"/>
  <c r="AK67" i="296"/>
  <c r="F77" i="296"/>
  <c r="AK73" i="296"/>
  <c r="K199" i="296"/>
  <c r="L199" i="296" s="1"/>
  <c r="M199" i="296" s="1"/>
  <c r="N199" i="296" s="1"/>
  <c r="O199" i="296" s="1"/>
  <c r="P199" i="296" s="1"/>
  <c r="Q199" i="296" s="1"/>
  <c r="R199" i="296" s="1"/>
  <c r="S199" i="296" s="1"/>
  <c r="T199" i="296" s="1"/>
  <c r="U199" i="296" s="1"/>
  <c r="V199" i="296" s="1"/>
  <c r="W199" i="296" s="1"/>
  <c r="X199" i="296" s="1"/>
  <c r="Y199" i="296" s="1"/>
  <c r="Z199" i="296" s="1"/>
  <c r="AA199" i="296" s="1"/>
  <c r="AB199" i="296" s="1"/>
  <c r="AC199" i="296" s="1"/>
  <c r="AD199" i="296" s="1"/>
  <c r="AE199" i="296" s="1"/>
  <c r="AF199" i="296" s="1"/>
  <c r="AG199" i="296" s="1"/>
  <c r="AH199" i="296" s="1"/>
  <c r="AI199" i="296" s="1"/>
  <c r="AJ199" i="296" s="1"/>
  <c r="AK199" i="296" s="1"/>
  <c r="AN199" i="296" s="1"/>
  <c r="F16" i="296"/>
  <c r="G16" i="296" s="1"/>
  <c r="H16" i="296" s="1"/>
  <c r="I16" i="296" s="1"/>
  <c r="J16" i="296" s="1"/>
  <c r="K16" i="296" s="1"/>
  <c r="L16" i="296" s="1"/>
  <c r="M16" i="296" s="1"/>
  <c r="N16" i="296" s="1"/>
  <c r="O25" i="296"/>
  <c r="AA25" i="296"/>
  <c r="J116" i="296"/>
  <c r="AA129" i="296"/>
  <c r="G204" i="296"/>
  <c r="H204" i="296" s="1"/>
  <c r="I204" i="296" s="1"/>
  <c r="J204" i="296" s="1"/>
  <c r="K204" i="296" s="1"/>
  <c r="L204" i="296" s="1"/>
  <c r="M204" i="296" s="1"/>
  <c r="N204" i="296" s="1"/>
  <c r="O204" i="296" s="1"/>
  <c r="P204" i="296" s="1"/>
  <c r="Q204" i="296" s="1"/>
  <c r="R204" i="296" s="1"/>
  <c r="S204" i="296" s="1"/>
  <c r="T204" i="296" s="1"/>
  <c r="U204" i="296" s="1"/>
  <c r="V204" i="296" s="1"/>
  <c r="W204" i="296" s="1"/>
  <c r="X204" i="296" s="1"/>
  <c r="Y204" i="296" s="1"/>
  <c r="Z204" i="296" s="1"/>
  <c r="AA204" i="296" s="1"/>
  <c r="AB204" i="296" s="1"/>
  <c r="AC204" i="296" s="1"/>
  <c r="AD204" i="296" s="1"/>
  <c r="AE204" i="296" s="1"/>
  <c r="AF204" i="296" s="1"/>
  <c r="AG204" i="296" s="1"/>
  <c r="AH204" i="296" s="1"/>
  <c r="AI204" i="296" s="1"/>
  <c r="AJ204" i="296" s="1"/>
  <c r="AK204" i="296" s="1"/>
  <c r="F263" i="296"/>
  <c r="G263" i="296" s="1"/>
  <c r="H263" i="296" s="1"/>
  <c r="I263" i="296" s="1"/>
  <c r="J263" i="296" s="1"/>
  <c r="K263" i="296" s="1"/>
  <c r="L263" i="296" s="1"/>
  <c r="M263" i="296" s="1"/>
  <c r="N263" i="296" s="1"/>
  <c r="O263" i="296" s="1"/>
  <c r="P263" i="296" s="1"/>
  <c r="Q263" i="296" s="1"/>
  <c r="R263" i="296" s="1"/>
  <c r="S263" i="296" s="1"/>
  <c r="T263" i="296" s="1"/>
  <c r="U263" i="296" s="1"/>
  <c r="V263" i="296" s="1"/>
  <c r="W263" i="296" s="1"/>
  <c r="X263" i="296" s="1"/>
  <c r="Y263" i="296" s="1"/>
  <c r="Z263" i="296" s="1"/>
  <c r="AA263" i="296" s="1"/>
  <c r="AB263" i="296" s="1"/>
  <c r="AC263" i="296" s="1"/>
  <c r="AD263" i="296" s="1"/>
  <c r="AE263" i="296" s="1"/>
  <c r="AF263" i="296" s="1"/>
  <c r="AG263" i="296" s="1"/>
  <c r="AH263" i="296" s="1"/>
  <c r="AI263" i="296" s="1"/>
  <c r="AJ263" i="296" s="1"/>
  <c r="F264" i="296"/>
  <c r="F51" i="296"/>
  <c r="R350" i="296"/>
  <c r="AK63" i="296"/>
  <c r="G246" i="296"/>
  <c r="AK246" i="296" s="1"/>
  <c r="G243" i="296"/>
  <c r="H243" i="296" s="1"/>
  <c r="I243" i="296" s="1"/>
  <c r="J243" i="296" s="1"/>
  <c r="K243" i="296" s="1"/>
  <c r="L243" i="296" s="1"/>
  <c r="M243" i="296" s="1"/>
  <c r="N243" i="296" s="1"/>
  <c r="O243" i="296" s="1"/>
  <c r="P243" i="296" s="1"/>
  <c r="Q243" i="296" s="1"/>
  <c r="R243" i="296" s="1"/>
  <c r="S243" i="296" s="1"/>
  <c r="T243" i="296" s="1"/>
  <c r="U243" i="296" s="1"/>
  <c r="V243" i="296" s="1"/>
  <c r="W243" i="296" s="1"/>
  <c r="X243" i="296" s="1"/>
  <c r="Y243" i="296" s="1"/>
  <c r="Z243" i="296" s="1"/>
  <c r="AA243" i="296" s="1"/>
  <c r="AB243" i="296" s="1"/>
  <c r="AC243" i="296" s="1"/>
  <c r="AD243" i="296" s="1"/>
  <c r="AE243" i="296" s="1"/>
  <c r="AF243" i="296" s="1"/>
  <c r="AG243" i="296" s="1"/>
  <c r="AH243" i="296" s="1"/>
  <c r="AI243" i="296" s="1"/>
  <c r="AJ243" i="296" s="1"/>
  <c r="AK243" i="296" s="1"/>
  <c r="AK242" i="296"/>
  <c r="Q103" i="296"/>
  <c r="Q339" i="296" s="1"/>
  <c r="AC103" i="296"/>
  <c r="AK128" i="296"/>
  <c r="F129" i="296"/>
  <c r="G139" i="296"/>
  <c r="H139" i="296" s="1"/>
  <c r="I139" i="296" s="1"/>
  <c r="J139" i="296" s="1"/>
  <c r="K139" i="296" s="1"/>
  <c r="L139" i="296" s="1"/>
  <c r="M139" i="296" s="1"/>
  <c r="N139" i="296" s="1"/>
  <c r="O139" i="296" s="1"/>
  <c r="P139" i="296" s="1"/>
  <c r="Q139" i="296" s="1"/>
  <c r="R139" i="296" s="1"/>
  <c r="S139" i="296" s="1"/>
  <c r="T139" i="296" s="1"/>
  <c r="U139" i="296" s="1"/>
  <c r="V139" i="296" s="1"/>
  <c r="W139" i="296" s="1"/>
  <c r="X139" i="296" s="1"/>
  <c r="Y139" i="296" s="1"/>
  <c r="Z139" i="296" s="1"/>
  <c r="AA139" i="296" s="1"/>
  <c r="AB139" i="296" s="1"/>
  <c r="AC139" i="296" s="1"/>
  <c r="AD139" i="296" s="1"/>
  <c r="AE139" i="296" s="1"/>
  <c r="AF139" i="296" s="1"/>
  <c r="AG139" i="296" s="1"/>
  <c r="AH139" i="296" s="1"/>
  <c r="AI139" i="296" s="1"/>
  <c r="AJ139" i="296" s="1"/>
  <c r="AK139" i="296" s="1"/>
  <c r="N168" i="296"/>
  <c r="Z168" i="296"/>
  <c r="Z339" i="296" s="1"/>
  <c r="I165" i="296"/>
  <c r="J165" i="296" s="1"/>
  <c r="K165" i="296" s="1"/>
  <c r="L165" i="296" s="1"/>
  <c r="M165" i="296" s="1"/>
  <c r="N165" i="296" s="1"/>
  <c r="O165" i="296" s="1"/>
  <c r="P165" i="296" s="1"/>
  <c r="Q165" i="296" s="1"/>
  <c r="R165" i="296" s="1"/>
  <c r="S165" i="296" s="1"/>
  <c r="T165" i="296" s="1"/>
  <c r="U165" i="296" s="1"/>
  <c r="V165" i="296" s="1"/>
  <c r="W165" i="296" s="1"/>
  <c r="X165" i="296" s="1"/>
  <c r="Y165" i="296" s="1"/>
  <c r="Z165" i="296" s="1"/>
  <c r="AA165" i="296" s="1"/>
  <c r="AB165" i="296" s="1"/>
  <c r="AC165" i="296" s="1"/>
  <c r="AD165" i="296" s="1"/>
  <c r="AE165" i="296" s="1"/>
  <c r="AF165" i="296" s="1"/>
  <c r="AG165" i="296" s="1"/>
  <c r="AH165" i="296" s="1"/>
  <c r="AI165" i="296" s="1"/>
  <c r="AJ165" i="296" s="1"/>
  <c r="AK165" i="296" s="1"/>
  <c r="K194" i="296"/>
  <c r="AK194" i="296" s="1"/>
  <c r="AK193" i="296"/>
  <c r="R339" i="296"/>
  <c r="AD339" i="296"/>
  <c r="AF350" i="296"/>
  <c r="Q90" i="296"/>
  <c r="AC90" i="296"/>
  <c r="M116" i="296"/>
  <c r="I181" i="296"/>
  <c r="AK180" i="296"/>
  <c r="P207" i="296"/>
  <c r="AB207" i="296"/>
  <c r="O12" i="296"/>
  <c r="O339" i="296" s="1"/>
  <c r="AA12" i="296"/>
  <c r="AA339" i="296" s="1"/>
  <c r="AK11" i="296"/>
  <c r="K51" i="296"/>
  <c r="K349" i="296" s="1"/>
  <c r="W51" i="296"/>
  <c r="W349" i="296" s="1"/>
  <c r="AI51" i="296"/>
  <c r="AI349" i="296" s="1"/>
  <c r="P64" i="296"/>
  <c r="AB64" i="296"/>
  <c r="AK80" i="296"/>
  <c r="F90" i="296"/>
  <c r="AK86" i="296"/>
  <c r="G103" i="296"/>
  <c r="G339" i="296" s="1"/>
  <c r="G113" i="296"/>
  <c r="H113" i="296" s="1"/>
  <c r="I113" i="296" s="1"/>
  <c r="J113" i="296" s="1"/>
  <c r="K113" i="296" s="1"/>
  <c r="L113" i="296" s="1"/>
  <c r="M113" i="296" s="1"/>
  <c r="N113" i="296" s="1"/>
  <c r="O113" i="296" s="1"/>
  <c r="P113" i="296" s="1"/>
  <c r="Q113" i="296" s="1"/>
  <c r="R113" i="296" s="1"/>
  <c r="S113" i="296" s="1"/>
  <c r="T113" i="296" s="1"/>
  <c r="U113" i="296" s="1"/>
  <c r="V113" i="296" s="1"/>
  <c r="W113" i="296" s="1"/>
  <c r="X113" i="296" s="1"/>
  <c r="Y113" i="296" s="1"/>
  <c r="Z113" i="296" s="1"/>
  <c r="AA113" i="296" s="1"/>
  <c r="AB113" i="296" s="1"/>
  <c r="AC113" i="296" s="1"/>
  <c r="AD113" i="296" s="1"/>
  <c r="AE113" i="296" s="1"/>
  <c r="AF113" i="296" s="1"/>
  <c r="AG113" i="296" s="1"/>
  <c r="AH113" i="296" s="1"/>
  <c r="AI113" i="296" s="1"/>
  <c r="AJ113" i="296" s="1"/>
  <c r="AK113" i="296" s="1"/>
  <c r="G121" i="296"/>
  <c r="P142" i="296"/>
  <c r="AB142" i="296"/>
  <c r="AK151" i="296"/>
  <c r="I155" i="296"/>
  <c r="U155" i="296"/>
  <c r="P12" i="296"/>
  <c r="AB12" i="296"/>
  <c r="L339" i="296"/>
  <c r="AC339" i="296"/>
  <c r="H25" i="296"/>
  <c r="H30" i="296" s="1"/>
  <c r="I30" i="296" s="1"/>
  <c r="J30" i="296" s="1"/>
  <c r="K30" i="296" s="1"/>
  <c r="L30" i="296" s="1"/>
  <c r="M30" i="296" s="1"/>
  <c r="N30" i="296" s="1"/>
  <c r="O30" i="296" s="1"/>
  <c r="P30" i="296" s="1"/>
  <c r="Q30" i="296" s="1"/>
  <c r="R30" i="296" s="1"/>
  <c r="S30" i="296" s="1"/>
  <c r="T30" i="296" s="1"/>
  <c r="U30" i="296" s="1"/>
  <c r="V30" i="296" s="1"/>
  <c r="W30" i="296" s="1"/>
  <c r="X30" i="296" s="1"/>
  <c r="Y30" i="296" s="1"/>
  <c r="Z30" i="296" s="1"/>
  <c r="AA30" i="296" s="1"/>
  <c r="AB30" i="296" s="1"/>
  <c r="AC30" i="296" s="1"/>
  <c r="AD30" i="296" s="1"/>
  <c r="AE30" i="296" s="1"/>
  <c r="AF30" i="296" s="1"/>
  <c r="AG30" i="296" s="1"/>
  <c r="AH30" i="296" s="1"/>
  <c r="AI30" i="296" s="1"/>
  <c r="AJ30" i="296" s="1"/>
  <c r="AK30" i="296" s="1"/>
  <c r="AN30" i="296" s="1"/>
  <c r="T25" i="296"/>
  <c r="AF25" i="296"/>
  <c r="J350" i="296"/>
  <c r="T103" i="296"/>
  <c r="P327" i="296"/>
  <c r="AB327" i="296"/>
  <c r="E347" i="296"/>
  <c r="E346" i="296"/>
  <c r="J155" i="296"/>
  <c r="V155" i="296"/>
  <c r="AH155" i="296"/>
  <c r="P168" i="296"/>
  <c r="AB168" i="296"/>
  <c r="G198" i="296"/>
  <c r="H198" i="296" s="1"/>
  <c r="I198" i="296" s="1"/>
  <c r="J198" i="296" s="1"/>
  <c r="K198" i="296" s="1"/>
  <c r="L198" i="296" s="1"/>
  <c r="M198" i="296" s="1"/>
  <c r="N198" i="296" s="1"/>
  <c r="O198" i="296" s="1"/>
  <c r="P198" i="296" s="1"/>
  <c r="Q198" i="296" s="1"/>
  <c r="R198" i="296" s="1"/>
  <c r="S198" i="296" s="1"/>
  <c r="T198" i="296" s="1"/>
  <c r="U198" i="296" s="1"/>
  <c r="V198" i="296" s="1"/>
  <c r="W198" i="296" s="1"/>
  <c r="X198" i="296" s="1"/>
  <c r="Y198" i="296" s="1"/>
  <c r="Z198" i="296" s="1"/>
  <c r="AA198" i="296" s="1"/>
  <c r="AB198" i="296" s="1"/>
  <c r="AC198" i="296" s="1"/>
  <c r="AD198" i="296" s="1"/>
  <c r="AE198" i="296" s="1"/>
  <c r="AF198" i="296" s="1"/>
  <c r="AG198" i="296" s="1"/>
  <c r="AH198" i="296" s="1"/>
  <c r="AI198" i="296" s="1"/>
  <c r="AJ198" i="296" s="1"/>
  <c r="G272" i="296"/>
  <c r="G269" i="296"/>
  <c r="H269" i="296" s="1"/>
  <c r="I269" i="296" s="1"/>
  <c r="J269" i="296" s="1"/>
  <c r="K269" i="296" s="1"/>
  <c r="L269" i="296" s="1"/>
  <c r="M269" i="296" s="1"/>
  <c r="N269" i="296" s="1"/>
  <c r="O269" i="296" s="1"/>
  <c r="P269" i="296" s="1"/>
  <c r="Q269" i="296" s="1"/>
  <c r="R269" i="296" s="1"/>
  <c r="S269" i="296" s="1"/>
  <c r="T269" i="296" s="1"/>
  <c r="U269" i="296" s="1"/>
  <c r="V269" i="296" s="1"/>
  <c r="W269" i="296" s="1"/>
  <c r="X269" i="296" s="1"/>
  <c r="Y269" i="296" s="1"/>
  <c r="Z269" i="296" s="1"/>
  <c r="AA269" i="296" s="1"/>
  <c r="AB269" i="296" s="1"/>
  <c r="AC269" i="296" s="1"/>
  <c r="AD269" i="296" s="1"/>
  <c r="AE269" i="296" s="1"/>
  <c r="AF269" i="296" s="1"/>
  <c r="AG269" i="296" s="1"/>
  <c r="AH269" i="296" s="1"/>
  <c r="AI269" i="296" s="1"/>
  <c r="AJ269" i="296" s="1"/>
  <c r="AK269" i="296" s="1"/>
  <c r="AK268" i="296"/>
  <c r="I103" i="296"/>
  <c r="U103" i="296"/>
  <c r="AG103" i="296"/>
  <c r="F155" i="296"/>
  <c r="AK154" i="296"/>
  <c r="L181" i="296"/>
  <c r="X181" i="296"/>
  <c r="M220" i="296"/>
  <c r="AK220" i="296" s="1"/>
  <c r="AK216" i="296"/>
  <c r="L298" i="296"/>
  <c r="X298" i="296"/>
  <c r="AJ298" i="296"/>
  <c r="G212" i="296"/>
  <c r="H212" i="296" s="1"/>
  <c r="I212" i="296" s="1"/>
  <c r="J212" i="296" s="1"/>
  <c r="K212" i="296" s="1"/>
  <c r="L212" i="296" s="1"/>
  <c r="M212" i="296" s="1"/>
  <c r="N212" i="296" s="1"/>
  <c r="O212" i="296" s="1"/>
  <c r="P212" i="296" s="1"/>
  <c r="Q212" i="296" s="1"/>
  <c r="R212" i="296" s="1"/>
  <c r="S212" i="296" s="1"/>
  <c r="T212" i="296" s="1"/>
  <c r="U212" i="296" s="1"/>
  <c r="V212" i="296" s="1"/>
  <c r="W212" i="296" s="1"/>
  <c r="L233" i="296"/>
  <c r="X233" i="296"/>
  <c r="AJ233" i="296"/>
  <c r="AK223" i="296"/>
  <c r="AK309" i="296"/>
  <c r="F120" i="296"/>
  <c r="G120" i="296" s="1"/>
  <c r="F142" i="296"/>
  <c r="AK141" i="296"/>
  <c r="AK236" i="296"/>
  <c r="AK245" i="296"/>
  <c r="AK249" i="296"/>
  <c r="AK281" i="296"/>
  <c r="AK338" i="296"/>
  <c r="AK116" i="296"/>
  <c r="F168" i="296"/>
  <c r="AK167" i="296"/>
  <c r="AK177" i="296"/>
  <c r="F181" i="296"/>
  <c r="F178" i="296"/>
  <c r="G178" i="296" s="1"/>
  <c r="H178" i="296" s="1"/>
  <c r="I178" i="296" s="1"/>
  <c r="J178" i="296" s="1"/>
  <c r="K178" i="296" s="1"/>
  <c r="L178" i="296" s="1"/>
  <c r="M178" i="296" s="1"/>
  <c r="N178" i="296" s="1"/>
  <c r="O178" i="296" s="1"/>
  <c r="P178" i="296" s="1"/>
  <c r="Q178" i="296" s="1"/>
  <c r="R178" i="296" s="1"/>
  <c r="S178" i="296" s="1"/>
  <c r="T178" i="296" s="1"/>
  <c r="U178" i="296" s="1"/>
  <c r="V178" i="296" s="1"/>
  <c r="W178" i="296" s="1"/>
  <c r="X178" i="296" s="1"/>
  <c r="Y178" i="296" s="1"/>
  <c r="Z178" i="296" s="1"/>
  <c r="AA178" i="296" s="1"/>
  <c r="AB178" i="296" s="1"/>
  <c r="AC178" i="296" s="1"/>
  <c r="AD178" i="296" s="1"/>
  <c r="AE178" i="296" s="1"/>
  <c r="AF178" i="296" s="1"/>
  <c r="AG178" i="296" s="1"/>
  <c r="AH178" i="296" s="1"/>
  <c r="AI178" i="296" s="1"/>
  <c r="AJ178" i="296" s="1"/>
  <c r="AK178" i="296" s="1"/>
  <c r="AK197" i="296"/>
  <c r="AK275" i="296"/>
  <c r="AK336" i="296"/>
  <c r="AK337" i="296"/>
  <c r="S181" i="296"/>
  <c r="S339" i="296" s="1"/>
  <c r="X207" i="296"/>
  <c r="AK207" i="296" s="1"/>
  <c r="AJ207" i="296"/>
  <c r="AJ339" i="296" s="1"/>
  <c r="AD233" i="296"/>
  <c r="Q246" i="296"/>
  <c r="K310" i="296"/>
  <c r="L310" i="296" s="1"/>
  <c r="M310" i="296" s="1"/>
  <c r="N310" i="296" s="1"/>
  <c r="O310" i="296" s="1"/>
  <c r="P310" i="296" s="1"/>
  <c r="Q310" i="296" s="1"/>
  <c r="R310" i="296" s="1"/>
  <c r="S310" i="296" s="1"/>
  <c r="T310" i="296" s="1"/>
  <c r="U310" i="296" s="1"/>
  <c r="V310" i="296" s="1"/>
  <c r="W310" i="296" s="1"/>
  <c r="X310" i="296" s="1"/>
  <c r="Y310" i="296" s="1"/>
  <c r="Z310" i="296" s="1"/>
  <c r="AA310" i="296" s="1"/>
  <c r="AB310" i="296" s="1"/>
  <c r="AC310" i="296" s="1"/>
  <c r="AD310" i="296" s="1"/>
  <c r="AE310" i="296" s="1"/>
  <c r="AF310" i="296" s="1"/>
  <c r="AG310" i="296" s="1"/>
  <c r="AH310" i="296" s="1"/>
  <c r="AI310" i="296" s="1"/>
  <c r="AJ310" i="296" s="1"/>
  <c r="AK310" i="296" s="1"/>
  <c r="W233" i="296"/>
  <c r="P259" i="296"/>
  <c r="AK259" i="296" s="1"/>
  <c r="AB259" i="296"/>
  <c r="N298" i="296"/>
  <c r="Z298" i="296"/>
  <c r="AK326" i="296"/>
  <c r="AB339" i="297"/>
  <c r="F217" i="296"/>
  <c r="G217" i="296" s="1"/>
  <c r="H217" i="296" s="1"/>
  <c r="I217" i="296" s="1"/>
  <c r="J217" i="296" s="1"/>
  <c r="K217" i="296" s="1"/>
  <c r="L217" i="296" s="1"/>
  <c r="M217" i="296" s="1"/>
  <c r="N217" i="296" s="1"/>
  <c r="O217" i="296" s="1"/>
  <c r="P217" i="296" s="1"/>
  <c r="Q217" i="296" s="1"/>
  <c r="R217" i="296" s="1"/>
  <c r="S217" i="296" s="1"/>
  <c r="T217" i="296" s="1"/>
  <c r="U217" i="296" s="1"/>
  <c r="V217" i="296" s="1"/>
  <c r="W217" i="296" s="1"/>
  <c r="X217" i="296" s="1"/>
  <c r="Y217" i="296" s="1"/>
  <c r="Z217" i="296" s="1"/>
  <c r="AA217" i="296" s="1"/>
  <c r="AB217" i="296" s="1"/>
  <c r="AC217" i="296" s="1"/>
  <c r="AD217" i="296" s="1"/>
  <c r="AE217" i="296" s="1"/>
  <c r="AF217" i="296" s="1"/>
  <c r="AG217" i="296" s="1"/>
  <c r="AH217" i="296" s="1"/>
  <c r="AI217" i="296" s="1"/>
  <c r="AJ217" i="296" s="1"/>
  <c r="AK217" i="296" s="1"/>
  <c r="AK229" i="296"/>
  <c r="F233" i="296"/>
  <c r="F256" i="296"/>
  <c r="G256" i="296" s="1"/>
  <c r="H256" i="296" s="1"/>
  <c r="I256" i="296" s="1"/>
  <c r="J256" i="296" s="1"/>
  <c r="K256" i="296" s="1"/>
  <c r="L256" i="296" s="1"/>
  <c r="M256" i="296" s="1"/>
  <c r="N256" i="296" s="1"/>
  <c r="O256" i="296" s="1"/>
  <c r="P256" i="296" s="1"/>
  <c r="Q256" i="296" s="1"/>
  <c r="R256" i="296" s="1"/>
  <c r="S256" i="296" s="1"/>
  <c r="T256" i="296" s="1"/>
  <c r="U256" i="296" s="1"/>
  <c r="V256" i="296" s="1"/>
  <c r="W256" i="296" s="1"/>
  <c r="X256" i="296" s="1"/>
  <c r="Y256" i="296" s="1"/>
  <c r="Z256" i="296" s="1"/>
  <c r="AA256" i="296" s="1"/>
  <c r="AB256" i="296" s="1"/>
  <c r="AC256" i="296" s="1"/>
  <c r="AD256" i="296" s="1"/>
  <c r="AE256" i="296" s="1"/>
  <c r="AF256" i="296" s="1"/>
  <c r="AG256" i="296" s="1"/>
  <c r="AH256" i="296" s="1"/>
  <c r="AI256" i="296" s="1"/>
  <c r="AJ256" i="296" s="1"/>
  <c r="AK256" i="296" s="1"/>
  <c r="AK255" i="296"/>
  <c r="AD259" i="296"/>
  <c r="AK288" i="296"/>
  <c r="AB298" i="296"/>
  <c r="Q327" i="296"/>
  <c r="AC327" i="296"/>
  <c r="AK258" i="296"/>
  <c r="AK285" i="296"/>
  <c r="F289" i="296"/>
  <c r="G289" i="296" s="1"/>
  <c r="H289" i="296" s="1"/>
  <c r="I289" i="296" s="1"/>
  <c r="J289" i="296" s="1"/>
  <c r="K289" i="296" s="1"/>
  <c r="L289" i="296" s="1"/>
  <c r="M289" i="296" s="1"/>
  <c r="N289" i="296" s="1"/>
  <c r="O289" i="296" s="1"/>
  <c r="P289" i="296" s="1"/>
  <c r="Q289" i="296" s="1"/>
  <c r="R289" i="296" s="1"/>
  <c r="S289" i="296" s="1"/>
  <c r="T289" i="296" s="1"/>
  <c r="U289" i="296" s="1"/>
  <c r="V289" i="296" s="1"/>
  <c r="W289" i="296" s="1"/>
  <c r="X289" i="296" s="1"/>
  <c r="Y289" i="296" s="1"/>
  <c r="Z289" i="296" s="1"/>
  <c r="AA289" i="296" s="1"/>
  <c r="AB289" i="296" s="1"/>
  <c r="AC289" i="296" s="1"/>
  <c r="AD289" i="296" s="1"/>
  <c r="AE289" i="296" s="1"/>
  <c r="AF289" i="296" s="1"/>
  <c r="AG289" i="296" s="1"/>
  <c r="AH289" i="296" s="1"/>
  <c r="AI289" i="296" s="1"/>
  <c r="AJ289" i="296" s="1"/>
  <c r="AK323" i="296"/>
  <c r="F327" i="296"/>
  <c r="F324" i="296"/>
  <c r="G324" i="296" s="1"/>
  <c r="H324" i="296" s="1"/>
  <c r="I324" i="296" s="1"/>
  <c r="J324" i="296" s="1"/>
  <c r="K324" i="296" s="1"/>
  <c r="L324" i="296" s="1"/>
  <c r="M324" i="296" s="1"/>
  <c r="N324" i="296" s="1"/>
  <c r="O324" i="296" s="1"/>
  <c r="P324" i="296" s="1"/>
  <c r="Q324" i="296" s="1"/>
  <c r="R324" i="296" s="1"/>
  <c r="S324" i="296" s="1"/>
  <c r="T324" i="296" s="1"/>
  <c r="U324" i="296" s="1"/>
  <c r="V324" i="296" s="1"/>
  <c r="W324" i="296" s="1"/>
  <c r="X324" i="296" s="1"/>
  <c r="Y324" i="296" s="1"/>
  <c r="Z324" i="296" s="1"/>
  <c r="AA324" i="296" s="1"/>
  <c r="AB324" i="296" s="1"/>
  <c r="AC324" i="296" s="1"/>
  <c r="AD324" i="296" s="1"/>
  <c r="AE324" i="296" s="1"/>
  <c r="AF324" i="296" s="1"/>
  <c r="AG324" i="296" s="1"/>
  <c r="AH324" i="296" s="1"/>
  <c r="AI324" i="296" s="1"/>
  <c r="AJ324" i="296" s="1"/>
  <c r="AK324" i="296" s="1"/>
  <c r="AK203" i="296"/>
  <c r="AK294" i="296"/>
  <c r="F298" i="296"/>
  <c r="S327" i="296"/>
  <c r="AE327" i="296"/>
  <c r="AE339" i="296" s="1"/>
  <c r="F224" i="296"/>
  <c r="G224" i="296" s="1"/>
  <c r="H224" i="296" s="1"/>
  <c r="I224" i="296" s="1"/>
  <c r="J224" i="296" s="1"/>
  <c r="K224" i="296" s="1"/>
  <c r="L224" i="296" s="1"/>
  <c r="M224" i="296" s="1"/>
  <c r="N224" i="296" s="1"/>
  <c r="O224" i="296" s="1"/>
  <c r="P224" i="296" s="1"/>
  <c r="Q224" i="296" s="1"/>
  <c r="R224" i="296" s="1"/>
  <c r="S224" i="296" s="1"/>
  <c r="T224" i="296" s="1"/>
  <c r="U224" i="296" s="1"/>
  <c r="V224" i="296" s="1"/>
  <c r="W224" i="296" s="1"/>
  <c r="X224" i="296" s="1"/>
  <c r="Y224" i="296" s="1"/>
  <c r="Z224" i="296" s="1"/>
  <c r="AA224" i="296" s="1"/>
  <c r="AB224" i="296" s="1"/>
  <c r="AC224" i="296" s="1"/>
  <c r="AD224" i="296" s="1"/>
  <c r="AE224" i="296" s="1"/>
  <c r="AF224" i="296" s="1"/>
  <c r="AG224" i="296" s="1"/>
  <c r="AH224" i="296" s="1"/>
  <c r="AI224" i="296" s="1"/>
  <c r="AJ224" i="296" s="1"/>
  <c r="M181" i="296"/>
  <c r="Y181" i="296"/>
  <c r="Y339" i="296" s="1"/>
  <c r="Q272" i="296"/>
  <c r="AC272" i="296"/>
  <c r="F272" i="296"/>
  <c r="AK271" i="296"/>
  <c r="K285" i="296"/>
  <c r="W285" i="296"/>
  <c r="AI285" i="296"/>
  <c r="H233" i="296"/>
  <c r="K246" i="296"/>
  <c r="AI246" i="296"/>
  <c r="Q339" i="297"/>
  <c r="F12" i="297"/>
  <c r="AK8" i="297"/>
  <c r="F9" i="297"/>
  <c r="G9" i="297" s="1"/>
  <c r="H9" i="297" s="1"/>
  <c r="I9" i="297" s="1"/>
  <c r="J9" i="297" s="1"/>
  <c r="K9" i="297" s="1"/>
  <c r="L9" i="297" s="1"/>
  <c r="M9" i="297" s="1"/>
  <c r="N9" i="297" s="1"/>
  <c r="O9" i="297" s="1"/>
  <c r="P9" i="297" s="1"/>
  <c r="Q9" i="297" s="1"/>
  <c r="R9" i="297" s="1"/>
  <c r="S9" i="297" s="1"/>
  <c r="T9" i="297" s="1"/>
  <c r="U9" i="297" s="1"/>
  <c r="V9" i="297" s="1"/>
  <c r="W9" i="297" s="1"/>
  <c r="X9" i="297" s="1"/>
  <c r="Y9" i="297" s="1"/>
  <c r="Z9" i="297" s="1"/>
  <c r="AA9" i="297" s="1"/>
  <c r="AB9" i="297" s="1"/>
  <c r="AC9" i="297" s="1"/>
  <c r="AD9" i="297" s="1"/>
  <c r="AE9" i="297" s="1"/>
  <c r="AF9" i="297" s="1"/>
  <c r="AG9" i="297" s="1"/>
  <c r="AH9" i="297" s="1"/>
  <c r="AI9" i="297" s="1"/>
  <c r="AJ9" i="297" s="1"/>
  <c r="AK9" i="297" s="1"/>
  <c r="F3" i="297"/>
  <c r="F334" i="297" s="1"/>
  <c r="F344" i="297" s="1"/>
  <c r="G4" i="297"/>
  <c r="AK330" i="296"/>
  <c r="AK312" i="296"/>
  <c r="AK346" i="297"/>
  <c r="AK347" i="297"/>
  <c r="L246" i="296"/>
  <c r="X246" i="296"/>
  <c r="AJ246" i="296"/>
  <c r="M298" i="296"/>
  <c r="Y298" i="296"/>
  <c r="AK317" i="296"/>
  <c r="H319" i="296"/>
  <c r="AK106" i="297"/>
  <c r="N339" i="297"/>
  <c r="Z339" i="297"/>
  <c r="AK11" i="297"/>
  <c r="Y339" i="297"/>
  <c r="AK21" i="297"/>
  <c r="G339" i="297"/>
  <c r="AE339" i="297"/>
  <c r="AL339" i="297"/>
  <c r="AL5" i="297"/>
  <c r="AL336" i="297" s="1"/>
  <c r="AK47" i="297"/>
  <c r="AK63" i="297"/>
  <c r="H74" i="297"/>
  <c r="I74" i="297" s="1"/>
  <c r="J74" i="297" s="1"/>
  <c r="K74" i="297" s="1"/>
  <c r="L74" i="297" s="1"/>
  <c r="M74" i="297" s="1"/>
  <c r="N74" i="297" s="1"/>
  <c r="O74" i="297" s="1"/>
  <c r="P74" i="297" s="1"/>
  <c r="Q74" i="297" s="1"/>
  <c r="R74" i="297" s="1"/>
  <c r="S74" i="297" s="1"/>
  <c r="T74" i="297" s="1"/>
  <c r="U74" i="297" s="1"/>
  <c r="V74" i="297" s="1"/>
  <c r="W74" i="297" s="1"/>
  <c r="X74" i="297" s="1"/>
  <c r="Y74" i="297" s="1"/>
  <c r="Z74" i="297" s="1"/>
  <c r="AA74" i="297" s="1"/>
  <c r="AB74" i="297" s="1"/>
  <c r="AC74" i="297" s="1"/>
  <c r="AD74" i="297" s="1"/>
  <c r="AE74" i="297" s="1"/>
  <c r="AF74" i="297" s="1"/>
  <c r="AG74" i="297" s="1"/>
  <c r="AH74" i="297" s="1"/>
  <c r="AI74" i="297" s="1"/>
  <c r="AJ74" i="297" s="1"/>
  <c r="AK74" i="297" s="1"/>
  <c r="AH12" i="297"/>
  <c r="G347" i="297"/>
  <c r="H45" i="297"/>
  <c r="H45" i="296" s="1"/>
  <c r="F25" i="297"/>
  <c r="F22" i="297"/>
  <c r="G22" i="297" s="1"/>
  <c r="H22" i="297" s="1"/>
  <c r="I22" i="297" s="1"/>
  <c r="J22" i="297" s="1"/>
  <c r="K22" i="297" s="1"/>
  <c r="L22" i="297" s="1"/>
  <c r="M22" i="297" s="1"/>
  <c r="N22" i="297" s="1"/>
  <c r="O22" i="297" s="1"/>
  <c r="P22" i="297" s="1"/>
  <c r="Q22" i="297" s="1"/>
  <c r="R22" i="297" s="1"/>
  <c r="S22" i="297" s="1"/>
  <c r="T22" i="297" s="1"/>
  <c r="U22" i="297" s="1"/>
  <c r="V22" i="297" s="1"/>
  <c r="W22" i="297" s="1"/>
  <c r="X22" i="297" s="1"/>
  <c r="Y22" i="297" s="1"/>
  <c r="Z22" i="297" s="1"/>
  <c r="AA22" i="297" s="1"/>
  <c r="AB22" i="297" s="1"/>
  <c r="AC22" i="297" s="1"/>
  <c r="AD22" i="297" s="1"/>
  <c r="AE22" i="297" s="1"/>
  <c r="AF22" i="297" s="1"/>
  <c r="AG22" i="297" s="1"/>
  <c r="AH22" i="297" s="1"/>
  <c r="AI22" i="297" s="1"/>
  <c r="AJ22" i="297" s="1"/>
  <c r="AK22" i="297" s="1"/>
  <c r="F133" i="297"/>
  <c r="G133" i="297" s="1"/>
  <c r="H133" i="297" s="1"/>
  <c r="I133" i="297" s="1"/>
  <c r="J133" i="297" s="1"/>
  <c r="K133" i="297" s="1"/>
  <c r="L133" i="297" s="1"/>
  <c r="M133" i="297" s="1"/>
  <c r="N133" i="297" s="1"/>
  <c r="F134" i="297"/>
  <c r="G134" i="297" s="1"/>
  <c r="H134" i="297" s="1"/>
  <c r="I134" i="297" s="1"/>
  <c r="J134" i="297" s="1"/>
  <c r="K134" i="297" s="1"/>
  <c r="L134" i="297" s="1"/>
  <c r="M134" i="297" s="1"/>
  <c r="N134" i="297" s="1"/>
  <c r="O134" i="297" s="1"/>
  <c r="P134" i="297" s="1"/>
  <c r="Q134" i="297" s="1"/>
  <c r="R134" i="297" s="1"/>
  <c r="S134" i="297" s="1"/>
  <c r="T134" i="297" s="1"/>
  <c r="U134" i="297" s="1"/>
  <c r="V134" i="297" s="1"/>
  <c r="W134" i="297" s="1"/>
  <c r="X134" i="297" s="1"/>
  <c r="Y134" i="297" s="1"/>
  <c r="Z134" i="297" s="1"/>
  <c r="AA134" i="297" s="1"/>
  <c r="AB134" i="297" s="1"/>
  <c r="AC134" i="297" s="1"/>
  <c r="AD134" i="297" s="1"/>
  <c r="AE134" i="297" s="1"/>
  <c r="AF134" i="297" s="1"/>
  <c r="AG134" i="297" s="1"/>
  <c r="AH134" i="297" s="1"/>
  <c r="AI134" i="297" s="1"/>
  <c r="AJ134" i="297" s="1"/>
  <c r="AK134" i="297" s="1"/>
  <c r="AN134" i="297" s="1"/>
  <c r="AK129" i="297"/>
  <c r="AB38" i="297"/>
  <c r="P64" i="297"/>
  <c r="P339" i="297" s="1"/>
  <c r="AG77" i="297"/>
  <c r="AK76" i="297"/>
  <c r="F81" i="297"/>
  <c r="G81" i="297" s="1"/>
  <c r="H81" i="297" s="1"/>
  <c r="I81" i="297" s="1"/>
  <c r="J81" i="297" s="1"/>
  <c r="H108" i="297"/>
  <c r="I108" i="297" s="1"/>
  <c r="J108" i="297" s="1"/>
  <c r="K108" i="297" s="1"/>
  <c r="L108" i="297" s="1"/>
  <c r="M103" i="297"/>
  <c r="M339" i="297" s="1"/>
  <c r="P349" i="297"/>
  <c r="AB349" i="297"/>
  <c r="F61" i="297"/>
  <c r="G61" i="297" s="1"/>
  <c r="H61" i="297" s="1"/>
  <c r="I61" i="297" s="1"/>
  <c r="J61" i="297" s="1"/>
  <c r="K61" i="297" s="1"/>
  <c r="L61" i="297" s="1"/>
  <c r="M61" i="297" s="1"/>
  <c r="N61" i="297" s="1"/>
  <c r="O61" i="297" s="1"/>
  <c r="P61" i="297" s="1"/>
  <c r="Q61" i="297" s="1"/>
  <c r="R61" i="297" s="1"/>
  <c r="S61" i="297" s="1"/>
  <c r="T61" i="297" s="1"/>
  <c r="U61" i="297" s="1"/>
  <c r="V61" i="297" s="1"/>
  <c r="W61" i="297" s="1"/>
  <c r="X61" i="297" s="1"/>
  <c r="Y61" i="297" s="1"/>
  <c r="Z61" i="297" s="1"/>
  <c r="AA61" i="297" s="1"/>
  <c r="AB61" i="297" s="1"/>
  <c r="AC61" i="297" s="1"/>
  <c r="AD61" i="297" s="1"/>
  <c r="AE61" i="297" s="1"/>
  <c r="AF61" i="297" s="1"/>
  <c r="AG61" i="297" s="1"/>
  <c r="AH61" i="297" s="1"/>
  <c r="AI61" i="297" s="1"/>
  <c r="AJ61" i="297" s="1"/>
  <c r="AK61" i="297" s="1"/>
  <c r="F64" i="297"/>
  <c r="K77" i="297"/>
  <c r="AK77" i="297" s="1"/>
  <c r="AK86" i="297"/>
  <c r="F87" i="297"/>
  <c r="G87" i="297" s="1"/>
  <c r="H87" i="297" s="1"/>
  <c r="I87" i="297" s="1"/>
  <c r="J87" i="297" s="1"/>
  <c r="K87" i="297" s="1"/>
  <c r="L87" i="297" s="1"/>
  <c r="M87" i="297" s="1"/>
  <c r="N87" i="297" s="1"/>
  <c r="O87" i="297" s="1"/>
  <c r="P87" i="297" s="1"/>
  <c r="Q87" i="297" s="1"/>
  <c r="R87" i="297" s="1"/>
  <c r="S87" i="297" s="1"/>
  <c r="T87" i="297" s="1"/>
  <c r="U87" i="297" s="1"/>
  <c r="V87" i="297" s="1"/>
  <c r="W87" i="297" s="1"/>
  <c r="X87" i="297" s="1"/>
  <c r="Y87" i="297" s="1"/>
  <c r="Z87" i="297" s="1"/>
  <c r="AA87" i="297" s="1"/>
  <c r="AB87" i="297" s="1"/>
  <c r="AC87" i="297" s="1"/>
  <c r="AD87" i="297" s="1"/>
  <c r="AE87" i="297" s="1"/>
  <c r="AF87" i="297" s="1"/>
  <c r="AG87" i="297" s="1"/>
  <c r="AH87" i="297" s="1"/>
  <c r="AI87" i="297" s="1"/>
  <c r="AJ87" i="297" s="1"/>
  <c r="AK87" i="297" s="1"/>
  <c r="I100" i="297"/>
  <c r="J100" i="297" s="1"/>
  <c r="K100" i="297" s="1"/>
  <c r="L100" i="297" s="1"/>
  <c r="M100" i="297" s="1"/>
  <c r="N100" i="297" s="1"/>
  <c r="O100" i="297" s="1"/>
  <c r="P100" i="297" s="1"/>
  <c r="Q100" i="297" s="1"/>
  <c r="R100" i="297" s="1"/>
  <c r="S100" i="297" s="1"/>
  <c r="T100" i="297" s="1"/>
  <c r="U100" i="297" s="1"/>
  <c r="V100" i="297" s="1"/>
  <c r="W100" i="297" s="1"/>
  <c r="X100" i="297" s="1"/>
  <c r="Y100" i="297" s="1"/>
  <c r="Z100" i="297" s="1"/>
  <c r="AA100" i="297" s="1"/>
  <c r="AB100" i="297" s="1"/>
  <c r="AC100" i="297" s="1"/>
  <c r="AD100" i="297" s="1"/>
  <c r="AE100" i="297" s="1"/>
  <c r="AF100" i="297" s="1"/>
  <c r="AG100" i="297" s="1"/>
  <c r="AH100" i="297" s="1"/>
  <c r="AI100" i="297" s="1"/>
  <c r="AJ100" i="297" s="1"/>
  <c r="AK100" i="297" s="1"/>
  <c r="AK132" i="297"/>
  <c r="AK125" i="297"/>
  <c r="F126" i="297"/>
  <c r="G126" i="297" s="1"/>
  <c r="H126" i="297" s="1"/>
  <c r="I126" i="297" s="1"/>
  <c r="J126" i="297" s="1"/>
  <c r="K126" i="297" s="1"/>
  <c r="L126" i="297" s="1"/>
  <c r="M126" i="297" s="1"/>
  <c r="N126" i="297" s="1"/>
  <c r="O126" i="297" s="1"/>
  <c r="P126" i="297" s="1"/>
  <c r="Q126" i="297" s="1"/>
  <c r="R126" i="297" s="1"/>
  <c r="S126" i="297" s="1"/>
  <c r="T126" i="297" s="1"/>
  <c r="U126" i="297" s="1"/>
  <c r="V126" i="297" s="1"/>
  <c r="W126" i="297" s="1"/>
  <c r="X126" i="297" s="1"/>
  <c r="Y126" i="297" s="1"/>
  <c r="Z126" i="297" s="1"/>
  <c r="AA126" i="297" s="1"/>
  <c r="AB126" i="297" s="1"/>
  <c r="AC126" i="297" s="1"/>
  <c r="AD126" i="297" s="1"/>
  <c r="AE126" i="297" s="1"/>
  <c r="AF126" i="297" s="1"/>
  <c r="AG126" i="297" s="1"/>
  <c r="AH126" i="297" s="1"/>
  <c r="AI126" i="297" s="1"/>
  <c r="AJ126" i="297" s="1"/>
  <c r="AK126" i="297" s="1"/>
  <c r="F48" i="297"/>
  <c r="G48" i="297" s="1"/>
  <c r="H48" i="297" s="1"/>
  <c r="I48" i="297" s="1"/>
  <c r="J48" i="297" s="1"/>
  <c r="K48" i="297" s="1"/>
  <c r="L48" i="297" s="1"/>
  <c r="M48" i="297" s="1"/>
  <c r="N48" i="297" s="1"/>
  <c r="O48" i="297" s="1"/>
  <c r="P48" i="297" s="1"/>
  <c r="Q48" i="297" s="1"/>
  <c r="R48" i="297" s="1"/>
  <c r="S48" i="297" s="1"/>
  <c r="T48" i="297" s="1"/>
  <c r="U48" i="297" s="1"/>
  <c r="V48" i="297" s="1"/>
  <c r="W48" i="297" s="1"/>
  <c r="X48" i="297" s="1"/>
  <c r="Y48" i="297" s="1"/>
  <c r="Z48" i="297" s="1"/>
  <c r="AA48" i="297" s="1"/>
  <c r="AB48" i="297" s="1"/>
  <c r="AC48" i="297" s="1"/>
  <c r="AD48" i="297" s="1"/>
  <c r="AE48" i="297" s="1"/>
  <c r="AF48" i="297" s="1"/>
  <c r="AG48" i="297" s="1"/>
  <c r="AH48" i="297" s="1"/>
  <c r="AI48" i="297" s="1"/>
  <c r="AJ48" i="297" s="1"/>
  <c r="AK48" i="297" s="1"/>
  <c r="AK112" i="297"/>
  <c r="AM339" i="297"/>
  <c r="AM5" i="297"/>
  <c r="AM336" i="297" s="1"/>
  <c r="AE25" i="297"/>
  <c r="AK336" i="297"/>
  <c r="AK337" i="297"/>
  <c r="T25" i="297"/>
  <c r="T339" i="297" s="1"/>
  <c r="AG25" i="297"/>
  <c r="E346" i="297"/>
  <c r="E347" i="297"/>
  <c r="AI64" i="297"/>
  <c r="P77" i="297"/>
  <c r="AB77" i="297"/>
  <c r="G82" i="297"/>
  <c r="H82" i="297" s="1"/>
  <c r="I82" i="297" s="1"/>
  <c r="J82" i="297" s="1"/>
  <c r="F94" i="297"/>
  <c r="G94" i="297" s="1"/>
  <c r="H94" i="297" s="1"/>
  <c r="I94" i="297" s="1"/>
  <c r="J94" i="297" s="1"/>
  <c r="K94" i="297" s="1"/>
  <c r="L94" i="297" s="1"/>
  <c r="M94" i="297" s="1"/>
  <c r="N94" i="297" s="1"/>
  <c r="O94" i="297" s="1"/>
  <c r="P94" i="297" s="1"/>
  <c r="Q94" i="297" s="1"/>
  <c r="R94" i="297" s="1"/>
  <c r="S94" i="297" s="1"/>
  <c r="T94" i="297" s="1"/>
  <c r="U94" i="297" s="1"/>
  <c r="V94" i="297" s="1"/>
  <c r="W94" i="297" s="1"/>
  <c r="X94" i="297" s="1"/>
  <c r="Y94" i="297" s="1"/>
  <c r="Z94" i="297" s="1"/>
  <c r="AA94" i="297" s="1"/>
  <c r="AB94" i="297" s="1"/>
  <c r="AC94" i="297" s="1"/>
  <c r="AD94" i="297" s="1"/>
  <c r="AE94" i="297" s="1"/>
  <c r="AF94" i="297" s="1"/>
  <c r="AG94" i="297" s="1"/>
  <c r="AH94" i="297" s="1"/>
  <c r="AI94" i="297" s="1"/>
  <c r="AJ94" i="297" s="1"/>
  <c r="AK34" i="297"/>
  <c r="F42" i="297"/>
  <c r="G42" i="297" s="1"/>
  <c r="F43" i="297"/>
  <c r="AK60" i="297"/>
  <c r="AK73" i="297"/>
  <c r="I103" i="297"/>
  <c r="AK99" i="297"/>
  <c r="AK102" i="297"/>
  <c r="N38" i="297"/>
  <c r="Z38" i="297"/>
  <c r="I147" i="297"/>
  <c r="J147" i="297" s="1"/>
  <c r="K147" i="297" s="1"/>
  <c r="L147" i="297" s="1"/>
  <c r="H38" i="297"/>
  <c r="AK38" i="297" s="1"/>
  <c r="T38" i="297"/>
  <c r="J349" i="297"/>
  <c r="V64" i="297"/>
  <c r="V339" i="297" s="1"/>
  <c r="F107" i="297"/>
  <c r="G107" i="297" s="1"/>
  <c r="H107" i="297" s="1"/>
  <c r="I107" i="297" s="1"/>
  <c r="J107" i="297" s="1"/>
  <c r="K107" i="297" s="1"/>
  <c r="L107" i="297" s="1"/>
  <c r="M107" i="297" s="1"/>
  <c r="N107" i="297" s="1"/>
  <c r="O107" i="297" s="1"/>
  <c r="P107" i="297" s="1"/>
  <c r="Q107" i="297" s="1"/>
  <c r="R107" i="297" s="1"/>
  <c r="S107" i="297" s="1"/>
  <c r="T107" i="297" s="1"/>
  <c r="U107" i="297" s="1"/>
  <c r="V107" i="297" s="1"/>
  <c r="W107" i="297" s="1"/>
  <c r="X107" i="297" s="1"/>
  <c r="Y107" i="297" s="1"/>
  <c r="Z107" i="297" s="1"/>
  <c r="AA107" i="297" s="1"/>
  <c r="AB107" i="297" s="1"/>
  <c r="AC107" i="297" s="1"/>
  <c r="AD107" i="297" s="1"/>
  <c r="AE107" i="297" s="1"/>
  <c r="AF107" i="297" s="1"/>
  <c r="AG107" i="297" s="1"/>
  <c r="AH107" i="297" s="1"/>
  <c r="AI107" i="297" s="1"/>
  <c r="AJ107" i="297" s="1"/>
  <c r="Q116" i="297"/>
  <c r="AK128" i="297"/>
  <c r="AK145" i="297"/>
  <c r="F121" i="297"/>
  <c r="G121" i="297" s="1"/>
  <c r="H121" i="297" s="1"/>
  <c r="I121" i="297" s="1"/>
  <c r="J121" i="297" s="1"/>
  <c r="K121" i="297" s="1"/>
  <c r="O129" i="297"/>
  <c r="O339" i="297" s="1"/>
  <c r="AA129" i="297"/>
  <c r="AK158" i="297"/>
  <c r="AH38" i="297"/>
  <c r="AA90" i="297"/>
  <c r="AA339" i="297" s="1"/>
  <c r="T103" i="297"/>
  <c r="AF103" i="297"/>
  <c r="AE106" i="297"/>
  <c r="AK141" i="297"/>
  <c r="L116" i="297"/>
  <c r="L339" i="297" s="1"/>
  <c r="X116" i="297"/>
  <c r="X339" i="297" s="1"/>
  <c r="M142" i="297"/>
  <c r="AK142" i="297" s="1"/>
  <c r="AK154" i="297"/>
  <c r="F155" i="297"/>
  <c r="F113" i="297"/>
  <c r="G113" i="297" s="1"/>
  <c r="H113" i="297" s="1"/>
  <c r="I113" i="297" s="1"/>
  <c r="J113" i="297" s="1"/>
  <c r="K113" i="297" s="1"/>
  <c r="L113" i="297" s="1"/>
  <c r="M113" i="297" s="1"/>
  <c r="N113" i="297" s="1"/>
  <c r="O113" i="297" s="1"/>
  <c r="P113" i="297" s="1"/>
  <c r="Q113" i="297" s="1"/>
  <c r="R113" i="297" s="1"/>
  <c r="S113" i="297" s="1"/>
  <c r="T113" i="297" s="1"/>
  <c r="U113" i="297" s="1"/>
  <c r="V113" i="297" s="1"/>
  <c r="W113" i="297" s="1"/>
  <c r="X113" i="297" s="1"/>
  <c r="Y113" i="297" s="1"/>
  <c r="Z113" i="297" s="1"/>
  <c r="AA113" i="297" s="1"/>
  <c r="AB113" i="297" s="1"/>
  <c r="AC113" i="297" s="1"/>
  <c r="AD113" i="297" s="1"/>
  <c r="AE113" i="297" s="1"/>
  <c r="AF113" i="297" s="1"/>
  <c r="AG113" i="297" s="1"/>
  <c r="AH113" i="297" s="1"/>
  <c r="AI113" i="297" s="1"/>
  <c r="AJ113" i="297" s="1"/>
  <c r="AK113" i="297" s="1"/>
  <c r="F120" i="297"/>
  <c r="G120" i="297" s="1"/>
  <c r="H120" i="297" s="1"/>
  <c r="I120" i="297" s="1"/>
  <c r="J120" i="297" s="1"/>
  <c r="K120" i="297" s="1"/>
  <c r="AE64" i="297"/>
  <c r="AK151" i="297"/>
  <c r="F152" i="297"/>
  <c r="G152" i="297" s="1"/>
  <c r="H152" i="297" s="1"/>
  <c r="I152" i="297" s="1"/>
  <c r="J152" i="297" s="1"/>
  <c r="K152" i="297" s="1"/>
  <c r="L152" i="297" s="1"/>
  <c r="M152" i="297" s="1"/>
  <c r="N152" i="297" s="1"/>
  <c r="O152" i="297" s="1"/>
  <c r="P152" i="297" s="1"/>
  <c r="Q152" i="297" s="1"/>
  <c r="R152" i="297" s="1"/>
  <c r="S152" i="297" s="1"/>
  <c r="T152" i="297" s="1"/>
  <c r="U152" i="297" s="1"/>
  <c r="V152" i="297" s="1"/>
  <c r="W152" i="297" s="1"/>
  <c r="X152" i="297" s="1"/>
  <c r="Y152" i="297" s="1"/>
  <c r="Z152" i="297" s="1"/>
  <c r="AA152" i="297" s="1"/>
  <c r="AB152" i="297" s="1"/>
  <c r="AC152" i="297" s="1"/>
  <c r="AD152" i="297" s="1"/>
  <c r="AE152" i="297" s="1"/>
  <c r="AF152" i="297" s="1"/>
  <c r="AG152" i="297" s="1"/>
  <c r="AH152" i="297" s="1"/>
  <c r="AI152" i="297" s="1"/>
  <c r="AJ152" i="297" s="1"/>
  <c r="AK152" i="297" s="1"/>
  <c r="R155" i="297"/>
  <c r="R339" i="297" s="1"/>
  <c r="AD155" i="297"/>
  <c r="AD339" i="297" s="1"/>
  <c r="F173" i="297"/>
  <c r="G173" i="297" s="1"/>
  <c r="F172" i="297"/>
  <c r="G172" i="297" s="1"/>
  <c r="AK89" i="297"/>
  <c r="AK164" i="297"/>
  <c r="P142" i="297"/>
  <c r="AK167" i="297"/>
  <c r="F185" i="297"/>
  <c r="G185" i="297" s="1"/>
  <c r="H185" i="297" s="1"/>
  <c r="I185" i="297" s="1"/>
  <c r="J185" i="297" s="1"/>
  <c r="K185" i="297" s="1"/>
  <c r="L185" i="297" s="1"/>
  <c r="M185" i="297" s="1"/>
  <c r="N185" i="297" s="1"/>
  <c r="O185" i="297" s="1"/>
  <c r="P185" i="297" s="1"/>
  <c r="Q185" i="297" s="1"/>
  <c r="R185" i="297" s="1"/>
  <c r="S185" i="297" s="1"/>
  <c r="T185" i="297" s="1"/>
  <c r="U185" i="297" s="1"/>
  <c r="V185" i="297" s="1"/>
  <c r="F186" i="297"/>
  <c r="G186" i="297" s="1"/>
  <c r="H186" i="297" s="1"/>
  <c r="I186" i="297" s="1"/>
  <c r="J186" i="297" s="1"/>
  <c r="K186" i="297" s="1"/>
  <c r="L186" i="297" s="1"/>
  <c r="M186" i="297" s="1"/>
  <c r="N186" i="297" s="1"/>
  <c r="O186" i="297" s="1"/>
  <c r="P186" i="297" s="1"/>
  <c r="Q186" i="297" s="1"/>
  <c r="R186" i="297" s="1"/>
  <c r="S186" i="297" s="1"/>
  <c r="T186" i="297" s="1"/>
  <c r="U186" i="297" s="1"/>
  <c r="V186" i="297" s="1"/>
  <c r="W186" i="297" s="1"/>
  <c r="X186" i="297" s="1"/>
  <c r="Y186" i="297" s="1"/>
  <c r="Z186" i="297" s="1"/>
  <c r="AJ346" i="297"/>
  <c r="AJ337" i="297"/>
  <c r="I349" i="297"/>
  <c r="U349" i="297"/>
  <c r="AE90" i="297"/>
  <c r="AA116" i="297"/>
  <c r="I142" i="297"/>
  <c r="U142" i="297"/>
  <c r="AG142" i="297"/>
  <c r="I165" i="297"/>
  <c r="J165" i="297" s="1"/>
  <c r="K165" i="297" s="1"/>
  <c r="L165" i="297" s="1"/>
  <c r="M165" i="297" s="1"/>
  <c r="N165" i="297" s="1"/>
  <c r="O165" i="297" s="1"/>
  <c r="P165" i="297" s="1"/>
  <c r="Q165" i="297" s="1"/>
  <c r="R165" i="297" s="1"/>
  <c r="S165" i="297" s="1"/>
  <c r="T165" i="297" s="1"/>
  <c r="U165" i="297" s="1"/>
  <c r="V165" i="297" s="1"/>
  <c r="W165" i="297" s="1"/>
  <c r="X165" i="297" s="1"/>
  <c r="Y165" i="297" s="1"/>
  <c r="Z165" i="297" s="1"/>
  <c r="AA165" i="297" s="1"/>
  <c r="AB165" i="297" s="1"/>
  <c r="AC165" i="297" s="1"/>
  <c r="AD165" i="297" s="1"/>
  <c r="AE165" i="297" s="1"/>
  <c r="AF165" i="297" s="1"/>
  <c r="AG165" i="297" s="1"/>
  <c r="AH165" i="297" s="1"/>
  <c r="AI165" i="297" s="1"/>
  <c r="AJ165" i="297" s="1"/>
  <c r="AK165" i="297" s="1"/>
  <c r="H90" i="297"/>
  <c r="H95" i="297" s="1"/>
  <c r="I95" i="297" s="1"/>
  <c r="J95" i="297" s="1"/>
  <c r="K95" i="297" s="1"/>
  <c r="L95" i="297" s="1"/>
  <c r="M95" i="297" s="1"/>
  <c r="N95" i="297" s="1"/>
  <c r="O95" i="297" s="1"/>
  <c r="P95" i="297" s="1"/>
  <c r="Q95" i="297" s="1"/>
  <c r="R95" i="297" s="1"/>
  <c r="S95" i="297" s="1"/>
  <c r="T95" i="297" s="1"/>
  <c r="U95" i="297" s="1"/>
  <c r="V95" i="297" s="1"/>
  <c r="W95" i="297" s="1"/>
  <c r="X95" i="297" s="1"/>
  <c r="Y95" i="297" s="1"/>
  <c r="Z95" i="297" s="1"/>
  <c r="AA95" i="297" s="1"/>
  <c r="AB95" i="297" s="1"/>
  <c r="AC95" i="297" s="1"/>
  <c r="AD95" i="297" s="1"/>
  <c r="AE95" i="297" s="1"/>
  <c r="AF95" i="297" s="1"/>
  <c r="AG95" i="297" s="1"/>
  <c r="AH95" i="297" s="1"/>
  <c r="AI95" i="297" s="1"/>
  <c r="AJ95" i="297" s="1"/>
  <c r="AK95" i="297" s="1"/>
  <c r="AN95" i="297" s="1"/>
  <c r="T90" i="297"/>
  <c r="AK90" i="297" s="1"/>
  <c r="AF90" i="297"/>
  <c r="AF339" i="297" s="1"/>
  <c r="N168" i="297"/>
  <c r="Z168" i="297"/>
  <c r="W181" i="297"/>
  <c r="W339" i="297" s="1"/>
  <c r="AI181" i="297"/>
  <c r="AI339" i="297" s="1"/>
  <c r="AK236" i="297"/>
  <c r="F263" i="297"/>
  <c r="G263" i="297" s="1"/>
  <c r="H263" i="297" s="1"/>
  <c r="I263" i="297" s="1"/>
  <c r="J263" i="297" s="1"/>
  <c r="F264" i="297"/>
  <c r="K181" i="297"/>
  <c r="AI207" i="297"/>
  <c r="AK220" i="297"/>
  <c r="AK288" i="297"/>
  <c r="AK301" i="297"/>
  <c r="AK184" i="297"/>
  <c r="AK197" i="297"/>
  <c r="AD233" i="297"/>
  <c r="AK203" i="297"/>
  <c r="AK232" i="297"/>
  <c r="F233" i="297"/>
  <c r="H233" i="297"/>
  <c r="H230" i="297"/>
  <c r="I230" i="297" s="1"/>
  <c r="J230" i="297" s="1"/>
  <c r="K230" i="297" s="1"/>
  <c r="L230" i="297" s="1"/>
  <c r="M230" i="297" s="1"/>
  <c r="N230" i="297" s="1"/>
  <c r="O230" i="297" s="1"/>
  <c r="P230" i="297" s="1"/>
  <c r="Q230" i="297" s="1"/>
  <c r="R230" i="297" s="1"/>
  <c r="S230" i="297" s="1"/>
  <c r="T230" i="297" s="1"/>
  <c r="U230" i="297" s="1"/>
  <c r="V230" i="297" s="1"/>
  <c r="W230" i="297" s="1"/>
  <c r="X230" i="297" s="1"/>
  <c r="Y230" i="297" s="1"/>
  <c r="Z230" i="297" s="1"/>
  <c r="AA230" i="297" s="1"/>
  <c r="AB230" i="297" s="1"/>
  <c r="AC230" i="297" s="1"/>
  <c r="AD230" i="297" s="1"/>
  <c r="AE230" i="297" s="1"/>
  <c r="AF230" i="297" s="1"/>
  <c r="AG230" i="297" s="1"/>
  <c r="AH230" i="297" s="1"/>
  <c r="AI230" i="297" s="1"/>
  <c r="AJ230" i="297" s="1"/>
  <c r="AK230" i="297" s="1"/>
  <c r="H168" i="297"/>
  <c r="AK168" i="297" s="1"/>
  <c r="AK177" i="297"/>
  <c r="F178" i="297"/>
  <c r="G178" i="297" s="1"/>
  <c r="H178" i="297" s="1"/>
  <c r="I178" i="297" s="1"/>
  <c r="J178" i="297" s="1"/>
  <c r="K178" i="297" s="1"/>
  <c r="L178" i="297" s="1"/>
  <c r="M178" i="297" s="1"/>
  <c r="N178" i="297" s="1"/>
  <c r="O178" i="297" s="1"/>
  <c r="P178" i="297" s="1"/>
  <c r="Q178" i="297" s="1"/>
  <c r="R178" i="297" s="1"/>
  <c r="S178" i="297" s="1"/>
  <c r="T178" i="297" s="1"/>
  <c r="U178" i="297" s="1"/>
  <c r="V178" i="297" s="1"/>
  <c r="W178" i="297" s="1"/>
  <c r="X178" i="297" s="1"/>
  <c r="Y178" i="297" s="1"/>
  <c r="Z178" i="297" s="1"/>
  <c r="AA178" i="297" s="1"/>
  <c r="AB178" i="297" s="1"/>
  <c r="AC178" i="297" s="1"/>
  <c r="AD178" i="297" s="1"/>
  <c r="AE178" i="297" s="1"/>
  <c r="AF178" i="297" s="1"/>
  <c r="AG178" i="297" s="1"/>
  <c r="AH178" i="297" s="1"/>
  <c r="AI178" i="297" s="1"/>
  <c r="AJ178" i="297" s="1"/>
  <c r="AK178" i="297" s="1"/>
  <c r="L243" i="297"/>
  <c r="M243" i="297" s="1"/>
  <c r="N243" i="297" s="1"/>
  <c r="O243" i="297" s="1"/>
  <c r="P243" i="297" s="1"/>
  <c r="Q243" i="297" s="1"/>
  <c r="R243" i="297" s="1"/>
  <c r="S243" i="297" s="1"/>
  <c r="T243" i="297" s="1"/>
  <c r="U243" i="297" s="1"/>
  <c r="V243" i="297" s="1"/>
  <c r="W243" i="297" s="1"/>
  <c r="X243" i="297" s="1"/>
  <c r="Y243" i="297" s="1"/>
  <c r="Z243" i="297" s="1"/>
  <c r="AA243" i="297" s="1"/>
  <c r="AB243" i="297" s="1"/>
  <c r="AC243" i="297" s="1"/>
  <c r="AD243" i="297" s="1"/>
  <c r="AE243" i="297" s="1"/>
  <c r="AF243" i="297" s="1"/>
  <c r="AG243" i="297" s="1"/>
  <c r="AH243" i="297" s="1"/>
  <c r="AI243" i="297" s="1"/>
  <c r="AJ243" i="297" s="1"/>
  <c r="AK243" i="297" s="1"/>
  <c r="H295" i="297"/>
  <c r="I295" i="297" s="1"/>
  <c r="J295" i="297" s="1"/>
  <c r="K295" i="297" s="1"/>
  <c r="L295" i="297" s="1"/>
  <c r="M295" i="297" s="1"/>
  <c r="N295" i="297" s="1"/>
  <c r="O295" i="297" s="1"/>
  <c r="P295" i="297" s="1"/>
  <c r="Q295" i="297" s="1"/>
  <c r="R295" i="297" s="1"/>
  <c r="S295" i="297" s="1"/>
  <c r="T295" i="297" s="1"/>
  <c r="U295" i="297" s="1"/>
  <c r="V295" i="297" s="1"/>
  <c r="W295" i="297" s="1"/>
  <c r="X295" i="297" s="1"/>
  <c r="Y295" i="297" s="1"/>
  <c r="Z295" i="297" s="1"/>
  <c r="AA295" i="297" s="1"/>
  <c r="AB295" i="297" s="1"/>
  <c r="AC295" i="297" s="1"/>
  <c r="AD295" i="297" s="1"/>
  <c r="AE295" i="297" s="1"/>
  <c r="AF295" i="297" s="1"/>
  <c r="AG295" i="297" s="1"/>
  <c r="AH295" i="297" s="1"/>
  <c r="AI295" i="297" s="1"/>
  <c r="AJ295" i="297" s="1"/>
  <c r="AK295" i="297" s="1"/>
  <c r="AK294" i="297"/>
  <c r="J168" i="297"/>
  <c r="V168" i="297"/>
  <c r="AH168" i="297"/>
  <c r="I212" i="297"/>
  <c r="J212" i="297" s="1"/>
  <c r="AB142" i="297"/>
  <c r="F146" i="297"/>
  <c r="G146" i="297" s="1"/>
  <c r="H146" i="297" s="1"/>
  <c r="I146" i="297" s="1"/>
  <c r="J146" i="297" s="1"/>
  <c r="K146" i="297" s="1"/>
  <c r="L146" i="297" s="1"/>
  <c r="F211" i="297"/>
  <c r="G211" i="297" s="1"/>
  <c r="H211" i="297" s="1"/>
  <c r="I211" i="297" s="1"/>
  <c r="J211" i="297" s="1"/>
  <c r="K211" i="297" s="1"/>
  <c r="L211" i="297" s="1"/>
  <c r="M211" i="297" s="1"/>
  <c r="N211" i="297" s="1"/>
  <c r="O211" i="297" s="1"/>
  <c r="P211" i="297" s="1"/>
  <c r="AK210" i="297"/>
  <c r="L217" i="297"/>
  <c r="M217" i="297" s="1"/>
  <c r="N217" i="297" s="1"/>
  <c r="O217" i="297" s="1"/>
  <c r="P217" i="297" s="1"/>
  <c r="Q217" i="297" s="1"/>
  <c r="R217" i="297" s="1"/>
  <c r="S217" i="297" s="1"/>
  <c r="T217" i="297" s="1"/>
  <c r="U217" i="297" s="1"/>
  <c r="V217" i="297" s="1"/>
  <c r="W217" i="297" s="1"/>
  <c r="X217" i="297" s="1"/>
  <c r="Y217" i="297" s="1"/>
  <c r="Z217" i="297" s="1"/>
  <c r="AA217" i="297" s="1"/>
  <c r="AB217" i="297" s="1"/>
  <c r="AC217" i="297" s="1"/>
  <c r="AD217" i="297" s="1"/>
  <c r="AE217" i="297" s="1"/>
  <c r="AF217" i="297" s="1"/>
  <c r="AG217" i="297" s="1"/>
  <c r="AH217" i="297" s="1"/>
  <c r="AI217" i="297" s="1"/>
  <c r="AJ217" i="297" s="1"/>
  <c r="AK217" i="297" s="1"/>
  <c r="I225" i="297"/>
  <c r="J225" i="297" s="1"/>
  <c r="K225" i="297" s="1"/>
  <c r="L225" i="297" s="1"/>
  <c r="M225" i="297" s="1"/>
  <c r="N225" i="297" s="1"/>
  <c r="O225" i="297" s="1"/>
  <c r="P225" i="297" s="1"/>
  <c r="Q225" i="297" s="1"/>
  <c r="R225" i="297" s="1"/>
  <c r="S225" i="297" s="1"/>
  <c r="T225" i="297" s="1"/>
  <c r="U225" i="297" s="1"/>
  <c r="V225" i="297" s="1"/>
  <c r="W225" i="297" s="1"/>
  <c r="X225" i="297" s="1"/>
  <c r="Y225" i="297" s="1"/>
  <c r="Z225" i="297" s="1"/>
  <c r="AA225" i="297" s="1"/>
  <c r="AB225" i="297" s="1"/>
  <c r="AC225" i="297" s="1"/>
  <c r="AD225" i="297" s="1"/>
  <c r="AE225" i="297" s="1"/>
  <c r="AF225" i="297" s="1"/>
  <c r="AG225" i="297" s="1"/>
  <c r="AH225" i="297" s="1"/>
  <c r="AI225" i="297" s="1"/>
  <c r="AJ225" i="297" s="1"/>
  <c r="AK225" i="297" s="1"/>
  <c r="AN225" i="297" s="1"/>
  <c r="F251" i="297"/>
  <c r="F250" i="297"/>
  <c r="G250" i="297" s="1"/>
  <c r="H250" i="297" s="1"/>
  <c r="I250" i="297" s="1"/>
  <c r="J250" i="297" s="1"/>
  <c r="K250" i="297" s="1"/>
  <c r="L250" i="297" s="1"/>
  <c r="M250" i="297" s="1"/>
  <c r="N250" i="297" s="1"/>
  <c r="O250" i="297" s="1"/>
  <c r="P250" i="297" s="1"/>
  <c r="G327" i="297"/>
  <c r="AK326" i="297"/>
  <c r="I181" i="297"/>
  <c r="AK216" i="297"/>
  <c r="AI246" i="297"/>
  <c r="AK246" i="297" s="1"/>
  <c r="F256" i="297"/>
  <c r="G256" i="297" s="1"/>
  <c r="H256" i="297" s="1"/>
  <c r="I256" i="297" s="1"/>
  <c r="J256" i="297" s="1"/>
  <c r="K256" i="297" s="1"/>
  <c r="L256" i="297" s="1"/>
  <c r="M256" i="297" s="1"/>
  <c r="N256" i="297" s="1"/>
  <c r="O256" i="297" s="1"/>
  <c r="P256" i="297" s="1"/>
  <c r="Q256" i="297" s="1"/>
  <c r="R256" i="297" s="1"/>
  <c r="S256" i="297" s="1"/>
  <c r="T256" i="297" s="1"/>
  <c r="U256" i="297" s="1"/>
  <c r="V256" i="297" s="1"/>
  <c r="W256" i="297" s="1"/>
  <c r="X256" i="297" s="1"/>
  <c r="Y256" i="297" s="1"/>
  <c r="Z256" i="297" s="1"/>
  <c r="AA256" i="297" s="1"/>
  <c r="AB256" i="297" s="1"/>
  <c r="AC256" i="297" s="1"/>
  <c r="AD256" i="297" s="1"/>
  <c r="AE256" i="297" s="1"/>
  <c r="AF256" i="297" s="1"/>
  <c r="AG256" i="297" s="1"/>
  <c r="AH256" i="297" s="1"/>
  <c r="AI256" i="297" s="1"/>
  <c r="AJ256" i="297" s="1"/>
  <c r="AK256" i="297" s="1"/>
  <c r="AK255" i="297"/>
  <c r="J233" i="297"/>
  <c r="F194" i="297"/>
  <c r="AK193" i="297"/>
  <c r="W233" i="297"/>
  <c r="Y155" i="297"/>
  <c r="AK171" i="297"/>
  <c r="F224" i="297"/>
  <c r="G224" i="297" s="1"/>
  <c r="H224" i="297" s="1"/>
  <c r="I224" i="297" s="1"/>
  <c r="J224" i="297" s="1"/>
  <c r="K224" i="297" s="1"/>
  <c r="L224" i="297" s="1"/>
  <c r="M224" i="297" s="1"/>
  <c r="N224" i="297" s="1"/>
  <c r="O224" i="297" s="1"/>
  <c r="P224" i="297" s="1"/>
  <c r="Q224" i="297" s="1"/>
  <c r="R224" i="297" s="1"/>
  <c r="S224" i="297" s="1"/>
  <c r="T224" i="297" s="1"/>
  <c r="U224" i="297" s="1"/>
  <c r="V224" i="297" s="1"/>
  <c r="W224" i="297" s="1"/>
  <c r="X224" i="297" s="1"/>
  <c r="Y224" i="297" s="1"/>
  <c r="Z224" i="297" s="1"/>
  <c r="AA224" i="297" s="1"/>
  <c r="AB224" i="297" s="1"/>
  <c r="AC224" i="297" s="1"/>
  <c r="AD224" i="297" s="1"/>
  <c r="AE224" i="297" s="1"/>
  <c r="AF224" i="297" s="1"/>
  <c r="AG224" i="297" s="1"/>
  <c r="AH224" i="297" s="1"/>
  <c r="AI224" i="297" s="1"/>
  <c r="AJ224" i="297" s="1"/>
  <c r="AK245" i="297"/>
  <c r="K259" i="297"/>
  <c r="AK259" i="297" s="1"/>
  <c r="W259" i="297"/>
  <c r="AI259" i="297"/>
  <c r="I272" i="297"/>
  <c r="AK330" i="297"/>
  <c r="M168" i="297"/>
  <c r="AA181" i="297"/>
  <c r="AK181" i="297" s="1"/>
  <c r="AG207" i="297"/>
  <c r="AK219" i="297"/>
  <c r="AK258" i="297"/>
  <c r="AK281" i="297"/>
  <c r="F285" i="297"/>
  <c r="AK242" i="297"/>
  <c r="K207" i="297"/>
  <c r="AK207" i="297" s="1"/>
  <c r="AK262" i="297"/>
  <c r="AK323" i="297"/>
  <c r="F324" i="297"/>
  <c r="G324" i="297" s="1"/>
  <c r="H324" i="297" s="1"/>
  <c r="I324" i="297" s="1"/>
  <c r="J324" i="297" s="1"/>
  <c r="K324" i="297" s="1"/>
  <c r="L324" i="297" s="1"/>
  <c r="M324" i="297" s="1"/>
  <c r="N324" i="297" s="1"/>
  <c r="O324" i="297" s="1"/>
  <c r="P324" i="297" s="1"/>
  <c r="Q324" i="297" s="1"/>
  <c r="R324" i="297" s="1"/>
  <c r="S324" i="297" s="1"/>
  <c r="T324" i="297" s="1"/>
  <c r="U324" i="297" s="1"/>
  <c r="V324" i="297" s="1"/>
  <c r="W324" i="297" s="1"/>
  <c r="X324" i="297" s="1"/>
  <c r="Y324" i="297" s="1"/>
  <c r="Z324" i="297" s="1"/>
  <c r="AA324" i="297" s="1"/>
  <c r="AB324" i="297" s="1"/>
  <c r="AC324" i="297" s="1"/>
  <c r="AD324" i="297" s="1"/>
  <c r="AE324" i="297" s="1"/>
  <c r="AF324" i="297" s="1"/>
  <c r="AG324" i="297" s="1"/>
  <c r="AH324" i="297" s="1"/>
  <c r="AI324" i="297" s="1"/>
  <c r="AJ324" i="297" s="1"/>
  <c r="AK324" i="297" s="1"/>
  <c r="F327" i="297"/>
  <c r="AH220" i="297"/>
  <c r="F302" i="297"/>
  <c r="G302" i="297" s="1"/>
  <c r="H302" i="297" s="1"/>
  <c r="I302" i="297" s="1"/>
  <c r="J302" i="297" s="1"/>
  <c r="K302" i="297" s="1"/>
  <c r="F303" i="297"/>
  <c r="AK229" i="297"/>
  <c r="R233" i="297"/>
  <c r="AK275" i="297"/>
  <c r="AK284" i="297"/>
  <c r="Q207" i="297"/>
  <c r="AC207" i="297"/>
  <c r="AC339" i="297" s="1"/>
  <c r="F277" i="297"/>
  <c r="F276" i="297"/>
  <c r="G276" i="297" s="1"/>
  <c r="H276" i="297" s="1"/>
  <c r="I276" i="297" s="1"/>
  <c r="J276" i="297" s="1"/>
  <c r="K276" i="297" s="1"/>
  <c r="L276" i="297" s="1"/>
  <c r="M276" i="297" s="1"/>
  <c r="N276" i="297" s="1"/>
  <c r="O276" i="297" s="1"/>
  <c r="P276" i="297" s="1"/>
  <c r="Q276" i="297" s="1"/>
  <c r="R276" i="297" s="1"/>
  <c r="S276" i="297" s="1"/>
  <c r="T276" i="297" s="1"/>
  <c r="U276" i="297" s="1"/>
  <c r="V276" i="297" s="1"/>
  <c r="W276" i="297" s="1"/>
  <c r="X276" i="297" s="1"/>
  <c r="Y276" i="297" s="1"/>
  <c r="Z276" i="297" s="1"/>
  <c r="AA276" i="297" s="1"/>
  <c r="AB276" i="297" s="1"/>
  <c r="AC276" i="297" s="1"/>
  <c r="AD276" i="297" s="1"/>
  <c r="AE276" i="297" s="1"/>
  <c r="AF276" i="297" s="1"/>
  <c r="AG276" i="297" s="1"/>
  <c r="AH276" i="297" s="1"/>
  <c r="AI276" i="297" s="1"/>
  <c r="AJ276" i="297" s="1"/>
  <c r="Q246" i="297"/>
  <c r="AC246" i="297"/>
  <c r="AI298" i="297"/>
  <c r="O327" i="297"/>
  <c r="AA327" i="297"/>
  <c r="AK297" i="297"/>
  <c r="L272" i="297"/>
  <c r="X272" i="297"/>
  <c r="AJ272" i="297"/>
  <c r="AJ339" i="297" s="1"/>
  <c r="W298" i="297"/>
  <c r="AK312" i="297"/>
  <c r="F384" i="297"/>
  <c r="G319" i="297"/>
  <c r="M272" i="297"/>
  <c r="L298" i="297"/>
  <c r="AK298" i="297" s="1"/>
  <c r="AK317" i="297"/>
  <c r="F318" i="297"/>
  <c r="G318" i="297" s="1"/>
  <c r="H318" i="297" s="1"/>
  <c r="I318" i="297" s="1"/>
  <c r="J318" i="297" s="1"/>
  <c r="K318" i="297" s="1"/>
  <c r="L318" i="297" s="1"/>
  <c r="M318" i="297" s="1"/>
  <c r="N318" i="297" s="1"/>
  <c r="O318" i="297" s="1"/>
  <c r="P318" i="297" s="1"/>
  <c r="Q318" i="297" s="1"/>
  <c r="R318" i="297" s="1"/>
  <c r="S318" i="297" s="1"/>
  <c r="T318" i="297" s="1"/>
  <c r="U318" i="297" s="1"/>
  <c r="V318" i="297" s="1"/>
  <c r="W318" i="297" s="1"/>
  <c r="X318" i="297" s="1"/>
  <c r="Y318" i="297" s="1"/>
  <c r="Z318" i="297" s="1"/>
  <c r="AA318" i="297" s="1"/>
  <c r="AB318" i="297" s="1"/>
  <c r="AC318" i="297" s="1"/>
  <c r="AD318" i="297" s="1"/>
  <c r="AE318" i="297" s="1"/>
  <c r="AF318" i="297" s="1"/>
  <c r="AG318" i="297" s="1"/>
  <c r="AH318" i="297" s="1"/>
  <c r="AI318" i="297" s="1"/>
  <c r="AJ318" i="297" s="1"/>
  <c r="U327" i="297"/>
  <c r="AE327" i="297"/>
  <c r="L285" i="297"/>
  <c r="F347" i="296" l="1"/>
  <c r="G347" i="296"/>
  <c r="AG339" i="297"/>
  <c r="AG349" i="297"/>
  <c r="H347" i="296"/>
  <c r="F3" i="296"/>
  <c r="F334" i="296" s="1"/>
  <c r="F344" i="296" s="1"/>
  <c r="G4" i="296"/>
  <c r="X339" i="296"/>
  <c r="L250" i="296"/>
  <c r="M250" i="296" s="1"/>
  <c r="N250" i="296" s="1"/>
  <c r="O250" i="296" s="1"/>
  <c r="P250" i="296" s="1"/>
  <c r="Q250" i="296" s="1"/>
  <c r="R250" i="296" s="1"/>
  <c r="S250" i="296" s="1"/>
  <c r="T250" i="296" s="1"/>
  <c r="U250" i="296" s="1"/>
  <c r="V250" i="296" s="1"/>
  <c r="W250" i="296" s="1"/>
  <c r="X250" i="296" s="1"/>
  <c r="Y250" i="296" s="1"/>
  <c r="Z250" i="296" s="1"/>
  <c r="AA250" i="296" s="1"/>
  <c r="AB250" i="296" s="1"/>
  <c r="AC250" i="296" s="1"/>
  <c r="AD250" i="296" s="1"/>
  <c r="AE250" i="296" s="1"/>
  <c r="AF250" i="296" s="1"/>
  <c r="AG250" i="296" s="1"/>
  <c r="AH250" i="296" s="1"/>
  <c r="AI250" i="296" s="1"/>
  <c r="AJ250" i="296" s="1"/>
  <c r="AK103" i="297"/>
  <c r="F349" i="297"/>
  <c r="F55" i="297"/>
  <c r="G55" i="297" s="1"/>
  <c r="H55" i="297" s="1"/>
  <c r="I55" i="297" s="1"/>
  <c r="J55" i="297" s="1"/>
  <c r="K55" i="297" s="1"/>
  <c r="L55" i="297" s="1"/>
  <c r="M55" i="297" s="1"/>
  <c r="N55" i="297" s="1"/>
  <c r="O55" i="297" s="1"/>
  <c r="P55" i="297" s="1"/>
  <c r="Q55" i="297" s="1"/>
  <c r="R55" i="297" s="1"/>
  <c r="S55" i="297" s="1"/>
  <c r="T55" i="297" s="1"/>
  <c r="U55" i="297" s="1"/>
  <c r="V55" i="297" s="1"/>
  <c r="W55" i="297" s="1"/>
  <c r="X55" i="297" s="1"/>
  <c r="Y55" i="297" s="1"/>
  <c r="Z55" i="297" s="1"/>
  <c r="AA55" i="297" s="1"/>
  <c r="AB55" i="297" s="1"/>
  <c r="AC55" i="297" s="1"/>
  <c r="AD55" i="297" s="1"/>
  <c r="AE55" i="297" s="1"/>
  <c r="AF55" i="297" s="1"/>
  <c r="AG55" i="297" s="1"/>
  <c r="AK51" i="297"/>
  <c r="F69" i="297"/>
  <c r="G69" i="297" s="1"/>
  <c r="H69" i="297" s="1"/>
  <c r="I69" i="297" s="1"/>
  <c r="J69" i="297" s="1"/>
  <c r="K69" i="297" s="1"/>
  <c r="L69" i="297" s="1"/>
  <c r="M69" i="297" s="1"/>
  <c r="N69" i="297" s="1"/>
  <c r="O69" i="297" s="1"/>
  <c r="P69" i="297" s="1"/>
  <c r="Q69" i="297" s="1"/>
  <c r="R69" i="297" s="1"/>
  <c r="S69" i="297" s="1"/>
  <c r="T69" i="297" s="1"/>
  <c r="U69" i="297" s="1"/>
  <c r="V69" i="297" s="1"/>
  <c r="W69" i="297" s="1"/>
  <c r="X69" i="297" s="1"/>
  <c r="Y69" i="297" s="1"/>
  <c r="Z69" i="297" s="1"/>
  <c r="AA69" i="297" s="1"/>
  <c r="AB69" i="297" s="1"/>
  <c r="AC69" i="297" s="1"/>
  <c r="AD69" i="297" s="1"/>
  <c r="AE69" i="297" s="1"/>
  <c r="AF69" i="297" s="1"/>
  <c r="AG69" i="297" s="1"/>
  <c r="AH69" i="297" s="1"/>
  <c r="AI69" i="297" s="1"/>
  <c r="AJ69" i="297" s="1"/>
  <c r="AK69" i="297" s="1"/>
  <c r="AN69" i="297" s="1"/>
  <c r="F68" i="297"/>
  <c r="G68" i="297" s="1"/>
  <c r="H68" i="297" s="1"/>
  <c r="I68" i="297" s="1"/>
  <c r="J68" i="297" s="1"/>
  <c r="K68" i="297" s="1"/>
  <c r="L68" i="297" s="1"/>
  <c r="M68" i="297" s="1"/>
  <c r="N68" i="297" s="1"/>
  <c r="O68" i="297" s="1"/>
  <c r="P68" i="297" s="1"/>
  <c r="Q68" i="297" s="1"/>
  <c r="R68" i="297" s="1"/>
  <c r="S68" i="297" s="1"/>
  <c r="T68" i="297" s="1"/>
  <c r="U68" i="297" s="1"/>
  <c r="V68" i="297" s="1"/>
  <c r="W68" i="297" s="1"/>
  <c r="X68" i="297" s="1"/>
  <c r="Y68" i="297" s="1"/>
  <c r="Z68" i="297" s="1"/>
  <c r="AA68" i="297" s="1"/>
  <c r="AB68" i="297" s="1"/>
  <c r="AC68" i="297" s="1"/>
  <c r="AD68" i="297" s="1"/>
  <c r="AE68" i="297" s="1"/>
  <c r="AF68" i="297" s="1"/>
  <c r="AG68" i="297" s="1"/>
  <c r="AH68" i="297" s="1"/>
  <c r="AI68" i="297" s="1"/>
  <c r="AJ68" i="297" s="1"/>
  <c r="AK64" i="297"/>
  <c r="F42" i="296"/>
  <c r="G42" i="296" s="1"/>
  <c r="H42" i="296" s="1"/>
  <c r="I42" i="296" s="1"/>
  <c r="J42" i="296" s="1"/>
  <c r="K42" i="296" s="1"/>
  <c r="L42" i="296" s="1"/>
  <c r="M42" i="296" s="1"/>
  <c r="N42" i="296" s="1"/>
  <c r="O42" i="296" s="1"/>
  <c r="P42" i="296" s="1"/>
  <c r="Q42" i="296" s="1"/>
  <c r="R42" i="296" s="1"/>
  <c r="S42" i="296" s="1"/>
  <c r="T42" i="296" s="1"/>
  <c r="U42" i="296" s="1"/>
  <c r="V42" i="296" s="1"/>
  <c r="W42" i="296" s="1"/>
  <c r="X42" i="296" s="1"/>
  <c r="Y42" i="296" s="1"/>
  <c r="Z42" i="296" s="1"/>
  <c r="AA42" i="296" s="1"/>
  <c r="AB42" i="296" s="1"/>
  <c r="AC42" i="296" s="1"/>
  <c r="AD42" i="296" s="1"/>
  <c r="AE42" i="296" s="1"/>
  <c r="AF42" i="296" s="1"/>
  <c r="AG42" i="296" s="1"/>
  <c r="AH42" i="296" s="1"/>
  <c r="AI42" i="296" s="1"/>
  <c r="AJ42" i="296" s="1"/>
  <c r="AK38" i="296"/>
  <c r="F43" i="296"/>
  <c r="AK350" i="296"/>
  <c r="AK349" i="296"/>
  <c r="T339" i="296"/>
  <c r="P69" i="296"/>
  <c r="Q69" i="296" s="1"/>
  <c r="R69" i="296" s="1"/>
  <c r="S69" i="296" s="1"/>
  <c r="T69" i="296" s="1"/>
  <c r="U69" i="296" s="1"/>
  <c r="V69" i="296" s="1"/>
  <c r="W69" i="296" s="1"/>
  <c r="X69" i="296" s="1"/>
  <c r="Y69" i="296" s="1"/>
  <c r="Z69" i="296" s="1"/>
  <c r="AA69" i="296" s="1"/>
  <c r="AB69" i="296" s="1"/>
  <c r="AC69" i="296" s="1"/>
  <c r="AD69" i="296" s="1"/>
  <c r="AE69" i="296" s="1"/>
  <c r="AF69" i="296" s="1"/>
  <c r="AG69" i="296" s="1"/>
  <c r="AH69" i="296" s="1"/>
  <c r="AI69" i="296" s="1"/>
  <c r="AJ69" i="296" s="1"/>
  <c r="AK69" i="296" s="1"/>
  <c r="AN69" i="296" s="1"/>
  <c r="P68" i="296"/>
  <c r="Q68" i="296" s="1"/>
  <c r="R68" i="296" s="1"/>
  <c r="S68" i="296" s="1"/>
  <c r="T68" i="296" s="1"/>
  <c r="U68" i="296" s="1"/>
  <c r="V68" i="296" s="1"/>
  <c r="W68" i="296" s="1"/>
  <c r="X68" i="296" s="1"/>
  <c r="Y68" i="296" s="1"/>
  <c r="Z68" i="296" s="1"/>
  <c r="AA68" i="296" s="1"/>
  <c r="AB68" i="296" s="1"/>
  <c r="AC68" i="296" s="1"/>
  <c r="AD68" i="296" s="1"/>
  <c r="AE68" i="296" s="1"/>
  <c r="AF68" i="296" s="1"/>
  <c r="AG68" i="296" s="1"/>
  <c r="AH68" i="296" s="1"/>
  <c r="AI68" i="296" s="1"/>
  <c r="AJ68" i="296" s="1"/>
  <c r="AK272" i="297"/>
  <c r="Q211" i="297"/>
  <c r="R211" i="297" s="1"/>
  <c r="S211" i="297" s="1"/>
  <c r="T211" i="297" s="1"/>
  <c r="U211" i="297" s="1"/>
  <c r="V211" i="297" s="1"/>
  <c r="W211" i="297" s="1"/>
  <c r="X211" i="297" s="1"/>
  <c r="Y211" i="297" s="1"/>
  <c r="Z211" i="297" s="1"/>
  <c r="AA211" i="297" s="1"/>
  <c r="AB211" i="297" s="1"/>
  <c r="AC211" i="297" s="1"/>
  <c r="AD211" i="297" s="1"/>
  <c r="AE211" i="297" s="1"/>
  <c r="AF211" i="297" s="1"/>
  <c r="AG211" i="297" s="1"/>
  <c r="AH211" i="297" s="1"/>
  <c r="AI211" i="297" s="1"/>
  <c r="AJ211" i="297" s="1"/>
  <c r="M146" i="297"/>
  <c r="N146" i="297" s="1"/>
  <c r="O146" i="297" s="1"/>
  <c r="P146" i="297" s="1"/>
  <c r="Q146" i="297" s="1"/>
  <c r="R146" i="297" s="1"/>
  <c r="S146" i="297" s="1"/>
  <c r="T146" i="297" s="1"/>
  <c r="U146" i="297" s="1"/>
  <c r="V146" i="297" s="1"/>
  <c r="W146" i="297" s="1"/>
  <c r="X146" i="297" s="1"/>
  <c r="Y146" i="297" s="1"/>
  <c r="Z146" i="297" s="1"/>
  <c r="AA146" i="297" s="1"/>
  <c r="AB146" i="297" s="1"/>
  <c r="AC146" i="297" s="1"/>
  <c r="AD146" i="297" s="1"/>
  <c r="AE146" i="297" s="1"/>
  <c r="AF146" i="297" s="1"/>
  <c r="AG146" i="297" s="1"/>
  <c r="AH146" i="297" s="1"/>
  <c r="AI146" i="297" s="1"/>
  <c r="AJ146" i="297" s="1"/>
  <c r="O133" i="297"/>
  <c r="P133" i="297" s="1"/>
  <c r="Q133" i="297" s="1"/>
  <c r="R133" i="297" s="1"/>
  <c r="S133" i="297" s="1"/>
  <c r="T133" i="297" s="1"/>
  <c r="U133" i="297" s="1"/>
  <c r="V133" i="297" s="1"/>
  <c r="W133" i="297" s="1"/>
  <c r="X133" i="297" s="1"/>
  <c r="Y133" i="297" s="1"/>
  <c r="Z133" i="297" s="1"/>
  <c r="AA133" i="297" s="1"/>
  <c r="AB133" i="297" s="1"/>
  <c r="AC133" i="297" s="1"/>
  <c r="AD133" i="297" s="1"/>
  <c r="AE133" i="297" s="1"/>
  <c r="AF133" i="297" s="1"/>
  <c r="AG133" i="297" s="1"/>
  <c r="AH133" i="297" s="1"/>
  <c r="AI133" i="297" s="1"/>
  <c r="AJ133" i="297" s="1"/>
  <c r="AB339" i="296"/>
  <c r="H339" i="296"/>
  <c r="W339" i="296"/>
  <c r="F173" i="296"/>
  <c r="G173" i="296" s="1"/>
  <c r="H173" i="296" s="1"/>
  <c r="I173" i="296" s="1"/>
  <c r="J173" i="296" s="1"/>
  <c r="K173" i="296" s="1"/>
  <c r="L173" i="296" s="1"/>
  <c r="M173" i="296" s="1"/>
  <c r="N173" i="296" s="1"/>
  <c r="O173" i="296" s="1"/>
  <c r="P173" i="296" s="1"/>
  <c r="Q173" i="296" s="1"/>
  <c r="R173" i="296" s="1"/>
  <c r="S173" i="296" s="1"/>
  <c r="T173" i="296" s="1"/>
  <c r="U173" i="296" s="1"/>
  <c r="V173" i="296" s="1"/>
  <c r="W173" i="296" s="1"/>
  <c r="X173" i="296" s="1"/>
  <c r="Y173" i="296" s="1"/>
  <c r="Z173" i="296" s="1"/>
  <c r="AA173" i="296" s="1"/>
  <c r="AB173" i="296" s="1"/>
  <c r="AC173" i="296" s="1"/>
  <c r="AD173" i="296" s="1"/>
  <c r="AE173" i="296" s="1"/>
  <c r="AF173" i="296" s="1"/>
  <c r="AG173" i="296" s="1"/>
  <c r="AH173" i="296" s="1"/>
  <c r="AI173" i="296" s="1"/>
  <c r="AJ173" i="296" s="1"/>
  <c r="AK173" i="296" s="1"/>
  <c r="AN173" i="296" s="1"/>
  <c r="F172" i="296"/>
  <c r="G172" i="296" s="1"/>
  <c r="H172" i="296" s="1"/>
  <c r="I172" i="296" s="1"/>
  <c r="J172" i="296" s="1"/>
  <c r="K172" i="296" s="1"/>
  <c r="L172" i="296" s="1"/>
  <c r="M172" i="296" s="1"/>
  <c r="N172" i="296" s="1"/>
  <c r="O172" i="296" s="1"/>
  <c r="P172" i="296" s="1"/>
  <c r="Q172" i="296" s="1"/>
  <c r="R172" i="296" s="1"/>
  <c r="S172" i="296" s="1"/>
  <c r="T172" i="296" s="1"/>
  <c r="U172" i="296" s="1"/>
  <c r="V172" i="296" s="1"/>
  <c r="W172" i="296" s="1"/>
  <c r="X172" i="296" s="1"/>
  <c r="Y172" i="296" s="1"/>
  <c r="Z172" i="296" s="1"/>
  <c r="AA172" i="296" s="1"/>
  <c r="AB172" i="296" s="1"/>
  <c r="AC172" i="296" s="1"/>
  <c r="AD172" i="296" s="1"/>
  <c r="AE172" i="296" s="1"/>
  <c r="AF172" i="296" s="1"/>
  <c r="AG172" i="296" s="1"/>
  <c r="AH172" i="296" s="1"/>
  <c r="AI172" i="296" s="1"/>
  <c r="AJ172" i="296" s="1"/>
  <c r="AK168" i="296"/>
  <c r="F159" i="296"/>
  <c r="G159" i="296" s="1"/>
  <c r="H159" i="296" s="1"/>
  <c r="I159" i="296" s="1"/>
  <c r="J159" i="296" s="1"/>
  <c r="K159" i="296" s="1"/>
  <c r="L159" i="296" s="1"/>
  <c r="M159" i="296" s="1"/>
  <c r="N159" i="296" s="1"/>
  <c r="O159" i="296" s="1"/>
  <c r="P159" i="296" s="1"/>
  <c r="Q159" i="296" s="1"/>
  <c r="R159" i="296" s="1"/>
  <c r="S159" i="296" s="1"/>
  <c r="T159" i="296" s="1"/>
  <c r="U159" i="296" s="1"/>
  <c r="V159" i="296" s="1"/>
  <c r="W159" i="296" s="1"/>
  <c r="X159" i="296" s="1"/>
  <c r="Y159" i="296" s="1"/>
  <c r="Z159" i="296" s="1"/>
  <c r="AA159" i="296" s="1"/>
  <c r="AB159" i="296" s="1"/>
  <c r="AC159" i="296" s="1"/>
  <c r="AD159" i="296" s="1"/>
  <c r="AE159" i="296" s="1"/>
  <c r="AF159" i="296" s="1"/>
  <c r="AG159" i="296" s="1"/>
  <c r="AH159" i="296" s="1"/>
  <c r="AI159" i="296" s="1"/>
  <c r="AJ159" i="296" s="1"/>
  <c r="F160" i="296"/>
  <c r="G160" i="296" s="1"/>
  <c r="H160" i="296" s="1"/>
  <c r="I160" i="296" s="1"/>
  <c r="J160" i="296" s="1"/>
  <c r="K160" i="296" s="1"/>
  <c r="L160" i="296" s="1"/>
  <c r="M160" i="296" s="1"/>
  <c r="N160" i="296" s="1"/>
  <c r="O160" i="296" s="1"/>
  <c r="P160" i="296" s="1"/>
  <c r="Q160" i="296" s="1"/>
  <c r="R160" i="296" s="1"/>
  <c r="S160" i="296" s="1"/>
  <c r="T160" i="296" s="1"/>
  <c r="U160" i="296" s="1"/>
  <c r="V160" i="296" s="1"/>
  <c r="W160" i="296" s="1"/>
  <c r="X160" i="296" s="1"/>
  <c r="Y160" i="296" s="1"/>
  <c r="Z160" i="296" s="1"/>
  <c r="AA160" i="296" s="1"/>
  <c r="AB160" i="296" s="1"/>
  <c r="AC160" i="296" s="1"/>
  <c r="AD160" i="296" s="1"/>
  <c r="AE160" i="296" s="1"/>
  <c r="AF160" i="296" s="1"/>
  <c r="AG160" i="296" s="1"/>
  <c r="AH160" i="296" s="1"/>
  <c r="AI160" i="296" s="1"/>
  <c r="AJ160" i="296" s="1"/>
  <c r="AK160" i="296" s="1"/>
  <c r="AN160" i="296" s="1"/>
  <c r="AK155" i="296"/>
  <c r="F339" i="297"/>
  <c r="F17" i="297"/>
  <c r="G17" i="297" s="1"/>
  <c r="H17" i="297" s="1"/>
  <c r="I17" i="297" s="1"/>
  <c r="J17" i="297" s="1"/>
  <c r="K17" i="297" s="1"/>
  <c r="L17" i="297" s="1"/>
  <c r="M17" i="297" s="1"/>
  <c r="N17" i="297" s="1"/>
  <c r="O17" i="297" s="1"/>
  <c r="P17" i="297" s="1"/>
  <c r="Q17" i="297" s="1"/>
  <c r="R17" i="297" s="1"/>
  <c r="S17" i="297" s="1"/>
  <c r="T17" i="297" s="1"/>
  <c r="U17" i="297" s="1"/>
  <c r="V17" i="297" s="1"/>
  <c r="W17" i="297" s="1"/>
  <c r="X17" i="297" s="1"/>
  <c r="Y17" i="297" s="1"/>
  <c r="Z17" i="297" s="1"/>
  <c r="AA17" i="297" s="1"/>
  <c r="AB17" i="297" s="1"/>
  <c r="AC17" i="297" s="1"/>
  <c r="AD17" i="297" s="1"/>
  <c r="AE17" i="297" s="1"/>
  <c r="AF17" i="297" s="1"/>
  <c r="AG17" i="297" s="1"/>
  <c r="AH17" i="297" s="1"/>
  <c r="AI17" i="297" s="1"/>
  <c r="AJ17" i="297" s="1"/>
  <c r="F16" i="297"/>
  <c r="G16" i="297" s="1"/>
  <c r="H16" i="297" s="1"/>
  <c r="I16" i="297" s="1"/>
  <c r="J16" i="297" s="1"/>
  <c r="K16" i="297" s="1"/>
  <c r="L16" i="297" s="1"/>
  <c r="M16" i="297" s="1"/>
  <c r="N16" i="297" s="1"/>
  <c r="O16" i="297" s="1"/>
  <c r="P16" i="297" s="1"/>
  <c r="Q16" i="297" s="1"/>
  <c r="R16" i="297" s="1"/>
  <c r="S16" i="297" s="1"/>
  <c r="T16" i="297" s="1"/>
  <c r="U16" i="297" s="1"/>
  <c r="V16" i="297" s="1"/>
  <c r="W16" i="297" s="1"/>
  <c r="X16" i="297" s="1"/>
  <c r="Y16" i="297" s="1"/>
  <c r="Z16" i="297" s="1"/>
  <c r="AA16" i="297" s="1"/>
  <c r="AB16" i="297" s="1"/>
  <c r="AC16" i="297" s="1"/>
  <c r="AD16" i="297" s="1"/>
  <c r="AE16" i="297" s="1"/>
  <c r="AF16" i="297" s="1"/>
  <c r="AG16" i="297" s="1"/>
  <c r="AH16" i="297" s="1"/>
  <c r="AI16" i="297" s="1"/>
  <c r="AJ16" i="297" s="1"/>
  <c r="AK12" i="297"/>
  <c r="AK103" i="296"/>
  <c r="AK349" i="297"/>
  <c r="AK350" i="297"/>
  <c r="K339" i="297"/>
  <c r="P339" i="296"/>
  <c r="AG339" i="296"/>
  <c r="P211" i="296"/>
  <c r="Q211" i="296" s="1"/>
  <c r="R211" i="296" s="1"/>
  <c r="S211" i="296" s="1"/>
  <c r="T211" i="296" s="1"/>
  <c r="U211" i="296" s="1"/>
  <c r="V211" i="296" s="1"/>
  <c r="W211" i="296" s="1"/>
  <c r="X211" i="296" s="1"/>
  <c r="Y211" i="296" s="1"/>
  <c r="Z211" i="296" s="1"/>
  <c r="AA211" i="296" s="1"/>
  <c r="AB211" i="296" s="1"/>
  <c r="AC211" i="296" s="1"/>
  <c r="AD211" i="296" s="1"/>
  <c r="AE211" i="296" s="1"/>
  <c r="AF211" i="296" s="1"/>
  <c r="AG211" i="296" s="1"/>
  <c r="AH211" i="296" s="1"/>
  <c r="AI211" i="296" s="1"/>
  <c r="AJ211" i="296" s="1"/>
  <c r="K339" i="296"/>
  <c r="F380" i="296"/>
  <c r="G251" i="296"/>
  <c r="X212" i="296"/>
  <c r="Y212" i="296" s="1"/>
  <c r="Z212" i="296" s="1"/>
  <c r="AA212" i="296" s="1"/>
  <c r="AB212" i="296" s="1"/>
  <c r="AC212" i="296" s="1"/>
  <c r="AD212" i="296" s="1"/>
  <c r="AE212" i="296" s="1"/>
  <c r="AF212" i="296" s="1"/>
  <c r="AG212" i="296" s="1"/>
  <c r="AH212" i="296" s="1"/>
  <c r="AI212" i="296" s="1"/>
  <c r="AJ212" i="296" s="1"/>
  <c r="AK212" i="296" s="1"/>
  <c r="AN212" i="296" s="1"/>
  <c r="AK298" i="296"/>
  <c r="F303" i="296"/>
  <c r="F302" i="296"/>
  <c r="G302" i="296" s="1"/>
  <c r="H302" i="296" s="1"/>
  <c r="I302" i="296" s="1"/>
  <c r="J302" i="296" s="1"/>
  <c r="K302" i="296" s="1"/>
  <c r="L302" i="296" s="1"/>
  <c r="M302" i="296" s="1"/>
  <c r="N302" i="296" s="1"/>
  <c r="O302" i="296" s="1"/>
  <c r="P302" i="296" s="1"/>
  <c r="Q302" i="296" s="1"/>
  <c r="R302" i="296" s="1"/>
  <c r="S302" i="296" s="1"/>
  <c r="T302" i="296" s="1"/>
  <c r="U302" i="296" s="1"/>
  <c r="V302" i="296" s="1"/>
  <c r="W302" i="296" s="1"/>
  <c r="X302" i="296" s="1"/>
  <c r="Y302" i="296" s="1"/>
  <c r="Z302" i="296" s="1"/>
  <c r="AA302" i="296" s="1"/>
  <c r="AB302" i="296" s="1"/>
  <c r="AC302" i="296" s="1"/>
  <c r="AD302" i="296" s="1"/>
  <c r="AE302" i="296" s="1"/>
  <c r="AF302" i="296" s="1"/>
  <c r="AG302" i="296" s="1"/>
  <c r="AH302" i="296" s="1"/>
  <c r="AI302" i="296" s="1"/>
  <c r="AJ302" i="296" s="1"/>
  <c r="O16" i="296"/>
  <c r="P16" i="296" s="1"/>
  <c r="Q16" i="296" s="1"/>
  <c r="R16" i="296" s="1"/>
  <c r="S16" i="296" s="1"/>
  <c r="T16" i="296" s="1"/>
  <c r="U16" i="296" s="1"/>
  <c r="V16" i="296" s="1"/>
  <c r="W16" i="296" s="1"/>
  <c r="X16" i="296" s="1"/>
  <c r="Y16" i="296" s="1"/>
  <c r="Z16" i="296" s="1"/>
  <c r="AA16" i="296" s="1"/>
  <c r="AB16" i="296" s="1"/>
  <c r="AC16" i="296" s="1"/>
  <c r="AD16" i="296" s="1"/>
  <c r="AE16" i="296" s="1"/>
  <c r="AF16" i="296" s="1"/>
  <c r="AG16" i="296" s="1"/>
  <c r="AH16" i="296" s="1"/>
  <c r="AI16" i="296" s="1"/>
  <c r="AJ16" i="296" s="1"/>
  <c r="U339" i="296"/>
  <c r="F382" i="297"/>
  <c r="G277" i="297"/>
  <c r="F95" i="296"/>
  <c r="G95" i="296" s="1"/>
  <c r="H95" i="296" s="1"/>
  <c r="I95" i="296" s="1"/>
  <c r="J95" i="296" s="1"/>
  <c r="K95" i="296" s="1"/>
  <c r="L95" i="296" s="1"/>
  <c r="M95" i="296" s="1"/>
  <c r="N95" i="296" s="1"/>
  <c r="O95" i="296" s="1"/>
  <c r="P95" i="296" s="1"/>
  <c r="Q95" i="296" s="1"/>
  <c r="R95" i="296" s="1"/>
  <c r="S95" i="296" s="1"/>
  <c r="T95" i="296" s="1"/>
  <c r="U95" i="296" s="1"/>
  <c r="V95" i="296" s="1"/>
  <c r="W95" i="296" s="1"/>
  <c r="X95" i="296" s="1"/>
  <c r="Y95" i="296" s="1"/>
  <c r="Z95" i="296" s="1"/>
  <c r="AA95" i="296" s="1"/>
  <c r="AB95" i="296" s="1"/>
  <c r="AC95" i="296" s="1"/>
  <c r="AD95" i="296" s="1"/>
  <c r="AE95" i="296" s="1"/>
  <c r="AF95" i="296" s="1"/>
  <c r="AG95" i="296" s="1"/>
  <c r="AH95" i="296" s="1"/>
  <c r="AI95" i="296" s="1"/>
  <c r="AJ95" i="296" s="1"/>
  <c r="AK95" i="296" s="1"/>
  <c r="AN95" i="296" s="1"/>
  <c r="F94" i="296"/>
  <c r="G94" i="296" s="1"/>
  <c r="H94" i="296" s="1"/>
  <c r="I94" i="296" s="1"/>
  <c r="J94" i="296" s="1"/>
  <c r="K94" i="296" s="1"/>
  <c r="L94" i="296" s="1"/>
  <c r="M94" i="296" s="1"/>
  <c r="N94" i="296" s="1"/>
  <c r="O94" i="296" s="1"/>
  <c r="P94" i="296" s="1"/>
  <c r="Q94" i="296" s="1"/>
  <c r="R94" i="296" s="1"/>
  <c r="S94" i="296" s="1"/>
  <c r="T94" i="296" s="1"/>
  <c r="U94" i="296" s="1"/>
  <c r="V94" i="296" s="1"/>
  <c r="W94" i="296" s="1"/>
  <c r="X94" i="296" s="1"/>
  <c r="Y94" i="296" s="1"/>
  <c r="Z94" i="296" s="1"/>
  <c r="AA94" i="296" s="1"/>
  <c r="AB94" i="296" s="1"/>
  <c r="AC94" i="296" s="1"/>
  <c r="AD94" i="296" s="1"/>
  <c r="AE94" i="296" s="1"/>
  <c r="AF94" i="296" s="1"/>
  <c r="AG94" i="296" s="1"/>
  <c r="AH94" i="296" s="1"/>
  <c r="AI94" i="296" s="1"/>
  <c r="AJ94" i="296" s="1"/>
  <c r="AK90" i="296"/>
  <c r="AK347" i="296"/>
  <c r="AK346" i="296"/>
  <c r="L121" i="297"/>
  <c r="M121" i="297" s="1"/>
  <c r="N121" i="297" s="1"/>
  <c r="O121" i="297" s="1"/>
  <c r="P121" i="297" s="1"/>
  <c r="Q121" i="297" s="1"/>
  <c r="R121" i="297" s="1"/>
  <c r="S121" i="297" s="1"/>
  <c r="T121" i="297" s="1"/>
  <c r="U121" i="297" s="1"/>
  <c r="V121" i="297" s="1"/>
  <c r="W121" i="297" s="1"/>
  <c r="X121" i="297" s="1"/>
  <c r="Y121" i="297" s="1"/>
  <c r="Z121" i="297" s="1"/>
  <c r="AA121" i="297" s="1"/>
  <c r="AB121" i="297" s="1"/>
  <c r="AC121" i="297" s="1"/>
  <c r="AD121" i="297" s="1"/>
  <c r="AE121" i="297" s="1"/>
  <c r="AF121" i="297" s="1"/>
  <c r="AG121" i="297" s="1"/>
  <c r="AH121" i="297" s="1"/>
  <c r="AI121" i="297" s="1"/>
  <c r="AJ121" i="297" s="1"/>
  <c r="AK121" i="297" s="1"/>
  <c r="AN121" i="297" s="1"/>
  <c r="M108" i="297"/>
  <c r="N108" i="297" s="1"/>
  <c r="O108" i="297" s="1"/>
  <c r="P108" i="297" s="1"/>
  <c r="Q108" i="297" s="1"/>
  <c r="R108" i="297" s="1"/>
  <c r="S108" i="297" s="1"/>
  <c r="T108" i="297" s="1"/>
  <c r="U108" i="297" s="1"/>
  <c r="V108" i="297" s="1"/>
  <c r="W108" i="297" s="1"/>
  <c r="X108" i="297" s="1"/>
  <c r="Y108" i="297" s="1"/>
  <c r="Z108" i="297" s="1"/>
  <c r="AA108" i="297" s="1"/>
  <c r="AB108" i="297" s="1"/>
  <c r="AC108" i="297" s="1"/>
  <c r="AD108" i="297" s="1"/>
  <c r="AE108" i="297" s="1"/>
  <c r="AF108" i="297" s="1"/>
  <c r="AG108" i="297" s="1"/>
  <c r="AH108" i="297" s="1"/>
  <c r="AI108" i="297" s="1"/>
  <c r="AJ108" i="297" s="1"/>
  <c r="AK108" i="297" s="1"/>
  <c r="AN108" i="297" s="1"/>
  <c r="U339" i="297"/>
  <c r="AK12" i="296"/>
  <c r="O17" i="296"/>
  <c r="P17" i="296" s="1"/>
  <c r="Q17" i="296" s="1"/>
  <c r="R17" i="296" s="1"/>
  <c r="S17" i="296" s="1"/>
  <c r="T17" i="296" s="1"/>
  <c r="U17" i="296" s="1"/>
  <c r="V17" i="296" s="1"/>
  <c r="W17" i="296" s="1"/>
  <c r="X17" i="296" s="1"/>
  <c r="Y17" i="296" s="1"/>
  <c r="Z17" i="296" s="1"/>
  <c r="AA17" i="296" s="1"/>
  <c r="AB17" i="296" s="1"/>
  <c r="AC17" i="296" s="1"/>
  <c r="AD17" i="296" s="1"/>
  <c r="AE17" i="296" s="1"/>
  <c r="AF17" i="296" s="1"/>
  <c r="AG17" i="296" s="1"/>
  <c r="AH17" i="296" s="1"/>
  <c r="AI17" i="296" s="1"/>
  <c r="AJ17" i="296" s="1"/>
  <c r="I339" i="296"/>
  <c r="H29" i="296"/>
  <c r="I29" i="296" s="1"/>
  <c r="J29" i="296" s="1"/>
  <c r="K29" i="296" s="1"/>
  <c r="L29" i="296" s="1"/>
  <c r="M29" i="296" s="1"/>
  <c r="N29" i="296" s="1"/>
  <c r="O29" i="296" s="1"/>
  <c r="P29" i="296" s="1"/>
  <c r="Q29" i="296" s="1"/>
  <c r="R29" i="296" s="1"/>
  <c r="S29" i="296" s="1"/>
  <c r="T29" i="296" s="1"/>
  <c r="U29" i="296" s="1"/>
  <c r="V29" i="296" s="1"/>
  <c r="W29" i="296" s="1"/>
  <c r="X29" i="296" s="1"/>
  <c r="Y29" i="296" s="1"/>
  <c r="Z29" i="296" s="1"/>
  <c r="AA29" i="296" s="1"/>
  <c r="AB29" i="296" s="1"/>
  <c r="AC29" i="296" s="1"/>
  <c r="AD29" i="296" s="1"/>
  <c r="AE29" i="296" s="1"/>
  <c r="AF29" i="296" s="1"/>
  <c r="AG29" i="296" s="1"/>
  <c r="AH29" i="296" s="1"/>
  <c r="AI29" i="296" s="1"/>
  <c r="AJ29" i="296" s="1"/>
  <c r="AA186" i="297"/>
  <c r="AB186" i="297" s="1"/>
  <c r="AC186" i="297" s="1"/>
  <c r="AD186" i="297" s="1"/>
  <c r="AE186" i="297" s="1"/>
  <c r="AF186" i="297" s="1"/>
  <c r="AG186" i="297" s="1"/>
  <c r="AH186" i="297" s="1"/>
  <c r="AI186" i="297" s="1"/>
  <c r="AJ186" i="297" s="1"/>
  <c r="AK186" i="297" s="1"/>
  <c r="AN186" i="297" s="1"/>
  <c r="AK285" i="297"/>
  <c r="F289" i="297"/>
  <c r="G289" i="297" s="1"/>
  <c r="H289" i="297" s="1"/>
  <c r="I289" i="297" s="1"/>
  <c r="J289" i="297" s="1"/>
  <c r="K289" i="297" s="1"/>
  <c r="L289" i="297" s="1"/>
  <c r="M289" i="297" s="1"/>
  <c r="N289" i="297" s="1"/>
  <c r="O289" i="297" s="1"/>
  <c r="P289" i="297" s="1"/>
  <c r="Q289" i="297" s="1"/>
  <c r="R289" i="297" s="1"/>
  <c r="S289" i="297" s="1"/>
  <c r="T289" i="297" s="1"/>
  <c r="U289" i="297" s="1"/>
  <c r="V289" i="297" s="1"/>
  <c r="W289" i="297" s="1"/>
  <c r="X289" i="297" s="1"/>
  <c r="Y289" i="297" s="1"/>
  <c r="Z289" i="297" s="1"/>
  <c r="AA289" i="297" s="1"/>
  <c r="AB289" i="297" s="1"/>
  <c r="AC289" i="297" s="1"/>
  <c r="AD289" i="297" s="1"/>
  <c r="AE289" i="297" s="1"/>
  <c r="AF289" i="297" s="1"/>
  <c r="AG289" i="297" s="1"/>
  <c r="AH289" i="297" s="1"/>
  <c r="AI289" i="297" s="1"/>
  <c r="AJ289" i="297" s="1"/>
  <c r="F290" i="297"/>
  <c r="G290" i="297" s="1"/>
  <c r="H290" i="297" s="1"/>
  <c r="I290" i="297" s="1"/>
  <c r="J290" i="297" s="1"/>
  <c r="K290" i="297" s="1"/>
  <c r="L290" i="297" s="1"/>
  <c r="M290" i="297" s="1"/>
  <c r="N290" i="297" s="1"/>
  <c r="O290" i="297" s="1"/>
  <c r="P290" i="297" s="1"/>
  <c r="Q290" i="297" s="1"/>
  <c r="R290" i="297" s="1"/>
  <c r="S290" i="297" s="1"/>
  <c r="T290" i="297" s="1"/>
  <c r="U290" i="297" s="1"/>
  <c r="V290" i="297" s="1"/>
  <c r="W290" i="297" s="1"/>
  <c r="X290" i="297" s="1"/>
  <c r="Y290" i="297" s="1"/>
  <c r="Z290" i="297" s="1"/>
  <c r="AA290" i="297" s="1"/>
  <c r="AB290" i="297" s="1"/>
  <c r="AC290" i="297" s="1"/>
  <c r="AD290" i="297" s="1"/>
  <c r="AE290" i="297" s="1"/>
  <c r="AF290" i="297" s="1"/>
  <c r="AG290" i="297" s="1"/>
  <c r="AH290" i="297" s="1"/>
  <c r="AI290" i="297" s="1"/>
  <c r="AJ290" i="297" s="1"/>
  <c r="AK290" i="297" s="1"/>
  <c r="AN290" i="297" s="1"/>
  <c r="AK116" i="297"/>
  <c r="F378" i="297"/>
  <c r="F341" i="297"/>
  <c r="G43" i="297"/>
  <c r="H347" i="297"/>
  <c r="I45" i="297"/>
  <c r="I45" i="296" s="1"/>
  <c r="J339" i="297"/>
  <c r="F147" i="296"/>
  <c r="G147" i="296" s="1"/>
  <c r="H147" i="296" s="1"/>
  <c r="I147" i="296" s="1"/>
  <c r="J147" i="296" s="1"/>
  <c r="K147" i="296" s="1"/>
  <c r="L147" i="296" s="1"/>
  <c r="M147" i="296" s="1"/>
  <c r="N147" i="296" s="1"/>
  <c r="O147" i="296" s="1"/>
  <c r="P147" i="296" s="1"/>
  <c r="Q147" i="296" s="1"/>
  <c r="R147" i="296" s="1"/>
  <c r="S147" i="296" s="1"/>
  <c r="T147" i="296" s="1"/>
  <c r="U147" i="296" s="1"/>
  <c r="V147" i="296" s="1"/>
  <c r="W147" i="296" s="1"/>
  <c r="X147" i="296" s="1"/>
  <c r="Y147" i="296" s="1"/>
  <c r="Z147" i="296" s="1"/>
  <c r="AA147" i="296" s="1"/>
  <c r="AB147" i="296" s="1"/>
  <c r="AC147" i="296" s="1"/>
  <c r="AD147" i="296" s="1"/>
  <c r="AE147" i="296" s="1"/>
  <c r="AF147" i="296" s="1"/>
  <c r="AG147" i="296" s="1"/>
  <c r="AH147" i="296" s="1"/>
  <c r="AI147" i="296" s="1"/>
  <c r="AJ147" i="296" s="1"/>
  <c r="AK147" i="296" s="1"/>
  <c r="AN147" i="296" s="1"/>
  <c r="F146" i="296"/>
  <c r="G146" i="296" s="1"/>
  <c r="H146" i="296" s="1"/>
  <c r="I146" i="296" s="1"/>
  <c r="J146" i="296" s="1"/>
  <c r="K146" i="296" s="1"/>
  <c r="L146" i="296" s="1"/>
  <c r="M146" i="296" s="1"/>
  <c r="N146" i="296" s="1"/>
  <c r="O146" i="296" s="1"/>
  <c r="P146" i="296" s="1"/>
  <c r="Q146" i="296" s="1"/>
  <c r="R146" i="296" s="1"/>
  <c r="S146" i="296" s="1"/>
  <c r="T146" i="296" s="1"/>
  <c r="U146" i="296" s="1"/>
  <c r="V146" i="296" s="1"/>
  <c r="W146" i="296" s="1"/>
  <c r="X146" i="296" s="1"/>
  <c r="Y146" i="296" s="1"/>
  <c r="Z146" i="296" s="1"/>
  <c r="AA146" i="296" s="1"/>
  <c r="AB146" i="296" s="1"/>
  <c r="AC146" i="296" s="1"/>
  <c r="AD146" i="296" s="1"/>
  <c r="AE146" i="296" s="1"/>
  <c r="AF146" i="296" s="1"/>
  <c r="AG146" i="296" s="1"/>
  <c r="AH146" i="296" s="1"/>
  <c r="AI146" i="296" s="1"/>
  <c r="AJ146" i="296" s="1"/>
  <c r="AK142" i="296"/>
  <c r="F339" i="296"/>
  <c r="G108" i="296"/>
  <c r="H108" i="296" s="1"/>
  <c r="I108" i="296" s="1"/>
  <c r="J108" i="296" s="1"/>
  <c r="K108" i="296" s="1"/>
  <c r="L108" i="296" s="1"/>
  <c r="M108" i="296" s="1"/>
  <c r="N108" i="296" s="1"/>
  <c r="O108" i="296" s="1"/>
  <c r="P108" i="296" s="1"/>
  <c r="Q108" i="296" s="1"/>
  <c r="R108" i="296" s="1"/>
  <c r="S108" i="296" s="1"/>
  <c r="T108" i="296" s="1"/>
  <c r="U108" i="296" s="1"/>
  <c r="V108" i="296" s="1"/>
  <c r="W108" i="296" s="1"/>
  <c r="X108" i="296" s="1"/>
  <c r="Y108" i="296" s="1"/>
  <c r="Z108" i="296" s="1"/>
  <c r="AA108" i="296" s="1"/>
  <c r="AB108" i="296" s="1"/>
  <c r="AC108" i="296" s="1"/>
  <c r="AD108" i="296" s="1"/>
  <c r="AE108" i="296" s="1"/>
  <c r="AF108" i="296" s="1"/>
  <c r="AG108" i="296" s="1"/>
  <c r="AH108" i="296" s="1"/>
  <c r="AI108" i="296" s="1"/>
  <c r="AJ108" i="296" s="1"/>
  <c r="AK108" i="296" s="1"/>
  <c r="AN108" i="296" s="1"/>
  <c r="AK25" i="296"/>
  <c r="F29" i="297"/>
  <c r="G29" i="297" s="1"/>
  <c r="H29" i="297" s="1"/>
  <c r="I29" i="297" s="1"/>
  <c r="J29" i="297" s="1"/>
  <c r="K29" i="297" s="1"/>
  <c r="L29" i="297" s="1"/>
  <c r="M29" i="297" s="1"/>
  <c r="N29" i="297" s="1"/>
  <c r="O29" i="297" s="1"/>
  <c r="P29" i="297" s="1"/>
  <c r="Q29" i="297" s="1"/>
  <c r="R29" i="297" s="1"/>
  <c r="S29" i="297" s="1"/>
  <c r="T29" i="297" s="1"/>
  <c r="U29" i="297" s="1"/>
  <c r="V29" i="297" s="1"/>
  <c r="W29" i="297" s="1"/>
  <c r="X29" i="297" s="1"/>
  <c r="Y29" i="297" s="1"/>
  <c r="Z29" i="297" s="1"/>
  <c r="AA29" i="297" s="1"/>
  <c r="AB29" i="297" s="1"/>
  <c r="AC29" i="297" s="1"/>
  <c r="AD29" i="297" s="1"/>
  <c r="AE29" i="297" s="1"/>
  <c r="AF29" i="297" s="1"/>
  <c r="AG29" i="297" s="1"/>
  <c r="AH29" i="297" s="1"/>
  <c r="AI29" i="297" s="1"/>
  <c r="AJ29" i="297" s="1"/>
  <c r="AK25" i="297"/>
  <c r="F30" i="297"/>
  <c r="G30" i="297" s="1"/>
  <c r="H30" i="297" s="1"/>
  <c r="I30" i="297" s="1"/>
  <c r="J30" i="297" s="1"/>
  <c r="K30" i="297" s="1"/>
  <c r="L30" i="297" s="1"/>
  <c r="M30" i="297" s="1"/>
  <c r="N30" i="297" s="1"/>
  <c r="O30" i="297" s="1"/>
  <c r="P30" i="297" s="1"/>
  <c r="Q30" i="297" s="1"/>
  <c r="R30" i="297" s="1"/>
  <c r="S30" i="297" s="1"/>
  <c r="T30" i="297" s="1"/>
  <c r="U30" i="297" s="1"/>
  <c r="V30" i="297" s="1"/>
  <c r="W30" i="297" s="1"/>
  <c r="X30" i="297" s="1"/>
  <c r="Y30" i="297" s="1"/>
  <c r="Z30" i="297" s="1"/>
  <c r="AA30" i="297" s="1"/>
  <c r="AB30" i="297" s="1"/>
  <c r="AC30" i="297" s="1"/>
  <c r="AD30" i="297" s="1"/>
  <c r="AE30" i="297" s="1"/>
  <c r="AF30" i="297" s="1"/>
  <c r="AG30" i="297" s="1"/>
  <c r="AH30" i="297" s="1"/>
  <c r="AI30" i="297" s="1"/>
  <c r="AJ30" i="297" s="1"/>
  <c r="AK30" i="297" s="1"/>
  <c r="AN30" i="297" s="1"/>
  <c r="H172" i="297"/>
  <c r="I172" i="297" s="1"/>
  <c r="J172" i="297" s="1"/>
  <c r="K172" i="297" s="1"/>
  <c r="L172" i="297" s="1"/>
  <c r="M172" i="297" s="1"/>
  <c r="N172" i="297" s="1"/>
  <c r="O172" i="297" s="1"/>
  <c r="P172" i="297" s="1"/>
  <c r="Q172" i="297" s="1"/>
  <c r="R172" i="297" s="1"/>
  <c r="S172" i="297" s="1"/>
  <c r="T172" i="297" s="1"/>
  <c r="U172" i="297" s="1"/>
  <c r="V172" i="297" s="1"/>
  <c r="W172" i="297" s="1"/>
  <c r="X172" i="297" s="1"/>
  <c r="Y172" i="297" s="1"/>
  <c r="Z172" i="297" s="1"/>
  <c r="AA172" i="297" s="1"/>
  <c r="AB172" i="297" s="1"/>
  <c r="AC172" i="297" s="1"/>
  <c r="AD172" i="297" s="1"/>
  <c r="AE172" i="297" s="1"/>
  <c r="AF172" i="297" s="1"/>
  <c r="AG172" i="297" s="1"/>
  <c r="AH172" i="297" s="1"/>
  <c r="AI172" i="297" s="1"/>
  <c r="AJ172" i="297" s="1"/>
  <c r="H339" i="297"/>
  <c r="K81" i="297"/>
  <c r="L81" i="297" s="1"/>
  <c r="M81" i="297" s="1"/>
  <c r="N81" i="297" s="1"/>
  <c r="O81" i="297" s="1"/>
  <c r="P81" i="297" s="1"/>
  <c r="Q81" i="297" s="1"/>
  <c r="R81" i="297" s="1"/>
  <c r="S81" i="297" s="1"/>
  <c r="T81" i="297" s="1"/>
  <c r="U81" i="297" s="1"/>
  <c r="V81" i="297" s="1"/>
  <c r="W81" i="297" s="1"/>
  <c r="X81" i="297" s="1"/>
  <c r="Y81" i="297" s="1"/>
  <c r="Z81" i="297" s="1"/>
  <c r="AA81" i="297" s="1"/>
  <c r="AB81" i="297" s="1"/>
  <c r="AC81" i="297" s="1"/>
  <c r="AD81" i="297" s="1"/>
  <c r="AE81" i="297" s="1"/>
  <c r="AF81" i="297" s="1"/>
  <c r="AG81" i="297" s="1"/>
  <c r="AH81" i="297" s="1"/>
  <c r="AI81" i="297" s="1"/>
  <c r="AJ81" i="297" s="1"/>
  <c r="H384" i="296"/>
  <c r="I319" i="296"/>
  <c r="G3" i="297"/>
  <c r="G334" i="297" s="1"/>
  <c r="G344" i="297" s="1"/>
  <c r="H4" i="297"/>
  <c r="AK181" i="296"/>
  <c r="F185" i="296"/>
  <c r="G185" i="296" s="1"/>
  <c r="H185" i="296" s="1"/>
  <c r="I185" i="296" s="1"/>
  <c r="J185" i="296" s="1"/>
  <c r="K185" i="296" s="1"/>
  <c r="L185" i="296" s="1"/>
  <c r="M185" i="296" s="1"/>
  <c r="N185" i="296" s="1"/>
  <c r="O185" i="296" s="1"/>
  <c r="P185" i="296" s="1"/>
  <c r="Q185" i="296" s="1"/>
  <c r="R185" i="296" s="1"/>
  <c r="S185" i="296" s="1"/>
  <c r="T185" i="296" s="1"/>
  <c r="U185" i="296" s="1"/>
  <c r="V185" i="296" s="1"/>
  <c r="W185" i="296" s="1"/>
  <c r="X185" i="296" s="1"/>
  <c r="Y185" i="296" s="1"/>
  <c r="Z185" i="296" s="1"/>
  <c r="AA185" i="296" s="1"/>
  <c r="AB185" i="296" s="1"/>
  <c r="AC185" i="296" s="1"/>
  <c r="AD185" i="296" s="1"/>
  <c r="AE185" i="296" s="1"/>
  <c r="AF185" i="296" s="1"/>
  <c r="AG185" i="296" s="1"/>
  <c r="AH185" i="296" s="1"/>
  <c r="AI185" i="296" s="1"/>
  <c r="AJ185" i="296" s="1"/>
  <c r="F186" i="296"/>
  <c r="G186" i="296" s="1"/>
  <c r="H186" i="296" s="1"/>
  <c r="I186" i="296" s="1"/>
  <c r="J186" i="296" s="1"/>
  <c r="K186" i="296" s="1"/>
  <c r="L186" i="296" s="1"/>
  <c r="M186" i="296" s="1"/>
  <c r="N186" i="296" s="1"/>
  <c r="O186" i="296" s="1"/>
  <c r="P186" i="296" s="1"/>
  <c r="Q186" i="296" s="1"/>
  <c r="R186" i="296" s="1"/>
  <c r="S186" i="296" s="1"/>
  <c r="T186" i="296" s="1"/>
  <c r="U186" i="296" s="1"/>
  <c r="V186" i="296" s="1"/>
  <c r="W186" i="296" s="1"/>
  <c r="X186" i="296" s="1"/>
  <c r="Y186" i="296" s="1"/>
  <c r="Z186" i="296" s="1"/>
  <c r="AA186" i="296" s="1"/>
  <c r="AB186" i="296" s="1"/>
  <c r="AC186" i="296" s="1"/>
  <c r="AD186" i="296" s="1"/>
  <c r="AE186" i="296" s="1"/>
  <c r="AF186" i="296" s="1"/>
  <c r="AG186" i="296" s="1"/>
  <c r="AH186" i="296" s="1"/>
  <c r="AI186" i="296" s="1"/>
  <c r="AJ186" i="296" s="1"/>
  <c r="AK186" i="296" s="1"/>
  <c r="AN186" i="296" s="1"/>
  <c r="H120" i="296"/>
  <c r="I120" i="296" s="1"/>
  <c r="J120" i="296" s="1"/>
  <c r="K120" i="296" s="1"/>
  <c r="L120" i="296" s="1"/>
  <c r="M120" i="296" s="1"/>
  <c r="N120" i="296" s="1"/>
  <c r="O120" i="296" s="1"/>
  <c r="P120" i="296" s="1"/>
  <c r="Q120" i="296" s="1"/>
  <c r="R120" i="296" s="1"/>
  <c r="S120" i="296" s="1"/>
  <c r="T120" i="296" s="1"/>
  <c r="U120" i="296" s="1"/>
  <c r="V120" i="296" s="1"/>
  <c r="W120" i="296" s="1"/>
  <c r="X120" i="296" s="1"/>
  <c r="Y120" i="296" s="1"/>
  <c r="Z120" i="296" s="1"/>
  <c r="AA120" i="296" s="1"/>
  <c r="AB120" i="296" s="1"/>
  <c r="AC120" i="296" s="1"/>
  <c r="AD120" i="296" s="1"/>
  <c r="AE120" i="296" s="1"/>
  <c r="AF120" i="296" s="1"/>
  <c r="AG120" i="296" s="1"/>
  <c r="AH120" i="296" s="1"/>
  <c r="AI120" i="296" s="1"/>
  <c r="AJ120" i="296" s="1"/>
  <c r="F134" i="296"/>
  <c r="G134" i="296" s="1"/>
  <c r="H134" i="296" s="1"/>
  <c r="I134" i="296" s="1"/>
  <c r="J134" i="296" s="1"/>
  <c r="K134" i="296" s="1"/>
  <c r="L134" i="296" s="1"/>
  <c r="M134" i="296" s="1"/>
  <c r="N134" i="296" s="1"/>
  <c r="O134" i="296" s="1"/>
  <c r="P134" i="296" s="1"/>
  <c r="Q134" i="296" s="1"/>
  <c r="R134" i="296" s="1"/>
  <c r="S134" i="296" s="1"/>
  <c r="T134" i="296" s="1"/>
  <c r="U134" i="296" s="1"/>
  <c r="V134" i="296" s="1"/>
  <c r="W134" i="296" s="1"/>
  <c r="X134" i="296" s="1"/>
  <c r="Y134" i="296" s="1"/>
  <c r="Z134" i="296" s="1"/>
  <c r="AA134" i="296" s="1"/>
  <c r="AB134" i="296" s="1"/>
  <c r="AC134" i="296" s="1"/>
  <c r="AD134" i="296" s="1"/>
  <c r="AE134" i="296" s="1"/>
  <c r="AF134" i="296" s="1"/>
  <c r="AG134" i="296" s="1"/>
  <c r="AH134" i="296" s="1"/>
  <c r="AI134" i="296" s="1"/>
  <c r="AJ134" i="296" s="1"/>
  <c r="AK134" i="296" s="1"/>
  <c r="AN134" i="296" s="1"/>
  <c r="AK129" i="296"/>
  <c r="F133" i="296"/>
  <c r="G133" i="296" s="1"/>
  <c r="H133" i="296" s="1"/>
  <c r="I133" i="296" s="1"/>
  <c r="J133" i="296" s="1"/>
  <c r="K133" i="296" s="1"/>
  <c r="L133" i="296" s="1"/>
  <c r="M133" i="296" s="1"/>
  <c r="N133" i="296" s="1"/>
  <c r="O133" i="296" s="1"/>
  <c r="P133" i="296" s="1"/>
  <c r="Q133" i="296" s="1"/>
  <c r="R133" i="296" s="1"/>
  <c r="S133" i="296" s="1"/>
  <c r="T133" i="296" s="1"/>
  <c r="U133" i="296" s="1"/>
  <c r="V133" i="296" s="1"/>
  <c r="W133" i="296" s="1"/>
  <c r="X133" i="296" s="1"/>
  <c r="Y133" i="296" s="1"/>
  <c r="Z133" i="296" s="1"/>
  <c r="AA133" i="296" s="1"/>
  <c r="AB133" i="296" s="1"/>
  <c r="AC133" i="296" s="1"/>
  <c r="AD133" i="296" s="1"/>
  <c r="AE133" i="296" s="1"/>
  <c r="AF133" i="296" s="1"/>
  <c r="AG133" i="296" s="1"/>
  <c r="AH133" i="296" s="1"/>
  <c r="AI133" i="296" s="1"/>
  <c r="AJ133" i="296" s="1"/>
  <c r="F349" i="296"/>
  <c r="AK51" i="296"/>
  <c r="F55" i="296"/>
  <c r="G55" i="296" s="1"/>
  <c r="H55" i="296" s="1"/>
  <c r="I55" i="296" s="1"/>
  <c r="J55" i="296" s="1"/>
  <c r="K55" i="296" s="1"/>
  <c r="L55" i="296" s="1"/>
  <c r="M55" i="296" s="1"/>
  <c r="N55" i="296" s="1"/>
  <c r="O55" i="296" s="1"/>
  <c r="P55" i="296" s="1"/>
  <c r="Q55" i="296" s="1"/>
  <c r="R55" i="296" s="1"/>
  <c r="S55" i="296" s="1"/>
  <c r="T55" i="296" s="1"/>
  <c r="U55" i="296" s="1"/>
  <c r="V55" i="296" s="1"/>
  <c r="W55" i="296" s="1"/>
  <c r="X55" i="296" s="1"/>
  <c r="Y55" i="296" s="1"/>
  <c r="Z55" i="296" s="1"/>
  <c r="AA55" i="296" s="1"/>
  <c r="AB55" i="296" s="1"/>
  <c r="AC55" i="296" s="1"/>
  <c r="AD55" i="296" s="1"/>
  <c r="AE55" i="296" s="1"/>
  <c r="AF55" i="296" s="1"/>
  <c r="AG55" i="296" s="1"/>
  <c r="F56" i="296"/>
  <c r="Y225" i="296"/>
  <c r="Z225" i="296" s="1"/>
  <c r="AA225" i="296" s="1"/>
  <c r="AB225" i="296" s="1"/>
  <c r="AC225" i="296" s="1"/>
  <c r="AD225" i="296" s="1"/>
  <c r="AE225" i="296" s="1"/>
  <c r="AF225" i="296" s="1"/>
  <c r="AG225" i="296" s="1"/>
  <c r="AH225" i="296" s="1"/>
  <c r="AI225" i="296" s="1"/>
  <c r="AJ225" i="296" s="1"/>
  <c r="AK225" i="296" s="1"/>
  <c r="AN225" i="296" s="1"/>
  <c r="AI290" i="296"/>
  <c r="AJ290" i="296" s="1"/>
  <c r="AK290" i="296" s="1"/>
  <c r="AN290" i="296" s="1"/>
  <c r="G107" i="296"/>
  <c r="H107" i="296" s="1"/>
  <c r="I107" i="296" s="1"/>
  <c r="J107" i="296" s="1"/>
  <c r="K107" i="296" s="1"/>
  <c r="L107" i="296" s="1"/>
  <c r="M107" i="296" s="1"/>
  <c r="N107" i="296" s="1"/>
  <c r="O107" i="296" s="1"/>
  <c r="P107" i="296" s="1"/>
  <c r="Q107" i="296" s="1"/>
  <c r="R107" i="296" s="1"/>
  <c r="S107" i="296" s="1"/>
  <c r="T107" i="296" s="1"/>
  <c r="U107" i="296" s="1"/>
  <c r="V107" i="296" s="1"/>
  <c r="W107" i="296" s="1"/>
  <c r="X107" i="296" s="1"/>
  <c r="Y107" i="296" s="1"/>
  <c r="Z107" i="296" s="1"/>
  <c r="AA107" i="296" s="1"/>
  <c r="AB107" i="296" s="1"/>
  <c r="AC107" i="296" s="1"/>
  <c r="AD107" i="296" s="1"/>
  <c r="AE107" i="296" s="1"/>
  <c r="AF107" i="296" s="1"/>
  <c r="AG107" i="296" s="1"/>
  <c r="AH107" i="296" s="1"/>
  <c r="AI107" i="296" s="1"/>
  <c r="AJ107" i="296" s="1"/>
  <c r="AK327" i="297"/>
  <c r="F331" i="297"/>
  <c r="G331" i="297" s="1"/>
  <c r="H331" i="297" s="1"/>
  <c r="I331" i="297" s="1"/>
  <c r="J331" i="297" s="1"/>
  <c r="K331" i="297" s="1"/>
  <c r="L331" i="297" s="1"/>
  <c r="M331" i="297" s="1"/>
  <c r="N331" i="297" s="1"/>
  <c r="O331" i="297" s="1"/>
  <c r="P331" i="297" s="1"/>
  <c r="Q331" i="297" s="1"/>
  <c r="R331" i="297" s="1"/>
  <c r="S331" i="297" s="1"/>
  <c r="T331" i="297" s="1"/>
  <c r="U331" i="297" s="1"/>
  <c r="V331" i="297" s="1"/>
  <c r="W331" i="297" s="1"/>
  <c r="X331" i="297" s="1"/>
  <c r="Y331" i="297" s="1"/>
  <c r="Z331" i="297" s="1"/>
  <c r="AA331" i="297" s="1"/>
  <c r="AB331" i="297" s="1"/>
  <c r="AC331" i="297" s="1"/>
  <c r="AD331" i="297" s="1"/>
  <c r="AE331" i="297" s="1"/>
  <c r="AF331" i="297" s="1"/>
  <c r="AG331" i="297" s="1"/>
  <c r="AH331" i="297" s="1"/>
  <c r="AI331" i="297" s="1"/>
  <c r="AJ331" i="297" s="1"/>
  <c r="F332" i="297"/>
  <c r="F383" i="297"/>
  <c r="G303" i="297"/>
  <c r="L120" i="297"/>
  <c r="M120" i="297" s="1"/>
  <c r="N120" i="297" s="1"/>
  <c r="O120" i="297" s="1"/>
  <c r="P120" i="297" s="1"/>
  <c r="Q120" i="297" s="1"/>
  <c r="R120" i="297" s="1"/>
  <c r="S120" i="297" s="1"/>
  <c r="T120" i="297" s="1"/>
  <c r="U120" i="297" s="1"/>
  <c r="V120" i="297" s="1"/>
  <c r="W120" i="297" s="1"/>
  <c r="X120" i="297" s="1"/>
  <c r="Y120" i="297" s="1"/>
  <c r="Z120" i="297" s="1"/>
  <c r="AA120" i="297" s="1"/>
  <c r="AB120" i="297" s="1"/>
  <c r="AC120" i="297" s="1"/>
  <c r="AD120" i="297" s="1"/>
  <c r="AE120" i="297" s="1"/>
  <c r="AF120" i="297" s="1"/>
  <c r="AG120" i="297" s="1"/>
  <c r="AH120" i="297" s="1"/>
  <c r="AI120" i="297" s="1"/>
  <c r="AJ120" i="297" s="1"/>
  <c r="Q250" i="297"/>
  <c r="R250" i="297" s="1"/>
  <c r="S250" i="297" s="1"/>
  <c r="T250" i="297" s="1"/>
  <c r="U250" i="297" s="1"/>
  <c r="V250" i="297" s="1"/>
  <c r="W250" i="297" s="1"/>
  <c r="X250" i="297" s="1"/>
  <c r="Y250" i="297" s="1"/>
  <c r="Z250" i="297" s="1"/>
  <c r="AA250" i="297" s="1"/>
  <c r="AB250" i="297" s="1"/>
  <c r="AC250" i="297" s="1"/>
  <c r="AD250" i="297" s="1"/>
  <c r="AE250" i="297" s="1"/>
  <c r="AF250" i="297" s="1"/>
  <c r="AG250" i="297" s="1"/>
  <c r="AH250" i="297" s="1"/>
  <c r="AI250" i="297" s="1"/>
  <c r="AJ250" i="297" s="1"/>
  <c r="F238" i="297"/>
  <c r="G238" i="297" s="1"/>
  <c r="H238" i="297" s="1"/>
  <c r="I238" i="297" s="1"/>
  <c r="J238" i="297" s="1"/>
  <c r="K238" i="297" s="1"/>
  <c r="L238" i="297" s="1"/>
  <c r="M238" i="297" s="1"/>
  <c r="N238" i="297" s="1"/>
  <c r="O238" i="297" s="1"/>
  <c r="P238" i="297" s="1"/>
  <c r="Q238" i="297" s="1"/>
  <c r="R238" i="297" s="1"/>
  <c r="S238" i="297" s="1"/>
  <c r="T238" i="297" s="1"/>
  <c r="U238" i="297" s="1"/>
  <c r="V238" i="297" s="1"/>
  <c r="W238" i="297" s="1"/>
  <c r="X238" i="297" s="1"/>
  <c r="Y238" i="297" s="1"/>
  <c r="Z238" i="297" s="1"/>
  <c r="AA238" i="297" s="1"/>
  <c r="AB238" i="297" s="1"/>
  <c r="AC238" i="297" s="1"/>
  <c r="AD238" i="297" s="1"/>
  <c r="AE238" i="297" s="1"/>
  <c r="AF238" i="297" s="1"/>
  <c r="AG238" i="297" s="1"/>
  <c r="AH238" i="297" s="1"/>
  <c r="AI238" i="297" s="1"/>
  <c r="AJ238" i="297" s="1"/>
  <c r="AK238" i="297" s="1"/>
  <c r="AN238" i="297" s="1"/>
  <c r="F237" i="297"/>
  <c r="G237" i="297" s="1"/>
  <c r="H237" i="297" s="1"/>
  <c r="I237" i="297" s="1"/>
  <c r="J237" i="297" s="1"/>
  <c r="K237" i="297" s="1"/>
  <c r="L237" i="297" s="1"/>
  <c r="M237" i="297" s="1"/>
  <c r="N237" i="297" s="1"/>
  <c r="O237" i="297" s="1"/>
  <c r="P237" i="297" s="1"/>
  <c r="Q237" i="297" s="1"/>
  <c r="R237" i="297" s="1"/>
  <c r="S237" i="297" s="1"/>
  <c r="T237" i="297" s="1"/>
  <c r="U237" i="297" s="1"/>
  <c r="V237" i="297" s="1"/>
  <c r="W237" i="297" s="1"/>
  <c r="X237" i="297" s="1"/>
  <c r="Y237" i="297" s="1"/>
  <c r="Z237" i="297" s="1"/>
  <c r="AA237" i="297" s="1"/>
  <c r="AB237" i="297" s="1"/>
  <c r="AC237" i="297" s="1"/>
  <c r="AD237" i="297" s="1"/>
  <c r="AE237" i="297" s="1"/>
  <c r="AF237" i="297" s="1"/>
  <c r="AG237" i="297" s="1"/>
  <c r="AH237" i="297" s="1"/>
  <c r="AI237" i="297" s="1"/>
  <c r="AJ237" i="297" s="1"/>
  <c r="AK233" i="297"/>
  <c r="I339" i="297"/>
  <c r="AK272" i="296"/>
  <c r="F277" i="296"/>
  <c r="F276" i="296"/>
  <c r="G276" i="296" s="1"/>
  <c r="H276" i="296" s="1"/>
  <c r="I276" i="296" s="1"/>
  <c r="J276" i="296" s="1"/>
  <c r="K276" i="296" s="1"/>
  <c r="L276" i="296" s="1"/>
  <c r="M276" i="296" s="1"/>
  <c r="N276" i="296" s="1"/>
  <c r="O276" i="296" s="1"/>
  <c r="P276" i="296" s="1"/>
  <c r="Q276" i="296" s="1"/>
  <c r="R276" i="296" s="1"/>
  <c r="S276" i="296" s="1"/>
  <c r="T276" i="296" s="1"/>
  <c r="U276" i="296" s="1"/>
  <c r="V276" i="296" s="1"/>
  <c r="W276" i="296" s="1"/>
  <c r="X276" i="296" s="1"/>
  <c r="Y276" i="296" s="1"/>
  <c r="Z276" i="296" s="1"/>
  <c r="AA276" i="296" s="1"/>
  <c r="AB276" i="296" s="1"/>
  <c r="AC276" i="296" s="1"/>
  <c r="AD276" i="296" s="1"/>
  <c r="AE276" i="296" s="1"/>
  <c r="AF276" i="296" s="1"/>
  <c r="AG276" i="296" s="1"/>
  <c r="AH276" i="296" s="1"/>
  <c r="AI276" i="296" s="1"/>
  <c r="AJ276" i="296" s="1"/>
  <c r="F332" i="296"/>
  <c r="AK327" i="296"/>
  <c r="F331" i="296"/>
  <c r="G331" i="296" s="1"/>
  <c r="H331" i="296" s="1"/>
  <c r="I331" i="296" s="1"/>
  <c r="J331" i="296" s="1"/>
  <c r="K331" i="296" s="1"/>
  <c r="L331" i="296" s="1"/>
  <c r="M331" i="296" s="1"/>
  <c r="N331" i="296" s="1"/>
  <c r="O331" i="296" s="1"/>
  <c r="P331" i="296" s="1"/>
  <c r="Q331" i="296" s="1"/>
  <c r="R331" i="296" s="1"/>
  <c r="S331" i="296" s="1"/>
  <c r="T331" i="296" s="1"/>
  <c r="U331" i="296" s="1"/>
  <c r="V331" i="296" s="1"/>
  <c r="W331" i="296" s="1"/>
  <c r="X331" i="296" s="1"/>
  <c r="Y331" i="296" s="1"/>
  <c r="Z331" i="296" s="1"/>
  <c r="AA331" i="296" s="1"/>
  <c r="AB331" i="296" s="1"/>
  <c r="AC331" i="296" s="1"/>
  <c r="AD331" i="296" s="1"/>
  <c r="AE331" i="296" s="1"/>
  <c r="AF331" i="296" s="1"/>
  <c r="AG331" i="296" s="1"/>
  <c r="AH331" i="296" s="1"/>
  <c r="AI331" i="296" s="1"/>
  <c r="AJ331" i="296" s="1"/>
  <c r="F237" i="296"/>
  <c r="G237" i="296" s="1"/>
  <c r="H237" i="296" s="1"/>
  <c r="I237" i="296" s="1"/>
  <c r="J237" i="296" s="1"/>
  <c r="K237" i="296" s="1"/>
  <c r="L237" i="296" s="1"/>
  <c r="M237" i="296" s="1"/>
  <c r="N237" i="296" s="1"/>
  <c r="O237" i="296" s="1"/>
  <c r="P237" i="296" s="1"/>
  <c r="Q237" i="296" s="1"/>
  <c r="R237" i="296" s="1"/>
  <c r="S237" i="296" s="1"/>
  <c r="T237" i="296" s="1"/>
  <c r="U237" i="296" s="1"/>
  <c r="V237" i="296" s="1"/>
  <c r="W237" i="296" s="1"/>
  <c r="X237" i="296" s="1"/>
  <c r="Y237" i="296" s="1"/>
  <c r="Z237" i="296" s="1"/>
  <c r="AA237" i="296" s="1"/>
  <c r="AB237" i="296" s="1"/>
  <c r="AC237" i="296" s="1"/>
  <c r="AD237" i="296" s="1"/>
  <c r="AE237" i="296" s="1"/>
  <c r="AF237" i="296" s="1"/>
  <c r="AG237" i="296" s="1"/>
  <c r="AH237" i="296" s="1"/>
  <c r="AI237" i="296" s="1"/>
  <c r="AJ237" i="296" s="1"/>
  <c r="AK233" i="296"/>
  <c r="F238" i="296"/>
  <c r="G238" i="296" s="1"/>
  <c r="H238" i="296" s="1"/>
  <c r="I238" i="296" s="1"/>
  <c r="J238" i="296" s="1"/>
  <c r="K238" i="296" s="1"/>
  <c r="L238" i="296" s="1"/>
  <c r="M238" i="296" s="1"/>
  <c r="N238" i="296" s="1"/>
  <c r="O238" i="296" s="1"/>
  <c r="P238" i="296" s="1"/>
  <c r="Q238" i="296" s="1"/>
  <c r="R238" i="296" s="1"/>
  <c r="S238" i="296" s="1"/>
  <c r="T238" i="296" s="1"/>
  <c r="U238" i="296" s="1"/>
  <c r="V238" i="296" s="1"/>
  <c r="W238" i="296" s="1"/>
  <c r="X238" i="296" s="1"/>
  <c r="Y238" i="296" s="1"/>
  <c r="Z238" i="296" s="1"/>
  <c r="AA238" i="296" s="1"/>
  <c r="AB238" i="296" s="1"/>
  <c r="AC238" i="296" s="1"/>
  <c r="AD238" i="296" s="1"/>
  <c r="AE238" i="296" s="1"/>
  <c r="AF238" i="296" s="1"/>
  <c r="AG238" i="296" s="1"/>
  <c r="AH238" i="296" s="1"/>
  <c r="AI238" i="296" s="1"/>
  <c r="AJ238" i="296" s="1"/>
  <c r="AK238" i="296" s="1"/>
  <c r="AN238" i="296" s="1"/>
  <c r="F198" i="297"/>
  <c r="G198" i="297" s="1"/>
  <c r="H198" i="297" s="1"/>
  <c r="I198" i="297" s="1"/>
  <c r="J198" i="297" s="1"/>
  <c r="K198" i="297" s="1"/>
  <c r="L198" i="297" s="1"/>
  <c r="M198" i="297" s="1"/>
  <c r="N198" i="297" s="1"/>
  <c r="O198" i="297" s="1"/>
  <c r="P198" i="297" s="1"/>
  <c r="Q198" i="297" s="1"/>
  <c r="R198" i="297" s="1"/>
  <c r="S198" i="297" s="1"/>
  <c r="T198" i="297" s="1"/>
  <c r="U198" i="297" s="1"/>
  <c r="V198" i="297" s="1"/>
  <c r="W198" i="297" s="1"/>
  <c r="X198" i="297" s="1"/>
  <c r="Y198" i="297" s="1"/>
  <c r="Z198" i="297" s="1"/>
  <c r="AA198" i="297" s="1"/>
  <c r="AB198" i="297" s="1"/>
  <c r="AC198" i="297" s="1"/>
  <c r="AD198" i="297" s="1"/>
  <c r="AE198" i="297" s="1"/>
  <c r="AF198" i="297" s="1"/>
  <c r="AG198" i="297" s="1"/>
  <c r="AH198" i="297" s="1"/>
  <c r="AI198" i="297" s="1"/>
  <c r="AJ198" i="297" s="1"/>
  <c r="AK194" i="297"/>
  <c r="F199" i="297"/>
  <c r="G199" i="297" s="1"/>
  <c r="H199" i="297" s="1"/>
  <c r="I199" i="297" s="1"/>
  <c r="J199" i="297" s="1"/>
  <c r="K199" i="297" s="1"/>
  <c r="L199" i="297" s="1"/>
  <c r="M199" i="297" s="1"/>
  <c r="N199" i="297" s="1"/>
  <c r="O199" i="297" s="1"/>
  <c r="P199" i="297" s="1"/>
  <c r="Q199" i="297" s="1"/>
  <c r="R199" i="297" s="1"/>
  <c r="S199" i="297" s="1"/>
  <c r="T199" i="297" s="1"/>
  <c r="U199" i="297" s="1"/>
  <c r="V199" i="297" s="1"/>
  <c r="W199" i="297" s="1"/>
  <c r="X199" i="297" s="1"/>
  <c r="Y199" i="297" s="1"/>
  <c r="Z199" i="297" s="1"/>
  <c r="AA199" i="297" s="1"/>
  <c r="AB199" i="297" s="1"/>
  <c r="AC199" i="297" s="1"/>
  <c r="AD199" i="297" s="1"/>
  <c r="AE199" i="297" s="1"/>
  <c r="AF199" i="297" s="1"/>
  <c r="AG199" i="297" s="1"/>
  <c r="AH199" i="297" s="1"/>
  <c r="AI199" i="297" s="1"/>
  <c r="AJ199" i="297" s="1"/>
  <c r="AK199" i="297" s="1"/>
  <c r="AN199" i="297" s="1"/>
  <c r="K82" i="297"/>
  <c r="L82" i="297" s="1"/>
  <c r="M82" i="297" s="1"/>
  <c r="N82" i="297" s="1"/>
  <c r="O82" i="297" s="1"/>
  <c r="P82" i="297" s="1"/>
  <c r="Q82" i="297" s="1"/>
  <c r="R82" i="297" s="1"/>
  <c r="S82" i="297" s="1"/>
  <c r="T82" i="297" s="1"/>
  <c r="U82" i="297" s="1"/>
  <c r="V82" i="297" s="1"/>
  <c r="W82" i="297" s="1"/>
  <c r="X82" i="297" s="1"/>
  <c r="Y82" i="297" s="1"/>
  <c r="Z82" i="297" s="1"/>
  <c r="AA82" i="297" s="1"/>
  <c r="AB82" i="297" s="1"/>
  <c r="AC82" i="297" s="1"/>
  <c r="AD82" i="297" s="1"/>
  <c r="AE82" i="297" s="1"/>
  <c r="AF82" i="297" s="1"/>
  <c r="AG82" i="297" s="1"/>
  <c r="AH82" i="297" s="1"/>
  <c r="AI82" i="297" s="1"/>
  <c r="AJ82" i="297" s="1"/>
  <c r="AK82" i="297" s="1"/>
  <c r="AN82" i="297" s="1"/>
  <c r="W185" i="297"/>
  <c r="X185" i="297" s="1"/>
  <c r="Y185" i="297" s="1"/>
  <c r="Z185" i="297" s="1"/>
  <c r="AA185" i="297" s="1"/>
  <c r="AB185" i="297" s="1"/>
  <c r="AC185" i="297" s="1"/>
  <c r="AD185" i="297" s="1"/>
  <c r="AE185" i="297" s="1"/>
  <c r="AF185" i="297" s="1"/>
  <c r="AG185" i="297" s="1"/>
  <c r="AH185" i="297" s="1"/>
  <c r="AI185" i="297" s="1"/>
  <c r="AJ185" i="297" s="1"/>
  <c r="K212" i="297"/>
  <c r="L212" i="297" s="1"/>
  <c r="M212" i="297" s="1"/>
  <c r="N212" i="297" s="1"/>
  <c r="O212" i="297" s="1"/>
  <c r="P212" i="297" s="1"/>
  <c r="Q212" i="297" s="1"/>
  <c r="R212" i="297" s="1"/>
  <c r="S212" i="297" s="1"/>
  <c r="T212" i="297" s="1"/>
  <c r="U212" i="297" s="1"/>
  <c r="V212" i="297" s="1"/>
  <c r="W212" i="297" s="1"/>
  <c r="X212" i="297" s="1"/>
  <c r="Y212" i="297" s="1"/>
  <c r="Z212" i="297" s="1"/>
  <c r="AA212" i="297" s="1"/>
  <c r="AB212" i="297" s="1"/>
  <c r="AC212" i="297" s="1"/>
  <c r="AD212" i="297" s="1"/>
  <c r="AE212" i="297" s="1"/>
  <c r="AF212" i="297" s="1"/>
  <c r="AG212" i="297" s="1"/>
  <c r="AH212" i="297" s="1"/>
  <c r="AI212" i="297" s="1"/>
  <c r="AJ212" i="297" s="1"/>
  <c r="AK212" i="297" s="1"/>
  <c r="AN212" i="297" s="1"/>
  <c r="M147" i="297"/>
  <c r="N147" i="297" s="1"/>
  <c r="O147" i="297" s="1"/>
  <c r="P147" i="297" s="1"/>
  <c r="Q147" i="297" s="1"/>
  <c r="R147" i="297" s="1"/>
  <c r="S147" i="297" s="1"/>
  <c r="T147" i="297" s="1"/>
  <c r="U147" i="297" s="1"/>
  <c r="V147" i="297" s="1"/>
  <c r="W147" i="297" s="1"/>
  <c r="X147" i="297" s="1"/>
  <c r="Y147" i="297" s="1"/>
  <c r="Z147" i="297" s="1"/>
  <c r="AA147" i="297" s="1"/>
  <c r="AB147" i="297" s="1"/>
  <c r="AC147" i="297" s="1"/>
  <c r="AD147" i="297" s="1"/>
  <c r="AE147" i="297" s="1"/>
  <c r="AF147" i="297" s="1"/>
  <c r="AG147" i="297" s="1"/>
  <c r="AH147" i="297" s="1"/>
  <c r="AI147" i="297" s="1"/>
  <c r="AJ147" i="297" s="1"/>
  <c r="AK147" i="297" s="1"/>
  <c r="AN147" i="297" s="1"/>
  <c r="L302" i="297"/>
  <c r="M302" i="297" s="1"/>
  <c r="N302" i="297" s="1"/>
  <c r="O302" i="297" s="1"/>
  <c r="P302" i="297" s="1"/>
  <c r="Q302" i="297" s="1"/>
  <c r="R302" i="297" s="1"/>
  <c r="S302" i="297" s="1"/>
  <c r="T302" i="297" s="1"/>
  <c r="U302" i="297" s="1"/>
  <c r="V302" i="297" s="1"/>
  <c r="W302" i="297" s="1"/>
  <c r="X302" i="297" s="1"/>
  <c r="Y302" i="297" s="1"/>
  <c r="Z302" i="297" s="1"/>
  <c r="AA302" i="297" s="1"/>
  <c r="AB302" i="297" s="1"/>
  <c r="AC302" i="297" s="1"/>
  <c r="AD302" i="297" s="1"/>
  <c r="AE302" i="297" s="1"/>
  <c r="AF302" i="297" s="1"/>
  <c r="AG302" i="297" s="1"/>
  <c r="AH302" i="297" s="1"/>
  <c r="AI302" i="297" s="1"/>
  <c r="AJ302" i="297" s="1"/>
  <c r="F381" i="297"/>
  <c r="G264" i="297"/>
  <c r="H42" i="297"/>
  <c r="I42" i="297" s="1"/>
  <c r="J42" i="297" s="1"/>
  <c r="K42" i="297" s="1"/>
  <c r="L42" i="297" s="1"/>
  <c r="M42" i="297" s="1"/>
  <c r="N42" i="297" s="1"/>
  <c r="O42" i="297" s="1"/>
  <c r="P42" i="297" s="1"/>
  <c r="Q42" i="297" s="1"/>
  <c r="R42" i="297" s="1"/>
  <c r="S42" i="297" s="1"/>
  <c r="T42" i="297" s="1"/>
  <c r="U42" i="297" s="1"/>
  <c r="V42" i="297" s="1"/>
  <c r="W42" i="297" s="1"/>
  <c r="X42" i="297" s="1"/>
  <c r="Y42" i="297" s="1"/>
  <c r="Z42" i="297" s="1"/>
  <c r="AA42" i="297" s="1"/>
  <c r="AB42" i="297" s="1"/>
  <c r="AC42" i="297" s="1"/>
  <c r="AD42" i="297" s="1"/>
  <c r="AE42" i="297" s="1"/>
  <c r="AF42" i="297" s="1"/>
  <c r="AG42" i="297" s="1"/>
  <c r="AH42" i="297" s="1"/>
  <c r="AI42" i="297" s="1"/>
  <c r="AJ42" i="297" s="1"/>
  <c r="G384" i="297"/>
  <c r="H319" i="297"/>
  <c r="F380" i="297"/>
  <c r="G251" i="297"/>
  <c r="K263" i="297"/>
  <c r="L263" i="297" s="1"/>
  <c r="M263" i="297" s="1"/>
  <c r="N263" i="297" s="1"/>
  <c r="O263" i="297" s="1"/>
  <c r="P263" i="297" s="1"/>
  <c r="Q263" i="297" s="1"/>
  <c r="R263" i="297" s="1"/>
  <c r="S263" i="297" s="1"/>
  <c r="T263" i="297" s="1"/>
  <c r="U263" i="297" s="1"/>
  <c r="V263" i="297" s="1"/>
  <c r="W263" i="297" s="1"/>
  <c r="X263" i="297" s="1"/>
  <c r="Y263" i="297" s="1"/>
  <c r="Z263" i="297" s="1"/>
  <c r="AA263" i="297" s="1"/>
  <c r="AB263" i="297" s="1"/>
  <c r="AC263" i="297" s="1"/>
  <c r="AD263" i="297" s="1"/>
  <c r="AE263" i="297" s="1"/>
  <c r="AF263" i="297" s="1"/>
  <c r="AG263" i="297" s="1"/>
  <c r="AH263" i="297" s="1"/>
  <c r="AI263" i="297" s="1"/>
  <c r="AJ263" i="297" s="1"/>
  <c r="H173" i="297"/>
  <c r="I173" i="297" s="1"/>
  <c r="J173" i="297" s="1"/>
  <c r="K173" i="297" s="1"/>
  <c r="L173" i="297" s="1"/>
  <c r="M173" i="297" s="1"/>
  <c r="N173" i="297" s="1"/>
  <c r="O173" i="297" s="1"/>
  <c r="P173" i="297" s="1"/>
  <c r="Q173" i="297" s="1"/>
  <c r="R173" i="297" s="1"/>
  <c r="S173" i="297" s="1"/>
  <c r="T173" i="297" s="1"/>
  <c r="U173" i="297" s="1"/>
  <c r="V173" i="297" s="1"/>
  <c r="W173" i="297" s="1"/>
  <c r="X173" i="297" s="1"/>
  <c r="Y173" i="297" s="1"/>
  <c r="Z173" i="297" s="1"/>
  <c r="AA173" i="297" s="1"/>
  <c r="AB173" i="297" s="1"/>
  <c r="AC173" i="297" s="1"/>
  <c r="AD173" i="297" s="1"/>
  <c r="AE173" i="297" s="1"/>
  <c r="AF173" i="297" s="1"/>
  <c r="AG173" i="297" s="1"/>
  <c r="AH173" i="297" s="1"/>
  <c r="AI173" i="297" s="1"/>
  <c r="AJ173" i="297" s="1"/>
  <c r="AK173" i="297" s="1"/>
  <c r="AN173" i="297" s="1"/>
  <c r="F159" i="297"/>
  <c r="G159" i="297" s="1"/>
  <c r="H159" i="297" s="1"/>
  <c r="I159" i="297" s="1"/>
  <c r="J159" i="297" s="1"/>
  <c r="K159" i="297" s="1"/>
  <c r="L159" i="297" s="1"/>
  <c r="M159" i="297" s="1"/>
  <c r="N159" i="297" s="1"/>
  <c r="O159" i="297" s="1"/>
  <c r="P159" i="297" s="1"/>
  <c r="Q159" i="297" s="1"/>
  <c r="R159" i="297" s="1"/>
  <c r="S159" i="297" s="1"/>
  <c r="T159" i="297" s="1"/>
  <c r="U159" i="297" s="1"/>
  <c r="V159" i="297" s="1"/>
  <c r="W159" i="297" s="1"/>
  <c r="X159" i="297" s="1"/>
  <c r="Y159" i="297" s="1"/>
  <c r="Z159" i="297" s="1"/>
  <c r="AA159" i="297" s="1"/>
  <c r="AB159" i="297" s="1"/>
  <c r="AC159" i="297" s="1"/>
  <c r="AD159" i="297" s="1"/>
  <c r="AE159" i="297" s="1"/>
  <c r="AF159" i="297" s="1"/>
  <c r="AG159" i="297" s="1"/>
  <c r="AH159" i="297" s="1"/>
  <c r="AI159" i="297" s="1"/>
  <c r="AJ159" i="297" s="1"/>
  <c r="F160" i="297"/>
  <c r="G160" i="297" s="1"/>
  <c r="H160" i="297" s="1"/>
  <c r="I160" i="297" s="1"/>
  <c r="J160" i="297" s="1"/>
  <c r="K160" i="297" s="1"/>
  <c r="L160" i="297" s="1"/>
  <c r="M160" i="297" s="1"/>
  <c r="N160" i="297" s="1"/>
  <c r="O160" i="297" s="1"/>
  <c r="P160" i="297" s="1"/>
  <c r="Q160" i="297" s="1"/>
  <c r="R160" i="297" s="1"/>
  <c r="S160" i="297" s="1"/>
  <c r="T160" i="297" s="1"/>
  <c r="U160" i="297" s="1"/>
  <c r="V160" i="297" s="1"/>
  <c r="W160" i="297" s="1"/>
  <c r="X160" i="297" s="1"/>
  <c r="Y160" i="297" s="1"/>
  <c r="Z160" i="297" s="1"/>
  <c r="AA160" i="297" s="1"/>
  <c r="AB160" i="297" s="1"/>
  <c r="AC160" i="297" s="1"/>
  <c r="AD160" i="297" s="1"/>
  <c r="AE160" i="297" s="1"/>
  <c r="AF160" i="297" s="1"/>
  <c r="AG160" i="297" s="1"/>
  <c r="AH160" i="297" s="1"/>
  <c r="AI160" i="297" s="1"/>
  <c r="AJ160" i="297" s="1"/>
  <c r="AK160" i="297" s="1"/>
  <c r="AN160" i="297" s="1"/>
  <c r="AK155" i="297"/>
  <c r="AH339" i="297"/>
  <c r="H121" i="296"/>
  <c r="I121" i="296" s="1"/>
  <c r="J121" i="296" s="1"/>
  <c r="K121" i="296" s="1"/>
  <c r="L121" i="296" s="1"/>
  <c r="M121" i="296" s="1"/>
  <c r="N121" i="296" s="1"/>
  <c r="O121" i="296" s="1"/>
  <c r="P121" i="296" s="1"/>
  <c r="Q121" i="296" s="1"/>
  <c r="R121" i="296" s="1"/>
  <c r="S121" i="296" s="1"/>
  <c r="T121" i="296" s="1"/>
  <c r="U121" i="296" s="1"/>
  <c r="V121" i="296" s="1"/>
  <c r="W121" i="296" s="1"/>
  <c r="X121" i="296" s="1"/>
  <c r="Y121" i="296" s="1"/>
  <c r="Z121" i="296" s="1"/>
  <c r="AA121" i="296" s="1"/>
  <c r="AB121" i="296" s="1"/>
  <c r="AC121" i="296" s="1"/>
  <c r="AD121" i="296" s="1"/>
  <c r="AE121" i="296" s="1"/>
  <c r="AF121" i="296" s="1"/>
  <c r="AG121" i="296" s="1"/>
  <c r="AH121" i="296" s="1"/>
  <c r="AI121" i="296" s="1"/>
  <c r="AJ121" i="296" s="1"/>
  <c r="AK121" i="296" s="1"/>
  <c r="AN121" i="296" s="1"/>
  <c r="F381" i="296"/>
  <c r="G264" i="296"/>
  <c r="F82" i="296"/>
  <c r="G82" i="296" s="1"/>
  <c r="H82" i="296" s="1"/>
  <c r="I82" i="296" s="1"/>
  <c r="J82" i="296" s="1"/>
  <c r="K82" i="296" s="1"/>
  <c r="L82" i="296" s="1"/>
  <c r="M82" i="296" s="1"/>
  <c r="N82" i="296" s="1"/>
  <c r="O82" i="296" s="1"/>
  <c r="P82" i="296" s="1"/>
  <c r="Q82" i="296" s="1"/>
  <c r="R82" i="296" s="1"/>
  <c r="S82" i="296" s="1"/>
  <c r="T82" i="296" s="1"/>
  <c r="U82" i="296" s="1"/>
  <c r="V82" i="296" s="1"/>
  <c r="W82" i="296" s="1"/>
  <c r="X82" i="296" s="1"/>
  <c r="Y82" i="296" s="1"/>
  <c r="Z82" i="296" s="1"/>
  <c r="AA82" i="296" s="1"/>
  <c r="AB82" i="296" s="1"/>
  <c r="AC82" i="296" s="1"/>
  <c r="AD82" i="296" s="1"/>
  <c r="AE82" i="296" s="1"/>
  <c r="AF82" i="296" s="1"/>
  <c r="AG82" i="296" s="1"/>
  <c r="AH82" i="296" s="1"/>
  <c r="AI82" i="296" s="1"/>
  <c r="AJ82" i="296" s="1"/>
  <c r="AK82" i="296" s="1"/>
  <c r="AN82" i="296" s="1"/>
  <c r="AK77" i="296"/>
  <c r="F81" i="296"/>
  <c r="G81" i="296" s="1"/>
  <c r="H81" i="296" s="1"/>
  <c r="I81" i="296" s="1"/>
  <c r="J81" i="296" s="1"/>
  <c r="K81" i="296" s="1"/>
  <c r="L81" i="296" s="1"/>
  <c r="M81" i="296" s="1"/>
  <c r="N81" i="296" s="1"/>
  <c r="O81" i="296" s="1"/>
  <c r="P81" i="296" s="1"/>
  <c r="Q81" i="296" s="1"/>
  <c r="R81" i="296" s="1"/>
  <c r="S81" i="296" s="1"/>
  <c r="T81" i="296" s="1"/>
  <c r="U81" i="296" s="1"/>
  <c r="V81" i="296" s="1"/>
  <c r="W81" i="296" s="1"/>
  <c r="X81" i="296" s="1"/>
  <c r="Y81" i="296" s="1"/>
  <c r="Z81" i="296" s="1"/>
  <c r="AA81" i="296" s="1"/>
  <c r="AB81" i="296" s="1"/>
  <c r="AC81" i="296" s="1"/>
  <c r="AD81" i="296" s="1"/>
  <c r="AE81" i="296" s="1"/>
  <c r="AF81" i="296" s="1"/>
  <c r="AG81" i="296" s="1"/>
  <c r="AH81" i="296" s="1"/>
  <c r="AI81" i="296" s="1"/>
  <c r="AJ81" i="296" s="1"/>
  <c r="I347" i="296" l="1"/>
  <c r="F56" i="297"/>
  <c r="H4" i="296"/>
  <c r="G3" i="296"/>
  <c r="G334" i="296" s="1"/>
  <c r="G344" i="296" s="1"/>
  <c r="G380" i="296"/>
  <c r="H251" i="296"/>
  <c r="G383" i="297"/>
  <c r="H303" i="297"/>
  <c r="G382" i="297"/>
  <c r="H277" i="297"/>
  <c r="AK17" i="296"/>
  <c r="H384" i="297"/>
  <c r="I319" i="297"/>
  <c r="I347" i="297"/>
  <c r="J45" i="297"/>
  <c r="J45" i="296" s="1"/>
  <c r="AK339" i="296"/>
  <c r="F341" i="296"/>
  <c r="F378" i="296"/>
  <c r="G43" i="296"/>
  <c r="F385" i="296"/>
  <c r="G332" i="296"/>
  <c r="F385" i="297"/>
  <c r="G332" i="297"/>
  <c r="G381" i="296"/>
  <c r="H264" i="296"/>
  <c r="F382" i="296"/>
  <c r="G277" i="296"/>
  <c r="AK339" i="297"/>
  <c r="G378" i="297"/>
  <c r="G341" i="297"/>
  <c r="H43" i="297"/>
  <c r="I4" i="297"/>
  <c r="H3" i="297"/>
  <c r="H334" i="297" s="1"/>
  <c r="H344" i="297" s="1"/>
  <c r="AK17" i="297"/>
  <c r="G381" i="297"/>
  <c r="H264" i="297"/>
  <c r="G380" i="297"/>
  <c r="H251" i="297"/>
  <c r="F351" i="296"/>
  <c r="F379" i="296"/>
  <c r="G56" i="296"/>
  <c r="J319" i="296"/>
  <c r="I384" i="296"/>
  <c r="G303" i="296"/>
  <c r="F383" i="296"/>
  <c r="J347" i="296" l="1"/>
  <c r="F379" i="297"/>
  <c r="F386" i="297" s="1"/>
  <c r="F351" i="297"/>
  <c r="G56" i="297"/>
  <c r="I4" i="296"/>
  <c r="H3" i="296"/>
  <c r="H334" i="296" s="1"/>
  <c r="H344" i="296" s="1"/>
  <c r="G383" i="296"/>
  <c r="H303" i="296"/>
  <c r="H382" i="297"/>
  <c r="I277" i="297"/>
  <c r="G385" i="296"/>
  <c r="H332" i="296"/>
  <c r="I384" i="297"/>
  <c r="J319" i="297"/>
  <c r="H381" i="297"/>
  <c r="I264" i="297"/>
  <c r="G385" i="297"/>
  <c r="H332" i="297"/>
  <c r="G382" i="296"/>
  <c r="H277" i="296"/>
  <c r="H383" i="297"/>
  <c r="I303" i="297"/>
  <c r="J384" i="296"/>
  <c r="K319" i="296"/>
  <c r="AN17" i="297"/>
  <c r="J347" i="297"/>
  <c r="K45" i="297"/>
  <c r="K45" i="296" s="1"/>
  <c r="I3" i="297"/>
  <c r="I334" i="297" s="1"/>
  <c r="I344" i="297" s="1"/>
  <c r="J4" i="297"/>
  <c r="G378" i="296"/>
  <c r="G341" i="296"/>
  <c r="H43" i="296"/>
  <c r="H380" i="296"/>
  <c r="I251" i="296"/>
  <c r="H381" i="296"/>
  <c r="I264" i="296"/>
  <c r="F386" i="296"/>
  <c r="AN17" i="296"/>
  <c r="G351" i="296"/>
  <c r="G379" i="296"/>
  <c r="H56" i="296"/>
  <c r="H378" i="297"/>
  <c r="H341" i="297"/>
  <c r="I43" i="297"/>
  <c r="H380" i="297"/>
  <c r="I251" i="297"/>
  <c r="K347" i="296" l="1"/>
  <c r="G351" i="297"/>
  <c r="G379" i="297"/>
  <c r="G386" i="297" s="1"/>
  <c r="G386" i="296"/>
  <c r="H56" i="297"/>
  <c r="J4" i="296"/>
  <c r="I3" i="296"/>
  <c r="I334" i="296" s="1"/>
  <c r="I344" i="296" s="1"/>
  <c r="K384" i="296"/>
  <c r="L319" i="296"/>
  <c r="I380" i="297"/>
  <c r="J251" i="297"/>
  <c r="H379" i="296"/>
  <c r="H351" i="296"/>
  <c r="I56" i="296"/>
  <c r="H378" i="296"/>
  <c r="H341" i="296"/>
  <c r="I43" i="296"/>
  <c r="H385" i="296"/>
  <c r="I332" i="296"/>
  <c r="I383" i="297"/>
  <c r="J303" i="297"/>
  <c r="K4" i="297"/>
  <c r="J3" i="297"/>
  <c r="J334" i="297" s="1"/>
  <c r="J344" i="297" s="1"/>
  <c r="H382" i="296"/>
  <c r="I277" i="296"/>
  <c r="K347" i="297"/>
  <c r="L45" i="297"/>
  <c r="L45" i="296" s="1"/>
  <c r="I332" i="297"/>
  <c r="H385" i="297"/>
  <c r="I341" i="297"/>
  <c r="I378" i="297"/>
  <c r="J43" i="297"/>
  <c r="I381" i="297"/>
  <c r="J264" i="297"/>
  <c r="I382" i="297"/>
  <c r="J277" i="297"/>
  <c r="I381" i="296"/>
  <c r="J264" i="296"/>
  <c r="J384" i="297"/>
  <c r="K319" i="297"/>
  <c r="H383" i="296"/>
  <c r="I303" i="296"/>
  <c r="I380" i="296"/>
  <c r="J251" i="296"/>
  <c r="L347" i="296" l="1"/>
  <c r="I56" i="297"/>
  <c r="H351" i="297"/>
  <c r="H379" i="297"/>
  <c r="H386" i="297" s="1"/>
  <c r="J3" i="296"/>
  <c r="J334" i="296" s="1"/>
  <c r="J344" i="296" s="1"/>
  <c r="K4" i="296"/>
  <c r="K264" i="296"/>
  <c r="J381" i="296"/>
  <c r="I382" i="296"/>
  <c r="J277" i="296"/>
  <c r="I378" i="296"/>
  <c r="I341" i="296"/>
  <c r="J43" i="296"/>
  <c r="J382" i="297"/>
  <c r="K277" i="297"/>
  <c r="J332" i="297"/>
  <c r="I385" i="297"/>
  <c r="H386" i="296"/>
  <c r="I379" i="296"/>
  <c r="I351" i="296"/>
  <c r="J56" i="296"/>
  <c r="J381" i="297"/>
  <c r="K264" i="297"/>
  <c r="I383" i="296"/>
  <c r="J303" i="296"/>
  <c r="J341" i="297"/>
  <c r="J378" i="297"/>
  <c r="K43" i="297"/>
  <c r="J380" i="297"/>
  <c r="K251" i="297"/>
  <c r="K3" i="297"/>
  <c r="K334" i="297" s="1"/>
  <c r="K344" i="297" s="1"/>
  <c r="L4" i="297"/>
  <c r="K384" i="297"/>
  <c r="L319" i="297"/>
  <c r="L347" i="297"/>
  <c r="M45" i="297"/>
  <c r="M45" i="296" s="1"/>
  <c r="K251" i="296"/>
  <c r="J380" i="296"/>
  <c r="J383" i="297"/>
  <c r="K303" i="297"/>
  <c r="L384" i="296"/>
  <c r="M319" i="296"/>
  <c r="I385" i="296"/>
  <c r="J332" i="296"/>
  <c r="M347" i="296" l="1"/>
  <c r="I379" i="297"/>
  <c r="I386" i="297" s="1"/>
  <c r="I351" i="297"/>
  <c r="J56" i="297"/>
  <c r="L4" i="296"/>
  <c r="K3" i="296"/>
  <c r="K334" i="296" s="1"/>
  <c r="K344" i="296" s="1"/>
  <c r="L303" i="297"/>
  <c r="K383" i="297"/>
  <c r="K381" i="297"/>
  <c r="L264" i="297"/>
  <c r="L3" i="297"/>
  <c r="L334" i="297" s="1"/>
  <c r="L344" i="297" s="1"/>
  <c r="M4" i="297"/>
  <c r="K380" i="297"/>
  <c r="L251" i="297"/>
  <c r="J341" i="296"/>
  <c r="J378" i="296"/>
  <c r="K43" i="296"/>
  <c r="J351" i="296"/>
  <c r="J379" i="296"/>
  <c r="K56" i="296"/>
  <c r="I386" i="296"/>
  <c r="K380" i="296"/>
  <c r="L251" i="296"/>
  <c r="K341" i="297"/>
  <c r="K378" i="297"/>
  <c r="L43" i="297"/>
  <c r="J382" i="296"/>
  <c r="K277" i="296"/>
  <c r="M347" i="297"/>
  <c r="N45" i="297"/>
  <c r="N45" i="296" s="1"/>
  <c r="K381" i="296"/>
  <c r="L264" i="296"/>
  <c r="J385" i="296"/>
  <c r="K332" i="296"/>
  <c r="L384" i="297"/>
  <c r="M319" i="297"/>
  <c r="J385" i="297"/>
  <c r="K332" i="297"/>
  <c r="M384" i="296"/>
  <c r="N319" i="296"/>
  <c r="J383" i="296"/>
  <c r="K303" i="296"/>
  <c r="K382" i="297"/>
  <c r="L277" i="297"/>
  <c r="N347" i="296" l="1"/>
  <c r="K56" i="297"/>
  <c r="J351" i="297"/>
  <c r="J379" i="297"/>
  <c r="J386" i="297" s="1"/>
  <c r="L3" i="296"/>
  <c r="L334" i="296" s="1"/>
  <c r="L344" i="296" s="1"/>
  <c r="M4" i="296"/>
  <c r="L380" i="297"/>
  <c r="M251" i="297"/>
  <c r="N4" i="297"/>
  <c r="M3" i="297"/>
  <c r="M334" i="297" s="1"/>
  <c r="M344" i="297" s="1"/>
  <c r="K379" i="296"/>
  <c r="K351" i="296"/>
  <c r="L56" i="296"/>
  <c r="N347" i="297"/>
  <c r="O45" i="297"/>
  <c r="O45" i="296" s="1"/>
  <c r="L381" i="297"/>
  <c r="M264" i="297"/>
  <c r="N384" i="296"/>
  <c r="O319" i="296"/>
  <c r="L277" i="296"/>
  <c r="K382" i="296"/>
  <c r="L341" i="297"/>
  <c r="L378" i="297"/>
  <c r="M43" i="297"/>
  <c r="L380" i="296"/>
  <c r="M251" i="296"/>
  <c r="K378" i="296"/>
  <c r="K341" i="296"/>
  <c r="L43" i="296"/>
  <c r="J386" i="296"/>
  <c r="L381" i="296"/>
  <c r="M264" i="296"/>
  <c r="K385" i="297"/>
  <c r="L332" i="297"/>
  <c r="M384" i="297"/>
  <c r="N319" i="297"/>
  <c r="L382" i="297"/>
  <c r="M277" i="297"/>
  <c r="K383" i="296"/>
  <c r="L303" i="296"/>
  <c r="K385" i="296"/>
  <c r="L332" i="296"/>
  <c r="L383" i="297"/>
  <c r="M303" i="297"/>
  <c r="O347" i="296" l="1"/>
  <c r="K351" i="297"/>
  <c r="K379" i="297"/>
  <c r="K386" i="297" s="1"/>
  <c r="L56" i="297"/>
  <c r="M3" i="296"/>
  <c r="M334" i="296" s="1"/>
  <c r="M344" i="296" s="1"/>
  <c r="N4" i="296"/>
  <c r="M381" i="297"/>
  <c r="N264" i="297"/>
  <c r="O347" i="297"/>
  <c r="P45" i="297"/>
  <c r="P45" i="296" s="1"/>
  <c r="K386" i="296"/>
  <c r="M332" i="297"/>
  <c r="L385" i="297"/>
  <c r="M380" i="296"/>
  <c r="N251" i="296"/>
  <c r="L378" i="296"/>
  <c r="L341" i="296"/>
  <c r="M43" i="296"/>
  <c r="L383" i="296"/>
  <c r="M303" i="296"/>
  <c r="M381" i="296"/>
  <c r="N264" i="296"/>
  <c r="M341" i="297"/>
  <c r="M378" i="297"/>
  <c r="N43" i="297"/>
  <c r="O4" i="297"/>
  <c r="N3" i="297"/>
  <c r="N334" i="297" s="1"/>
  <c r="N344" i="297" s="1"/>
  <c r="L351" i="296"/>
  <c r="L379" i="296"/>
  <c r="M56" i="296"/>
  <c r="L385" i="296"/>
  <c r="M332" i="296"/>
  <c r="M383" i="297"/>
  <c r="N303" i="297"/>
  <c r="M382" i="297"/>
  <c r="N277" i="297"/>
  <c r="M380" i="297"/>
  <c r="N251" i="297"/>
  <c r="L382" i="296"/>
  <c r="M277" i="296"/>
  <c r="N384" i="297"/>
  <c r="O319" i="297"/>
  <c r="O384" i="296"/>
  <c r="P319" i="296"/>
  <c r="P347" i="296" l="1"/>
  <c r="L379" i="297"/>
  <c r="L386" i="297" s="1"/>
  <c r="L351" i="297"/>
  <c r="M56" i="297"/>
  <c r="N3" i="296"/>
  <c r="N334" i="296" s="1"/>
  <c r="N344" i="296" s="1"/>
  <c r="O4" i="296"/>
  <c r="M385" i="297"/>
  <c r="N332" i="297"/>
  <c r="N380" i="297"/>
  <c r="O251" i="297"/>
  <c r="M383" i="296"/>
  <c r="N303" i="296"/>
  <c r="M379" i="296"/>
  <c r="M351" i="296"/>
  <c r="N56" i="296"/>
  <c r="M378" i="296"/>
  <c r="M341" i="296"/>
  <c r="N43" i="296"/>
  <c r="N381" i="296"/>
  <c r="O264" i="296"/>
  <c r="P384" i="296"/>
  <c r="Q319" i="296"/>
  <c r="O384" i="297"/>
  <c r="P319" i="297"/>
  <c r="N277" i="296"/>
  <c r="M382" i="296"/>
  <c r="L386" i="296"/>
  <c r="P347" i="297"/>
  <c r="Q45" i="297"/>
  <c r="Q45" i="296" s="1"/>
  <c r="N382" i="297"/>
  <c r="O277" i="297"/>
  <c r="O303" i="297"/>
  <c r="N383" i="297"/>
  <c r="N341" i="297"/>
  <c r="N378" i="297"/>
  <c r="O43" i="297"/>
  <c r="O3" i="297"/>
  <c r="O334" i="297" s="1"/>
  <c r="O344" i="297" s="1"/>
  <c r="P4" i="297"/>
  <c r="N381" i="297"/>
  <c r="O264" i="297"/>
  <c r="M385" i="296"/>
  <c r="N332" i="296"/>
  <c r="N380" i="296"/>
  <c r="O251" i="296"/>
  <c r="Q347" i="296" l="1"/>
  <c r="N56" i="297"/>
  <c r="M351" i="297"/>
  <c r="M379" i="297"/>
  <c r="M386" i="297" s="1"/>
  <c r="O3" i="296"/>
  <c r="O334" i="296" s="1"/>
  <c r="O344" i="296" s="1"/>
  <c r="P4" i="296"/>
  <c r="Q4" i="297"/>
  <c r="P3" i="297"/>
  <c r="P334" i="297" s="1"/>
  <c r="P344" i="297" s="1"/>
  <c r="Q347" i="297"/>
  <c r="R45" i="297"/>
  <c r="R45" i="296" s="1"/>
  <c r="N383" i="296"/>
  <c r="O303" i="296"/>
  <c r="N385" i="296"/>
  <c r="O332" i="296"/>
  <c r="N378" i="296"/>
  <c r="N341" i="296"/>
  <c r="O43" i="296"/>
  <c r="O381" i="296"/>
  <c r="P264" i="296"/>
  <c r="O341" i="297"/>
  <c r="O378" i="297"/>
  <c r="P43" i="297"/>
  <c r="N382" i="296"/>
  <c r="O277" i="296"/>
  <c r="O380" i="297"/>
  <c r="P251" i="297"/>
  <c r="P384" i="297"/>
  <c r="Q319" i="297"/>
  <c r="O381" i="297"/>
  <c r="P264" i="297"/>
  <c r="N379" i="296"/>
  <c r="N351" i="296"/>
  <c r="O56" i="296"/>
  <c r="N385" i="297"/>
  <c r="O332" i="297"/>
  <c r="O380" i="296"/>
  <c r="P251" i="296"/>
  <c r="O383" i="297"/>
  <c r="P303" i="297"/>
  <c r="Q384" i="296"/>
  <c r="R319" i="296"/>
  <c r="M386" i="296"/>
  <c r="O382" i="297"/>
  <c r="P277" i="297"/>
  <c r="R347" i="296" l="1"/>
  <c r="O56" i="297"/>
  <c r="N351" i="297"/>
  <c r="N379" i="297"/>
  <c r="N386" i="297" s="1"/>
  <c r="Q4" i="296"/>
  <c r="P3" i="296"/>
  <c r="P334" i="296" s="1"/>
  <c r="P344" i="296" s="1"/>
  <c r="P383" i="297"/>
  <c r="Q303" i="297"/>
  <c r="O383" i="296"/>
  <c r="P303" i="296"/>
  <c r="P380" i="297"/>
  <c r="Q251" i="297"/>
  <c r="O351" i="296"/>
  <c r="O379" i="296"/>
  <c r="P56" i="296"/>
  <c r="P381" i="296"/>
  <c r="Q264" i="296"/>
  <c r="R384" i="296"/>
  <c r="S319" i="296"/>
  <c r="O382" i="296"/>
  <c r="P277" i="296"/>
  <c r="R347" i="297"/>
  <c r="S45" i="297"/>
  <c r="S45" i="296" s="1"/>
  <c r="P381" i="297"/>
  <c r="Q264" i="297"/>
  <c r="N386" i="296"/>
  <c r="O378" i="296"/>
  <c r="O341" i="296"/>
  <c r="P43" i="296"/>
  <c r="P380" i="296"/>
  <c r="Q251" i="296"/>
  <c r="O385" i="296"/>
  <c r="P332" i="296"/>
  <c r="P382" i="297"/>
  <c r="Q277" i="297"/>
  <c r="Q384" i="297"/>
  <c r="R319" i="297"/>
  <c r="P378" i="297"/>
  <c r="P341" i="297"/>
  <c r="Q43" i="297"/>
  <c r="O385" i="297"/>
  <c r="P332" i="297"/>
  <c r="R4" i="297"/>
  <c r="Q3" i="297"/>
  <c r="Q334" i="297" s="1"/>
  <c r="Q344" i="297" s="1"/>
  <c r="S347" i="296" l="1"/>
  <c r="P56" i="297"/>
  <c r="O351" i="297"/>
  <c r="O379" i="297"/>
  <c r="O386" i="297" s="1"/>
  <c r="R4" i="296"/>
  <c r="Q3" i="296"/>
  <c r="Q334" i="296" s="1"/>
  <c r="Q344" i="296" s="1"/>
  <c r="Q380" i="297"/>
  <c r="R251" i="297"/>
  <c r="S384" i="296"/>
  <c r="T319" i="296"/>
  <c r="Q381" i="296"/>
  <c r="R264" i="296"/>
  <c r="P382" i="296"/>
  <c r="Q277" i="296"/>
  <c r="P385" i="296"/>
  <c r="Q332" i="296"/>
  <c r="Q381" i="297"/>
  <c r="R264" i="297"/>
  <c r="P379" i="296"/>
  <c r="P351" i="296"/>
  <c r="Q56" i="296"/>
  <c r="P383" i="296"/>
  <c r="Q303" i="296"/>
  <c r="Q378" i="297"/>
  <c r="Q341" i="297"/>
  <c r="R43" i="297"/>
  <c r="P378" i="296"/>
  <c r="P341" i="296"/>
  <c r="Q43" i="296"/>
  <c r="Q383" i="297"/>
  <c r="R303" i="297"/>
  <c r="Q380" i="296"/>
  <c r="R251" i="296"/>
  <c r="R384" i="297"/>
  <c r="S319" i="297"/>
  <c r="R3" i="297"/>
  <c r="R334" i="297" s="1"/>
  <c r="R344" i="297" s="1"/>
  <c r="S4" i="297"/>
  <c r="P385" i="297"/>
  <c r="Q332" i="297"/>
  <c r="Q382" i="297"/>
  <c r="R277" i="297"/>
  <c r="O386" i="296"/>
  <c r="S347" i="297"/>
  <c r="T45" i="297"/>
  <c r="T45" i="296" s="1"/>
  <c r="T347" i="296" l="1"/>
  <c r="Q56" i="297"/>
  <c r="P379" i="297"/>
  <c r="P386" i="297" s="1"/>
  <c r="P351" i="297"/>
  <c r="R3" i="296"/>
  <c r="R334" i="296" s="1"/>
  <c r="R344" i="296" s="1"/>
  <c r="S4" i="296"/>
  <c r="R380" i="296"/>
  <c r="S251" i="296"/>
  <c r="R383" i="297"/>
  <c r="S303" i="297"/>
  <c r="Q382" i="296"/>
  <c r="R277" i="296"/>
  <c r="Q385" i="297"/>
  <c r="R332" i="297"/>
  <c r="Q383" i="296"/>
  <c r="R303" i="296"/>
  <c r="R381" i="296"/>
  <c r="S264" i="296"/>
  <c r="R380" i="297"/>
  <c r="S251" i="297"/>
  <c r="Q385" i="296"/>
  <c r="R332" i="296"/>
  <c r="S3" i="297"/>
  <c r="S334" i="297" s="1"/>
  <c r="S344" i="297" s="1"/>
  <c r="T4" i="297"/>
  <c r="Q351" i="296"/>
  <c r="Q379" i="296"/>
  <c r="R56" i="296"/>
  <c r="Q378" i="296"/>
  <c r="Q341" i="296"/>
  <c r="R43" i="296"/>
  <c r="S384" i="297"/>
  <c r="T319" i="297"/>
  <c r="P386" i="296"/>
  <c r="R381" i="297"/>
  <c r="S264" i="297"/>
  <c r="S277" i="297"/>
  <c r="R382" i="297"/>
  <c r="T384" i="296"/>
  <c r="U319" i="296"/>
  <c r="T347" i="297"/>
  <c r="U45" i="297"/>
  <c r="U45" i="296" s="1"/>
  <c r="R378" i="297"/>
  <c r="R341" i="297"/>
  <c r="S43" i="297"/>
  <c r="U347" i="296" l="1"/>
  <c r="R56" i="297"/>
  <c r="Q386" i="296"/>
  <c r="Q379" i="297"/>
  <c r="Q386" i="297" s="1"/>
  <c r="Q351" i="297"/>
  <c r="S3" i="296"/>
  <c r="S334" i="296" s="1"/>
  <c r="S344" i="296" s="1"/>
  <c r="T4" i="296"/>
  <c r="R385" i="297"/>
  <c r="S332" i="297"/>
  <c r="T3" i="297"/>
  <c r="T334" i="297" s="1"/>
  <c r="T344" i="297" s="1"/>
  <c r="U4" i="297"/>
  <c r="R385" i="296"/>
  <c r="S332" i="296"/>
  <c r="S382" i="297"/>
  <c r="T277" i="297"/>
  <c r="S380" i="297"/>
  <c r="T251" i="297"/>
  <c r="R382" i="296"/>
  <c r="S277" i="296"/>
  <c r="U347" i="297"/>
  <c r="V45" i="297"/>
  <c r="V45" i="296" s="1"/>
  <c r="R378" i="296"/>
  <c r="R341" i="296"/>
  <c r="S43" i="296"/>
  <c r="V319" i="296"/>
  <c r="U384" i="296"/>
  <c r="S381" i="296"/>
  <c r="T264" i="296"/>
  <c r="S383" i="297"/>
  <c r="T303" i="297"/>
  <c r="S381" i="297"/>
  <c r="T264" i="297"/>
  <c r="S378" i="297"/>
  <c r="S341" i="297"/>
  <c r="T43" i="297"/>
  <c r="R379" i="296"/>
  <c r="R351" i="296"/>
  <c r="S56" i="296"/>
  <c r="S380" i="296"/>
  <c r="T251" i="296"/>
  <c r="R383" i="296"/>
  <c r="S303" i="296"/>
  <c r="T384" i="297"/>
  <c r="U319" i="297"/>
  <c r="V347" i="296" l="1"/>
  <c r="R351" i="297"/>
  <c r="R379" i="297"/>
  <c r="R386" i="297" s="1"/>
  <c r="S56" i="297"/>
  <c r="U4" i="296"/>
  <c r="T3" i="296"/>
  <c r="T334" i="296" s="1"/>
  <c r="T344" i="296" s="1"/>
  <c r="S351" i="296"/>
  <c r="S379" i="296"/>
  <c r="T56" i="296"/>
  <c r="R386" i="296"/>
  <c r="T303" i="296"/>
  <c r="S383" i="296"/>
  <c r="S385" i="296"/>
  <c r="T332" i="296"/>
  <c r="V384" i="296"/>
  <c r="W319" i="296"/>
  <c r="T381" i="296"/>
  <c r="U264" i="296"/>
  <c r="T381" i="297"/>
  <c r="U264" i="297"/>
  <c r="T383" i="297"/>
  <c r="U303" i="297"/>
  <c r="S341" i="296"/>
  <c r="S378" i="296"/>
  <c r="T43" i="296"/>
  <c r="T378" i="297"/>
  <c r="T341" i="297"/>
  <c r="U43" i="297"/>
  <c r="V347" i="297"/>
  <c r="W45" i="297"/>
  <c r="W45" i="296" s="1"/>
  <c r="T380" i="296"/>
  <c r="U251" i="296"/>
  <c r="S382" i="296"/>
  <c r="T277" i="296"/>
  <c r="T380" i="297"/>
  <c r="U251" i="297"/>
  <c r="V4" i="297"/>
  <c r="U3" i="297"/>
  <c r="U334" i="297" s="1"/>
  <c r="U344" i="297" s="1"/>
  <c r="U384" i="297"/>
  <c r="V319" i="297"/>
  <c r="T382" i="297"/>
  <c r="U277" i="297"/>
  <c r="S385" i="297"/>
  <c r="T332" i="297"/>
  <c r="W347" i="296" l="1"/>
  <c r="T56" i="297"/>
  <c r="S351" i="297"/>
  <c r="S379" i="297"/>
  <c r="S386" i="297" s="1"/>
  <c r="U3" i="296"/>
  <c r="U334" i="296" s="1"/>
  <c r="U344" i="296" s="1"/>
  <c r="V4" i="296"/>
  <c r="U341" i="297"/>
  <c r="U378" i="297"/>
  <c r="V43" i="297"/>
  <c r="T385" i="296"/>
  <c r="U332" i="296"/>
  <c r="U381" i="297"/>
  <c r="V264" i="297"/>
  <c r="T383" i="296"/>
  <c r="U303" i="296"/>
  <c r="T382" i="296"/>
  <c r="U277" i="296"/>
  <c r="U381" i="296"/>
  <c r="V264" i="296"/>
  <c r="T378" i="296"/>
  <c r="T341" i="296"/>
  <c r="U43" i="296"/>
  <c r="U382" i="297"/>
  <c r="V277" i="297"/>
  <c r="T351" i="296"/>
  <c r="T379" i="296"/>
  <c r="U56" i="296"/>
  <c r="U380" i="296"/>
  <c r="V251" i="296"/>
  <c r="V3" i="297"/>
  <c r="V334" i="297" s="1"/>
  <c r="V344" i="297" s="1"/>
  <c r="W4" i="297"/>
  <c r="T385" i="297"/>
  <c r="U332" i="297"/>
  <c r="U380" i="297"/>
  <c r="V251" i="297"/>
  <c r="W384" i="296"/>
  <c r="X319" i="296"/>
  <c r="V384" i="297"/>
  <c r="W319" i="297"/>
  <c r="S386" i="296"/>
  <c r="U383" i="297"/>
  <c r="V303" i="297"/>
  <c r="W347" i="297"/>
  <c r="X45" i="297"/>
  <c r="X45" i="296" s="1"/>
  <c r="X347" i="296" l="1"/>
  <c r="U56" i="297"/>
  <c r="T351" i="297"/>
  <c r="T379" i="297"/>
  <c r="T386" i="297" s="1"/>
  <c r="V3" i="296"/>
  <c r="V334" i="296" s="1"/>
  <c r="V344" i="296" s="1"/>
  <c r="W4" i="296"/>
  <c r="V381" i="297"/>
  <c r="W264" i="297"/>
  <c r="V380" i="296"/>
  <c r="W251" i="296"/>
  <c r="T386" i="296"/>
  <c r="U385" i="296"/>
  <c r="V332" i="296"/>
  <c r="U378" i="296"/>
  <c r="U341" i="296"/>
  <c r="V43" i="296"/>
  <c r="V383" i="297"/>
  <c r="W303" i="297"/>
  <c r="W264" i="296"/>
  <c r="V381" i="296"/>
  <c r="X384" i="296"/>
  <c r="Y319" i="296"/>
  <c r="V341" i="297"/>
  <c r="V378" i="297"/>
  <c r="W43" i="297"/>
  <c r="U379" i="296"/>
  <c r="U351" i="296"/>
  <c r="V56" i="296"/>
  <c r="U382" i="296"/>
  <c r="V277" i="296"/>
  <c r="W384" i="297"/>
  <c r="X319" i="297"/>
  <c r="V380" i="297"/>
  <c r="W251" i="297"/>
  <c r="V332" i="297"/>
  <c r="U385" i="297"/>
  <c r="X4" i="297"/>
  <c r="W3" i="297"/>
  <c r="W334" i="297" s="1"/>
  <c r="W344" i="297" s="1"/>
  <c r="X347" i="297"/>
  <c r="Y45" i="297"/>
  <c r="Y45" i="296" s="1"/>
  <c r="V382" i="297"/>
  <c r="W277" i="297"/>
  <c r="U383" i="296"/>
  <c r="V303" i="296"/>
  <c r="Y347" i="296" l="1"/>
  <c r="V56" i="297"/>
  <c r="U351" i="297"/>
  <c r="U379" i="297"/>
  <c r="U386" i="297" s="1"/>
  <c r="W3" i="296"/>
  <c r="W334" i="296" s="1"/>
  <c r="W344" i="296" s="1"/>
  <c r="X4" i="296"/>
  <c r="X384" i="297"/>
  <c r="Y319" i="297"/>
  <c r="X303" i="297"/>
  <c r="W383" i="297"/>
  <c r="W380" i="296"/>
  <c r="X251" i="296"/>
  <c r="V341" i="296"/>
  <c r="V378" i="296"/>
  <c r="W43" i="296"/>
  <c r="Y347" i="297"/>
  <c r="Z45" i="297"/>
  <c r="Z45" i="296" s="1"/>
  <c r="V382" i="296"/>
  <c r="W277" i="296"/>
  <c r="V385" i="297"/>
  <c r="W332" i="297"/>
  <c r="V385" i="296"/>
  <c r="W332" i="296"/>
  <c r="W341" i="297"/>
  <c r="W378" i="297"/>
  <c r="X43" i="297"/>
  <c r="X3" i="297"/>
  <c r="X334" i="297" s="1"/>
  <c r="X344" i="297" s="1"/>
  <c r="Y4" i="297"/>
  <c r="V383" i="296"/>
  <c r="W303" i="296"/>
  <c r="V351" i="296"/>
  <c r="V379" i="296"/>
  <c r="W56" i="296"/>
  <c r="Y384" i="296"/>
  <c r="Z319" i="296"/>
  <c r="U386" i="296"/>
  <c r="W381" i="297"/>
  <c r="X264" i="297"/>
  <c r="W381" i="296"/>
  <c r="X264" i="296"/>
  <c r="W382" i="297"/>
  <c r="X277" i="297"/>
  <c r="W380" i="297"/>
  <c r="X251" i="297"/>
  <c r="Z347" i="296" l="1"/>
  <c r="W56" i="297"/>
  <c r="V351" i="297"/>
  <c r="V379" i="297"/>
  <c r="V386" i="297" s="1"/>
  <c r="X3" i="296"/>
  <c r="X334" i="296" s="1"/>
  <c r="X344" i="296" s="1"/>
  <c r="Y4" i="296"/>
  <c r="X380" i="297"/>
  <c r="Y251" i="297"/>
  <c r="X381" i="297"/>
  <c r="Y264" i="297"/>
  <c r="X380" i="296"/>
  <c r="Y251" i="296"/>
  <c r="W385" i="297"/>
  <c r="X332" i="297"/>
  <c r="Z4" i="297"/>
  <c r="Y3" i="297"/>
  <c r="Y334" i="297" s="1"/>
  <c r="Y344" i="297" s="1"/>
  <c r="W382" i="296"/>
  <c r="X277" i="296"/>
  <c r="X383" i="297"/>
  <c r="Y303" i="297"/>
  <c r="X341" i="297"/>
  <c r="X378" i="297"/>
  <c r="Y43" i="297"/>
  <c r="Z347" i="297"/>
  <c r="AA45" i="297"/>
  <c r="AA45" i="296" s="1"/>
  <c r="W379" i="296"/>
  <c r="W351" i="296"/>
  <c r="X56" i="296"/>
  <c r="X332" i="296"/>
  <c r="W385" i="296"/>
  <c r="W341" i="296"/>
  <c r="W378" i="296"/>
  <c r="X43" i="296"/>
  <c r="X382" i="297"/>
  <c r="Y277" i="297"/>
  <c r="Z384" i="296"/>
  <c r="AA319" i="296"/>
  <c r="V386" i="296"/>
  <c r="Y384" i="297"/>
  <c r="Z319" i="297"/>
  <c r="X381" i="296"/>
  <c r="Y264" i="296"/>
  <c r="W383" i="296"/>
  <c r="X303" i="296"/>
  <c r="AA347" i="296" l="1"/>
  <c r="X56" i="297"/>
  <c r="W351" i="297"/>
  <c r="W379" i="297"/>
  <c r="W386" i="297" s="1"/>
  <c r="Z4" i="296"/>
  <c r="Y3" i="296"/>
  <c r="Y334" i="296" s="1"/>
  <c r="Y344" i="296" s="1"/>
  <c r="Y332" i="297"/>
  <c r="X385" i="297"/>
  <c r="Y380" i="296"/>
  <c r="Z251" i="296"/>
  <c r="Y277" i="296"/>
  <c r="X382" i="296"/>
  <c r="AA347" i="297"/>
  <c r="AB45" i="297"/>
  <c r="AB45" i="296" s="1"/>
  <c r="Y381" i="296"/>
  <c r="Z264" i="296"/>
  <c r="Y382" i="297"/>
  <c r="Z277" i="297"/>
  <c r="Y383" i="297"/>
  <c r="Z303" i="297"/>
  <c r="X378" i="296"/>
  <c r="X341" i="296"/>
  <c r="Y43" i="296"/>
  <c r="Y381" i="297"/>
  <c r="Z264" i="297"/>
  <c r="W386" i="296"/>
  <c r="AA4" i="297"/>
  <c r="Z3" i="297"/>
  <c r="Z334" i="297" s="1"/>
  <c r="Z344" i="297" s="1"/>
  <c r="X379" i="296"/>
  <c r="X351" i="296"/>
  <c r="Y56" i="296"/>
  <c r="X383" i="296"/>
  <c r="Y303" i="296"/>
  <c r="AA384" i="296"/>
  <c r="AB319" i="296"/>
  <c r="Y341" i="297"/>
  <c r="Y378" i="297"/>
  <c r="Z43" i="297"/>
  <c r="Y380" i="297"/>
  <c r="Z251" i="297"/>
  <c r="X385" i="296"/>
  <c r="Y332" i="296"/>
  <c r="Z384" i="297"/>
  <c r="AA319" i="297"/>
  <c r="AB347" i="296" l="1"/>
  <c r="X386" i="296"/>
  <c r="Y56" i="297"/>
  <c r="X379" i="297"/>
  <c r="X386" i="297" s="1"/>
  <c r="X351" i="297"/>
  <c r="AA4" i="296"/>
  <c r="Z3" i="296"/>
  <c r="Z334" i="296" s="1"/>
  <c r="Z344" i="296" s="1"/>
  <c r="Z380" i="296"/>
  <c r="AA251" i="296"/>
  <c r="Y382" i="296"/>
  <c r="Z277" i="296"/>
  <c r="Y383" i="296"/>
  <c r="Z303" i="296"/>
  <c r="Y378" i="296"/>
  <c r="Y341" i="296"/>
  <c r="Z43" i="296"/>
  <c r="Z382" i="297"/>
  <c r="AA277" i="297"/>
  <c r="Z381" i="297"/>
  <c r="AA264" i="297"/>
  <c r="AA384" i="297"/>
  <c r="AB319" i="297"/>
  <c r="Y385" i="296"/>
  <c r="Z332" i="296"/>
  <c r="Y385" i="297"/>
  <c r="Z332" i="297"/>
  <c r="Y379" i="296"/>
  <c r="Y351" i="296"/>
  <c r="Z56" i="296"/>
  <c r="Z381" i="296"/>
  <c r="AA264" i="296"/>
  <c r="AB384" i="296"/>
  <c r="AC319" i="296"/>
  <c r="Z380" i="297"/>
  <c r="AA251" i="297"/>
  <c r="AA303" i="297"/>
  <c r="Z383" i="297"/>
  <c r="AB4" i="297"/>
  <c r="AA3" i="297"/>
  <c r="AA334" i="297" s="1"/>
  <c r="AA344" i="297" s="1"/>
  <c r="AB347" i="297"/>
  <c r="AC45" i="297"/>
  <c r="AC45" i="296" s="1"/>
  <c r="Z341" i="297"/>
  <c r="Z378" i="297"/>
  <c r="AA43" i="297"/>
  <c r="AC347" i="296" l="1"/>
  <c r="Z56" i="297"/>
  <c r="Y351" i="297"/>
  <c r="Y379" i="297"/>
  <c r="Y386" i="297" s="1"/>
  <c r="Y386" i="296"/>
  <c r="AB4" i="296"/>
  <c r="AA3" i="296"/>
  <c r="AA334" i="296" s="1"/>
  <c r="AA344" i="296" s="1"/>
  <c r="Z383" i="296"/>
  <c r="AA303" i="296"/>
  <c r="AC347" i="297"/>
  <c r="AD45" i="297"/>
  <c r="AD45" i="296" s="1"/>
  <c r="AA381" i="296"/>
  <c r="AB264" i="296"/>
  <c r="Z382" i="296"/>
  <c r="AA277" i="296"/>
  <c r="AA381" i="297"/>
  <c r="AB264" i="297"/>
  <c r="AA380" i="297"/>
  <c r="AB251" i="297"/>
  <c r="AC4" i="297"/>
  <c r="AB3" i="297"/>
  <c r="AB334" i="297" s="1"/>
  <c r="AB344" i="297" s="1"/>
  <c r="Z379" i="296"/>
  <c r="Z351" i="296"/>
  <c r="AA56" i="296"/>
  <c r="AA382" i="297"/>
  <c r="AB277" i="297"/>
  <c r="AA380" i="296"/>
  <c r="AB251" i="296"/>
  <c r="Z385" i="297"/>
  <c r="AA332" i="297"/>
  <c r="AB384" i="297"/>
  <c r="AC319" i="297"/>
  <c r="AA341" i="297"/>
  <c r="AA378" i="297"/>
  <c r="AB43" i="297"/>
  <c r="Z378" i="296"/>
  <c r="Z341" i="296"/>
  <c r="AA43" i="296"/>
  <c r="AC384" i="296"/>
  <c r="AD319" i="296"/>
  <c r="Z385" i="296"/>
  <c r="AA332" i="296"/>
  <c r="AA383" i="297"/>
  <c r="AB303" i="297"/>
  <c r="AD347" i="296" l="1"/>
  <c r="AA56" i="297"/>
  <c r="Z351" i="297"/>
  <c r="Z379" i="297"/>
  <c r="Z386" i="297" s="1"/>
  <c r="AC4" i="296"/>
  <c r="AB3" i="296"/>
  <c r="AB334" i="296" s="1"/>
  <c r="AB344" i="296" s="1"/>
  <c r="AB381" i="296"/>
  <c r="AC264" i="296"/>
  <c r="AC384" i="297"/>
  <c r="AD319" i="297"/>
  <c r="AD347" i="297"/>
  <c r="AE45" i="297"/>
  <c r="AE45" i="296" s="1"/>
  <c r="AA378" i="296"/>
  <c r="AA341" i="296"/>
  <c r="AB43" i="296"/>
  <c r="Z386" i="296"/>
  <c r="AA385" i="297"/>
  <c r="AB332" i="297"/>
  <c r="AC3" i="297"/>
  <c r="AC334" i="297" s="1"/>
  <c r="AC344" i="297" s="1"/>
  <c r="AD4" i="297"/>
  <c r="AA382" i="296"/>
  <c r="AB277" i="296"/>
  <c r="AB380" i="297"/>
  <c r="AC251" i="297"/>
  <c r="AB378" i="297"/>
  <c r="AB341" i="297"/>
  <c r="AC43" i="297"/>
  <c r="AB381" i="297"/>
  <c r="AC264" i="297"/>
  <c r="AA383" i="296"/>
  <c r="AB303" i="296"/>
  <c r="AB380" i="296"/>
  <c r="AC251" i="296"/>
  <c r="AB382" i="297"/>
  <c r="AC277" i="297"/>
  <c r="AB383" i="297"/>
  <c r="AC303" i="297"/>
  <c r="AA385" i="296"/>
  <c r="AB332" i="296"/>
  <c r="AD384" i="296"/>
  <c r="AE319" i="296"/>
  <c r="AA379" i="296"/>
  <c r="AA351" i="296"/>
  <c r="AB56" i="296"/>
  <c r="AE347" i="296" l="1"/>
  <c r="AA351" i="297"/>
  <c r="AA379" i="297"/>
  <c r="AA386" i="297" s="1"/>
  <c r="AB56" i="297"/>
  <c r="AC3" i="296"/>
  <c r="AC334" i="296" s="1"/>
  <c r="AC344" i="296" s="1"/>
  <c r="AD4" i="296"/>
  <c r="AA386" i="296"/>
  <c r="AC381" i="297"/>
  <c r="AD264" i="297"/>
  <c r="AE347" i="297"/>
  <c r="AF45" i="297"/>
  <c r="AF45" i="296" s="1"/>
  <c r="AB385" i="296"/>
  <c r="AC332" i="296"/>
  <c r="AC383" i="297"/>
  <c r="AD303" i="297"/>
  <c r="AB351" i="296"/>
  <c r="AB379" i="296"/>
  <c r="AC56" i="296"/>
  <c r="AC378" i="297"/>
  <c r="AC341" i="297"/>
  <c r="AD43" i="297"/>
  <c r="AB382" i="296"/>
  <c r="AC277" i="296"/>
  <c r="AD384" i="297"/>
  <c r="AE319" i="297"/>
  <c r="AB383" i="296"/>
  <c r="AC303" i="296"/>
  <c r="AE4" i="297"/>
  <c r="AD3" i="297"/>
  <c r="AD334" i="297" s="1"/>
  <c r="AD344" i="297" s="1"/>
  <c r="AC382" i="297"/>
  <c r="AD277" i="297"/>
  <c r="AB385" i="297"/>
  <c r="AC332" i="297"/>
  <c r="AC381" i="296"/>
  <c r="AD264" i="296"/>
  <c r="AC380" i="296"/>
  <c r="AD251" i="296"/>
  <c r="AC380" i="297"/>
  <c r="AD251" i="297"/>
  <c r="AE384" i="296"/>
  <c r="AF319" i="296"/>
  <c r="AB378" i="296"/>
  <c r="AB341" i="296"/>
  <c r="AC43" i="296"/>
  <c r="AF347" i="296" l="1"/>
  <c r="AC56" i="297"/>
  <c r="AB351" i="297"/>
  <c r="AB379" i="297"/>
  <c r="AB386" i="297" s="1"/>
  <c r="AB386" i="296"/>
  <c r="AE4" i="296"/>
  <c r="AD3" i="296"/>
  <c r="AD334" i="296" s="1"/>
  <c r="AD344" i="296" s="1"/>
  <c r="AD378" i="297"/>
  <c r="AD341" i="297"/>
  <c r="AE43" i="297"/>
  <c r="AF384" i="296"/>
  <c r="AG319" i="296"/>
  <c r="AC385" i="296"/>
  <c r="AD332" i="296"/>
  <c r="AD382" i="297"/>
  <c r="AE277" i="297"/>
  <c r="AC383" i="296"/>
  <c r="AD303" i="296"/>
  <c r="AF347" i="297"/>
  <c r="AG45" i="297"/>
  <c r="AG45" i="296" s="1"/>
  <c r="AD383" i="297"/>
  <c r="AE303" i="297"/>
  <c r="AC379" i="296"/>
  <c r="AC351" i="296"/>
  <c r="AD56" i="296"/>
  <c r="AD380" i="296"/>
  <c r="AE251" i="296"/>
  <c r="AD381" i="297"/>
  <c r="AE264" i="297"/>
  <c r="AC385" i="297"/>
  <c r="AD332" i="297"/>
  <c r="AD380" i="297"/>
  <c r="AE251" i="297"/>
  <c r="AE384" i="297"/>
  <c r="AF319" i="297"/>
  <c r="AC378" i="296"/>
  <c r="AC341" i="296"/>
  <c r="AD43" i="296"/>
  <c r="AD381" i="296"/>
  <c r="AE264" i="296"/>
  <c r="AE3" i="297"/>
  <c r="AE334" i="297" s="1"/>
  <c r="AE344" i="297" s="1"/>
  <c r="AF4" i="297"/>
  <c r="AC382" i="296"/>
  <c r="AD277" i="296"/>
  <c r="AG347" i="296" l="1"/>
  <c r="AD56" i="297"/>
  <c r="AC351" i="297"/>
  <c r="AC379" i="297"/>
  <c r="AC386" i="297" s="1"/>
  <c r="AF4" i="296"/>
  <c r="AE3" i="296"/>
  <c r="AE334" i="296" s="1"/>
  <c r="AE344" i="296" s="1"/>
  <c r="AH319" i="296"/>
  <c r="AG384" i="296"/>
  <c r="AE381" i="296"/>
  <c r="AF264" i="296"/>
  <c r="AE381" i="297"/>
  <c r="AF264" i="297"/>
  <c r="AD351" i="296"/>
  <c r="AD379" i="296"/>
  <c r="AE56" i="296"/>
  <c r="AE378" i="297"/>
  <c r="AE341" i="297"/>
  <c r="AF43" i="297"/>
  <c r="AF3" i="297"/>
  <c r="AF334" i="297" s="1"/>
  <c r="AF344" i="297" s="1"/>
  <c r="AG4" i="297"/>
  <c r="AD383" i="296"/>
  <c r="AE303" i="296"/>
  <c r="AD341" i="296"/>
  <c r="AD378" i="296"/>
  <c r="AE43" i="296"/>
  <c r="AE383" i="297"/>
  <c r="AF303" i="297"/>
  <c r="AC386" i="296"/>
  <c r="AE382" i="297"/>
  <c r="AF277" i="297"/>
  <c r="AD385" i="296"/>
  <c r="AE332" i="296"/>
  <c r="AD385" i="297"/>
  <c r="AE332" i="297"/>
  <c r="AE380" i="296"/>
  <c r="AF251" i="296"/>
  <c r="AF384" i="297"/>
  <c r="AG319" i="297"/>
  <c r="AD382" i="296"/>
  <c r="AE277" i="296"/>
  <c r="AE380" i="297"/>
  <c r="AF251" i="297"/>
  <c r="AG347" i="297"/>
  <c r="AH45" i="297"/>
  <c r="AH45" i="296" s="1"/>
  <c r="AH347" i="296" l="1"/>
  <c r="AD351" i="297"/>
  <c r="AD379" i="297"/>
  <c r="AD386" i="297" s="1"/>
  <c r="AE56" i="297"/>
  <c r="AF3" i="296"/>
  <c r="AF334" i="296" s="1"/>
  <c r="AF344" i="296" s="1"/>
  <c r="AG4" i="296"/>
  <c r="AF380" i="297"/>
  <c r="AG251" i="297"/>
  <c r="AF382" i="297"/>
  <c r="AG277" i="297"/>
  <c r="AE351" i="296"/>
  <c r="AE379" i="296"/>
  <c r="AF56" i="296"/>
  <c r="AD386" i="296"/>
  <c r="AG3" i="297"/>
  <c r="AG334" i="297" s="1"/>
  <c r="AG344" i="297" s="1"/>
  <c r="AH4" i="297"/>
  <c r="AE383" i="296"/>
  <c r="AF303" i="296"/>
  <c r="AG384" i="297"/>
  <c r="AH319" i="297"/>
  <c r="AF381" i="297"/>
  <c r="AG264" i="297"/>
  <c r="AF380" i="296"/>
  <c r="AG251" i="296"/>
  <c r="AF381" i="296"/>
  <c r="AG264" i="296"/>
  <c r="AE382" i="296"/>
  <c r="AF277" i="296"/>
  <c r="AF383" i="297"/>
  <c r="AG303" i="297"/>
  <c r="AE385" i="297"/>
  <c r="AF332" i="297"/>
  <c r="AF378" i="297"/>
  <c r="AF341" i="297"/>
  <c r="AG43" i="297"/>
  <c r="AH347" i="297"/>
  <c r="AI45" i="297"/>
  <c r="AI45" i="296" s="1"/>
  <c r="AE385" i="296"/>
  <c r="AF332" i="296"/>
  <c r="AE378" i="296"/>
  <c r="AE341" i="296"/>
  <c r="AF43" i="296"/>
  <c r="AH384" i="296"/>
  <c r="AI319" i="296"/>
  <c r="AI347" i="296" l="1"/>
  <c r="AE386" i="296"/>
  <c r="AE351" i="297"/>
  <c r="AE379" i="297"/>
  <c r="AE386" i="297" s="1"/>
  <c r="AF56" i="297"/>
  <c r="AG3" i="296"/>
  <c r="AG334" i="296" s="1"/>
  <c r="AG344" i="296" s="1"/>
  <c r="AH4" i="296"/>
  <c r="AF351" i="296"/>
  <c r="AF379" i="296"/>
  <c r="AG56" i="296"/>
  <c r="AG382" i="297"/>
  <c r="AH277" i="297"/>
  <c r="AI347" i="297"/>
  <c r="AJ45" i="297"/>
  <c r="AJ45" i="296" s="1"/>
  <c r="AF385" i="297"/>
  <c r="AG332" i="297"/>
  <c r="AH384" i="297"/>
  <c r="AI319" i="297"/>
  <c r="AG380" i="297"/>
  <c r="AH251" i="297"/>
  <c r="AF385" i="296"/>
  <c r="AG332" i="296"/>
  <c r="AG303" i="296"/>
  <c r="AF383" i="296"/>
  <c r="AG380" i="296"/>
  <c r="AH251" i="296"/>
  <c r="AI384" i="296"/>
  <c r="AJ319" i="296"/>
  <c r="AI4" i="297"/>
  <c r="AH3" i="297"/>
  <c r="AH334" i="297" s="1"/>
  <c r="AH344" i="297" s="1"/>
  <c r="AG383" i="297"/>
  <c r="AH303" i="297"/>
  <c r="AG341" i="297"/>
  <c r="AG378" i="297"/>
  <c r="AH43" i="297"/>
  <c r="AG381" i="297"/>
  <c r="AH264" i="297"/>
  <c r="AF382" i="296"/>
  <c r="AG277" i="296"/>
  <c r="AF378" i="296"/>
  <c r="AF341" i="296"/>
  <c r="AG43" i="296"/>
  <c r="AG381" i="296"/>
  <c r="AH264" i="296"/>
  <c r="AJ347" i="296" l="1"/>
  <c r="AK45" i="296"/>
  <c r="AG56" i="297"/>
  <c r="AF379" i="297"/>
  <c r="AF386" i="297" s="1"/>
  <c r="AF351" i="297"/>
  <c r="AH3" i="296"/>
  <c r="AH334" i="296" s="1"/>
  <c r="AH344" i="296" s="1"/>
  <c r="AI4" i="296"/>
  <c r="AI251" i="296"/>
  <c r="AH380" i="296"/>
  <c r="AH332" i="297"/>
  <c r="AG385" i="297"/>
  <c r="AJ347" i="297"/>
  <c r="AK45" i="297"/>
  <c r="AG383" i="296"/>
  <c r="AH303" i="296"/>
  <c r="AG385" i="296"/>
  <c r="AH332" i="296"/>
  <c r="AH380" i="297"/>
  <c r="AI251" i="297"/>
  <c r="AH382" i="297"/>
  <c r="AI277" i="297"/>
  <c r="AI264" i="296"/>
  <c r="AH381" i="296"/>
  <c r="AH341" i="297"/>
  <c r="AH378" i="297"/>
  <c r="AI43" i="297"/>
  <c r="AI3" i="297"/>
  <c r="AI334" i="297" s="1"/>
  <c r="AI344" i="297" s="1"/>
  <c r="AJ4" i="297"/>
  <c r="AJ3" i="297" s="1"/>
  <c r="AJ334" i="297" s="1"/>
  <c r="AJ344" i="297" s="1"/>
  <c r="AF386" i="296"/>
  <c r="AG351" i="296"/>
  <c r="AG379" i="296"/>
  <c r="AG382" i="296"/>
  <c r="AH277" i="296"/>
  <c r="AH383" i="297"/>
  <c r="AI303" i="297"/>
  <c r="AJ384" i="296"/>
  <c r="AK319" i="296"/>
  <c r="AN319" i="296" s="1"/>
  <c r="AI384" i="297"/>
  <c r="AJ319" i="297"/>
  <c r="AG341" i="296"/>
  <c r="AG378" i="296"/>
  <c r="AH43" i="296"/>
  <c r="AH381" i="297"/>
  <c r="AI264" i="297"/>
  <c r="AG351" i="297" l="1"/>
  <c r="AG379" i="297"/>
  <c r="AG386" i="297" s="1"/>
  <c r="AI3" i="296"/>
  <c r="AI334" i="296" s="1"/>
  <c r="AI344" i="296" s="1"/>
  <c r="AJ4" i="296"/>
  <c r="AJ3" i="296" s="1"/>
  <c r="AJ334" i="296" s="1"/>
  <c r="AJ344" i="296" s="1"/>
  <c r="AJ303" i="297"/>
  <c r="AI383" i="297"/>
  <c r="AH385" i="296"/>
  <c r="AI332" i="296"/>
  <c r="AH341" i="296"/>
  <c r="AH378" i="296"/>
  <c r="AI43" i="296"/>
  <c r="AI381" i="297"/>
  <c r="AJ264" i="297"/>
  <c r="AH385" i="297"/>
  <c r="AI332" i="297"/>
  <c r="AH382" i="296"/>
  <c r="AI277" i="296"/>
  <c r="AI381" i="296"/>
  <c r="AJ264" i="296"/>
  <c r="AJ384" i="297"/>
  <c r="AK319" i="297"/>
  <c r="AN319" i="297" s="1"/>
  <c r="AI380" i="297"/>
  <c r="AJ251" i="297"/>
  <c r="AI380" i="296"/>
  <c r="AJ251" i="296"/>
  <c r="AI341" i="297"/>
  <c r="AI378" i="297"/>
  <c r="AJ43" i="297"/>
  <c r="AG386" i="296"/>
  <c r="AH383" i="296"/>
  <c r="AI303" i="296"/>
  <c r="AI382" i="297"/>
  <c r="AJ277" i="297"/>
  <c r="AJ341" i="297" l="1"/>
  <c r="AJ378" i="297"/>
  <c r="AK43" i="297"/>
  <c r="AI378" i="296"/>
  <c r="AI341" i="296"/>
  <c r="AJ43" i="296"/>
  <c r="AI385" i="297"/>
  <c r="AJ332" i="297"/>
  <c r="AI385" i="296"/>
  <c r="AJ332" i="296"/>
  <c r="AJ382" i="297"/>
  <c r="AK277" i="297"/>
  <c r="AN277" i="297" s="1"/>
  <c r="AJ381" i="297"/>
  <c r="AK264" i="297"/>
  <c r="AN264" i="297" s="1"/>
  <c r="AI382" i="296"/>
  <c r="AJ277" i="296"/>
  <c r="AJ380" i="297"/>
  <c r="AK251" i="297"/>
  <c r="AN251" i="297" s="1"/>
  <c r="AJ383" i="297"/>
  <c r="AK303" i="297"/>
  <c r="AN303" i="297" s="1"/>
  <c r="AJ381" i="296"/>
  <c r="AK264" i="296"/>
  <c r="AN264" i="296" s="1"/>
  <c r="AJ380" i="296"/>
  <c r="AK251" i="296"/>
  <c r="AN251" i="296" s="1"/>
  <c r="AJ303" i="296"/>
  <c r="AI383" i="296"/>
  <c r="AJ383" i="296" l="1"/>
  <c r="AK303" i="296"/>
  <c r="AN303" i="296" s="1"/>
  <c r="AJ341" i="296"/>
  <c r="AJ378" i="296"/>
  <c r="AK43" i="296"/>
  <c r="AK332" i="296"/>
  <c r="AN332" i="296" s="1"/>
  <c r="AJ385" i="296"/>
  <c r="AJ382" i="296"/>
  <c r="AK277" i="296"/>
  <c r="AN277" i="296" s="1"/>
  <c r="AK332" i="297"/>
  <c r="AN332" i="297" s="1"/>
  <c r="AJ385" i="297"/>
  <c r="AN43" i="297"/>
  <c r="AN43" i="296" l="1"/>
  <c r="AJ394" i="237" l="1"/>
  <c r="AI394" i="237"/>
  <c r="AH394" i="237"/>
  <c r="AG394" i="237"/>
  <c r="AF394" i="237"/>
  <c r="AE394" i="237"/>
  <c r="AD394" i="237"/>
  <c r="AC394" i="237"/>
  <c r="AB394" i="237"/>
  <c r="AA394" i="237"/>
  <c r="Z394" i="237"/>
  <c r="Y394" i="237"/>
  <c r="X394" i="237"/>
  <c r="W394" i="237"/>
  <c r="V394" i="237"/>
  <c r="U394" i="237"/>
  <c r="T394" i="237"/>
  <c r="S394" i="237"/>
  <c r="R394" i="237"/>
  <c r="Q394" i="237"/>
  <c r="P394" i="237"/>
  <c r="O394" i="237"/>
  <c r="N394" i="237"/>
  <c r="M394" i="237"/>
  <c r="L394" i="237"/>
  <c r="K394" i="237"/>
  <c r="J394" i="237"/>
  <c r="I394" i="237"/>
  <c r="H394" i="237"/>
  <c r="G394" i="237"/>
  <c r="F394" i="237"/>
  <c r="AJ393" i="237"/>
  <c r="AI393" i="237"/>
  <c r="AH393" i="237"/>
  <c r="AG393" i="237"/>
  <c r="AF393" i="237"/>
  <c r="AE393" i="237"/>
  <c r="AD393" i="237"/>
  <c r="AC393" i="237"/>
  <c r="AB393" i="237"/>
  <c r="AA393" i="237"/>
  <c r="Z393" i="237"/>
  <c r="Y393" i="237"/>
  <c r="X393" i="237"/>
  <c r="W393" i="237"/>
  <c r="V393" i="237"/>
  <c r="U393" i="237"/>
  <c r="T393" i="237"/>
  <c r="S393" i="237"/>
  <c r="R393" i="237"/>
  <c r="Q393" i="237"/>
  <c r="P393" i="237"/>
  <c r="O393" i="237"/>
  <c r="N393" i="237"/>
  <c r="M393" i="237"/>
  <c r="L393" i="237"/>
  <c r="K393" i="237"/>
  <c r="J393" i="237"/>
  <c r="I393" i="237"/>
  <c r="H393" i="237"/>
  <c r="G393" i="237"/>
  <c r="F393" i="237"/>
  <c r="AJ392" i="237"/>
  <c r="AI392" i="237"/>
  <c r="AH392" i="237"/>
  <c r="AG392" i="237"/>
  <c r="AF392" i="237"/>
  <c r="AE392" i="237"/>
  <c r="AD392" i="237"/>
  <c r="AC392" i="237"/>
  <c r="AB392" i="237"/>
  <c r="AA392" i="237"/>
  <c r="Z392" i="237"/>
  <c r="Y392" i="237"/>
  <c r="X392" i="237"/>
  <c r="W392" i="237"/>
  <c r="V392" i="237"/>
  <c r="U392" i="237"/>
  <c r="T392" i="237"/>
  <c r="S392" i="237"/>
  <c r="R392" i="237"/>
  <c r="Q392" i="237"/>
  <c r="P392" i="237"/>
  <c r="O392" i="237"/>
  <c r="N392" i="237"/>
  <c r="M392" i="237"/>
  <c r="L392" i="237"/>
  <c r="K392" i="237"/>
  <c r="J392" i="237"/>
  <c r="I392" i="237"/>
  <c r="H392" i="237"/>
  <c r="G392" i="237"/>
  <c r="F392" i="237"/>
  <c r="AJ391" i="237"/>
  <c r="AI391" i="237"/>
  <c r="AH391" i="237"/>
  <c r="AG391" i="237"/>
  <c r="AF391" i="237"/>
  <c r="AE391" i="237"/>
  <c r="AD391" i="237"/>
  <c r="AC391" i="237"/>
  <c r="AB391" i="237"/>
  <c r="AA391" i="237"/>
  <c r="Z391" i="237"/>
  <c r="Y391" i="237"/>
  <c r="X391" i="237"/>
  <c r="W391" i="237"/>
  <c r="V391" i="237"/>
  <c r="U391" i="237"/>
  <c r="T391" i="237"/>
  <c r="S391" i="237"/>
  <c r="R391" i="237"/>
  <c r="Q391" i="237"/>
  <c r="P391" i="237"/>
  <c r="O391" i="237"/>
  <c r="N391" i="237"/>
  <c r="M391" i="237"/>
  <c r="L391" i="237"/>
  <c r="K391" i="237"/>
  <c r="J391" i="237"/>
  <c r="I391" i="237"/>
  <c r="H391" i="237"/>
  <c r="G391" i="237"/>
  <c r="F391" i="237"/>
  <c r="AJ390" i="237"/>
  <c r="AI390" i="237"/>
  <c r="AH390" i="237"/>
  <c r="AG390" i="237"/>
  <c r="AF390" i="237"/>
  <c r="AE390" i="237"/>
  <c r="AD390" i="237"/>
  <c r="AC390" i="237"/>
  <c r="AB390" i="237"/>
  <c r="AA390" i="237"/>
  <c r="Z390" i="237"/>
  <c r="Y390" i="237"/>
  <c r="X390" i="237"/>
  <c r="W390" i="237"/>
  <c r="V390" i="237"/>
  <c r="U390" i="237"/>
  <c r="T390" i="237"/>
  <c r="S390" i="237"/>
  <c r="R390" i="237"/>
  <c r="Q390" i="237"/>
  <c r="P390" i="237"/>
  <c r="O390" i="237"/>
  <c r="N390" i="237"/>
  <c r="M390" i="237"/>
  <c r="L390" i="237"/>
  <c r="K390" i="237"/>
  <c r="J390" i="237"/>
  <c r="I390" i="237"/>
  <c r="H390" i="237"/>
  <c r="G390" i="237"/>
  <c r="F390" i="237"/>
  <c r="AJ389" i="237"/>
  <c r="AI389" i="237"/>
  <c r="AH389" i="237"/>
  <c r="AG389" i="237"/>
  <c r="AF389" i="237"/>
  <c r="AE389" i="237"/>
  <c r="AD389" i="237"/>
  <c r="AC389" i="237"/>
  <c r="AB389" i="237"/>
  <c r="AA389" i="237"/>
  <c r="Z389" i="237"/>
  <c r="Y389" i="237"/>
  <c r="X389" i="237"/>
  <c r="W389" i="237"/>
  <c r="V389" i="237"/>
  <c r="U389" i="237"/>
  <c r="T389" i="237"/>
  <c r="S389" i="237"/>
  <c r="R389" i="237"/>
  <c r="Q389" i="237"/>
  <c r="P389" i="237"/>
  <c r="O389" i="237"/>
  <c r="N389" i="237"/>
  <c r="M389" i="237"/>
  <c r="L389" i="237"/>
  <c r="K389" i="237"/>
  <c r="J389" i="237"/>
  <c r="I389" i="237"/>
  <c r="H389" i="237"/>
  <c r="G389" i="237"/>
  <c r="F389" i="237"/>
  <c r="AJ388" i="237"/>
  <c r="AI388" i="237"/>
  <c r="AH388" i="237"/>
  <c r="AG388" i="237"/>
  <c r="AF388" i="237"/>
  <c r="AE388" i="237"/>
  <c r="AD388" i="237"/>
  <c r="AC388" i="237"/>
  <c r="AB388" i="237"/>
  <c r="AA388" i="237"/>
  <c r="Z388" i="237"/>
  <c r="Y388" i="237"/>
  <c r="X388" i="237"/>
  <c r="W388" i="237"/>
  <c r="V388" i="237"/>
  <c r="U388" i="237"/>
  <c r="T388" i="237"/>
  <c r="S388" i="237"/>
  <c r="R388" i="237"/>
  <c r="Q388" i="237"/>
  <c r="P388" i="237"/>
  <c r="O388" i="237"/>
  <c r="N388" i="237"/>
  <c r="M388" i="237"/>
  <c r="L388" i="237"/>
  <c r="K388" i="237"/>
  <c r="J388" i="237"/>
  <c r="I388" i="237"/>
  <c r="H388" i="237"/>
  <c r="G388" i="237"/>
  <c r="F388" i="237"/>
  <c r="AJ387" i="237"/>
  <c r="AI387" i="237"/>
  <c r="AH387" i="237"/>
  <c r="AG387" i="237"/>
  <c r="AF387" i="237"/>
  <c r="AE387" i="237"/>
  <c r="AD387" i="237"/>
  <c r="AC387" i="237"/>
  <c r="AB387" i="237"/>
  <c r="AA387" i="237"/>
  <c r="Z387" i="237"/>
  <c r="Y387" i="237"/>
  <c r="X387" i="237"/>
  <c r="W387" i="237"/>
  <c r="V387" i="237"/>
  <c r="U387" i="237"/>
  <c r="T387" i="237"/>
  <c r="S387" i="237"/>
  <c r="R387" i="237"/>
  <c r="Q387" i="237"/>
  <c r="P387" i="237"/>
  <c r="O387" i="237"/>
  <c r="N387" i="237"/>
  <c r="M387" i="237"/>
  <c r="L387" i="237"/>
  <c r="K387" i="237"/>
  <c r="J387" i="237"/>
  <c r="I387" i="237"/>
  <c r="H387" i="237"/>
  <c r="G387" i="237"/>
  <c r="F387" i="237"/>
  <c r="AJ386" i="237"/>
  <c r="AI386" i="237"/>
  <c r="AH386" i="237"/>
  <c r="AG386" i="237"/>
  <c r="AF386" i="237"/>
  <c r="AE386" i="237"/>
  <c r="AD386" i="237"/>
  <c r="AC386" i="237"/>
  <c r="AB386" i="237"/>
  <c r="AA386" i="237"/>
  <c r="Z386" i="237"/>
  <c r="Y386" i="237"/>
  <c r="X386" i="237"/>
  <c r="W386" i="237"/>
  <c r="V386" i="237"/>
  <c r="U386" i="237"/>
  <c r="T386" i="237"/>
  <c r="S386" i="237"/>
  <c r="R386" i="237"/>
  <c r="Q386" i="237"/>
  <c r="P386" i="237"/>
  <c r="O386" i="237"/>
  <c r="N386" i="237"/>
  <c r="M386" i="237"/>
  <c r="L386" i="237"/>
  <c r="K386" i="237"/>
  <c r="J386" i="237"/>
  <c r="I386" i="237"/>
  <c r="H386" i="237"/>
  <c r="G386" i="237"/>
  <c r="F386" i="237"/>
  <c r="BF379" i="237"/>
  <c r="BE379" i="237"/>
  <c r="BC379" i="237"/>
  <c r="BB379" i="237"/>
  <c r="AZ379" i="237"/>
  <c r="AY379" i="237"/>
  <c r="BF378" i="237"/>
  <c r="BE378" i="237"/>
  <c r="BF377" i="237"/>
  <c r="BE377" i="237"/>
  <c r="BF376" i="237"/>
  <c r="BE376" i="237"/>
  <c r="BF375" i="237"/>
  <c r="BE375" i="237"/>
  <c r="BF374" i="237"/>
  <c r="BE374" i="237"/>
  <c r="C374" i="237"/>
  <c r="BF373" i="237"/>
  <c r="BE373" i="237"/>
  <c r="E373" i="237"/>
  <c r="D373" i="237"/>
  <c r="BF372" i="237"/>
  <c r="BE372" i="237"/>
  <c r="E372" i="237"/>
  <c r="BF371" i="237"/>
  <c r="BE371" i="237"/>
  <c r="BF370" i="237"/>
  <c r="BE370" i="237"/>
  <c r="BF369" i="237"/>
  <c r="BE369" i="237"/>
  <c r="BF368" i="237"/>
  <c r="BE368" i="237"/>
  <c r="BF367" i="237"/>
  <c r="BE367" i="237"/>
  <c r="BF366" i="237"/>
  <c r="BE366" i="237"/>
  <c r="BF365" i="237"/>
  <c r="BE365" i="237"/>
  <c r="BF364" i="237"/>
  <c r="BE364" i="237"/>
  <c r="BF363" i="237"/>
  <c r="BE363" i="237"/>
  <c r="BF362" i="237"/>
  <c r="BE362" i="237"/>
  <c r="BF361" i="237"/>
  <c r="BE361" i="237"/>
  <c r="BF360" i="237"/>
  <c r="BE360" i="237"/>
  <c r="BF359" i="237"/>
  <c r="BE359" i="237"/>
  <c r="BF358" i="237"/>
  <c r="BE358" i="237"/>
  <c r="BF357" i="237"/>
  <c r="BE357" i="237"/>
  <c r="BF356" i="237"/>
  <c r="BE356" i="237"/>
  <c r="BF355" i="237"/>
  <c r="BE355" i="237"/>
  <c r="BF354" i="237"/>
  <c r="BE354" i="237"/>
  <c r="AJ352" i="237"/>
  <c r="AI352" i="237"/>
  <c r="AH352" i="237"/>
  <c r="AG352" i="237"/>
  <c r="AF352" i="237"/>
  <c r="AE352" i="237"/>
  <c r="AD352" i="237"/>
  <c r="AC352" i="237"/>
  <c r="AB352" i="237"/>
  <c r="AA352" i="237"/>
  <c r="Z352" i="237"/>
  <c r="Y352" i="237"/>
  <c r="X352" i="237"/>
  <c r="W352" i="237"/>
  <c r="V352" i="237"/>
  <c r="U352" i="237"/>
  <c r="T352" i="237"/>
  <c r="S352" i="237"/>
  <c r="R352" i="237"/>
  <c r="Q352" i="237"/>
  <c r="P352" i="237"/>
  <c r="O352" i="237"/>
  <c r="N352" i="237"/>
  <c r="M352" i="237"/>
  <c r="L352" i="237"/>
  <c r="K352" i="237"/>
  <c r="J352" i="237"/>
  <c r="I352" i="237"/>
  <c r="H352" i="237"/>
  <c r="G352" i="237"/>
  <c r="F352" i="237"/>
  <c r="AO351" i="237"/>
  <c r="AJ351" i="237"/>
  <c r="AI351" i="237"/>
  <c r="AH351" i="237"/>
  <c r="AG351" i="237"/>
  <c r="AF351" i="237"/>
  <c r="AE351" i="237"/>
  <c r="AD351" i="237"/>
  <c r="AC351" i="237"/>
  <c r="AB351" i="237"/>
  <c r="AA351" i="237"/>
  <c r="Z351" i="237"/>
  <c r="Y351" i="237"/>
  <c r="X351" i="237"/>
  <c r="W351" i="237"/>
  <c r="V351" i="237"/>
  <c r="U351" i="237"/>
  <c r="T351" i="237"/>
  <c r="S351" i="237"/>
  <c r="R351" i="237"/>
  <c r="Q351" i="237"/>
  <c r="P351" i="237"/>
  <c r="O351" i="237"/>
  <c r="N351" i="237"/>
  <c r="M351" i="237"/>
  <c r="L351" i="237"/>
  <c r="K351" i="237"/>
  <c r="J351" i="237"/>
  <c r="I351" i="237"/>
  <c r="H351" i="237"/>
  <c r="G351" i="237"/>
  <c r="F351" i="237"/>
  <c r="AZ350" i="237"/>
  <c r="AY350" i="237"/>
  <c r="AP349" i="237"/>
  <c r="AM349" i="237"/>
  <c r="AL349" i="237"/>
  <c r="AK349" i="237"/>
  <c r="AJ349" i="237"/>
  <c r="AI349" i="237"/>
  <c r="AH349" i="237"/>
  <c r="AG349" i="237"/>
  <c r="AF349" i="237"/>
  <c r="AE349" i="237"/>
  <c r="AD349" i="237"/>
  <c r="AC349" i="237"/>
  <c r="AB349" i="237"/>
  <c r="AA349" i="237"/>
  <c r="Z349" i="237"/>
  <c r="Y349" i="237"/>
  <c r="X349" i="237"/>
  <c r="W349" i="237"/>
  <c r="V349" i="237"/>
  <c r="U349" i="237"/>
  <c r="T349" i="237"/>
  <c r="S349" i="237"/>
  <c r="R349" i="237"/>
  <c r="Q349" i="237"/>
  <c r="P349" i="237"/>
  <c r="O349" i="237"/>
  <c r="N349" i="237"/>
  <c r="M349" i="237"/>
  <c r="L349" i="237"/>
  <c r="K349" i="237"/>
  <c r="J349" i="237"/>
  <c r="I349" i="237"/>
  <c r="H349" i="237"/>
  <c r="G349" i="237"/>
  <c r="F349" i="237"/>
  <c r="E349" i="237"/>
  <c r="AP348" i="237"/>
  <c r="AM348" i="237"/>
  <c r="AL348" i="237"/>
  <c r="AK348" i="237"/>
  <c r="AJ348" i="237"/>
  <c r="AI348" i="237"/>
  <c r="AH348" i="237"/>
  <c r="AG348" i="237"/>
  <c r="AF348" i="237"/>
  <c r="AE348" i="237"/>
  <c r="AD348" i="237"/>
  <c r="AC348" i="237"/>
  <c r="AB348" i="237"/>
  <c r="AA348" i="237"/>
  <c r="Z348" i="237"/>
  <c r="Y348" i="237"/>
  <c r="X348" i="237"/>
  <c r="W348" i="237"/>
  <c r="V348" i="237"/>
  <c r="U348" i="237"/>
  <c r="T348" i="237"/>
  <c r="S348" i="237"/>
  <c r="R348" i="237"/>
  <c r="Q348" i="237"/>
  <c r="P348" i="237"/>
  <c r="O348" i="237"/>
  <c r="N348" i="237"/>
  <c r="M348" i="237"/>
  <c r="L348" i="237"/>
  <c r="K348" i="237"/>
  <c r="J348" i="237"/>
  <c r="I348" i="237"/>
  <c r="H348" i="237"/>
  <c r="G348" i="237"/>
  <c r="F348" i="237"/>
  <c r="AK347" i="237"/>
  <c r="AJ347" i="237"/>
  <c r="AI347" i="237"/>
  <c r="AH347" i="237"/>
  <c r="AG347" i="237"/>
  <c r="AF347" i="237"/>
  <c r="AE347" i="237"/>
  <c r="AD347" i="237"/>
  <c r="AC347" i="237"/>
  <c r="AB347" i="237"/>
  <c r="AA347" i="237"/>
  <c r="Z347" i="237"/>
  <c r="Y347" i="237"/>
  <c r="X347" i="237"/>
  <c r="W347" i="237"/>
  <c r="V347" i="237"/>
  <c r="U347" i="237"/>
  <c r="T347" i="237"/>
  <c r="S347" i="237"/>
  <c r="R347" i="237"/>
  <c r="Q347" i="237"/>
  <c r="P347" i="237"/>
  <c r="O347" i="237"/>
  <c r="N347" i="237"/>
  <c r="M347" i="237"/>
  <c r="L347" i="237"/>
  <c r="K347" i="237"/>
  <c r="J347" i="237"/>
  <c r="I347" i="237"/>
  <c r="H347" i="237"/>
  <c r="G347" i="237"/>
  <c r="F347" i="237"/>
  <c r="AK346" i="237"/>
  <c r="AJ346" i="237"/>
  <c r="AI346" i="237"/>
  <c r="AH346" i="237"/>
  <c r="AG346" i="237"/>
  <c r="AF346" i="237"/>
  <c r="AE346" i="237"/>
  <c r="AD346" i="237"/>
  <c r="AC346" i="237"/>
  <c r="AB346" i="237"/>
  <c r="AA346" i="237"/>
  <c r="Z346" i="237"/>
  <c r="Y346" i="237"/>
  <c r="X346" i="237"/>
  <c r="W346" i="237"/>
  <c r="V346" i="237"/>
  <c r="U346" i="237"/>
  <c r="T346" i="237"/>
  <c r="S346" i="237"/>
  <c r="R346" i="237"/>
  <c r="Q346" i="237"/>
  <c r="P346" i="237"/>
  <c r="O346" i="237"/>
  <c r="N346" i="237"/>
  <c r="M346" i="237"/>
  <c r="L346" i="237"/>
  <c r="K346" i="237"/>
  <c r="J346" i="237"/>
  <c r="I346" i="237"/>
  <c r="H346" i="237"/>
  <c r="G346" i="237"/>
  <c r="F346" i="237"/>
  <c r="AK345" i="237"/>
  <c r="AJ345" i="237"/>
  <c r="AI345" i="237"/>
  <c r="AH345" i="237"/>
  <c r="AG345" i="237"/>
  <c r="AF345" i="237"/>
  <c r="AE345" i="237"/>
  <c r="AD345" i="237"/>
  <c r="AC345" i="237"/>
  <c r="AB345" i="237"/>
  <c r="AA345" i="237"/>
  <c r="Z345" i="237"/>
  <c r="Y345" i="237"/>
  <c r="X345" i="237"/>
  <c r="W345" i="237"/>
  <c r="V345" i="237"/>
  <c r="U345" i="237"/>
  <c r="T345" i="237"/>
  <c r="S345" i="237"/>
  <c r="R345" i="237"/>
  <c r="Q345" i="237"/>
  <c r="P345" i="237"/>
  <c r="O345" i="237"/>
  <c r="N345" i="237"/>
  <c r="M345" i="237"/>
  <c r="L345" i="237"/>
  <c r="K345" i="237"/>
  <c r="J345" i="237"/>
  <c r="I345" i="237"/>
  <c r="H345" i="237"/>
  <c r="G345" i="237"/>
  <c r="F345" i="237"/>
  <c r="AK344" i="237"/>
  <c r="AJ344" i="237"/>
  <c r="AI344" i="237"/>
  <c r="AH344" i="237"/>
  <c r="AG344" i="237"/>
  <c r="AF344" i="237"/>
  <c r="AE344" i="237"/>
  <c r="AD344" i="237"/>
  <c r="AC344" i="237"/>
  <c r="AB344" i="237"/>
  <c r="AA344" i="237"/>
  <c r="Z344" i="237"/>
  <c r="Y344" i="237"/>
  <c r="X344" i="237"/>
  <c r="W344" i="237"/>
  <c r="V344" i="237"/>
  <c r="U344" i="237"/>
  <c r="T344" i="237"/>
  <c r="S344" i="237"/>
  <c r="R344" i="237"/>
  <c r="Q344" i="237"/>
  <c r="P344" i="237"/>
  <c r="O344" i="237"/>
  <c r="N344" i="237"/>
  <c r="M344" i="237"/>
  <c r="L344" i="237"/>
  <c r="K344" i="237"/>
  <c r="J344" i="237"/>
  <c r="I344" i="237"/>
  <c r="H344" i="237"/>
  <c r="G344" i="237"/>
  <c r="F344" i="237"/>
  <c r="AZ343" i="237"/>
  <c r="AY343" i="237"/>
  <c r="AP343" i="237"/>
  <c r="AM343" i="237"/>
  <c r="AL343" i="237"/>
  <c r="AK343" i="237"/>
  <c r="AJ343" i="237"/>
  <c r="AI343" i="237"/>
  <c r="AH343" i="237"/>
  <c r="AG343" i="237"/>
  <c r="AF343" i="237"/>
  <c r="AE343" i="237"/>
  <c r="AD343" i="237"/>
  <c r="AC343" i="237"/>
  <c r="AB343" i="237"/>
  <c r="AA343" i="237"/>
  <c r="Z343" i="237"/>
  <c r="Y343" i="237"/>
  <c r="X343" i="237"/>
  <c r="W343" i="237"/>
  <c r="V343" i="237"/>
  <c r="U343" i="237"/>
  <c r="T343" i="237"/>
  <c r="S343" i="237"/>
  <c r="R343" i="237"/>
  <c r="Q343" i="237"/>
  <c r="P343" i="237"/>
  <c r="O343" i="237"/>
  <c r="N343" i="237"/>
  <c r="M343" i="237"/>
  <c r="L343" i="237"/>
  <c r="K343" i="237"/>
  <c r="J343" i="237"/>
  <c r="I343" i="237"/>
  <c r="H343" i="237"/>
  <c r="G343" i="237"/>
  <c r="F343" i="237"/>
  <c r="AP342" i="237"/>
  <c r="AM342" i="237"/>
  <c r="AL342" i="237"/>
  <c r="AK342" i="237"/>
  <c r="AJ342" i="237"/>
  <c r="AI342" i="237"/>
  <c r="AH342" i="237"/>
  <c r="AG342" i="237"/>
  <c r="AF342" i="237"/>
  <c r="AE342" i="237"/>
  <c r="AD342" i="237"/>
  <c r="AC342" i="237"/>
  <c r="AB342" i="237"/>
  <c r="AA342" i="237"/>
  <c r="Z342" i="237"/>
  <c r="Y342" i="237"/>
  <c r="X342" i="237"/>
  <c r="W342" i="237"/>
  <c r="V342" i="237"/>
  <c r="U342" i="237"/>
  <c r="T342" i="237"/>
  <c r="S342" i="237"/>
  <c r="R342" i="237"/>
  <c r="Q342" i="237"/>
  <c r="P342" i="237"/>
  <c r="O342" i="237"/>
  <c r="N342" i="237"/>
  <c r="M342" i="237"/>
  <c r="L342" i="237"/>
  <c r="K342" i="237"/>
  <c r="J342" i="237"/>
  <c r="I342" i="237"/>
  <c r="H342" i="237"/>
  <c r="G342" i="237"/>
  <c r="F342" i="237"/>
  <c r="AP341" i="237"/>
  <c r="AM341" i="237"/>
  <c r="AL341" i="237"/>
  <c r="AK341" i="237"/>
  <c r="AJ341" i="237"/>
  <c r="AI341" i="237"/>
  <c r="AH341" i="237"/>
  <c r="AG341" i="237"/>
  <c r="AF341" i="237"/>
  <c r="AE341" i="237"/>
  <c r="AD341" i="237"/>
  <c r="AC341" i="237"/>
  <c r="AB341" i="237"/>
  <c r="AA341" i="237"/>
  <c r="Z341" i="237"/>
  <c r="Y341" i="237"/>
  <c r="X341" i="237"/>
  <c r="W341" i="237"/>
  <c r="V341" i="237"/>
  <c r="U341" i="237"/>
  <c r="T341" i="237"/>
  <c r="S341" i="237"/>
  <c r="R341" i="237"/>
  <c r="Q341" i="237"/>
  <c r="P341" i="237"/>
  <c r="O341" i="237"/>
  <c r="N341" i="237"/>
  <c r="M341" i="237"/>
  <c r="L341" i="237"/>
  <c r="K341" i="237"/>
  <c r="J341" i="237"/>
  <c r="I341" i="237"/>
  <c r="H341" i="237"/>
  <c r="G341" i="237"/>
  <c r="F341" i="237"/>
  <c r="E341" i="237"/>
  <c r="AP340" i="237"/>
  <c r="AM340" i="237"/>
  <c r="AL340" i="237"/>
  <c r="AK340" i="237"/>
  <c r="AJ340" i="237"/>
  <c r="AI340" i="237"/>
  <c r="AH340" i="237"/>
  <c r="AG340" i="237"/>
  <c r="AF340" i="237"/>
  <c r="AE340" i="237"/>
  <c r="AD340" i="237"/>
  <c r="AC340" i="237"/>
  <c r="AB340" i="237"/>
  <c r="AA340" i="237"/>
  <c r="Z340" i="237"/>
  <c r="Y340" i="237"/>
  <c r="X340" i="237"/>
  <c r="W340" i="237"/>
  <c r="V340" i="237"/>
  <c r="U340" i="237"/>
  <c r="T340" i="237"/>
  <c r="S340" i="237"/>
  <c r="R340" i="237"/>
  <c r="Q340" i="237"/>
  <c r="P340" i="237"/>
  <c r="O340" i="237"/>
  <c r="N340" i="237"/>
  <c r="M340" i="237"/>
  <c r="L340" i="237"/>
  <c r="K340" i="237"/>
  <c r="J340" i="237"/>
  <c r="I340" i="237"/>
  <c r="H340" i="237"/>
  <c r="G340" i="237"/>
  <c r="F340" i="237"/>
  <c r="E340" i="237"/>
  <c r="AP339" i="237"/>
  <c r="AJ339" i="237"/>
  <c r="AI339" i="237"/>
  <c r="AH339" i="237"/>
  <c r="AG339" i="237"/>
  <c r="AF339" i="237"/>
  <c r="AE339" i="237"/>
  <c r="AD339" i="237"/>
  <c r="AC339" i="237"/>
  <c r="AB339" i="237"/>
  <c r="AA339" i="237"/>
  <c r="Z339" i="237"/>
  <c r="Y339" i="237"/>
  <c r="X339" i="237"/>
  <c r="W339" i="237"/>
  <c r="V339" i="237"/>
  <c r="U339" i="237"/>
  <c r="T339" i="237"/>
  <c r="S339" i="237"/>
  <c r="R339" i="237"/>
  <c r="Q339" i="237"/>
  <c r="P339" i="237"/>
  <c r="O339" i="237"/>
  <c r="N339" i="237"/>
  <c r="M339" i="237"/>
  <c r="L339" i="237"/>
  <c r="K339" i="237"/>
  <c r="J339" i="237"/>
  <c r="I339" i="237"/>
  <c r="H339" i="237"/>
  <c r="G339" i="237"/>
  <c r="F339" i="237"/>
  <c r="AP338" i="237"/>
  <c r="AJ338" i="237"/>
  <c r="AI338" i="237"/>
  <c r="AH338" i="237"/>
  <c r="AG338" i="237"/>
  <c r="AF338" i="237"/>
  <c r="AE338" i="237"/>
  <c r="AD338" i="237"/>
  <c r="AC338" i="237"/>
  <c r="AB338" i="237"/>
  <c r="AA338" i="237"/>
  <c r="Z338" i="237"/>
  <c r="Y338" i="237"/>
  <c r="X338" i="237"/>
  <c r="W338" i="237"/>
  <c r="V338" i="237"/>
  <c r="U338" i="237"/>
  <c r="T338" i="237"/>
  <c r="S338" i="237"/>
  <c r="R338" i="237"/>
  <c r="Q338" i="237"/>
  <c r="P338" i="237"/>
  <c r="O338" i="237"/>
  <c r="N338" i="237"/>
  <c r="M338" i="237"/>
  <c r="L338" i="237"/>
  <c r="K338" i="237"/>
  <c r="J338" i="237"/>
  <c r="I338" i="237"/>
  <c r="H338" i="237"/>
  <c r="G338" i="237"/>
  <c r="F338" i="237"/>
  <c r="BD336" i="237"/>
  <c r="AR336" i="237"/>
  <c r="AQ336" i="237"/>
  <c r="AP336" i="237"/>
  <c r="AO336" i="237"/>
  <c r="AN336" i="237"/>
  <c r="AK336" i="237"/>
  <c r="AJ336" i="237"/>
  <c r="AI336" i="237"/>
  <c r="AH336" i="237"/>
  <c r="AG336" i="237"/>
  <c r="AF336" i="237"/>
  <c r="AE336" i="237"/>
  <c r="AD336" i="237"/>
  <c r="AC336" i="237"/>
  <c r="AB336" i="237"/>
  <c r="AA336" i="237"/>
  <c r="Z336" i="237"/>
  <c r="Y336" i="237"/>
  <c r="X336" i="237"/>
  <c r="W336" i="237"/>
  <c r="V336" i="237"/>
  <c r="U336" i="237"/>
  <c r="T336" i="237"/>
  <c r="S336" i="237"/>
  <c r="R336" i="237"/>
  <c r="Q336" i="237"/>
  <c r="P336" i="237"/>
  <c r="O336" i="237"/>
  <c r="N336" i="237"/>
  <c r="M336" i="237"/>
  <c r="L336" i="237"/>
  <c r="K336" i="237"/>
  <c r="J336" i="237"/>
  <c r="I336" i="237"/>
  <c r="H336" i="237"/>
  <c r="G336" i="237"/>
  <c r="F336" i="237"/>
  <c r="AR335" i="237"/>
  <c r="AQ335" i="237"/>
  <c r="AP335" i="237"/>
  <c r="AJ335" i="237"/>
  <c r="AI335" i="237"/>
  <c r="AH335" i="237"/>
  <c r="AG335" i="237"/>
  <c r="AF335" i="237"/>
  <c r="AE335" i="237"/>
  <c r="AD335" i="237"/>
  <c r="AC335" i="237"/>
  <c r="AB335" i="237"/>
  <c r="AA335" i="237"/>
  <c r="Z335" i="237"/>
  <c r="Y335" i="237"/>
  <c r="X335" i="237"/>
  <c r="W335" i="237"/>
  <c r="V335" i="237"/>
  <c r="U335" i="237"/>
  <c r="T335" i="237"/>
  <c r="S335" i="237"/>
  <c r="R335" i="237"/>
  <c r="Q335" i="237"/>
  <c r="P335" i="237"/>
  <c r="O335" i="237"/>
  <c r="N335" i="237"/>
  <c r="M335" i="237"/>
  <c r="L335" i="237"/>
  <c r="K335" i="237"/>
  <c r="J335" i="237"/>
  <c r="I335" i="237"/>
  <c r="H335" i="237"/>
  <c r="G335" i="237"/>
  <c r="F335" i="237"/>
  <c r="AR334" i="237"/>
  <c r="AQ334" i="237"/>
  <c r="AP334" i="237"/>
  <c r="AK334" i="237"/>
  <c r="AJ334" i="237"/>
  <c r="AI334" i="237"/>
  <c r="AH334" i="237"/>
  <c r="AG334" i="237"/>
  <c r="AF334" i="237"/>
  <c r="AE334" i="237"/>
  <c r="AD334" i="237"/>
  <c r="AC334" i="237"/>
  <c r="AB334" i="237"/>
  <c r="AA334" i="237"/>
  <c r="Z334" i="237"/>
  <c r="Y334" i="237"/>
  <c r="X334" i="237"/>
  <c r="W334" i="237"/>
  <c r="V334" i="237"/>
  <c r="U334" i="237"/>
  <c r="T334" i="237"/>
  <c r="S334" i="237"/>
  <c r="R334" i="237"/>
  <c r="Q334" i="237"/>
  <c r="P334" i="237"/>
  <c r="O334" i="237"/>
  <c r="N334" i="237"/>
  <c r="M334" i="237"/>
  <c r="L334" i="237"/>
  <c r="K334" i="237"/>
  <c r="J334" i="237"/>
  <c r="I334" i="237"/>
  <c r="H334" i="237"/>
  <c r="G334" i="237"/>
  <c r="F334" i="237"/>
  <c r="AR333" i="237"/>
  <c r="AQ333" i="237"/>
  <c r="AP333" i="237"/>
  <c r="AK333" i="237"/>
  <c r="AR332" i="237"/>
  <c r="AQ332" i="237"/>
  <c r="AP332" i="237"/>
  <c r="AK332" i="237"/>
  <c r="AZ331" i="237"/>
  <c r="AY331" i="237"/>
  <c r="AR331" i="237"/>
  <c r="AQ331" i="237"/>
  <c r="AP331" i="237"/>
  <c r="AM331" i="237"/>
  <c r="AL331" i="237"/>
  <c r="AK331" i="237"/>
  <c r="AJ331" i="237"/>
  <c r="AI331" i="237"/>
  <c r="AH331" i="237"/>
  <c r="AG331" i="237"/>
  <c r="AF331" i="237"/>
  <c r="AE331" i="237"/>
  <c r="AD331" i="237"/>
  <c r="AC331" i="237"/>
  <c r="AB331" i="237"/>
  <c r="AA331" i="237"/>
  <c r="Z331" i="237"/>
  <c r="Y331" i="237"/>
  <c r="X331" i="237"/>
  <c r="W331" i="237"/>
  <c r="V331" i="237"/>
  <c r="U331" i="237"/>
  <c r="T331" i="237"/>
  <c r="S331" i="237"/>
  <c r="R331" i="237"/>
  <c r="Q331" i="237"/>
  <c r="P331" i="237"/>
  <c r="O331" i="237"/>
  <c r="N331" i="237"/>
  <c r="M331" i="237"/>
  <c r="L331" i="237"/>
  <c r="K331" i="237"/>
  <c r="J331" i="237"/>
  <c r="I331" i="237"/>
  <c r="H331" i="237"/>
  <c r="G331" i="237"/>
  <c r="F331" i="237"/>
  <c r="D331" i="237"/>
  <c r="AR330" i="237"/>
  <c r="AQ330" i="237"/>
  <c r="AP330" i="237"/>
  <c r="AK330" i="237"/>
  <c r="AJ330" i="237"/>
  <c r="AI330" i="237"/>
  <c r="AH330" i="237"/>
  <c r="AG330" i="237"/>
  <c r="AF330" i="237"/>
  <c r="AE330" i="237"/>
  <c r="AD330" i="237"/>
  <c r="AC330" i="237"/>
  <c r="AB330" i="237"/>
  <c r="AA330" i="237"/>
  <c r="Z330" i="237"/>
  <c r="Y330" i="237"/>
  <c r="X330" i="237"/>
  <c r="W330" i="237"/>
  <c r="V330" i="237"/>
  <c r="U330" i="237"/>
  <c r="T330" i="237"/>
  <c r="S330" i="237"/>
  <c r="R330" i="237"/>
  <c r="Q330" i="237"/>
  <c r="P330" i="237"/>
  <c r="O330" i="237"/>
  <c r="N330" i="237"/>
  <c r="M330" i="237"/>
  <c r="L330" i="237"/>
  <c r="K330" i="237"/>
  <c r="J330" i="237"/>
  <c r="I330" i="237"/>
  <c r="H330" i="237"/>
  <c r="G330" i="237"/>
  <c r="F330" i="237"/>
  <c r="AR329" i="237"/>
  <c r="AQ329" i="237"/>
  <c r="AP329" i="237"/>
  <c r="AK329" i="237"/>
  <c r="AR328" i="237"/>
  <c r="AQ328" i="237"/>
  <c r="AP328" i="237"/>
  <c r="AK328" i="237"/>
  <c r="AJ328" i="237"/>
  <c r="AI328" i="237"/>
  <c r="AH328" i="237"/>
  <c r="AG328" i="237"/>
  <c r="AF328" i="237"/>
  <c r="AE328" i="237"/>
  <c r="AD328" i="237"/>
  <c r="AC328" i="237"/>
  <c r="AB328" i="237"/>
  <c r="AA328" i="237"/>
  <c r="Z328" i="237"/>
  <c r="Y328" i="237"/>
  <c r="X328" i="237"/>
  <c r="W328" i="237"/>
  <c r="V328" i="237"/>
  <c r="U328" i="237"/>
  <c r="T328" i="237"/>
  <c r="S328" i="237"/>
  <c r="R328" i="237"/>
  <c r="Q328" i="237"/>
  <c r="P328" i="237"/>
  <c r="O328" i="237"/>
  <c r="N328" i="237"/>
  <c r="M328" i="237"/>
  <c r="L328" i="237"/>
  <c r="K328" i="237"/>
  <c r="J328" i="237"/>
  <c r="I328" i="237"/>
  <c r="H328" i="237"/>
  <c r="G328" i="237"/>
  <c r="F328" i="237"/>
  <c r="AR327" i="237"/>
  <c r="AQ327" i="237"/>
  <c r="AP327" i="237"/>
  <c r="AK327" i="237"/>
  <c r="AJ327" i="237"/>
  <c r="AI327" i="237"/>
  <c r="AH327" i="237"/>
  <c r="AG327" i="237"/>
  <c r="AF327" i="237"/>
  <c r="AE327" i="237"/>
  <c r="AD327" i="237"/>
  <c r="AC327" i="237"/>
  <c r="AB327" i="237"/>
  <c r="AA327" i="237"/>
  <c r="Z327" i="237"/>
  <c r="Y327" i="237"/>
  <c r="X327" i="237"/>
  <c r="W327" i="237"/>
  <c r="V327" i="237"/>
  <c r="U327" i="237"/>
  <c r="T327" i="237"/>
  <c r="S327" i="237"/>
  <c r="R327" i="237"/>
  <c r="Q327" i="237"/>
  <c r="P327" i="237"/>
  <c r="O327" i="237"/>
  <c r="N327" i="237"/>
  <c r="M327" i="237"/>
  <c r="L327" i="237"/>
  <c r="K327" i="237"/>
  <c r="J327" i="237"/>
  <c r="I327" i="237"/>
  <c r="H327" i="237"/>
  <c r="G327" i="237"/>
  <c r="F327" i="237"/>
  <c r="AR326" i="237"/>
  <c r="AQ326" i="237"/>
  <c r="AP326" i="237"/>
  <c r="AK326" i="237"/>
  <c r="AR325" i="237"/>
  <c r="AQ325" i="237"/>
  <c r="AP325" i="237"/>
  <c r="AK325" i="237"/>
  <c r="AJ325" i="237"/>
  <c r="AI325" i="237"/>
  <c r="AH325" i="237"/>
  <c r="AG325" i="237"/>
  <c r="AF325" i="237"/>
  <c r="AE325" i="237"/>
  <c r="AD325" i="237"/>
  <c r="AC325" i="237"/>
  <c r="AB325" i="237"/>
  <c r="AA325" i="237"/>
  <c r="Z325" i="237"/>
  <c r="Y325" i="237"/>
  <c r="X325" i="237"/>
  <c r="W325" i="237"/>
  <c r="V325" i="237"/>
  <c r="U325" i="237"/>
  <c r="T325" i="237"/>
  <c r="S325" i="237"/>
  <c r="R325" i="237"/>
  <c r="Q325" i="237"/>
  <c r="P325" i="237"/>
  <c r="O325" i="237"/>
  <c r="N325" i="237"/>
  <c r="M325" i="237"/>
  <c r="L325" i="237"/>
  <c r="K325" i="237"/>
  <c r="J325" i="237"/>
  <c r="I325" i="237"/>
  <c r="H325" i="237"/>
  <c r="G325" i="237"/>
  <c r="F325" i="237"/>
  <c r="AR324" i="237"/>
  <c r="AQ324" i="237"/>
  <c r="AP324" i="237"/>
  <c r="AM324" i="237"/>
  <c r="AL324" i="237"/>
  <c r="AK324" i="237"/>
  <c r="BD323" i="237"/>
  <c r="AR323" i="237"/>
  <c r="AQ323" i="237"/>
  <c r="AP323" i="237"/>
  <c r="AO323" i="237"/>
  <c r="AN323" i="237"/>
  <c r="AK323" i="237"/>
  <c r="AJ323" i="237"/>
  <c r="AI323" i="237"/>
  <c r="AH323" i="237"/>
  <c r="AG323" i="237"/>
  <c r="AF323" i="237"/>
  <c r="AE323" i="237"/>
  <c r="AD323" i="237"/>
  <c r="AC323" i="237"/>
  <c r="AB323" i="237"/>
  <c r="AA323" i="237"/>
  <c r="Z323" i="237"/>
  <c r="Y323" i="237"/>
  <c r="X323" i="237"/>
  <c r="W323" i="237"/>
  <c r="V323" i="237"/>
  <c r="U323" i="237"/>
  <c r="T323" i="237"/>
  <c r="S323" i="237"/>
  <c r="R323" i="237"/>
  <c r="Q323" i="237"/>
  <c r="P323" i="237"/>
  <c r="O323" i="237"/>
  <c r="N323" i="237"/>
  <c r="M323" i="237"/>
  <c r="L323" i="237"/>
  <c r="K323" i="237"/>
  <c r="J323" i="237"/>
  <c r="I323" i="237"/>
  <c r="H323" i="237"/>
  <c r="G323" i="237"/>
  <c r="F323" i="237"/>
  <c r="AR322" i="237"/>
  <c r="AQ322" i="237"/>
  <c r="AP322" i="237"/>
  <c r="AJ322" i="237"/>
  <c r="AI322" i="237"/>
  <c r="AH322" i="237"/>
  <c r="AG322" i="237"/>
  <c r="AF322" i="237"/>
  <c r="AE322" i="237"/>
  <c r="AD322" i="237"/>
  <c r="AC322" i="237"/>
  <c r="AB322" i="237"/>
  <c r="AA322" i="237"/>
  <c r="Z322" i="237"/>
  <c r="Y322" i="237"/>
  <c r="X322" i="237"/>
  <c r="W322" i="237"/>
  <c r="V322" i="237"/>
  <c r="U322" i="237"/>
  <c r="T322" i="237"/>
  <c r="S322" i="237"/>
  <c r="R322" i="237"/>
  <c r="Q322" i="237"/>
  <c r="P322" i="237"/>
  <c r="O322" i="237"/>
  <c r="N322" i="237"/>
  <c r="M322" i="237"/>
  <c r="L322" i="237"/>
  <c r="K322" i="237"/>
  <c r="J322" i="237"/>
  <c r="I322" i="237"/>
  <c r="H322" i="237"/>
  <c r="G322" i="237"/>
  <c r="F322" i="237"/>
  <c r="AR321" i="237"/>
  <c r="AQ321" i="237"/>
  <c r="AP321" i="237"/>
  <c r="AK321" i="237"/>
  <c r="AJ321" i="237"/>
  <c r="AI321" i="237"/>
  <c r="AH321" i="237"/>
  <c r="AG321" i="237"/>
  <c r="AF321" i="237"/>
  <c r="AE321" i="237"/>
  <c r="AD321" i="237"/>
  <c r="AC321" i="237"/>
  <c r="AB321" i="237"/>
  <c r="AA321" i="237"/>
  <c r="Z321" i="237"/>
  <c r="Y321" i="237"/>
  <c r="X321" i="237"/>
  <c r="W321" i="237"/>
  <c r="V321" i="237"/>
  <c r="U321" i="237"/>
  <c r="T321" i="237"/>
  <c r="S321" i="237"/>
  <c r="R321" i="237"/>
  <c r="Q321" i="237"/>
  <c r="P321" i="237"/>
  <c r="O321" i="237"/>
  <c r="N321" i="237"/>
  <c r="M321" i="237"/>
  <c r="L321" i="237"/>
  <c r="K321" i="237"/>
  <c r="J321" i="237"/>
  <c r="I321" i="237"/>
  <c r="H321" i="237"/>
  <c r="G321" i="237"/>
  <c r="F321" i="237"/>
  <c r="AR320" i="237"/>
  <c r="AQ320" i="237"/>
  <c r="AP320" i="237"/>
  <c r="AK320" i="237"/>
  <c r="AR319" i="237"/>
  <c r="AQ319" i="237"/>
  <c r="AP319" i="237"/>
  <c r="AK319" i="237"/>
  <c r="AZ318" i="237"/>
  <c r="AY318" i="237"/>
  <c r="AR318" i="237"/>
  <c r="AQ318" i="237"/>
  <c r="AP318" i="237"/>
  <c r="AM318" i="237"/>
  <c r="AL318" i="237"/>
  <c r="AK318" i="237"/>
  <c r="D318" i="237"/>
  <c r="AQ317" i="237"/>
  <c r="AR316" i="237"/>
  <c r="AQ316" i="237"/>
  <c r="AP316" i="237"/>
  <c r="AK316" i="237"/>
  <c r="AJ316" i="237"/>
  <c r="AI316" i="237"/>
  <c r="AH316" i="237"/>
  <c r="AG316" i="237"/>
  <c r="AF316" i="237"/>
  <c r="AE316" i="237"/>
  <c r="AD316" i="237"/>
  <c r="AC316" i="237"/>
  <c r="AB316" i="237"/>
  <c r="AA316" i="237"/>
  <c r="Z316" i="237"/>
  <c r="Y316" i="237"/>
  <c r="X316" i="237"/>
  <c r="W316" i="237"/>
  <c r="V316" i="237"/>
  <c r="U316" i="237"/>
  <c r="T316" i="237"/>
  <c r="S316" i="237"/>
  <c r="R316" i="237"/>
  <c r="Q316" i="237"/>
  <c r="P316" i="237"/>
  <c r="O316" i="237"/>
  <c r="N316" i="237"/>
  <c r="M316" i="237"/>
  <c r="L316" i="237"/>
  <c r="K316" i="237"/>
  <c r="J316" i="237"/>
  <c r="I316" i="237"/>
  <c r="H316" i="237"/>
  <c r="G316" i="237"/>
  <c r="F316" i="237"/>
  <c r="AR315" i="237"/>
  <c r="AQ315" i="237"/>
  <c r="AP315" i="237"/>
  <c r="AK315" i="237"/>
  <c r="AR314" i="237"/>
  <c r="AQ314" i="237"/>
  <c r="AP314" i="237"/>
  <c r="AK314" i="237"/>
  <c r="AJ314" i="237"/>
  <c r="AI314" i="237"/>
  <c r="AH314" i="237"/>
  <c r="AG314" i="237"/>
  <c r="AF314" i="237"/>
  <c r="AE314" i="237"/>
  <c r="AD314" i="237"/>
  <c r="AC314" i="237"/>
  <c r="AB314" i="237"/>
  <c r="AA314" i="237"/>
  <c r="Z314" i="237"/>
  <c r="Y314" i="237"/>
  <c r="X314" i="237"/>
  <c r="W314" i="237"/>
  <c r="V314" i="237"/>
  <c r="U314" i="237"/>
  <c r="T314" i="237"/>
  <c r="S314" i="237"/>
  <c r="R314" i="237"/>
  <c r="Q314" i="237"/>
  <c r="P314" i="237"/>
  <c r="O314" i="237"/>
  <c r="N314" i="237"/>
  <c r="M314" i="237"/>
  <c r="L314" i="237"/>
  <c r="K314" i="237"/>
  <c r="J314" i="237"/>
  <c r="I314" i="237"/>
  <c r="H314" i="237"/>
  <c r="G314" i="237"/>
  <c r="F314" i="237"/>
  <c r="AR313" i="237"/>
  <c r="AQ313" i="237"/>
  <c r="AP313" i="237"/>
  <c r="AK313" i="237"/>
  <c r="AJ313" i="237"/>
  <c r="AI313" i="237"/>
  <c r="AH313" i="237"/>
  <c r="AG313" i="237"/>
  <c r="AF313" i="237"/>
  <c r="AE313" i="237"/>
  <c r="AD313" i="237"/>
  <c r="AC313" i="237"/>
  <c r="AB313" i="237"/>
  <c r="AA313" i="237"/>
  <c r="Z313" i="237"/>
  <c r="Y313" i="237"/>
  <c r="X313" i="237"/>
  <c r="W313" i="237"/>
  <c r="V313" i="237"/>
  <c r="U313" i="237"/>
  <c r="T313" i="237"/>
  <c r="S313" i="237"/>
  <c r="R313" i="237"/>
  <c r="Q313" i="237"/>
  <c r="P313" i="237"/>
  <c r="O313" i="237"/>
  <c r="N313" i="237"/>
  <c r="M313" i="237"/>
  <c r="L313" i="237"/>
  <c r="K313" i="237"/>
  <c r="J313" i="237"/>
  <c r="I313" i="237"/>
  <c r="H313" i="237"/>
  <c r="G313" i="237"/>
  <c r="F313" i="237"/>
  <c r="AR312" i="237"/>
  <c r="AQ312" i="237"/>
  <c r="AP312" i="237"/>
  <c r="AK312" i="237"/>
  <c r="AK311" i="237"/>
  <c r="AJ311" i="237"/>
  <c r="AI311" i="237"/>
  <c r="AH311" i="237"/>
  <c r="AG311" i="237"/>
  <c r="AF311" i="237"/>
  <c r="AE311" i="237"/>
  <c r="AD311" i="237"/>
  <c r="AC311" i="237"/>
  <c r="AB311" i="237"/>
  <c r="AA311" i="237"/>
  <c r="Z311" i="237"/>
  <c r="Y311" i="237"/>
  <c r="X311" i="237"/>
  <c r="W311" i="237"/>
  <c r="V311" i="237"/>
  <c r="U311" i="237"/>
  <c r="T311" i="237"/>
  <c r="S311" i="237"/>
  <c r="R311" i="237"/>
  <c r="Q311" i="237"/>
  <c r="P311" i="237"/>
  <c r="O311" i="237"/>
  <c r="N311" i="237"/>
  <c r="M311" i="237"/>
  <c r="L311" i="237"/>
  <c r="K311" i="237"/>
  <c r="J311" i="237"/>
  <c r="I311" i="237"/>
  <c r="H311" i="237"/>
  <c r="G311" i="237"/>
  <c r="F311" i="237"/>
  <c r="AR310" i="237"/>
  <c r="AQ310" i="237"/>
  <c r="AP310" i="237"/>
  <c r="AK310" i="237"/>
  <c r="AK309" i="237"/>
  <c r="AJ309" i="237"/>
  <c r="AI309" i="237"/>
  <c r="AH309" i="237"/>
  <c r="AG309" i="237"/>
  <c r="AF309" i="237"/>
  <c r="AE309" i="237"/>
  <c r="AD309" i="237"/>
  <c r="AC309" i="237"/>
  <c r="AB309" i="237"/>
  <c r="AA309" i="237"/>
  <c r="Z309" i="237"/>
  <c r="Y309" i="237"/>
  <c r="X309" i="237"/>
  <c r="W309" i="237"/>
  <c r="V309" i="237"/>
  <c r="U309" i="237"/>
  <c r="T309" i="237"/>
  <c r="S309" i="237"/>
  <c r="R309" i="237"/>
  <c r="Q309" i="237"/>
  <c r="P309" i="237"/>
  <c r="O309" i="237"/>
  <c r="N309" i="237"/>
  <c r="M309" i="237"/>
  <c r="L309" i="237"/>
  <c r="K309" i="237"/>
  <c r="J309" i="237"/>
  <c r="I309" i="237"/>
  <c r="H309" i="237"/>
  <c r="G309" i="237"/>
  <c r="F309" i="237"/>
  <c r="AR308" i="237"/>
  <c r="AQ308" i="237"/>
  <c r="AP308" i="237"/>
  <c r="AM308" i="237"/>
  <c r="AL308" i="237"/>
  <c r="AK308" i="237"/>
  <c r="BD307" i="237"/>
  <c r="AR307" i="237"/>
  <c r="AQ307" i="237"/>
  <c r="AP307" i="237"/>
  <c r="AO307" i="237"/>
  <c r="AN307" i="237"/>
  <c r="AK307" i="237"/>
  <c r="AJ307" i="237"/>
  <c r="AI307" i="237"/>
  <c r="AH307" i="237"/>
  <c r="AG307" i="237"/>
  <c r="AF307" i="237"/>
  <c r="AE307" i="237"/>
  <c r="AD307" i="237"/>
  <c r="AC307" i="237"/>
  <c r="AB307" i="237"/>
  <c r="AA307" i="237"/>
  <c r="Z307" i="237"/>
  <c r="Y307" i="237"/>
  <c r="X307" i="237"/>
  <c r="W307" i="237"/>
  <c r="V307" i="237"/>
  <c r="U307" i="237"/>
  <c r="T307" i="237"/>
  <c r="S307" i="237"/>
  <c r="R307" i="237"/>
  <c r="Q307" i="237"/>
  <c r="P307" i="237"/>
  <c r="O307" i="237"/>
  <c r="N307" i="237"/>
  <c r="M307" i="237"/>
  <c r="L307" i="237"/>
  <c r="K307" i="237"/>
  <c r="J307" i="237"/>
  <c r="I307" i="237"/>
  <c r="H307" i="237"/>
  <c r="G307" i="237"/>
  <c r="F307" i="237"/>
  <c r="AR306" i="237"/>
  <c r="AQ306" i="237"/>
  <c r="AP306" i="237"/>
  <c r="AJ306" i="237"/>
  <c r="AI306" i="237"/>
  <c r="AH306" i="237"/>
  <c r="AG306" i="237"/>
  <c r="AF306" i="237"/>
  <c r="AE306" i="237"/>
  <c r="AD306" i="237"/>
  <c r="AC306" i="237"/>
  <c r="AB306" i="237"/>
  <c r="AA306" i="237"/>
  <c r="Z306" i="237"/>
  <c r="Y306" i="237"/>
  <c r="X306" i="237"/>
  <c r="W306" i="237"/>
  <c r="V306" i="237"/>
  <c r="U306" i="237"/>
  <c r="T306" i="237"/>
  <c r="S306" i="237"/>
  <c r="R306" i="237"/>
  <c r="Q306" i="237"/>
  <c r="P306" i="237"/>
  <c r="O306" i="237"/>
  <c r="N306" i="237"/>
  <c r="M306" i="237"/>
  <c r="L306" i="237"/>
  <c r="K306" i="237"/>
  <c r="J306" i="237"/>
  <c r="I306" i="237"/>
  <c r="H306" i="237"/>
  <c r="G306" i="237"/>
  <c r="F306" i="237"/>
  <c r="AR305" i="237"/>
  <c r="AQ305" i="237"/>
  <c r="AP305" i="237"/>
  <c r="AK305" i="237"/>
  <c r="AJ305" i="237"/>
  <c r="AI305" i="237"/>
  <c r="AH305" i="237"/>
  <c r="AG305" i="237"/>
  <c r="AF305" i="237"/>
  <c r="AE305" i="237"/>
  <c r="AD305" i="237"/>
  <c r="AC305" i="237"/>
  <c r="AB305" i="237"/>
  <c r="AA305" i="237"/>
  <c r="Z305" i="237"/>
  <c r="Y305" i="237"/>
  <c r="X305" i="237"/>
  <c r="W305" i="237"/>
  <c r="V305" i="237"/>
  <c r="U305" i="237"/>
  <c r="T305" i="237"/>
  <c r="S305" i="237"/>
  <c r="R305" i="237"/>
  <c r="Q305" i="237"/>
  <c r="P305" i="237"/>
  <c r="O305" i="237"/>
  <c r="N305" i="237"/>
  <c r="M305" i="237"/>
  <c r="L305" i="237"/>
  <c r="K305" i="237"/>
  <c r="J305" i="237"/>
  <c r="I305" i="237"/>
  <c r="H305" i="237"/>
  <c r="G305" i="237"/>
  <c r="F305" i="237"/>
  <c r="AR304" i="237"/>
  <c r="AQ304" i="237"/>
  <c r="AP304" i="237"/>
  <c r="AK304" i="237"/>
  <c r="AR303" i="237"/>
  <c r="AQ303" i="237"/>
  <c r="AP303" i="237"/>
  <c r="AK303" i="237"/>
  <c r="AZ302" i="237"/>
  <c r="AY302" i="237"/>
  <c r="AR302" i="237"/>
  <c r="AQ302" i="237"/>
  <c r="AP302" i="237"/>
  <c r="AM302" i="237"/>
  <c r="AL302" i="237"/>
  <c r="AK302" i="237"/>
  <c r="AJ302" i="237"/>
  <c r="AI302" i="237"/>
  <c r="AH302" i="237"/>
  <c r="AG302" i="237"/>
  <c r="AF302" i="237"/>
  <c r="AE302" i="237"/>
  <c r="AD302" i="237"/>
  <c r="AC302" i="237"/>
  <c r="AB302" i="237"/>
  <c r="AA302" i="237"/>
  <c r="Z302" i="237"/>
  <c r="Y302" i="237"/>
  <c r="X302" i="237"/>
  <c r="W302" i="237"/>
  <c r="V302" i="237"/>
  <c r="U302" i="237"/>
  <c r="T302" i="237"/>
  <c r="S302" i="237"/>
  <c r="R302" i="237"/>
  <c r="Q302" i="237"/>
  <c r="P302" i="237"/>
  <c r="O302" i="237"/>
  <c r="N302" i="237"/>
  <c r="M302" i="237"/>
  <c r="L302" i="237"/>
  <c r="K302" i="237"/>
  <c r="J302" i="237"/>
  <c r="I302" i="237"/>
  <c r="H302" i="237"/>
  <c r="G302" i="237"/>
  <c r="F302" i="237"/>
  <c r="D302" i="237"/>
  <c r="AR301" i="237"/>
  <c r="AQ301" i="237"/>
  <c r="AP301" i="237"/>
  <c r="AK301" i="237"/>
  <c r="AJ301" i="237"/>
  <c r="AI301" i="237"/>
  <c r="AH301" i="237"/>
  <c r="AG301" i="237"/>
  <c r="AF301" i="237"/>
  <c r="AE301" i="237"/>
  <c r="AD301" i="237"/>
  <c r="AC301" i="237"/>
  <c r="AB301" i="237"/>
  <c r="AA301" i="237"/>
  <c r="Z301" i="237"/>
  <c r="Y301" i="237"/>
  <c r="X301" i="237"/>
  <c r="W301" i="237"/>
  <c r="V301" i="237"/>
  <c r="U301" i="237"/>
  <c r="T301" i="237"/>
  <c r="S301" i="237"/>
  <c r="R301" i="237"/>
  <c r="Q301" i="237"/>
  <c r="P301" i="237"/>
  <c r="O301" i="237"/>
  <c r="N301" i="237"/>
  <c r="M301" i="237"/>
  <c r="L301" i="237"/>
  <c r="K301" i="237"/>
  <c r="J301" i="237"/>
  <c r="I301" i="237"/>
  <c r="H301" i="237"/>
  <c r="G301" i="237"/>
  <c r="F301" i="237"/>
  <c r="AR300" i="237"/>
  <c r="AQ300" i="237"/>
  <c r="AP300" i="237"/>
  <c r="AK300" i="237"/>
  <c r="AR299" i="237"/>
  <c r="AQ299" i="237"/>
  <c r="AP299" i="237"/>
  <c r="AK299" i="237"/>
  <c r="AJ299" i="237"/>
  <c r="AI299" i="237"/>
  <c r="AH299" i="237"/>
  <c r="AG299" i="237"/>
  <c r="AF299" i="237"/>
  <c r="AE299" i="237"/>
  <c r="AD299" i="237"/>
  <c r="AC299" i="237"/>
  <c r="AB299" i="237"/>
  <c r="AA299" i="237"/>
  <c r="Z299" i="237"/>
  <c r="Y299" i="237"/>
  <c r="X299" i="237"/>
  <c r="W299" i="237"/>
  <c r="V299" i="237"/>
  <c r="U299" i="237"/>
  <c r="T299" i="237"/>
  <c r="S299" i="237"/>
  <c r="R299" i="237"/>
  <c r="Q299" i="237"/>
  <c r="P299" i="237"/>
  <c r="O299" i="237"/>
  <c r="N299" i="237"/>
  <c r="M299" i="237"/>
  <c r="L299" i="237"/>
  <c r="K299" i="237"/>
  <c r="J299" i="237"/>
  <c r="I299" i="237"/>
  <c r="H299" i="237"/>
  <c r="G299" i="237"/>
  <c r="F299" i="237"/>
  <c r="AR298" i="237"/>
  <c r="AQ298" i="237"/>
  <c r="AP298" i="237"/>
  <c r="AK298" i="237"/>
  <c r="AJ298" i="237"/>
  <c r="AI298" i="237"/>
  <c r="AH298" i="237"/>
  <c r="AG298" i="237"/>
  <c r="AF298" i="237"/>
  <c r="AE298" i="237"/>
  <c r="AD298" i="237"/>
  <c r="AC298" i="237"/>
  <c r="AB298" i="237"/>
  <c r="AA298" i="237"/>
  <c r="Z298" i="237"/>
  <c r="Y298" i="237"/>
  <c r="X298" i="237"/>
  <c r="W298" i="237"/>
  <c r="V298" i="237"/>
  <c r="U298" i="237"/>
  <c r="T298" i="237"/>
  <c r="S298" i="237"/>
  <c r="R298" i="237"/>
  <c r="Q298" i="237"/>
  <c r="P298" i="237"/>
  <c r="O298" i="237"/>
  <c r="N298" i="237"/>
  <c r="M298" i="237"/>
  <c r="L298" i="237"/>
  <c r="K298" i="237"/>
  <c r="J298" i="237"/>
  <c r="I298" i="237"/>
  <c r="H298" i="237"/>
  <c r="G298" i="237"/>
  <c r="F298" i="237"/>
  <c r="AR297" i="237"/>
  <c r="AQ297" i="237"/>
  <c r="AP297" i="237"/>
  <c r="AK297" i="237"/>
  <c r="AR296" i="237"/>
  <c r="AQ296" i="237"/>
  <c r="AP296" i="237"/>
  <c r="AK296" i="237"/>
  <c r="AJ296" i="237"/>
  <c r="AI296" i="237"/>
  <c r="AH296" i="237"/>
  <c r="AG296" i="237"/>
  <c r="AF296" i="237"/>
  <c r="AE296" i="237"/>
  <c r="AD296" i="237"/>
  <c r="AC296" i="237"/>
  <c r="AB296" i="237"/>
  <c r="AA296" i="237"/>
  <c r="Z296" i="237"/>
  <c r="Y296" i="237"/>
  <c r="X296" i="237"/>
  <c r="W296" i="237"/>
  <c r="V296" i="237"/>
  <c r="U296" i="237"/>
  <c r="T296" i="237"/>
  <c r="S296" i="237"/>
  <c r="R296" i="237"/>
  <c r="Q296" i="237"/>
  <c r="P296" i="237"/>
  <c r="O296" i="237"/>
  <c r="N296" i="237"/>
  <c r="M296" i="237"/>
  <c r="L296" i="237"/>
  <c r="K296" i="237"/>
  <c r="J296" i="237"/>
  <c r="I296" i="237"/>
  <c r="H296" i="237"/>
  <c r="G296" i="237"/>
  <c r="F296" i="237"/>
  <c r="AR295" i="237"/>
  <c r="AQ295" i="237"/>
  <c r="AP295" i="237"/>
  <c r="AM295" i="237"/>
  <c r="AL295" i="237"/>
  <c r="AK295" i="237"/>
  <c r="BD294" i="237"/>
  <c r="AR294" i="237"/>
  <c r="AQ294" i="237"/>
  <c r="AP294" i="237"/>
  <c r="AO294" i="237"/>
  <c r="AN294" i="237"/>
  <c r="AK294" i="237"/>
  <c r="AJ294" i="237"/>
  <c r="AI294" i="237"/>
  <c r="AH294" i="237"/>
  <c r="AG294" i="237"/>
  <c r="AF294" i="237"/>
  <c r="AE294" i="237"/>
  <c r="AD294" i="237"/>
  <c r="AC294" i="237"/>
  <c r="AB294" i="237"/>
  <c r="AA294" i="237"/>
  <c r="Z294" i="237"/>
  <c r="Y294" i="237"/>
  <c r="X294" i="237"/>
  <c r="W294" i="237"/>
  <c r="V294" i="237"/>
  <c r="U294" i="237"/>
  <c r="T294" i="237"/>
  <c r="S294" i="237"/>
  <c r="R294" i="237"/>
  <c r="Q294" i="237"/>
  <c r="P294" i="237"/>
  <c r="O294" i="237"/>
  <c r="N294" i="237"/>
  <c r="M294" i="237"/>
  <c r="L294" i="237"/>
  <c r="K294" i="237"/>
  <c r="J294" i="237"/>
  <c r="I294" i="237"/>
  <c r="H294" i="237"/>
  <c r="G294" i="237"/>
  <c r="F294" i="237"/>
  <c r="AR293" i="237"/>
  <c r="AQ293" i="237"/>
  <c r="AP293" i="237"/>
  <c r="AJ293" i="237"/>
  <c r="AI293" i="237"/>
  <c r="AH293" i="237"/>
  <c r="AG293" i="237"/>
  <c r="AF293" i="237"/>
  <c r="AE293" i="237"/>
  <c r="AD293" i="237"/>
  <c r="AC293" i="237"/>
  <c r="AB293" i="237"/>
  <c r="AA293" i="237"/>
  <c r="Z293" i="237"/>
  <c r="Y293" i="237"/>
  <c r="X293" i="237"/>
  <c r="W293" i="237"/>
  <c r="V293" i="237"/>
  <c r="U293" i="237"/>
  <c r="T293" i="237"/>
  <c r="S293" i="237"/>
  <c r="R293" i="237"/>
  <c r="Q293" i="237"/>
  <c r="P293" i="237"/>
  <c r="O293" i="237"/>
  <c r="N293" i="237"/>
  <c r="M293" i="237"/>
  <c r="L293" i="237"/>
  <c r="K293" i="237"/>
  <c r="J293" i="237"/>
  <c r="I293" i="237"/>
  <c r="H293" i="237"/>
  <c r="G293" i="237"/>
  <c r="F293" i="237"/>
  <c r="AR292" i="237"/>
  <c r="AQ292" i="237"/>
  <c r="AP292" i="237"/>
  <c r="AK292" i="237"/>
  <c r="AJ292" i="237"/>
  <c r="AI292" i="237"/>
  <c r="AH292" i="237"/>
  <c r="AG292" i="237"/>
  <c r="AF292" i="237"/>
  <c r="AE292" i="237"/>
  <c r="AD292" i="237"/>
  <c r="AC292" i="237"/>
  <c r="AB292" i="237"/>
  <c r="AA292" i="237"/>
  <c r="Z292" i="237"/>
  <c r="Y292" i="237"/>
  <c r="X292" i="237"/>
  <c r="W292" i="237"/>
  <c r="V292" i="237"/>
  <c r="U292" i="237"/>
  <c r="T292" i="237"/>
  <c r="S292" i="237"/>
  <c r="R292" i="237"/>
  <c r="Q292" i="237"/>
  <c r="P292" i="237"/>
  <c r="O292" i="237"/>
  <c r="N292" i="237"/>
  <c r="M292" i="237"/>
  <c r="L292" i="237"/>
  <c r="K292" i="237"/>
  <c r="J292" i="237"/>
  <c r="I292" i="237"/>
  <c r="H292" i="237"/>
  <c r="G292" i="237"/>
  <c r="F292" i="237"/>
  <c r="AR291" i="237"/>
  <c r="AQ291" i="237"/>
  <c r="AP291" i="237"/>
  <c r="AK291" i="237"/>
  <c r="AR290" i="237"/>
  <c r="AQ290" i="237"/>
  <c r="AP290" i="237"/>
  <c r="AK290" i="237"/>
  <c r="AZ289" i="237"/>
  <c r="AY289" i="237"/>
  <c r="AR289" i="237"/>
  <c r="AQ289" i="237"/>
  <c r="AP289" i="237"/>
  <c r="AM289" i="237"/>
  <c r="AL289" i="237"/>
  <c r="AK289" i="237"/>
  <c r="AJ289" i="237"/>
  <c r="AI289" i="237"/>
  <c r="AH289" i="237"/>
  <c r="AG289" i="237"/>
  <c r="AF289" i="237"/>
  <c r="AE289" i="237"/>
  <c r="AD289" i="237"/>
  <c r="AC289" i="237"/>
  <c r="AB289" i="237"/>
  <c r="AA289" i="237"/>
  <c r="Z289" i="237"/>
  <c r="Y289" i="237"/>
  <c r="X289" i="237"/>
  <c r="W289" i="237"/>
  <c r="V289" i="237"/>
  <c r="U289" i="237"/>
  <c r="T289" i="237"/>
  <c r="S289" i="237"/>
  <c r="R289" i="237"/>
  <c r="Q289" i="237"/>
  <c r="P289" i="237"/>
  <c r="O289" i="237"/>
  <c r="N289" i="237"/>
  <c r="M289" i="237"/>
  <c r="L289" i="237"/>
  <c r="K289" i="237"/>
  <c r="J289" i="237"/>
  <c r="I289" i="237"/>
  <c r="H289" i="237"/>
  <c r="G289" i="237"/>
  <c r="F289" i="237"/>
  <c r="D289" i="237"/>
  <c r="AR288" i="237"/>
  <c r="AQ288" i="237"/>
  <c r="AP288" i="237"/>
  <c r="AK288" i="237"/>
  <c r="AJ288" i="237"/>
  <c r="AI288" i="237"/>
  <c r="AH288" i="237"/>
  <c r="AG288" i="237"/>
  <c r="AF288" i="237"/>
  <c r="AE288" i="237"/>
  <c r="AD288" i="237"/>
  <c r="AC288" i="237"/>
  <c r="AB288" i="237"/>
  <c r="AA288" i="237"/>
  <c r="Z288" i="237"/>
  <c r="Y288" i="237"/>
  <c r="X288" i="237"/>
  <c r="W288" i="237"/>
  <c r="V288" i="237"/>
  <c r="U288" i="237"/>
  <c r="T288" i="237"/>
  <c r="S288" i="237"/>
  <c r="R288" i="237"/>
  <c r="Q288" i="237"/>
  <c r="P288" i="237"/>
  <c r="O288" i="237"/>
  <c r="N288" i="237"/>
  <c r="M288" i="237"/>
  <c r="L288" i="237"/>
  <c r="K288" i="237"/>
  <c r="J288" i="237"/>
  <c r="I288" i="237"/>
  <c r="H288" i="237"/>
  <c r="G288" i="237"/>
  <c r="F288" i="237"/>
  <c r="AR287" i="237"/>
  <c r="AQ287" i="237"/>
  <c r="AP287" i="237"/>
  <c r="AK287" i="237"/>
  <c r="AR286" i="237"/>
  <c r="AQ286" i="237"/>
  <c r="AP286" i="237"/>
  <c r="AK286" i="237"/>
  <c r="AJ286" i="237"/>
  <c r="AI286" i="237"/>
  <c r="AH286" i="237"/>
  <c r="AG286" i="237"/>
  <c r="AF286" i="237"/>
  <c r="AE286" i="237"/>
  <c r="AD286" i="237"/>
  <c r="AC286" i="237"/>
  <c r="AB286" i="237"/>
  <c r="AA286" i="237"/>
  <c r="Z286" i="237"/>
  <c r="Y286" i="237"/>
  <c r="X286" i="237"/>
  <c r="W286" i="237"/>
  <c r="V286" i="237"/>
  <c r="U286" i="237"/>
  <c r="T286" i="237"/>
  <c r="S286" i="237"/>
  <c r="R286" i="237"/>
  <c r="Q286" i="237"/>
  <c r="P286" i="237"/>
  <c r="O286" i="237"/>
  <c r="N286" i="237"/>
  <c r="M286" i="237"/>
  <c r="L286" i="237"/>
  <c r="K286" i="237"/>
  <c r="J286" i="237"/>
  <c r="I286" i="237"/>
  <c r="H286" i="237"/>
  <c r="G286" i="237"/>
  <c r="F286" i="237"/>
  <c r="AR285" i="237"/>
  <c r="AQ285" i="237"/>
  <c r="AP285" i="237"/>
  <c r="AK285" i="237"/>
  <c r="AJ285" i="237"/>
  <c r="AI285" i="237"/>
  <c r="AH285" i="237"/>
  <c r="AG285" i="237"/>
  <c r="AF285" i="237"/>
  <c r="AE285" i="237"/>
  <c r="AD285" i="237"/>
  <c r="AC285" i="237"/>
  <c r="AB285" i="237"/>
  <c r="AA285" i="237"/>
  <c r="Z285" i="237"/>
  <c r="Y285" i="237"/>
  <c r="X285" i="237"/>
  <c r="W285" i="237"/>
  <c r="V285" i="237"/>
  <c r="U285" i="237"/>
  <c r="T285" i="237"/>
  <c r="S285" i="237"/>
  <c r="R285" i="237"/>
  <c r="Q285" i="237"/>
  <c r="P285" i="237"/>
  <c r="O285" i="237"/>
  <c r="N285" i="237"/>
  <c r="M285" i="237"/>
  <c r="L285" i="237"/>
  <c r="K285" i="237"/>
  <c r="J285" i="237"/>
  <c r="I285" i="237"/>
  <c r="H285" i="237"/>
  <c r="G285" i="237"/>
  <c r="F285" i="237"/>
  <c r="AR284" i="237"/>
  <c r="AQ284" i="237"/>
  <c r="AP284" i="237"/>
  <c r="AK284" i="237"/>
  <c r="AR283" i="237"/>
  <c r="AQ283" i="237"/>
  <c r="AP283" i="237"/>
  <c r="AK283" i="237"/>
  <c r="AJ283" i="237"/>
  <c r="AI283" i="237"/>
  <c r="AH283" i="237"/>
  <c r="AG283" i="237"/>
  <c r="AF283" i="237"/>
  <c r="AE283" i="237"/>
  <c r="AD283" i="237"/>
  <c r="AC283" i="237"/>
  <c r="AB283" i="237"/>
  <c r="AA283" i="237"/>
  <c r="Z283" i="237"/>
  <c r="Y283" i="237"/>
  <c r="X283" i="237"/>
  <c r="W283" i="237"/>
  <c r="V283" i="237"/>
  <c r="U283" i="237"/>
  <c r="T283" i="237"/>
  <c r="S283" i="237"/>
  <c r="R283" i="237"/>
  <c r="Q283" i="237"/>
  <c r="P283" i="237"/>
  <c r="O283" i="237"/>
  <c r="N283" i="237"/>
  <c r="M283" i="237"/>
  <c r="L283" i="237"/>
  <c r="K283" i="237"/>
  <c r="J283" i="237"/>
  <c r="I283" i="237"/>
  <c r="H283" i="237"/>
  <c r="G283" i="237"/>
  <c r="F283" i="237"/>
  <c r="AR282" i="237"/>
  <c r="AQ282" i="237"/>
  <c r="AP282" i="237"/>
  <c r="AM282" i="237"/>
  <c r="AL282" i="237"/>
  <c r="AK282" i="237"/>
  <c r="BD281" i="237"/>
  <c r="AR281" i="237"/>
  <c r="AQ281" i="237"/>
  <c r="AP281" i="237"/>
  <c r="AN281" i="237"/>
  <c r="AK281" i="237"/>
  <c r="AJ281" i="237"/>
  <c r="AI281" i="237"/>
  <c r="AH281" i="237"/>
  <c r="AG281" i="237"/>
  <c r="AF281" i="237"/>
  <c r="AE281" i="237"/>
  <c r="AD281" i="237"/>
  <c r="AC281" i="237"/>
  <c r="AB281" i="237"/>
  <c r="AA281" i="237"/>
  <c r="Z281" i="237"/>
  <c r="Y281" i="237"/>
  <c r="X281" i="237"/>
  <c r="W281" i="237"/>
  <c r="V281" i="237"/>
  <c r="U281" i="237"/>
  <c r="T281" i="237"/>
  <c r="S281" i="237"/>
  <c r="R281" i="237"/>
  <c r="Q281" i="237"/>
  <c r="P281" i="237"/>
  <c r="O281" i="237"/>
  <c r="N281" i="237"/>
  <c r="M281" i="237"/>
  <c r="L281" i="237"/>
  <c r="K281" i="237"/>
  <c r="J281" i="237"/>
  <c r="I281" i="237"/>
  <c r="H281" i="237"/>
  <c r="G281" i="237"/>
  <c r="F281" i="237"/>
  <c r="AR280" i="237"/>
  <c r="AQ280" i="237"/>
  <c r="AP280" i="237"/>
  <c r="AJ280" i="237"/>
  <c r="AI280" i="237"/>
  <c r="AH280" i="237"/>
  <c r="AG280" i="237"/>
  <c r="AF280" i="237"/>
  <c r="AE280" i="237"/>
  <c r="AD280" i="237"/>
  <c r="AC280" i="237"/>
  <c r="AB280" i="237"/>
  <c r="AA280" i="237"/>
  <c r="Z280" i="237"/>
  <c r="Y280" i="237"/>
  <c r="X280" i="237"/>
  <c r="W280" i="237"/>
  <c r="V280" i="237"/>
  <c r="U280" i="237"/>
  <c r="T280" i="237"/>
  <c r="S280" i="237"/>
  <c r="R280" i="237"/>
  <c r="Q280" i="237"/>
  <c r="P280" i="237"/>
  <c r="O280" i="237"/>
  <c r="N280" i="237"/>
  <c r="M280" i="237"/>
  <c r="L280" i="237"/>
  <c r="K280" i="237"/>
  <c r="J280" i="237"/>
  <c r="I280" i="237"/>
  <c r="H280" i="237"/>
  <c r="G280" i="237"/>
  <c r="F280" i="237"/>
  <c r="AR279" i="237"/>
  <c r="AQ279" i="237"/>
  <c r="AP279" i="237"/>
  <c r="AK279" i="237"/>
  <c r="AJ279" i="237"/>
  <c r="AI279" i="237"/>
  <c r="AH279" i="237"/>
  <c r="AG279" i="237"/>
  <c r="AF279" i="237"/>
  <c r="AE279" i="237"/>
  <c r="AD279" i="237"/>
  <c r="AC279" i="237"/>
  <c r="AB279" i="237"/>
  <c r="AA279" i="237"/>
  <c r="Z279" i="237"/>
  <c r="Y279" i="237"/>
  <c r="X279" i="237"/>
  <c r="W279" i="237"/>
  <c r="V279" i="237"/>
  <c r="U279" i="237"/>
  <c r="T279" i="237"/>
  <c r="S279" i="237"/>
  <c r="R279" i="237"/>
  <c r="Q279" i="237"/>
  <c r="P279" i="237"/>
  <c r="O279" i="237"/>
  <c r="N279" i="237"/>
  <c r="M279" i="237"/>
  <c r="L279" i="237"/>
  <c r="K279" i="237"/>
  <c r="J279" i="237"/>
  <c r="I279" i="237"/>
  <c r="H279" i="237"/>
  <c r="G279" i="237"/>
  <c r="F279" i="237"/>
  <c r="AR278" i="237"/>
  <c r="AQ278" i="237"/>
  <c r="AP278" i="237"/>
  <c r="AK278" i="237"/>
  <c r="AR277" i="237"/>
  <c r="AQ277" i="237"/>
  <c r="AP277" i="237"/>
  <c r="AZ276" i="237"/>
  <c r="AY276" i="237"/>
  <c r="AR276" i="237"/>
  <c r="AQ276" i="237"/>
  <c r="AP276" i="237"/>
  <c r="AM276" i="237"/>
  <c r="AL276" i="237"/>
  <c r="AK276" i="237"/>
  <c r="AJ276" i="237"/>
  <c r="AI276" i="237"/>
  <c r="AH276" i="237"/>
  <c r="AG276" i="237"/>
  <c r="AF276" i="237"/>
  <c r="AE276" i="237"/>
  <c r="AD276" i="237"/>
  <c r="AC276" i="237"/>
  <c r="AB276" i="237"/>
  <c r="AA276" i="237"/>
  <c r="Z276" i="237"/>
  <c r="Y276" i="237"/>
  <c r="X276" i="237"/>
  <c r="W276" i="237"/>
  <c r="V276" i="237"/>
  <c r="U276" i="237"/>
  <c r="T276" i="237"/>
  <c r="S276" i="237"/>
  <c r="R276" i="237"/>
  <c r="Q276" i="237"/>
  <c r="P276" i="237"/>
  <c r="O276" i="237"/>
  <c r="N276" i="237"/>
  <c r="M276" i="237"/>
  <c r="L276" i="237"/>
  <c r="K276" i="237"/>
  <c r="J276" i="237"/>
  <c r="I276" i="237"/>
  <c r="H276" i="237"/>
  <c r="G276" i="237"/>
  <c r="F276" i="237"/>
  <c r="D276" i="237"/>
  <c r="AR275" i="237"/>
  <c r="AQ275" i="237"/>
  <c r="AP275" i="237"/>
  <c r="AK275" i="237"/>
  <c r="AJ275" i="237"/>
  <c r="AI275" i="237"/>
  <c r="AH275" i="237"/>
  <c r="AG275" i="237"/>
  <c r="AF275" i="237"/>
  <c r="AE275" i="237"/>
  <c r="AD275" i="237"/>
  <c r="AC275" i="237"/>
  <c r="AB275" i="237"/>
  <c r="AA275" i="237"/>
  <c r="Z275" i="237"/>
  <c r="Y275" i="237"/>
  <c r="X275" i="237"/>
  <c r="W275" i="237"/>
  <c r="V275" i="237"/>
  <c r="U275" i="237"/>
  <c r="T275" i="237"/>
  <c r="S275" i="237"/>
  <c r="R275" i="237"/>
  <c r="Q275" i="237"/>
  <c r="P275" i="237"/>
  <c r="O275" i="237"/>
  <c r="N275" i="237"/>
  <c r="M275" i="237"/>
  <c r="L275" i="237"/>
  <c r="K275" i="237"/>
  <c r="J275" i="237"/>
  <c r="I275" i="237"/>
  <c r="H275" i="237"/>
  <c r="G275" i="237"/>
  <c r="F275" i="237"/>
  <c r="AR274" i="237"/>
  <c r="AQ274" i="237"/>
  <c r="AP274" i="237"/>
  <c r="AK274" i="237"/>
  <c r="AR273" i="237"/>
  <c r="AQ273" i="237"/>
  <c r="AP273" i="237"/>
  <c r="AK273" i="237"/>
  <c r="AJ273" i="237"/>
  <c r="AI273" i="237"/>
  <c r="AH273" i="237"/>
  <c r="AG273" i="237"/>
  <c r="AF273" i="237"/>
  <c r="AE273" i="237"/>
  <c r="AD273" i="237"/>
  <c r="AC273" i="237"/>
  <c r="AB273" i="237"/>
  <c r="AA273" i="237"/>
  <c r="Z273" i="237"/>
  <c r="Y273" i="237"/>
  <c r="X273" i="237"/>
  <c r="W273" i="237"/>
  <c r="V273" i="237"/>
  <c r="U273" i="237"/>
  <c r="T273" i="237"/>
  <c r="S273" i="237"/>
  <c r="R273" i="237"/>
  <c r="Q273" i="237"/>
  <c r="P273" i="237"/>
  <c r="O273" i="237"/>
  <c r="N273" i="237"/>
  <c r="M273" i="237"/>
  <c r="L273" i="237"/>
  <c r="K273" i="237"/>
  <c r="J273" i="237"/>
  <c r="I273" i="237"/>
  <c r="H273" i="237"/>
  <c r="G273" i="237"/>
  <c r="F273" i="237"/>
  <c r="AR272" i="237"/>
  <c r="AQ272" i="237"/>
  <c r="AP272" i="237"/>
  <c r="AK272" i="237"/>
  <c r="AJ272" i="237"/>
  <c r="AI272" i="237"/>
  <c r="AH272" i="237"/>
  <c r="AG272" i="237"/>
  <c r="AF272" i="237"/>
  <c r="AE272" i="237"/>
  <c r="AD272" i="237"/>
  <c r="AC272" i="237"/>
  <c r="AB272" i="237"/>
  <c r="AA272" i="237"/>
  <c r="Z272" i="237"/>
  <c r="Y272" i="237"/>
  <c r="X272" i="237"/>
  <c r="W272" i="237"/>
  <c r="V272" i="237"/>
  <c r="U272" i="237"/>
  <c r="T272" i="237"/>
  <c r="S272" i="237"/>
  <c r="R272" i="237"/>
  <c r="Q272" i="237"/>
  <c r="P272" i="237"/>
  <c r="O272" i="237"/>
  <c r="N272" i="237"/>
  <c r="M272" i="237"/>
  <c r="L272" i="237"/>
  <c r="K272" i="237"/>
  <c r="J272" i="237"/>
  <c r="I272" i="237"/>
  <c r="H272" i="237"/>
  <c r="G272" i="237"/>
  <c r="F272" i="237"/>
  <c r="AR271" i="237"/>
  <c r="AQ271" i="237"/>
  <c r="AP271" i="237"/>
  <c r="AK271" i="237"/>
  <c r="AR270" i="237"/>
  <c r="AQ270" i="237"/>
  <c r="AP270" i="237"/>
  <c r="AK270" i="237"/>
  <c r="AJ270" i="237"/>
  <c r="AI270" i="237"/>
  <c r="AH270" i="237"/>
  <c r="AG270" i="237"/>
  <c r="AF270" i="237"/>
  <c r="AE270" i="237"/>
  <c r="AD270" i="237"/>
  <c r="AC270" i="237"/>
  <c r="AB270" i="237"/>
  <c r="AA270" i="237"/>
  <c r="Z270" i="237"/>
  <c r="Y270" i="237"/>
  <c r="X270" i="237"/>
  <c r="W270" i="237"/>
  <c r="V270" i="237"/>
  <c r="U270" i="237"/>
  <c r="T270" i="237"/>
  <c r="S270" i="237"/>
  <c r="R270" i="237"/>
  <c r="Q270" i="237"/>
  <c r="P270" i="237"/>
  <c r="O270" i="237"/>
  <c r="N270" i="237"/>
  <c r="M270" i="237"/>
  <c r="L270" i="237"/>
  <c r="K270" i="237"/>
  <c r="J270" i="237"/>
  <c r="I270" i="237"/>
  <c r="H270" i="237"/>
  <c r="G270" i="237"/>
  <c r="F270" i="237"/>
  <c r="AR269" i="237"/>
  <c r="AQ269" i="237"/>
  <c r="AP269" i="237"/>
  <c r="AM269" i="237"/>
  <c r="AL269" i="237"/>
  <c r="AK269" i="237"/>
  <c r="BD268" i="237"/>
  <c r="AR268" i="237"/>
  <c r="AQ268" i="237"/>
  <c r="AP268" i="237"/>
  <c r="AO268" i="237"/>
  <c r="AN268" i="237"/>
  <c r="AK268" i="237"/>
  <c r="AJ268" i="237"/>
  <c r="AI268" i="237"/>
  <c r="AH268" i="237"/>
  <c r="AG268" i="237"/>
  <c r="AF268" i="237"/>
  <c r="AE268" i="237"/>
  <c r="AD268" i="237"/>
  <c r="AC268" i="237"/>
  <c r="AB268" i="237"/>
  <c r="AA268" i="237"/>
  <c r="Z268" i="237"/>
  <c r="Y268" i="237"/>
  <c r="X268" i="237"/>
  <c r="W268" i="237"/>
  <c r="V268" i="237"/>
  <c r="U268" i="237"/>
  <c r="T268" i="237"/>
  <c r="S268" i="237"/>
  <c r="R268" i="237"/>
  <c r="Q268" i="237"/>
  <c r="P268" i="237"/>
  <c r="O268" i="237"/>
  <c r="N268" i="237"/>
  <c r="M268" i="237"/>
  <c r="L268" i="237"/>
  <c r="K268" i="237"/>
  <c r="J268" i="237"/>
  <c r="I268" i="237"/>
  <c r="H268" i="237"/>
  <c r="G268" i="237"/>
  <c r="F268" i="237"/>
  <c r="AR267" i="237"/>
  <c r="AQ267" i="237"/>
  <c r="AP267" i="237"/>
  <c r="AJ267" i="237"/>
  <c r="AI267" i="237"/>
  <c r="AH267" i="237"/>
  <c r="AG267" i="237"/>
  <c r="AF267" i="237"/>
  <c r="AE267" i="237"/>
  <c r="AD267" i="237"/>
  <c r="AC267" i="237"/>
  <c r="AB267" i="237"/>
  <c r="AA267" i="237"/>
  <c r="Z267" i="237"/>
  <c r="Y267" i="237"/>
  <c r="X267" i="237"/>
  <c r="W267" i="237"/>
  <c r="V267" i="237"/>
  <c r="U267" i="237"/>
  <c r="T267" i="237"/>
  <c r="S267" i="237"/>
  <c r="R267" i="237"/>
  <c r="Q267" i="237"/>
  <c r="P267" i="237"/>
  <c r="O267" i="237"/>
  <c r="N267" i="237"/>
  <c r="M267" i="237"/>
  <c r="L267" i="237"/>
  <c r="K267" i="237"/>
  <c r="J267" i="237"/>
  <c r="I267" i="237"/>
  <c r="H267" i="237"/>
  <c r="G267" i="237"/>
  <c r="F267" i="237"/>
  <c r="AR266" i="237"/>
  <c r="AQ266" i="237"/>
  <c r="AP266" i="237"/>
  <c r="AK266" i="237"/>
  <c r="AJ266" i="237"/>
  <c r="AI266" i="237"/>
  <c r="AH266" i="237"/>
  <c r="AG266" i="237"/>
  <c r="AF266" i="237"/>
  <c r="AE266" i="237"/>
  <c r="AD266" i="237"/>
  <c r="AC266" i="237"/>
  <c r="AB266" i="237"/>
  <c r="AA266" i="237"/>
  <c r="Z266" i="237"/>
  <c r="Y266" i="237"/>
  <c r="X266" i="237"/>
  <c r="W266" i="237"/>
  <c r="V266" i="237"/>
  <c r="U266" i="237"/>
  <c r="T266" i="237"/>
  <c r="S266" i="237"/>
  <c r="R266" i="237"/>
  <c r="Q266" i="237"/>
  <c r="P266" i="237"/>
  <c r="O266" i="237"/>
  <c r="N266" i="237"/>
  <c r="M266" i="237"/>
  <c r="L266" i="237"/>
  <c r="K266" i="237"/>
  <c r="J266" i="237"/>
  <c r="I266" i="237"/>
  <c r="H266" i="237"/>
  <c r="G266" i="237"/>
  <c r="F266" i="237"/>
  <c r="AR265" i="237"/>
  <c r="AQ265" i="237"/>
  <c r="AP265" i="237"/>
  <c r="AK265" i="237"/>
  <c r="AR264" i="237"/>
  <c r="AQ264" i="237"/>
  <c r="AP264" i="237"/>
  <c r="AK264" i="237"/>
  <c r="AZ263" i="237"/>
  <c r="AY263" i="237"/>
  <c r="AR263" i="237"/>
  <c r="AQ263" i="237"/>
  <c r="AP263" i="237"/>
  <c r="AM263" i="237"/>
  <c r="AL263" i="237"/>
  <c r="AK263" i="237"/>
  <c r="AJ263" i="237"/>
  <c r="AI263" i="237"/>
  <c r="AH263" i="237"/>
  <c r="AG263" i="237"/>
  <c r="AF263" i="237"/>
  <c r="AE263" i="237"/>
  <c r="AD263" i="237"/>
  <c r="AC263" i="237"/>
  <c r="AB263" i="237"/>
  <c r="AA263" i="237"/>
  <c r="Z263" i="237"/>
  <c r="Y263" i="237"/>
  <c r="X263" i="237"/>
  <c r="W263" i="237"/>
  <c r="V263" i="237"/>
  <c r="U263" i="237"/>
  <c r="T263" i="237"/>
  <c r="S263" i="237"/>
  <c r="R263" i="237"/>
  <c r="Q263" i="237"/>
  <c r="P263" i="237"/>
  <c r="O263" i="237"/>
  <c r="N263" i="237"/>
  <c r="M263" i="237"/>
  <c r="L263" i="237"/>
  <c r="K263" i="237"/>
  <c r="J263" i="237"/>
  <c r="I263" i="237"/>
  <c r="H263" i="237"/>
  <c r="G263" i="237"/>
  <c r="F263" i="237"/>
  <c r="D263" i="237"/>
  <c r="AR262" i="237"/>
  <c r="AQ262" i="237"/>
  <c r="AP262" i="237"/>
  <c r="AK262" i="237"/>
  <c r="AJ262" i="237"/>
  <c r="AI262" i="237"/>
  <c r="AH262" i="237"/>
  <c r="AG262" i="237"/>
  <c r="AF262" i="237"/>
  <c r="AE262" i="237"/>
  <c r="AD262" i="237"/>
  <c r="AC262" i="237"/>
  <c r="AB262" i="237"/>
  <c r="AA262" i="237"/>
  <c r="Z262" i="237"/>
  <c r="Y262" i="237"/>
  <c r="X262" i="237"/>
  <c r="W262" i="237"/>
  <c r="V262" i="237"/>
  <c r="U262" i="237"/>
  <c r="T262" i="237"/>
  <c r="S262" i="237"/>
  <c r="R262" i="237"/>
  <c r="Q262" i="237"/>
  <c r="P262" i="237"/>
  <c r="O262" i="237"/>
  <c r="N262" i="237"/>
  <c r="M262" i="237"/>
  <c r="L262" i="237"/>
  <c r="K262" i="237"/>
  <c r="J262" i="237"/>
  <c r="I262" i="237"/>
  <c r="H262" i="237"/>
  <c r="G262" i="237"/>
  <c r="F262" i="237"/>
  <c r="AR261" i="237"/>
  <c r="AQ261" i="237"/>
  <c r="AP261" i="237"/>
  <c r="AK261" i="237"/>
  <c r="AR260" i="237"/>
  <c r="AQ260" i="237"/>
  <c r="AP260" i="237"/>
  <c r="AK260" i="237"/>
  <c r="AJ260" i="237"/>
  <c r="AI260" i="237"/>
  <c r="AH260" i="237"/>
  <c r="AG260" i="237"/>
  <c r="AF260" i="237"/>
  <c r="AE260" i="237"/>
  <c r="AD260" i="237"/>
  <c r="AC260" i="237"/>
  <c r="AB260" i="237"/>
  <c r="AA260" i="237"/>
  <c r="Z260" i="237"/>
  <c r="Y260" i="237"/>
  <c r="X260" i="237"/>
  <c r="W260" i="237"/>
  <c r="V260" i="237"/>
  <c r="U260" i="237"/>
  <c r="T260" i="237"/>
  <c r="S260" i="237"/>
  <c r="R260" i="237"/>
  <c r="Q260" i="237"/>
  <c r="P260" i="237"/>
  <c r="O260" i="237"/>
  <c r="N260" i="237"/>
  <c r="M260" i="237"/>
  <c r="L260" i="237"/>
  <c r="K260" i="237"/>
  <c r="J260" i="237"/>
  <c r="I260" i="237"/>
  <c r="H260" i="237"/>
  <c r="G260" i="237"/>
  <c r="F260" i="237"/>
  <c r="AR259" i="237"/>
  <c r="AQ259" i="237"/>
  <c r="AP259" i="237"/>
  <c r="AK259" i="237"/>
  <c r="AJ259" i="237"/>
  <c r="AI259" i="237"/>
  <c r="AH259" i="237"/>
  <c r="AG259" i="237"/>
  <c r="AF259" i="237"/>
  <c r="AE259" i="237"/>
  <c r="AD259" i="237"/>
  <c r="AC259" i="237"/>
  <c r="AB259" i="237"/>
  <c r="AA259" i="237"/>
  <c r="Z259" i="237"/>
  <c r="Y259" i="237"/>
  <c r="X259" i="237"/>
  <c r="W259" i="237"/>
  <c r="V259" i="237"/>
  <c r="U259" i="237"/>
  <c r="T259" i="237"/>
  <c r="S259" i="237"/>
  <c r="R259" i="237"/>
  <c r="Q259" i="237"/>
  <c r="P259" i="237"/>
  <c r="O259" i="237"/>
  <c r="N259" i="237"/>
  <c r="M259" i="237"/>
  <c r="L259" i="237"/>
  <c r="K259" i="237"/>
  <c r="J259" i="237"/>
  <c r="I259" i="237"/>
  <c r="H259" i="237"/>
  <c r="G259" i="237"/>
  <c r="F259" i="237"/>
  <c r="AR258" i="237"/>
  <c r="AQ258" i="237"/>
  <c r="AP258" i="237"/>
  <c r="AK258" i="237"/>
  <c r="AR257" i="237"/>
  <c r="AQ257" i="237"/>
  <c r="AP257" i="237"/>
  <c r="AK257" i="237"/>
  <c r="AJ257" i="237"/>
  <c r="AI257" i="237"/>
  <c r="AH257" i="237"/>
  <c r="AG257" i="237"/>
  <c r="AF257" i="237"/>
  <c r="AE257" i="237"/>
  <c r="AD257" i="237"/>
  <c r="AC257" i="237"/>
  <c r="AB257" i="237"/>
  <c r="AA257" i="237"/>
  <c r="Z257" i="237"/>
  <c r="Y257" i="237"/>
  <c r="X257" i="237"/>
  <c r="W257" i="237"/>
  <c r="V257" i="237"/>
  <c r="U257" i="237"/>
  <c r="T257" i="237"/>
  <c r="S257" i="237"/>
  <c r="R257" i="237"/>
  <c r="Q257" i="237"/>
  <c r="P257" i="237"/>
  <c r="O257" i="237"/>
  <c r="N257" i="237"/>
  <c r="M257" i="237"/>
  <c r="L257" i="237"/>
  <c r="K257" i="237"/>
  <c r="J257" i="237"/>
  <c r="I257" i="237"/>
  <c r="H257" i="237"/>
  <c r="G257" i="237"/>
  <c r="F257" i="237"/>
  <c r="AR256" i="237"/>
  <c r="AQ256" i="237"/>
  <c r="AP256" i="237"/>
  <c r="AM256" i="237"/>
  <c r="AL256" i="237"/>
  <c r="AK256" i="237"/>
  <c r="BD255" i="237"/>
  <c r="AR255" i="237"/>
  <c r="AQ255" i="237"/>
  <c r="AP255" i="237"/>
  <c r="AN255" i="237"/>
  <c r="AK255" i="237"/>
  <c r="AJ255" i="237"/>
  <c r="AI255" i="237"/>
  <c r="AH255" i="237"/>
  <c r="AG255" i="237"/>
  <c r="AF255" i="237"/>
  <c r="AE255" i="237"/>
  <c r="AD255" i="237"/>
  <c r="AC255" i="237"/>
  <c r="AB255" i="237"/>
  <c r="AA255" i="237"/>
  <c r="Z255" i="237"/>
  <c r="Y255" i="237"/>
  <c r="X255" i="237"/>
  <c r="W255" i="237"/>
  <c r="V255" i="237"/>
  <c r="U255" i="237"/>
  <c r="T255" i="237"/>
  <c r="S255" i="237"/>
  <c r="R255" i="237"/>
  <c r="Q255" i="237"/>
  <c r="P255" i="237"/>
  <c r="O255" i="237"/>
  <c r="N255" i="237"/>
  <c r="M255" i="237"/>
  <c r="L255" i="237"/>
  <c r="K255" i="237"/>
  <c r="J255" i="237"/>
  <c r="I255" i="237"/>
  <c r="H255" i="237"/>
  <c r="G255" i="237"/>
  <c r="F255" i="237"/>
  <c r="AR254" i="237"/>
  <c r="AQ254" i="237"/>
  <c r="AP254" i="237"/>
  <c r="AJ254" i="237"/>
  <c r="AI254" i="237"/>
  <c r="AH254" i="237"/>
  <c r="AG254" i="237"/>
  <c r="AF254" i="237"/>
  <c r="AE254" i="237"/>
  <c r="AD254" i="237"/>
  <c r="AC254" i="237"/>
  <c r="AB254" i="237"/>
  <c r="AA254" i="237"/>
  <c r="Z254" i="237"/>
  <c r="Y254" i="237"/>
  <c r="X254" i="237"/>
  <c r="W254" i="237"/>
  <c r="V254" i="237"/>
  <c r="U254" i="237"/>
  <c r="T254" i="237"/>
  <c r="S254" i="237"/>
  <c r="R254" i="237"/>
  <c r="Q254" i="237"/>
  <c r="P254" i="237"/>
  <c r="O254" i="237"/>
  <c r="N254" i="237"/>
  <c r="M254" i="237"/>
  <c r="L254" i="237"/>
  <c r="K254" i="237"/>
  <c r="J254" i="237"/>
  <c r="I254" i="237"/>
  <c r="H254" i="237"/>
  <c r="G254" i="237"/>
  <c r="F254" i="237"/>
  <c r="AR253" i="237"/>
  <c r="AQ253" i="237"/>
  <c r="AP253" i="237"/>
  <c r="AK253" i="237"/>
  <c r="AJ253" i="237"/>
  <c r="AI253" i="237"/>
  <c r="AH253" i="237"/>
  <c r="AG253" i="237"/>
  <c r="AF253" i="237"/>
  <c r="AE253" i="237"/>
  <c r="AD253" i="237"/>
  <c r="AC253" i="237"/>
  <c r="AB253" i="237"/>
  <c r="AA253" i="237"/>
  <c r="Z253" i="237"/>
  <c r="Y253" i="237"/>
  <c r="X253" i="237"/>
  <c r="W253" i="237"/>
  <c r="V253" i="237"/>
  <c r="U253" i="237"/>
  <c r="T253" i="237"/>
  <c r="S253" i="237"/>
  <c r="R253" i="237"/>
  <c r="Q253" i="237"/>
  <c r="P253" i="237"/>
  <c r="O253" i="237"/>
  <c r="N253" i="237"/>
  <c r="M253" i="237"/>
  <c r="L253" i="237"/>
  <c r="K253" i="237"/>
  <c r="J253" i="237"/>
  <c r="I253" i="237"/>
  <c r="H253" i="237"/>
  <c r="G253" i="237"/>
  <c r="F253" i="237"/>
  <c r="AR252" i="237"/>
  <c r="AQ252" i="237"/>
  <c r="AP252" i="237"/>
  <c r="AK252" i="237"/>
  <c r="AR251" i="237"/>
  <c r="AQ251" i="237"/>
  <c r="AP251" i="237"/>
  <c r="AK251" i="237"/>
  <c r="AZ250" i="237"/>
  <c r="AY250" i="237"/>
  <c r="AR250" i="237"/>
  <c r="AQ250" i="237"/>
  <c r="AP250" i="237"/>
  <c r="AM250" i="237"/>
  <c r="AL250" i="237"/>
  <c r="AK250" i="237"/>
  <c r="AJ250" i="237"/>
  <c r="AI250" i="237"/>
  <c r="AH250" i="237"/>
  <c r="AG250" i="237"/>
  <c r="AF250" i="237"/>
  <c r="AE250" i="237"/>
  <c r="AD250" i="237"/>
  <c r="AC250" i="237"/>
  <c r="AB250" i="237"/>
  <c r="AA250" i="237"/>
  <c r="Z250" i="237"/>
  <c r="Y250" i="237"/>
  <c r="X250" i="237"/>
  <c r="W250" i="237"/>
  <c r="V250" i="237"/>
  <c r="U250" i="237"/>
  <c r="T250" i="237"/>
  <c r="S250" i="237"/>
  <c r="R250" i="237"/>
  <c r="Q250" i="237"/>
  <c r="P250" i="237"/>
  <c r="O250" i="237"/>
  <c r="N250" i="237"/>
  <c r="M250" i="237"/>
  <c r="L250" i="237"/>
  <c r="K250" i="237"/>
  <c r="J250" i="237"/>
  <c r="I250" i="237"/>
  <c r="H250" i="237"/>
  <c r="G250" i="237"/>
  <c r="F250" i="237"/>
  <c r="D250" i="237"/>
  <c r="AR249" i="237"/>
  <c r="AQ249" i="237"/>
  <c r="AP249" i="237"/>
  <c r="AK249" i="237"/>
  <c r="AJ249" i="237"/>
  <c r="AI249" i="237"/>
  <c r="AH249" i="237"/>
  <c r="AG249" i="237"/>
  <c r="AF249" i="237"/>
  <c r="AE249" i="237"/>
  <c r="AD249" i="237"/>
  <c r="AC249" i="237"/>
  <c r="AB249" i="237"/>
  <c r="AA249" i="237"/>
  <c r="Z249" i="237"/>
  <c r="Y249" i="237"/>
  <c r="X249" i="237"/>
  <c r="W249" i="237"/>
  <c r="V249" i="237"/>
  <c r="U249" i="237"/>
  <c r="T249" i="237"/>
  <c r="S249" i="237"/>
  <c r="R249" i="237"/>
  <c r="Q249" i="237"/>
  <c r="P249" i="237"/>
  <c r="O249" i="237"/>
  <c r="N249" i="237"/>
  <c r="M249" i="237"/>
  <c r="L249" i="237"/>
  <c r="K249" i="237"/>
  <c r="J249" i="237"/>
  <c r="I249" i="237"/>
  <c r="H249" i="237"/>
  <c r="G249" i="237"/>
  <c r="F249" i="237"/>
  <c r="AR248" i="237"/>
  <c r="AQ248" i="237"/>
  <c r="AP248" i="237"/>
  <c r="AK248" i="237"/>
  <c r="AR247" i="237"/>
  <c r="AQ247" i="237"/>
  <c r="AP247" i="237"/>
  <c r="AK247" i="237"/>
  <c r="AJ247" i="237"/>
  <c r="AI247" i="237"/>
  <c r="AH247" i="237"/>
  <c r="AG247" i="237"/>
  <c r="AF247" i="237"/>
  <c r="AE247" i="237"/>
  <c r="AD247" i="237"/>
  <c r="AC247" i="237"/>
  <c r="AB247" i="237"/>
  <c r="AA247" i="237"/>
  <c r="Z247" i="237"/>
  <c r="Y247" i="237"/>
  <c r="X247" i="237"/>
  <c r="W247" i="237"/>
  <c r="V247" i="237"/>
  <c r="U247" i="237"/>
  <c r="T247" i="237"/>
  <c r="S247" i="237"/>
  <c r="R247" i="237"/>
  <c r="Q247" i="237"/>
  <c r="P247" i="237"/>
  <c r="O247" i="237"/>
  <c r="N247" i="237"/>
  <c r="M247" i="237"/>
  <c r="L247" i="237"/>
  <c r="K247" i="237"/>
  <c r="J247" i="237"/>
  <c r="I247" i="237"/>
  <c r="H247" i="237"/>
  <c r="G247" i="237"/>
  <c r="F247" i="237"/>
  <c r="AR246" i="237"/>
  <c r="AQ246" i="237"/>
  <c r="AP246" i="237"/>
  <c r="AK246" i="237"/>
  <c r="AJ246" i="237"/>
  <c r="AI246" i="237"/>
  <c r="AH246" i="237"/>
  <c r="AG246" i="237"/>
  <c r="AF246" i="237"/>
  <c r="AE246" i="237"/>
  <c r="AD246" i="237"/>
  <c r="AC246" i="237"/>
  <c r="AB246" i="237"/>
  <c r="AA246" i="237"/>
  <c r="Z246" i="237"/>
  <c r="Y246" i="237"/>
  <c r="X246" i="237"/>
  <c r="W246" i="237"/>
  <c r="V246" i="237"/>
  <c r="U246" i="237"/>
  <c r="T246" i="237"/>
  <c r="S246" i="237"/>
  <c r="R246" i="237"/>
  <c r="Q246" i="237"/>
  <c r="P246" i="237"/>
  <c r="O246" i="237"/>
  <c r="N246" i="237"/>
  <c r="M246" i="237"/>
  <c r="L246" i="237"/>
  <c r="K246" i="237"/>
  <c r="J246" i="237"/>
  <c r="I246" i="237"/>
  <c r="H246" i="237"/>
  <c r="G246" i="237"/>
  <c r="F246" i="237"/>
  <c r="AR245" i="237"/>
  <c r="AQ245" i="237"/>
  <c r="AP245" i="237"/>
  <c r="AK245" i="237"/>
  <c r="AR244" i="237"/>
  <c r="AQ244" i="237"/>
  <c r="AP244" i="237"/>
  <c r="AK244" i="237"/>
  <c r="AJ244" i="237"/>
  <c r="AI244" i="237"/>
  <c r="AH244" i="237"/>
  <c r="AG244" i="237"/>
  <c r="AF244" i="237"/>
  <c r="AE244" i="237"/>
  <c r="AD244" i="237"/>
  <c r="AC244" i="237"/>
  <c r="AB244" i="237"/>
  <c r="AA244" i="237"/>
  <c r="Z244" i="237"/>
  <c r="Y244" i="237"/>
  <c r="X244" i="237"/>
  <c r="W244" i="237"/>
  <c r="V244" i="237"/>
  <c r="U244" i="237"/>
  <c r="T244" i="237"/>
  <c r="S244" i="237"/>
  <c r="R244" i="237"/>
  <c r="Q244" i="237"/>
  <c r="P244" i="237"/>
  <c r="O244" i="237"/>
  <c r="N244" i="237"/>
  <c r="M244" i="237"/>
  <c r="L244" i="237"/>
  <c r="K244" i="237"/>
  <c r="J244" i="237"/>
  <c r="I244" i="237"/>
  <c r="H244" i="237"/>
  <c r="G244" i="237"/>
  <c r="F244" i="237"/>
  <c r="AR243" i="237"/>
  <c r="AQ243" i="237"/>
  <c r="AP243" i="237"/>
  <c r="AM243" i="237"/>
  <c r="AL243" i="237"/>
  <c r="AK243" i="237"/>
  <c r="BD242" i="237"/>
  <c r="AR242" i="237"/>
  <c r="AQ242" i="237"/>
  <c r="AP242" i="237"/>
  <c r="AN242" i="237"/>
  <c r="AK242" i="237"/>
  <c r="AJ242" i="237"/>
  <c r="AI242" i="237"/>
  <c r="AH242" i="237"/>
  <c r="AG242" i="237"/>
  <c r="AF242" i="237"/>
  <c r="AE242" i="237"/>
  <c r="AD242" i="237"/>
  <c r="AC242" i="237"/>
  <c r="AB242" i="237"/>
  <c r="AA242" i="237"/>
  <c r="Z242" i="237"/>
  <c r="Y242" i="237"/>
  <c r="X242" i="237"/>
  <c r="W242" i="237"/>
  <c r="V242" i="237"/>
  <c r="U242" i="237"/>
  <c r="T242" i="237"/>
  <c r="S242" i="237"/>
  <c r="R242" i="237"/>
  <c r="Q242" i="237"/>
  <c r="P242" i="237"/>
  <c r="O242" i="237"/>
  <c r="N242" i="237"/>
  <c r="M242" i="237"/>
  <c r="L242" i="237"/>
  <c r="K242" i="237"/>
  <c r="J242" i="237"/>
  <c r="I242" i="237"/>
  <c r="H242" i="237"/>
  <c r="G242" i="237"/>
  <c r="F242" i="237"/>
  <c r="AR241" i="237"/>
  <c r="AQ241" i="237"/>
  <c r="AP241" i="237"/>
  <c r="AJ241" i="237"/>
  <c r="AI241" i="237"/>
  <c r="AH241" i="237"/>
  <c r="AG241" i="237"/>
  <c r="AF241" i="237"/>
  <c r="AE241" i="237"/>
  <c r="AD241" i="237"/>
  <c r="AC241" i="237"/>
  <c r="AB241" i="237"/>
  <c r="AA241" i="237"/>
  <c r="Z241" i="237"/>
  <c r="Y241" i="237"/>
  <c r="X241" i="237"/>
  <c r="W241" i="237"/>
  <c r="V241" i="237"/>
  <c r="U241" i="237"/>
  <c r="T241" i="237"/>
  <c r="S241" i="237"/>
  <c r="R241" i="237"/>
  <c r="Q241" i="237"/>
  <c r="P241" i="237"/>
  <c r="O241" i="237"/>
  <c r="N241" i="237"/>
  <c r="M241" i="237"/>
  <c r="L241" i="237"/>
  <c r="K241" i="237"/>
  <c r="J241" i="237"/>
  <c r="I241" i="237"/>
  <c r="H241" i="237"/>
  <c r="G241" i="237"/>
  <c r="F241" i="237"/>
  <c r="AR240" i="237"/>
  <c r="AQ240" i="237"/>
  <c r="AP240" i="237"/>
  <c r="AK240" i="237"/>
  <c r="AJ240" i="237"/>
  <c r="AI240" i="237"/>
  <c r="AH240" i="237"/>
  <c r="AG240" i="237"/>
  <c r="AF240" i="237"/>
  <c r="AE240" i="237"/>
  <c r="AD240" i="237"/>
  <c r="AC240" i="237"/>
  <c r="AB240" i="237"/>
  <c r="AA240" i="237"/>
  <c r="Z240" i="237"/>
  <c r="Y240" i="237"/>
  <c r="X240" i="237"/>
  <c r="W240" i="237"/>
  <c r="V240" i="237"/>
  <c r="U240" i="237"/>
  <c r="T240" i="237"/>
  <c r="S240" i="237"/>
  <c r="R240" i="237"/>
  <c r="Q240" i="237"/>
  <c r="P240" i="237"/>
  <c r="O240" i="237"/>
  <c r="N240" i="237"/>
  <c r="M240" i="237"/>
  <c r="L240" i="237"/>
  <c r="K240" i="237"/>
  <c r="J240" i="237"/>
  <c r="I240" i="237"/>
  <c r="H240" i="237"/>
  <c r="G240" i="237"/>
  <c r="F240" i="237"/>
  <c r="AR239" i="237"/>
  <c r="AQ239" i="237"/>
  <c r="AP239" i="237"/>
  <c r="AK239" i="237"/>
  <c r="AR238" i="237"/>
  <c r="AQ238" i="237"/>
  <c r="AP238" i="237"/>
  <c r="AK238" i="237"/>
  <c r="AZ237" i="237"/>
  <c r="AY237" i="237"/>
  <c r="AR237" i="237"/>
  <c r="AQ237" i="237"/>
  <c r="AP237" i="237"/>
  <c r="AM237" i="237"/>
  <c r="AL237" i="237"/>
  <c r="AK237" i="237"/>
  <c r="AJ237" i="237"/>
  <c r="AI237" i="237"/>
  <c r="AH237" i="237"/>
  <c r="AG237" i="237"/>
  <c r="AF237" i="237"/>
  <c r="AE237" i="237"/>
  <c r="AD237" i="237"/>
  <c r="AC237" i="237"/>
  <c r="AB237" i="237"/>
  <c r="AA237" i="237"/>
  <c r="Z237" i="237"/>
  <c r="Y237" i="237"/>
  <c r="X237" i="237"/>
  <c r="W237" i="237"/>
  <c r="V237" i="237"/>
  <c r="U237" i="237"/>
  <c r="T237" i="237"/>
  <c r="S237" i="237"/>
  <c r="R237" i="237"/>
  <c r="Q237" i="237"/>
  <c r="P237" i="237"/>
  <c r="O237" i="237"/>
  <c r="N237" i="237"/>
  <c r="M237" i="237"/>
  <c r="L237" i="237"/>
  <c r="K237" i="237"/>
  <c r="J237" i="237"/>
  <c r="I237" i="237"/>
  <c r="H237" i="237"/>
  <c r="G237" i="237"/>
  <c r="F237" i="237"/>
  <c r="D237" i="237"/>
  <c r="AR236" i="237"/>
  <c r="AQ236" i="237"/>
  <c r="AP236" i="237"/>
  <c r="AK236" i="237"/>
  <c r="AJ236" i="237"/>
  <c r="AI236" i="237"/>
  <c r="AH236" i="237"/>
  <c r="AG236" i="237"/>
  <c r="AF236" i="237"/>
  <c r="AE236" i="237"/>
  <c r="AD236" i="237"/>
  <c r="AC236" i="237"/>
  <c r="AB236" i="237"/>
  <c r="AA236" i="237"/>
  <c r="Z236" i="237"/>
  <c r="Y236" i="237"/>
  <c r="X236" i="237"/>
  <c r="W236" i="237"/>
  <c r="V236" i="237"/>
  <c r="U236" i="237"/>
  <c r="T236" i="237"/>
  <c r="S236" i="237"/>
  <c r="R236" i="237"/>
  <c r="Q236" i="237"/>
  <c r="P236" i="237"/>
  <c r="O236" i="237"/>
  <c r="N236" i="237"/>
  <c r="M236" i="237"/>
  <c r="L236" i="237"/>
  <c r="K236" i="237"/>
  <c r="J236" i="237"/>
  <c r="I236" i="237"/>
  <c r="H236" i="237"/>
  <c r="G236" i="237"/>
  <c r="F236" i="237"/>
  <c r="AR235" i="237"/>
  <c r="AQ235" i="237"/>
  <c r="AP235" i="237"/>
  <c r="AK235" i="237"/>
  <c r="AR234" i="237"/>
  <c r="AQ234" i="237"/>
  <c r="AP234" i="237"/>
  <c r="AK234" i="237"/>
  <c r="AJ234" i="237"/>
  <c r="AI234" i="237"/>
  <c r="AH234" i="237"/>
  <c r="AG234" i="237"/>
  <c r="AF234" i="237"/>
  <c r="AE234" i="237"/>
  <c r="AD234" i="237"/>
  <c r="AC234" i="237"/>
  <c r="AB234" i="237"/>
  <c r="AA234" i="237"/>
  <c r="Z234" i="237"/>
  <c r="Y234" i="237"/>
  <c r="X234" i="237"/>
  <c r="W234" i="237"/>
  <c r="V234" i="237"/>
  <c r="U234" i="237"/>
  <c r="T234" i="237"/>
  <c r="S234" i="237"/>
  <c r="R234" i="237"/>
  <c r="Q234" i="237"/>
  <c r="P234" i="237"/>
  <c r="O234" i="237"/>
  <c r="N234" i="237"/>
  <c r="M234" i="237"/>
  <c r="L234" i="237"/>
  <c r="K234" i="237"/>
  <c r="J234" i="237"/>
  <c r="I234" i="237"/>
  <c r="H234" i="237"/>
  <c r="G234" i="237"/>
  <c r="F234" i="237"/>
  <c r="AR233" i="237"/>
  <c r="AQ233" i="237"/>
  <c r="AP233" i="237"/>
  <c r="AK233" i="237"/>
  <c r="AJ233" i="237"/>
  <c r="AI233" i="237"/>
  <c r="AH233" i="237"/>
  <c r="AG233" i="237"/>
  <c r="AF233" i="237"/>
  <c r="AE233" i="237"/>
  <c r="AD233" i="237"/>
  <c r="AC233" i="237"/>
  <c r="AB233" i="237"/>
  <c r="AA233" i="237"/>
  <c r="Z233" i="237"/>
  <c r="Y233" i="237"/>
  <c r="X233" i="237"/>
  <c r="W233" i="237"/>
  <c r="V233" i="237"/>
  <c r="U233" i="237"/>
  <c r="T233" i="237"/>
  <c r="S233" i="237"/>
  <c r="R233" i="237"/>
  <c r="Q233" i="237"/>
  <c r="P233" i="237"/>
  <c r="O233" i="237"/>
  <c r="N233" i="237"/>
  <c r="M233" i="237"/>
  <c r="L233" i="237"/>
  <c r="K233" i="237"/>
  <c r="J233" i="237"/>
  <c r="I233" i="237"/>
  <c r="H233" i="237"/>
  <c r="G233" i="237"/>
  <c r="F233" i="237"/>
  <c r="AR232" i="237"/>
  <c r="AQ232" i="237"/>
  <c r="AP232" i="237"/>
  <c r="AK232" i="237"/>
  <c r="AR231" i="237"/>
  <c r="AQ231" i="237"/>
  <c r="AP231" i="237"/>
  <c r="AK231" i="237"/>
  <c r="AJ231" i="237"/>
  <c r="AI231" i="237"/>
  <c r="AH231" i="237"/>
  <c r="AG231" i="237"/>
  <c r="AF231" i="237"/>
  <c r="AE231" i="237"/>
  <c r="AD231" i="237"/>
  <c r="AC231" i="237"/>
  <c r="AB231" i="237"/>
  <c r="AA231" i="237"/>
  <c r="Z231" i="237"/>
  <c r="Y231" i="237"/>
  <c r="X231" i="237"/>
  <c r="W231" i="237"/>
  <c r="V231" i="237"/>
  <c r="U231" i="237"/>
  <c r="T231" i="237"/>
  <c r="S231" i="237"/>
  <c r="R231" i="237"/>
  <c r="Q231" i="237"/>
  <c r="P231" i="237"/>
  <c r="O231" i="237"/>
  <c r="N231" i="237"/>
  <c r="M231" i="237"/>
  <c r="L231" i="237"/>
  <c r="K231" i="237"/>
  <c r="J231" i="237"/>
  <c r="I231" i="237"/>
  <c r="H231" i="237"/>
  <c r="G231" i="237"/>
  <c r="F231" i="237"/>
  <c r="AR230" i="237"/>
  <c r="AQ230" i="237"/>
  <c r="AP230" i="237"/>
  <c r="AM230" i="237"/>
  <c r="AL230" i="237"/>
  <c r="AK230" i="237"/>
  <c r="BD229" i="237"/>
  <c r="AR229" i="237"/>
  <c r="AQ229" i="237"/>
  <c r="AP229" i="237"/>
  <c r="AN229" i="237"/>
  <c r="AK229" i="237"/>
  <c r="AJ229" i="237"/>
  <c r="AI229" i="237"/>
  <c r="AH229" i="237"/>
  <c r="AG229" i="237"/>
  <c r="AF229" i="237"/>
  <c r="AE229" i="237"/>
  <c r="AD229" i="237"/>
  <c r="AC229" i="237"/>
  <c r="AB229" i="237"/>
  <c r="AA229" i="237"/>
  <c r="Z229" i="237"/>
  <c r="Y229" i="237"/>
  <c r="X229" i="237"/>
  <c r="W229" i="237"/>
  <c r="V229" i="237"/>
  <c r="U229" i="237"/>
  <c r="T229" i="237"/>
  <c r="S229" i="237"/>
  <c r="R229" i="237"/>
  <c r="Q229" i="237"/>
  <c r="P229" i="237"/>
  <c r="O229" i="237"/>
  <c r="N229" i="237"/>
  <c r="M229" i="237"/>
  <c r="L229" i="237"/>
  <c r="K229" i="237"/>
  <c r="J229" i="237"/>
  <c r="I229" i="237"/>
  <c r="H229" i="237"/>
  <c r="G229" i="237"/>
  <c r="F229" i="237"/>
  <c r="AR228" i="237"/>
  <c r="AQ228" i="237"/>
  <c r="AP228" i="237"/>
  <c r="AJ228" i="237"/>
  <c r="AI228" i="237"/>
  <c r="AH228" i="237"/>
  <c r="AG228" i="237"/>
  <c r="AF228" i="237"/>
  <c r="AE228" i="237"/>
  <c r="AD228" i="237"/>
  <c r="AC228" i="237"/>
  <c r="AB228" i="237"/>
  <c r="AA228" i="237"/>
  <c r="Z228" i="237"/>
  <c r="Y228" i="237"/>
  <c r="X228" i="237"/>
  <c r="W228" i="237"/>
  <c r="V228" i="237"/>
  <c r="U228" i="237"/>
  <c r="T228" i="237"/>
  <c r="S228" i="237"/>
  <c r="R228" i="237"/>
  <c r="Q228" i="237"/>
  <c r="P228" i="237"/>
  <c r="O228" i="237"/>
  <c r="N228" i="237"/>
  <c r="M228" i="237"/>
  <c r="L228" i="237"/>
  <c r="K228" i="237"/>
  <c r="J228" i="237"/>
  <c r="I228" i="237"/>
  <c r="H228" i="237"/>
  <c r="G228" i="237"/>
  <c r="F228" i="237"/>
  <c r="AR227" i="237"/>
  <c r="AQ227" i="237"/>
  <c r="AP227" i="237"/>
  <c r="AK227" i="237"/>
  <c r="AJ227" i="237"/>
  <c r="AI227" i="237"/>
  <c r="AH227" i="237"/>
  <c r="AG227" i="237"/>
  <c r="AF227" i="237"/>
  <c r="AE227" i="237"/>
  <c r="AD227" i="237"/>
  <c r="AC227" i="237"/>
  <c r="AB227" i="237"/>
  <c r="AA227" i="237"/>
  <c r="Z227" i="237"/>
  <c r="Y227" i="237"/>
  <c r="X227" i="237"/>
  <c r="W227" i="237"/>
  <c r="V227" i="237"/>
  <c r="U227" i="237"/>
  <c r="T227" i="237"/>
  <c r="S227" i="237"/>
  <c r="R227" i="237"/>
  <c r="Q227" i="237"/>
  <c r="P227" i="237"/>
  <c r="O227" i="237"/>
  <c r="N227" i="237"/>
  <c r="M227" i="237"/>
  <c r="L227" i="237"/>
  <c r="K227" i="237"/>
  <c r="J227" i="237"/>
  <c r="I227" i="237"/>
  <c r="H227" i="237"/>
  <c r="G227" i="237"/>
  <c r="F227" i="237"/>
  <c r="AR226" i="237"/>
  <c r="AQ226" i="237"/>
  <c r="AP226" i="237"/>
  <c r="AK226" i="237"/>
  <c r="AR225" i="237"/>
  <c r="AQ225" i="237"/>
  <c r="AP225" i="237"/>
  <c r="AK225" i="237"/>
  <c r="AZ224" i="237"/>
  <c r="AY224" i="237"/>
  <c r="AR224" i="237"/>
  <c r="AQ224" i="237"/>
  <c r="AP224" i="237"/>
  <c r="AM224" i="237"/>
  <c r="AL224" i="237"/>
  <c r="AK224" i="237"/>
  <c r="AJ224" i="237"/>
  <c r="AI224" i="237"/>
  <c r="AH224" i="237"/>
  <c r="AG224" i="237"/>
  <c r="AF224" i="237"/>
  <c r="AE224" i="237"/>
  <c r="AD224" i="237"/>
  <c r="AC224" i="237"/>
  <c r="AB224" i="237"/>
  <c r="AA224" i="237"/>
  <c r="Z224" i="237"/>
  <c r="Y224" i="237"/>
  <c r="X224" i="237"/>
  <c r="W224" i="237"/>
  <c r="V224" i="237"/>
  <c r="U224" i="237"/>
  <c r="T224" i="237"/>
  <c r="S224" i="237"/>
  <c r="R224" i="237"/>
  <c r="Q224" i="237"/>
  <c r="P224" i="237"/>
  <c r="O224" i="237"/>
  <c r="N224" i="237"/>
  <c r="M224" i="237"/>
  <c r="L224" i="237"/>
  <c r="K224" i="237"/>
  <c r="J224" i="237"/>
  <c r="I224" i="237"/>
  <c r="H224" i="237"/>
  <c r="G224" i="237"/>
  <c r="F224" i="237"/>
  <c r="D224" i="237"/>
  <c r="AR223" i="237"/>
  <c r="AQ223" i="237"/>
  <c r="AP223" i="237"/>
  <c r="AK223" i="237"/>
  <c r="AJ223" i="237"/>
  <c r="AI223" i="237"/>
  <c r="AH223" i="237"/>
  <c r="AG223" i="237"/>
  <c r="AF223" i="237"/>
  <c r="AE223" i="237"/>
  <c r="AD223" i="237"/>
  <c r="AC223" i="237"/>
  <c r="AB223" i="237"/>
  <c r="AA223" i="237"/>
  <c r="Z223" i="237"/>
  <c r="Y223" i="237"/>
  <c r="X223" i="237"/>
  <c r="W223" i="237"/>
  <c r="V223" i="237"/>
  <c r="U223" i="237"/>
  <c r="T223" i="237"/>
  <c r="S223" i="237"/>
  <c r="R223" i="237"/>
  <c r="Q223" i="237"/>
  <c r="P223" i="237"/>
  <c r="O223" i="237"/>
  <c r="N223" i="237"/>
  <c r="M223" i="237"/>
  <c r="L223" i="237"/>
  <c r="K223" i="237"/>
  <c r="J223" i="237"/>
  <c r="I223" i="237"/>
  <c r="H223" i="237"/>
  <c r="G223" i="237"/>
  <c r="F223" i="237"/>
  <c r="AR222" i="237"/>
  <c r="AQ222" i="237"/>
  <c r="AP222" i="237"/>
  <c r="AK222" i="237"/>
  <c r="AR221" i="237"/>
  <c r="AQ221" i="237"/>
  <c r="AP221" i="237"/>
  <c r="AK221" i="237"/>
  <c r="AJ221" i="237"/>
  <c r="AI221" i="237"/>
  <c r="AH221" i="237"/>
  <c r="AG221" i="237"/>
  <c r="AF221" i="237"/>
  <c r="AE221" i="237"/>
  <c r="AD221" i="237"/>
  <c r="AC221" i="237"/>
  <c r="AB221" i="237"/>
  <c r="AA221" i="237"/>
  <c r="Z221" i="237"/>
  <c r="Y221" i="237"/>
  <c r="X221" i="237"/>
  <c r="W221" i="237"/>
  <c r="V221" i="237"/>
  <c r="U221" i="237"/>
  <c r="T221" i="237"/>
  <c r="S221" i="237"/>
  <c r="R221" i="237"/>
  <c r="Q221" i="237"/>
  <c r="P221" i="237"/>
  <c r="O221" i="237"/>
  <c r="N221" i="237"/>
  <c r="M221" i="237"/>
  <c r="L221" i="237"/>
  <c r="K221" i="237"/>
  <c r="J221" i="237"/>
  <c r="I221" i="237"/>
  <c r="H221" i="237"/>
  <c r="G221" i="237"/>
  <c r="F221" i="237"/>
  <c r="AR220" i="237"/>
  <c r="AQ220" i="237"/>
  <c r="AP220" i="237"/>
  <c r="AK220" i="237"/>
  <c r="AJ220" i="237"/>
  <c r="AI220" i="237"/>
  <c r="AH220" i="237"/>
  <c r="AG220" i="237"/>
  <c r="AF220" i="237"/>
  <c r="AE220" i="237"/>
  <c r="AD220" i="237"/>
  <c r="AC220" i="237"/>
  <c r="AB220" i="237"/>
  <c r="AA220" i="237"/>
  <c r="Z220" i="237"/>
  <c r="Y220" i="237"/>
  <c r="X220" i="237"/>
  <c r="W220" i="237"/>
  <c r="V220" i="237"/>
  <c r="U220" i="237"/>
  <c r="T220" i="237"/>
  <c r="S220" i="237"/>
  <c r="R220" i="237"/>
  <c r="Q220" i="237"/>
  <c r="P220" i="237"/>
  <c r="O220" i="237"/>
  <c r="N220" i="237"/>
  <c r="M220" i="237"/>
  <c r="L220" i="237"/>
  <c r="K220" i="237"/>
  <c r="J220" i="237"/>
  <c r="I220" i="237"/>
  <c r="H220" i="237"/>
  <c r="G220" i="237"/>
  <c r="F220" i="237"/>
  <c r="AR219" i="237"/>
  <c r="AQ219" i="237"/>
  <c r="AP219" i="237"/>
  <c r="AK219" i="237"/>
  <c r="AR218" i="237"/>
  <c r="AQ218" i="237"/>
  <c r="AP218" i="237"/>
  <c r="AK218" i="237"/>
  <c r="AJ218" i="237"/>
  <c r="AI218" i="237"/>
  <c r="AH218" i="237"/>
  <c r="AG218" i="237"/>
  <c r="AF218" i="237"/>
  <c r="AE218" i="237"/>
  <c r="AD218" i="237"/>
  <c r="AC218" i="237"/>
  <c r="AB218" i="237"/>
  <c r="AA218" i="237"/>
  <c r="Z218" i="237"/>
  <c r="Y218" i="237"/>
  <c r="X218" i="237"/>
  <c r="W218" i="237"/>
  <c r="V218" i="237"/>
  <c r="U218" i="237"/>
  <c r="T218" i="237"/>
  <c r="S218" i="237"/>
  <c r="R218" i="237"/>
  <c r="Q218" i="237"/>
  <c r="P218" i="237"/>
  <c r="O218" i="237"/>
  <c r="N218" i="237"/>
  <c r="M218" i="237"/>
  <c r="L218" i="237"/>
  <c r="K218" i="237"/>
  <c r="J218" i="237"/>
  <c r="I218" i="237"/>
  <c r="H218" i="237"/>
  <c r="G218" i="237"/>
  <c r="F218" i="237"/>
  <c r="AR217" i="237"/>
  <c r="AQ217" i="237"/>
  <c r="AP217" i="237"/>
  <c r="AM217" i="237"/>
  <c r="AL217" i="237"/>
  <c r="AK217" i="237"/>
  <c r="BD216" i="237"/>
  <c r="AR216" i="237"/>
  <c r="AQ216" i="237"/>
  <c r="AP216" i="237"/>
  <c r="AN216" i="237"/>
  <c r="AK216" i="237"/>
  <c r="AJ216" i="237"/>
  <c r="AI216" i="237"/>
  <c r="AH216" i="237"/>
  <c r="AG216" i="237"/>
  <c r="AF216" i="237"/>
  <c r="AE216" i="237"/>
  <c r="AD216" i="237"/>
  <c r="AC216" i="237"/>
  <c r="AB216" i="237"/>
  <c r="AA216" i="237"/>
  <c r="Z216" i="237"/>
  <c r="Y216" i="237"/>
  <c r="X216" i="237"/>
  <c r="W216" i="237"/>
  <c r="V216" i="237"/>
  <c r="U216" i="237"/>
  <c r="T216" i="237"/>
  <c r="S216" i="237"/>
  <c r="R216" i="237"/>
  <c r="Q216" i="237"/>
  <c r="P216" i="237"/>
  <c r="O216" i="237"/>
  <c r="N216" i="237"/>
  <c r="M216" i="237"/>
  <c r="L216" i="237"/>
  <c r="K216" i="237"/>
  <c r="J216" i="237"/>
  <c r="I216" i="237"/>
  <c r="H216" i="237"/>
  <c r="G216" i="237"/>
  <c r="F216" i="237"/>
  <c r="AR215" i="237"/>
  <c r="AQ215" i="237"/>
  <c r="AP215" i="237"/>
  <c r="AJ215" i="237"/>
  <c r="AI215" i="237"/>
  <c r="AH215" i="237"/>
  <c r="AG215" i="237"/>
  <c r="AF215" i="237"/>
  <c r="AE215" i="237"/>
  <c r="AD215" i="237"/>
  <c r="AC215" i="237"/>
  <c r="AB215" i="237"/>
  <c r="AA215" i="237"/>
  <c r="Z215" i="237"/>
  <c r="Y215" i="237"/>
  <c r="X215" i="237"/>
  <c r="W215" i="237"/>
  <c r="V215" i="237"/>
  <c r="U215" i="237"/>
  <c r="T215" i="237"/>
  <c r="S215" i="237"/>
  <c r="R215" i="237"/>
  <c r="Q215" i="237"/>
  <c r="P215" i="237"/>
  <c r="O215" i="237"/>
  <c r="N215" i="237"/>
  <c r="M215" i="237"/>
  <c r="L215" i="237"/>
  <c r="K215" i="237"/>
  <c r="J215" i="237"/>
  <c r="I215" i="237"/>
  <c r="H215" i="237"/>
  <c r="G215" i="237"/>
  <c r="F215" i="237"/>
  <c r="AR214" i="237"/>
  <c r="AQ214" i="237"/>
  <c r="AP214" i="237"/>
  <c r="AK214" i="237"/>
  <c r="AJ214" i="237"/>
  <c r="AI214" i="237"/>
  <c r="AH214" i="237"/>
  <c r="AG214" i="237"/>
  <c r="AF214" i="237"/>
  <c r="AE214" i="237"/>
  <c r="AD214" i="237"/>
  <c r="AC214" i="237"/>
  <c r="AB214" i="237"/>
  <c r="AA214" i="237"/>
  <c r="Z214" i="237"/>
  <c r="Y214" i="237"/>
  <c r="X214" i="237"/>
  <c r="W214" i="237"/>
  <c r="V214" i="237"/>
  <c r="U214" i="237"/>
  <c r="T214" i="237"/>
  <c r="S214" i="237"/>
  <c r="R214" i="237"/>
  <c r="Q214" i="237"/>
  <c r="P214" i="237"/>
  <c r="O214" i="237"/>
  <c r="N214" i="237"/>
  <c r="M214" i="237"/>
  <c r="L214" i="237"/>
  <c r="K214" i="237"/>
  <c r="J214" i="237"/>
  <c r="I214" i="237"/>
  <c r="H214" i="237"/>
  <c r="G214" i="237"/>
  <c r="F214" i="237"/>
  <c r="AR213" i="237"/>
  <c r="AQ213" i="237"/>
  <c r="AP213" i="237"/>
  <c r="AK213" i="237"/>
  <c r="AR212" i="237"/>
  <c r="AQ212" i="237"/>
  <c r="AP212" i="237"/>
  <c r="AK212" i="237"/>
  <c r="AZ211" i="237"/>
  <c r="AY211" i="237"/>
  <c r="AR211" i="237"/>
  <c r="AQ211" i="237"/>
  <c r="AP211" i="237"/>
  <c r="AM211" i="237"/>
  <c r="AL211" i="237"/>
  <c r="AK211" i="237"/>
  <c r="AJ211" i="237"/>
  <c r="AI211" i="237"/>
  <c r="AH211" i="237"/>
  <c r="AG211" i="237"/>
  <c r="AF211" i="237"/>
  <c r="AE211" i="237"/>
  <c r="AD211" i="237"/>
  <c r="AC211" i="237"/>
  <c r="AB211" i="237"/>
  <c r="AA211" i="237"/>
  <c r="Z211" i="237"/>
  <c r="Y211" i="237"/>
  <c r="X211" i="237"/>
  <c r="W211" i="237"/>
  <c r="V211" i="237"/>
  <c r="U211" i="237"/>
  <c r="T211" i="237"/>
  <c r="S211" i="237"/>
  <c r="R211" i="237"/>
  <c r="Q211" i="237"/>
  <c r="P211" i="237"/>
  <c r="O211" i="237"/>
  <c r="N211" i="237"/>
  <c r="M211" i="237"/>
  <c r="L211" i="237"/>
  <c r="K211" i="237"/>
  <c r="J211" i="237"/>
  <c r="I211" i="237"/>
  <c r="H211" i="237"/>
  <c r="G211" i="237"/>
  <c r="F211" i="237"/>
  <c r="D211" i="237"/>
  <c r="AR210" i="237"/>
  <c r="AQ210" i="237"/>
  <c r="AP210" i="237"/>
  <c r="AK210" i="237"/>
  <c r="AJ210" i="237"/>
  <c r="AI210" i="237"/>
  <c r="AH210" i="237"/>
  <c r="AG210" i="237"/>
  <c r="AF210" i="237"/>
  <c r="AE210" i="237"/>
  <c r="AD210" i="237"/>
  <c r="AC210" i="237"/>
  <c r="AB210" i="237"/>
  <c r="AA210" i="237"/>
  <c r="Z210" i="237"/>
  <c r="Y210" i="237"/>
  <c r="X210" i="237"/>
  <c r="W210" i="237"/>
  <c r="V210" i="237"/>
  <c r="U210" i="237"/>
  <c r="T210" i="237"/>
  <c r="S210" i="237"/>
  <c r="R210" i="237"/>
  <c r="Q210" i="237"/>
  <c r="P210" i="237"/>
  <c r="O210" i="237"/>
  <c r="N210" i="237"/>
  <c r="M210" i="237"/>
  <c r="L210" i="237"/>
  <c r="K210" i="237"/>
  <c r="J210" i="237"/>
  <c r="I210" i="237"/>
  <c r="H210" i="237"/>
  <c r="G210" i="237"/>
  <c r="F210" i="237"/>
  <c r="AR209" i="237"/>
  <c r="AQ209" i="237"/>
  <c r="AP209" i="237"/>
  <c r="AK209" i="237"/>
  <c r="AR208" i="237"/>
  <c r="AQ208" i="237"/>
  <c r="AP208" i="237"/>
  <c r="AK208" i="237"/>
  <c r="AJ208" i="237"/>
  <c r="AI208" i="237"/>
  <c r="AH208" i="237"/>
  <c r="AG208" i="237"/>
  <c r="AF208" i="237"/>
  <c r="AE208" i="237"/>
  <c r="AD208" i="237"/>
  <c r="AC208" i="237"/>
  <c r="AB208" i="237"/>
  <c r="AA208" i="237"/>
  <c r="Z208" i="237"/>
  <c r="Y208" i="237"/>
  <c r="X208" i="237"/>
  <c r="W208" i="237"/>
  <c r="V208" i="237"/>
  <c r="U208" i="237"/>
  <c r="T208" i="237"/>
  <c r="S208" i="237"/>
  <c r="R208" i="237"/>
  <c r="Q208" i="237"/>
  <c r="P208" i="237"/>
  <c r="O208" i="237"/>
  <c r="N208" i="237"/>
  <c r="M208" i="237"/>
  <c r="L208" i="237"/>
  <c r="K208" i="237"/>
  <c r="J208" i="237"/>
  <c r="I208" i="237"/>
  <c r="H208" i="237"/>
  <c r="G208" i="237"/>
  <c r="F208" i="237"/>
  <c r="AR207" i="237"/>
  <c r="AQ207" i="237"/>
  <c r="AP207" i="237"/>
  <c r="AK207" i="237"/>
  <c r="AJ207" i="237"/>
  <c r="AI207" i="237"/>
  <c r="AH207" i="237"/>
  <c r="AG207" i="237"/>
  <c r="AF207" i="237"/>
  <c r="AE207" i="237"/>
  <c r="AD207" i="237"/>
  <c r="AC207" i="237"/>
  <c r="AB207" i="237"/>
  <c r="AA207" i="237"/>
  <c r="Z207" i="237"/>
  <c r="Y207" i="237"/>
  <c r="X207" i="237"/>
  <c r="W207" i="237"/>
  <c r="V207" i="237"/>
  <c r="U207" i="237"/>
  <c r="T207" i="237"/>
  <c r="S207" i="237"/>
  <c r="R207" i="237"/>
  <c r="Q207" i="237"/>
  <c r="P207" i="237"/>
  <c r="O207" i="237"/>
  <c r="N207" i="237"/>
  <c r="M207" i="237"/>
  <c r="L207" i="237"/>
  <c r="K207" i="237"/>
  <c r="J207" i="237"/>
  <c r="I207" i="237"/>
  <c r="H207" i="237"/>
  <c r="G207" i="237"/>
  <c r="F207" i="237"/>
  <c r="AR206" i="237"/>
  <c r="AQ206" i="237"/>
  <c r="AP206" i="237"/>
  <c r="AK206" i="237"/>
  <c r="AR205" i="237"/>
  <c r="AQ205" i="237"/>
  <c r="AP205" i="237"/>
  <c r="AK205" i="237"/>
  <c r="AJ205" i="237"/>
  <c r="AI205" i="237"/>
  <c r="AH205" i="237"/>
  <c r="AG205" i="237"/>
  <c r="AF205" i="237"/>
  <c r="AE205" i="237"/>
  <c r="AD205" i="237"/>
  <c r="AC205" i="237"/>
  <c r="AB205" i="237"/>
  <c r="AA205" i="237"/>
  <c r="Z205" i="237"/>
  <c r="Y205" i="237"/>
  <c r="X205" i="237"/>
  <c r="W205" i="237"/>
  <c r="V205" i="237"/>
  <c r="U205" i="237"/>
  <c r="T205" i="237"/>
  <c r="S205" i="237"/>
  <c r="R205" i="237"/>
  <c r="Q205" i="237"/>
  <c r="P205" i="237"/>
  <c r="O205" i="237"/>
  <c r="N205" i="237"/>
  <c r="M205" i="237"/>
  <c r="L205" i="237"/>
  <c r="K205" i="237"/>
  <c r="J205" i="237"/>
  <c r="I205" i="237"/>
  <c r="H205" i="237"/>
  <c r="G205" i="237"/>
  <c r="F205" i="237"/>
  <c r="AR204" i="237"/>
  <c r="AQ204" i="237"/>
  <c r="AP204" i="237"/>
  <c r="AM204" i="237"/>
  <c r="AL204" i="237"/>
  <c r="AK204" i="237"/>
  <c r="BD203" i="237"/>
  <c r="AR203" i="237"/>
  <c r="AQ203" i="237"/>
  <c r="AP203" i="237"/>
  <c r="AN203" i="237"/>
  <c r="AK203" i="237"/>
  <c r="AJ203" i="237"/>
  <c r="AI203" i="237"/>
  <c r="AH203" i="237"/>
  <c r="AG203" i="237"/>
  <c r="AF203" i="237"/>
  <c r="AE203" i="237"/>
  <c r="AD203" i="237"/>
  <c r="AC203" i="237"/>
  <c r="AB203" i="237"/>
  <c r="AA203" i="237"/>
  <c r="Z203" i="237"/>
  <c r="Y203" i="237"/>
  <c r="X203" i="237"/>
  <c r="W203" i="237"/>
  <c r="V203" i="237"/>
  <c r="U203" i="237"/>
  <c r="T203" i="237"/>
  <c r="S203" i="237"/>
  <c r="R203" i="237"/>
  <c r="Q203" i="237"/>
  <c r="P203" i="237"/>
  <c r="O203" i="237"/>
  <c r="N203" i="237"/>
  <c r="M203" i="237"/>
  <c r="L203" i="237"/>
  <c r="K203" i="237"/>
  <c r="J203" i="237"/>
  <c r="I203" i="237"/>
  <c r="H203" i="237"/>
  <c r="G203" i="237"/>
  <c r="F203" i="237"/>
  <c r="AR202" i="237"/>
  <c r="AQ202" i="237"/>
  <c r="AP202" i="237"/>
  <c r="AJ202" i="237"/>
  <c r="AI202" i="237"/>
  <c r="AH202" i="237"/>
  <c r="AG202" i="237"/>
  <c r="AF202" i="237"/>
  <c r="AE202" i="237"/>
  <c r="AD202" i="237"/>
  <c r="AC202" i="237"/>
  <c r="AB202" i="237"/>
  <c r="AA202" i="237"/>
  <c r="Z202" i="237"/>
  <c r="Y202" i="237"/>
  <c r="X202" i="237"/>
  <c r="W202" i="237"/>
  <c r="V202" i="237"/>
  <c r="U202" i="237"/>
  <c r="T202" i="237"/>
  <c r="S202" i="237"/>
  <c r="R202" i="237"/>
  <c r="Q202" i="237"/>
  <c r="P202" i="237"/>
  <c r="O202" i="237"/>
  <c r="N202" i="237"/>
  <c r="M202" i="237"/>
  <c r="L202" i="237"/>
  <c r="K202" i="237"/>
  <c r="J202" i="237"/>
  <c r="I202" i="237"/>
  <c r="H202" i="237"/>
  <c r="G202" i="237"/>
  <c r="F202" i="237"/>
  <c r="AR201" i="237"/>
  <c r="AQ201" i="237"/>
  <c r="AP201" i="237"/>
  <c r="AK201" i="237"/>
  <c r="AJ201" i="237"/>
  <c r="AI201" i="237"/>
  <c r="AH201" i="237"/>
  <c r="AG201" i="237"/>
  <c r="AF201" i="237"/>
  <c r="AE201" i="237"/>
  <c r="AD201" i="237"/>
  <c r="AC201" i="237"/>
  <c r="AB201" i="237"/>
  <c r="AA201" i="237"/>
  <c r="Z201" i="237"/>
  <c r="Y201" i="237"/>
  <c r="X201" i="237"/>
  <c r="W201" i="237"/>
  <c r="V201" i="237"/>
  <c r="U201" i="237"/>
  <c r="T201" i="237"/>
  <c r="S201" i="237"/>
  <c r="R201" i="237"/>
  <c r="Q201" i="237"/>
  <c r="P201" i="237"/>
  <c r="O201" i="237"/>
  <c r="N201" i="237"/>
  <c r="M201" i="237"/>
  <c r="L201" i="237"/>
  <c r="K201" i="237"/>
  <c r="J201" i="237"/>
  <c r="I201" i="237"/>
  <c r="H201" i="237"/>
  <c r="G201" i="237"/>
  <c r="F201" i="237"/>
  <c r="AR200" i="237"/>
  <c r="AQ200" i="237"/>
  <c r="AP200" i="237"/>
  <c r="AK200" i="237"/>
  <c r="AR199" i="237"/>
  <c r="AQ199" i="237"/>
  <c r="AP199" i="237"/>
  <c r="AK199" i="237"/>
  <c r="AZ198" i="237"/>
  <c r="AY198" i="237"/>
  <c r="AR198" i="237"/>
  <c r="AQ198" i="237"/>
  <c r="AP198" i="237"/>
  <c r="AM198" i="237"/>
  <c r="AL198" i="237"/>
  <c r="AK198" i="237"/>
  <c r="AJ198" i="237"/>
  <c r="AI198" i="237"/>
  <c r="AH198" i="237"/>
  <c r="AG198" i="237"/>
  <c r="AF198" i="237"/>
  <c r="AE198" i="237"/>
  <c r="AD198" i="237"/>
  <c r="AC198" i="237"/>
  <c r="AB198" i="237"/>
  <c r="AA198" i="237"/>
  <c r="Z198" i="237"/>
  <c r="Y198" i="237"/>
  <c r="X198" i="237"/>
  <c r="W198" i="237"/>
  <c r="V198" i="237"/>
  <c r="U198" i="237"/>
  <c r="T198" i="237"/>
  <c r="S198" i="237"/>
  <c r="R198" i="237"/>
  <c r="Q198" i="237"/>
  <c r="P198" i="237"/>
  <c r="O198" i="237"/>
  <c r="N198" i="237"/>
  <c r="M198" i="237"/>
  <c r="L198" i="237"/>
  <c r="K198" i="237"/>
  <c r="J198" i="237"/>
  <c r="I198" i="237"/>
  <c r="H198" i="237"/>
  <c r="G198" i="237"/>
  <c r="F198" i="237"/>
  <c r="D198" i="237"/>
  <c r="AR197" i="237"/>
  <c r="AQ197" i="237"/>
  <c r="AP197" i="237"/>
  <c r="AK197" i="237"/>
  <c r="AJ197" i="237"/>
  <c r="AI197" i="237"/>
  <c r="AH197" i="237"/>
  <c r="AG197" i="237"/>
  <c r="AF197" i="237"/>
  <c r="AE197" i="237"/>
  <c r="AD197" i="237"/>
  <c r="AC197" i="237"/>
  <c r="AB197" i="237"/>
  <c r="AA197" i="237"/>
  <c r="Z197" i="237"/>
  <c r="Y197" i="237"/>
  <c r="X197" i="237"/>
  <c r="W197" i="237"/>
  <c r="V197" i="237"/>
  <c r="U197" i="237"/>
  <c r="T197" i="237"/>
  <c r="S197" i="237"/>
  <c r="R197" i="237"/>
  <c r="Q197" i="237"/>
  <c r="P197" i="237"/>
  <c r="O197" i="237"/>
  <c r="N197" i="237"/>
  <c r="M197" i="237"/>
  <c r="L197" i="237"/>
  <c r="K197" i="237"/>
  <c r="J197" i="237"/>
  <c r="I197" i="237"/>
  <c r="H197" i="237"/>
  <c r="G197" i="237"/>
  <c r="F197" i="237"/>
  <c r="AR196" i="237"/>
  <c r="AQ196" i="237"/>
  <c r="AP196" i="237"/>
  <c r="AK196" i="237"/>
  <c r="AR195" i="237"/>
  <c r="AQ195" i="237"/>
  <c r="AP195" i="237"/>
  <c r="AK195" i="237"/>
  <c r="AJ195" i="237"/>
  <c r="AI195" i="237"/>
  <c r="AH195" i="237"/>
  <c r="AG195" i="237"/>
  <c r="AF195" i="237"/>
  <c r="AE195" i="237"/>
  <c r="AD195" i="237"/>
  <c r="AC195" i="237"/>
  <c r="AB195" i="237"/>
  <c r="AA195" i="237"/>
  <c r="Z195" i="237"/>
  <c r="Y195" i="237"/>
  <c r="X195" i="237"/>
  <c r="W195" i="237"/>
  <c r="V195" i="237"/>
  <c r="U195" i="237"/>
  <c r="T195" i="237"/>
  <c r="S195" i="237"/>
  <c r="R195" i="237"/>
  <c r="Q195" i="237"/>
  <c r="P195" i="237"/>
  <c r="O195" i="237"/>
  <c r="N195" i="237"/>
  <c r="M195" i="237"/>
  <c r="L195" i="237"/>
  <c r="K195" i="237"/>
  <c r="J195" i="237"/>
  <c r="I195" i="237"/>
  <c r="H195" i="237"/>
  <c r="G195" i="237"/>
  <c r="F195" i="237"/>
  <c r="AR194" i="237"/>
  <c r="AQ194" i="237"/>
  <c r="AP194" i="237"/>
  <c r="AK194" i="237"/>
  <c r="AR193" i="237"/>
  <c r="AQ193" i="237"/>
  <c r="AP193" i="237"/>
  <c r="AK193" i="237"/>
  <c r="AR192" i="237"/>
  <c r="AQ192" i="237"/>
  <c r="AP192" i="237"/>
  <c r="AK192" i="237"/>
  <c r="AJ192" i="237"/>
  <c r="AI192" i="237"/>
  <c r="AH192" i="237"/>
  <c r="AG192" i="237"/>
  <c r="AF192" i="237"/>
  <c r="AE192" i="237"/>
  <c r="AD192" i="237"/>
  <c r="AC192" i="237"/>
  <c r="AB192" i="237"/>
  <c r="AA192" i="237"/>
  <c r="Z192" i="237"/>
  <c r="Y192" i="237"/>
  <c r="X192" i="237"/>
  <c r="W192" i="237"/>
  <c r="V192" i="237"/>
  <c r="U192" i="237"/>
  <c r="T192" i="237"/>
  <c r="S192" i="237"/>
  <c r="R192" i="237"/>
  <c r="Q192" i="237"/>
  <c r="P192" i="237"/>
  <c r="O192" i="237"/>
  <c r="N192" i="237"/>
  <c r="M192" i="237"/>
  <c r="L192" i="237"/>
  <c r="K192" i="237"/>
  <c r="J192" i="237"/>
  <c r="I192" i="237"/>
  <c r="H192" i="237"/>
  <c r="G192" i="237"/>
  <c r="F192" i="237"/>
  <c r="AR191" i="237"/>
  <c r="AQ191" i="237"/>
  <c r="AP191" i="237"/>
  <c r="AM191" i="237"/>
  <c r="AL191" i="237"/>
  <c r="AK191" i="237"/>
  <c r="BD190" i="237"/>
  <c r="AR190" i="237"/>
  <c r="AQ190" i="237"/>
  <c r="AP190" i="237"/>
  <c r="AN190" i="237"/>
  <c r="AK190" i="237"/>
  <c r="AJ190" i="237"/>
  <c r="AI190" i="237"/>
  <c r="AH190" i="237"/>
  <c r="AG190" i="237"/>
  <c r="AF190" i="237"/>
  <c r="AE190" i="237"/>
  <c r="AD190" i="237"/>
  <c r="AC190" i="237"/>
  <c r="AB190" i="237"/>
  <c r="AA190" i="237"/>
  <c r="Z190" i="237"/>
  <c r="Y190" i="237"/>
  <c r="X190" i="237"/>
  <c r="W190" i="237"/>
  <c r="V190" i="237"/>
  <c r="U190" i="237"/>
  <c r="T190" i="237"/>
  <c r="S190" i="237"/>
  <c r="R190" i="237"/>
  <c r="Q190" i="237"/>
  <c r="P190" i="237"/>
  <c r="O190" i="237"/>
  <c r="N190" i="237"/>
  <c r="M190" i="237"/>
  <c r="L190" i="237"/>
  <c r="K190" i="237"/>
  <c r="J190" i="237"/>
  <c r="I190" i="237"/>
  <c r="H190" i="237"/>
  <c r="G190" i="237"/>
  <c r="F190" i="237"/>
  <c r="AR189" i="237"/>
  <c r="AQ189" i="237"/>
  <c r="AP189" i="237"/>
  <c r="AJ189" i="237"/>
  <c r="AI189" i="237"/>
  <c r="AH189" i="237"/>
  <c r="AG189" i="237"/>
  <c r="AF189" i="237"/>
  <c r="AE189" i="237"/>
  <c r="AD189" i="237"/>
  <c r="AC189" i="237"/>
  <c r="AB189" i="237"/>
  <c r="AA189" i="237"/>
  <c r="Z189" i="237"/>
  <c r="Y189" i="237"/>
  <c r="X189" i="237"/>
  <c r="W189" i="237"/>
  <c r="V189" i="237"/>
  <c r="U189" i="237"/>
  <c r="T189" i="237"/>
  <c r="S189" i="237"/>
  <c r="R189" i="237"/>
  <c r="Q189" i="237"/>
  <c r="P189" i="237"/>
  <c r="O189" i="237"/>
  <c r="N189" i="237"/>
  <c r="M189" i="237"/>
  <c r="L189" i="237"/>
  <c r="K189" i="237"/>
  <c r="J189" i="237"/>
  <c r="I189" i="237"/>
  <c r="H189" i="237"/>
  <c r="G189" i="237"/>
  <c r="F189" i="237"/>
  <c r="AR188" i="237"/>
  <c r="AQ188" i="237"/>
  <c r="AP188" i="237"/>
  <c r="AK188" i="237"/>
  <c r="AJ188" i="237"/>
  <c r="AI188" i="237"/>
  <c r="AH188" i="237"/>
  <c r="AG188" i="237"/>
  <c r="AF188" i="237"/>
  <c r="AE188" i="237"/>
  <c r="AD188" i="237"/>
  <c r="AC188" i="237"/>
  <c r="AB188" i="237"/>
  <c r="AA188" i="237"/>
  <c r="Z188" i="237"/>
  <c r="Y188" i="237"/>
  <c r="X188" i="237"/>
  <c r="W188" i="237"/>
  <c r="V188" i="237"/>
  <c r="U188" i="237"/>
  <c r="T188" i="237"/>
  <c r="S188" i="237"/>
  <c r="R188" i="237"/>
  <c r="Q188" i="237"/>
  <c r="P188" i="237"/>
  <c r="O188" i="237"/>
  <c r="N188" i="237"/>
  <c r="M188" i="237"/>
  <c r="L188" i="237"/>
  <c r="K188" i="237"/>
  <c r="J188" i="237"/>
  <c r="I188" i="237"/>
  <c r="H188" i="237"/>
  <c r="G188" i="237"/>
  <c r="F188" i="237"/>
  <c r="AR187" i="237"/>
  <c r="AQ187" i="237"/>
  <c r="AP187" i="237"/>
  <c r="AK187" i="237"/>
  <c r="AR186" i="237"/>
  <c r="AQ186" i="237"/>
  <c r="AP186" i="237"/>
  <c r="AK186" i="237"/>
  <c r="AZ185" i="237"/>
  <c r="AY185" i="237"/>
  <c r="AR185" i="237"/>
  <c r="AQ185" i="237"/>
  <c r="AP185" i="237"/>
  <c r="AM185" i="237"/>
  <c r="AL185" i="237"/>
  <c r="AK185" i="237"/>
  <c r="AJ185" i="237"/>
  <c r="AI185" i="237"/>
  <c r="AH185" i="237"/>
  <c r="AG185" i="237"/>
  <c r="AF185" i="237"/>
  <c r="AE185" i="237"/>
  <c r="AD185" i="237"/>
  <c r="AC185" i="237"/>
  <c r="AB185" i="237"/>
  <c r="AA185" i="237"/>
  <c r="Z185" i="237"/>
  <c r="Y185" i="237"/>
  <c r="X185" i="237"/>
  <c r="W185" i="237"/>
  <c r="V185" i="237"/>
  <c r="U185" i="237"/>
  <c r="T185" i="237"/>
  <c r="S185" i="237"/>
  <c r="R185" i="237"/>
  <c r="Q185" i="237"/>
  <c r="P185" i="237"/>
  <c r="O185" i="237"/>
  <c r="N185" i="237"/>
  <c r="M185" i="237"/>
  <c r="L185" i="237"/>
  <c r="K185" i="237"/>
  <c r="J185" i="237"/>
  <c r="I185" i="237"/>
  <c r="H185" i="237"/>
  <c r="G185" i="237"/>
  <c r="F185" i="237"/>
  <c r="D185" i="237"/>
  <c r="AR184" i="237"/>
  <c r="AQ184" i="237"/>
  <c r="AP184" i="237"/>
  <c r="AK184" i="237"/>
  <c r="AJ184" i="237"/>
  <c r="AI184" i="237"/>
  <c r="AH184" i="237"/>
  <c r="AG184" i="237"/>
  <c r="AF184" i="237"/>
  <c r="AE184" i="237"/>
  <c r="AD184" i="237"/>
  <c r="AC184" i="237"/>
  <c r="AB184" i="237"/>
  <c r="AA184" i="237"/>
  <c r="Z184" i="237"/>
  <c r="Y184" i="237"/>
  <c r="X184" i="237"/>
  <c r="W184" i="237"/>
  <c r="V184" i="237"/>
  <c r="U184" i="237"/>
  <c r="T184" i="237"/>
  <c r="S184" i="237"/>
  <c r="R184" i="237"/>
  <c r="Q184" i="237"/>
  <c r="P184" i="237"/>
  <c r="O184" i="237"/>
  <c r="N184" i="237"/>
  <c r="M184" i="237"/>
  <c r="L184" i="237"/>
  <c r="K184" i="237"/>
  <c r="J184" i="237"/>
  <c r="I184" i="237"/>
  <c r="H184" i="237"/>
  <c r="G184" i="237"/>
  <c r="F184" i="237"/>
  <c r="AR183" i="237"/>
  <c r="AQ183" i="237"/>
  <c r="AP183" i="237"/>
  <c r="AK183" i="237"/>
  <c r="AR182" i="237"/>
  <c r="AQ182" i="237"/>
  <c r="AP182" i="237"/>
  <c r="AK182" i="237"/>
  <c r="AJ182" i="237"/>
  <c r="AI182" i="237"/>
  <c r="AH182" i="237"/>
  <c r="AG182" i="237"/>
  <c r="AF182" i="237"/>
  <c r="AE182" i="237"/>
  <c r="AD182" i="237"/>
  <c r="AC182" i="237"/>
  <c r="AB182" i="237"/>
  <c r="AA182" i="237"/>
  <c r="Z182" i="237"/>
  <c r="Y182" i="237"/>
  <c r="X182" i="237"/>
  <c r="W182" i="237"/>
  <c r="V182" i="237"/>
  <c r="U182" i="237"/>
  <c r="T182" i="237"/>
  <c r="S182" i="237"/>
  <c r="R182" i="237"/>
  <c r="Q182" i="237"/>
  <c r="P182" i="237"/>
  <c r="O182" i="237"/>
  <c r="N182" i="237"/>
  <c r="M182" i="237"/>
  <c r="L182" i="237"/>
  <c r="K182" i="237"/>
  <c r="J182" i="237"/>
  <c r="I182" i="237"/>
  <c r="H182" i="237"/>
  <c r="G182" i="237"/>
  <c r="F182" i="237"/>
  <c r="AR181" i="237"/>
  <c r="AQ181" i="237"/>
  <c r="AP181" i="237"/>
  <c r="AK181" i="237"/>
  <c r="AJ181" i="237"/>
  <c r="AI181" i="237"/>
  <c r="AH181" i="237"/>
  <c r="AG181" i="237"/>
  <c r="AF181" i="237"/>
  <c r="AE181" i="237"/>
  <c r="AD181" i="237"/>
  <c r="AC181" i="237"/>
  <c r="AB181" i="237"/>
  <c r="AA181" i="237"/>
  <c r="Z181" i="237"/>
  <c r="Y181" i="237"/>
  <c r="X181" i="237"/>
  <c r="W181" i="237"/>
  <c r="V181" i="237"/>
  <c r="U181" i="237"/>
  <c r="T181" i="237"/>
  <c r="S181" i="237"/>
  <c r="R181" i="237"/>
  <c r="Q181" i="237"/>
  <c r="P181" i="237"/>
  <c r="O181" i="237"/>
  <c r="N181" i="237"/>
  <c r="M181" i="237"/>
  <c r="L181" i="237"/>
  <c r="K181" i="237"/>
  <c r="J181" i="237"/>
  <c r="I181" i="237"/>
  <c r="H181" i="237"/>
  <c r="G181" i="237"/>
  <c r="F181" i="237"/>
  <c r="AR180" i="237"/>
  <c r="AQ180" i="237"/>
  <c r="AP180" i="237"/>
  <c r="AK180" i="237"/>
  <c r="AR179" i="237"/>
  <c r="AQ179" i="237"/>
  <c r="AP179" i="237"/>
  <c r="AK179" i="237"/>
  <c r="AJ179" i="237"/>
  <c r="AI179" i="237"/>
  <c r="AH179" i="237"/>
  <c r="AG179" i="237"/>
  <c r="AF179" i="237"/>
  <c r="AE179" i="237"/>
  <c r="AD179" i="237"/>
  <c r="AC179" i="237"/>
  <c r="AB179" i="237"/>
  <c r="AA179" i="237"/>
  <c r="Z179" i="237"/>
  <c r="Y179" i="237"/>
  <c r="X179" i="237"/>
  <c r="W179" i="237"/>
  <c r="V179" i="237"/>
  <c r="U179" i="237"/>
  <c r="T179" i="237"/>
  <c r="S179" i="237"/>
  <c r="R179" i="237"/>
  <c r="Q179" i="237"/>
  <c r="P179" i="237"/>
  <c r="O179" i="237"/>
  <c r="N179" i="237"/>
  <c r="M179" i="237"/>
  <c r="L179" i="237"/>
  <c r="K179" i="237"/>
  <c r="J179" i="237"/>
  <c r="I179" i="237"/>
  <c r="H179" i="237"/>
  <c r="G179" i="237"/>
  <c r="F179" i="237"/>
  <c r="AR178" i="237"/>
  <c r="AQ178" i="237"/>
  <c r="AP178" i="237"/>
  <c r="AM178" i="237"/>
  <c r="AL178" i="237"/>
  <c r="AK178" i="237"/>
  <c r="BD177" i="237"/>
  <c r="AR177" i="237"/>
  <c r="AQ177" i="237"/>
  <c r="AP177" i="237"/>
  <c r="AN177" i="237"/>
  <c r="AK177" i="237"/>
  <c r="AJ177" i="237"/>
  <c r="AI177" i="237"/>
  <c r="AH177" i="237"/>
  <c r="AG177" i="237"/>
  <c r="AF177" i="237"/>
  <c r="AE177" i="237"/>
  <c r="AD177" i="237"/>
  <c r="AC177" i="237"/>
  <c r="AB177" i="237"/>
  <c r="AA177" i="237"/>
  <c r="Z177" i="237"/>
  <c r="Y177" i="237"/>
  <c r="X177" i="237"/>
  <c r="W177" i="237"/>
  <c r="V177" i="237"/>
  <c r="U177" i="237"/>
  <c r="T177" i="237"/>
  <c r="S177" i="237"/>
  <c r="R177" i="237"/>
  <c r="Q177" i="237"/>
  <c r="P177" i="237"/>
  <c r="O177" i="237"/>
  <c r="N177" i="237"/>
  <c r="M177" i="237"/>
  <c r="L177" i="237"/>
  <c r="K177" i="237"/>
  <c r="J177" i="237"/>
  <c r="I177" i="237"/>
  <c r="H177" i="237"/>
  <c r="G177" i="237"/>
  <c r="F177" i="237"/>
  <c r="AR176" i="237"/>
  <c r="AQ176" i="237"/>
  <c r="AP176" i="237"/>
  <c r="AJ176" i="237"/>
  <c r="AI176" i="237"/>
  <c r="AH176" i="237"/>
  <c r="AG176" i="237"/>
  <c r="AF176" i="237"/>
  <c r="AE176" i="237"/>
  <c r="AD176" i="237"/>
  <c r="AC176" i="237"/>
  <c r="AB176" i="237"/>
  <c r="AA176" i="237"/>
  <c r="Z176" i="237"/>
  <c r="Y176" i="237"/>
  <c r="X176" i="237"/>
  <c r="W176" i="237"/>
  <c r="V176" i="237"/>
  <c r="U176" i="237"/>
  <c r="T176" i="237"/>
  <c r="S176" i="237"/>
  <c r="R176" i="237"/>
  <c r="Q176" i="237"/>
  <c r="P176" i="237"/>
  <c r="O176" i="237"/>
  <c r="N176" i="237"/>
  <c r="M176" i="237"/>
  <c r="L176" i="237"/>
  <c r="K176" i="237"/>
  <c r="J176" i="237"/>
  <c r="I176" i="237"/>
  <c r="H176" i="237"/>
  <c r="G176" i="237"/>
  <c r="F176" i="237"/>
  <c r="AR175" i="237"/>
  <c r="AQ175" i="237"/>
  <c r="AP175" i="237"/>
  <c r="AK175" i="237"/>
  <c r="AJ175" i="237"/>
  <c r="AI175" i="237"/>
  <c r="AH175" i="237"/>
  <c r="AG175" i="237"/>
  <c r="AF175" i="237"/>
  <c r="AE175" i="237"/>
  <c r="AD175" i="237"/>
  <c r="AC175" i="237"/>
  <c r="AB175" i="237"/>
  <c r="AA175" i="237"/>
  <c r="Z175" i="237"/>
  <c r="Y175" i="237"/>
  <c r="X175" i="237"/>
  <c r="W175" i="237"/>
  <c r="V175" i="237"/>
  <c r="U175" i="237"/>
  <c r="T175" i="237"/>
  <c r="S175" i="237"/>
  <c r="R175" i="237"/>
  <c r="Q175" i="237"/>
  <c r="P175" i="237"/>
  <c r="O175" i="237"/>
  <c r="N175" i="237"/>
  <c r="M175" i="237"/>
  <c r="L175" i="237"/>
  <c r="K175" i="237"/>
  <c r="J175" i="237"/>
  <c r="I175" i="237"/>
  <c r="H175" i="237"/>
  <c r="G175" i="237"/>
  <c r="F175" i="237"/>
  <c r="AR174" i="237"/>
  <c r="AQ174" i="237"/>
  <c r="AP174" i="237"/>
  <c r="AK174" i="237"/>
  <c r="AR173" i="237"/>
  <c r="AQ173" i="237"/>
  <c r="AP173" i="237"/>
  <c r="AK173" i="237"/>
  <c r="AZ172" i="237"/>
  <c r="AY172" i="237"/>
  <c r="AR172" i="237"/>
  <c r="AQ172" i="237"/>
  <c r="AP172" i="237"/>
  <c r="AM172" i="237"/>
  <c r="AL172" i="237"/>
  <c r="AK172" i="237"/>
  <c r="AJ172" i="237"/>
  <c r="AI172" i="237"/>
  <c r="AH172" i="237"/>
  <c r="AG172" i="237"/>
  <c r="AF172" i="237"/>
  <c r="AE172" i="237"/>
  <c r="AD172" i="237"/>
  <c r="AC172" i="237"/>
  <c r="AB172" i="237"/>
  <c r="AA172" i="237"/>
  <c r="Z172" i="237"/>
  <c r="Y172" i="237"/>
  <c r="X172" i="237"/>
  <c r="W172" i="237"/>
  <c r="V172" i="237"/>
  <c r="U172" i="237"/>
  <c r="T172" i="237"/>
  <c r="S172" i="237"/>
  <c r="R172" i="237"/>
  <c r="Q172" i="237"/>
  <c r="P172" i="237"/>
  <c r="O172" i="237"/>
  <c r="N172" i="237"/>
  <c r="M172" i="237"/>
  <c r="L172" i="237"/>
  <c r="K172" i="237"/>
  <c r="J172" i="237"/>
  <c r="I172" i="237"/>
  <c r="H172" i="237"/>
  <c r="G172" i="237"/>
  <c r="F172" i="237"/>
  <c r="D172" i="237"/>
  <c r="AR171" i="237"/>
  <c r="AQ171" i="237"/>
  <c r="AP171" i="237"/>
  <c r="AK171" i="237"/>
  <c r="AJ171" i="237"/>
  <c r="AI171" i="237"/>
  <c r="AH171" i="237"/>
  <c r="AG171" i="237"/>
  <c r="AF171" i="237"/>
  <c r="AE171" i="237"/>
  <c r="AD171" i="237"/>
  <c r="AC171" i="237"/>
  <c r="AB171" i="237"/>
  <c r="AA171" i="237"/>
  <c r="Z171" i="237"/>
  <c r="Y171" i="237"/>
  <c r="X171" i="237"/>
  <c r="W171" i="237"/>
  <c r="V171" i="237"/>
  <c r="U171" i="237"/>
  <c r="T171" i="237"/>
  <c r="S171" i="237"/>
  <c r="R171" i="237"/>
  <c r="Q171" i="237"/>
  <c r="P171" i="237"/>
  <c r="O171" i="237"/>
  <c r="N171" i="237"/>
  <c r="M171" i="237"/>
  <c r="L171" i="237"/>
  <c r="K171" i="237"/>
  <c r="J171" i="237"/>
  <c r="I171" i="237"/>
  <c r="H171" i="237"/>
  <c r="G171" i="237"/>
  <c r="F171" i="237"/>
  <c r="AR170" i="237"/>
  <c r="AQ170" i="237"/>
  <c r="AP170" i="237"/>
  <c r="AK170" i="237"/>
  <c r="AR169" i="237"/>
  <c r="AQ169" i="237"/>
  <c r="AP169" i="237"/>
  <c r="AK169" i="237"/>
  <c r="AJ169" i="237"/>
  <c r="AI169" i="237"/>
  <c r="AH169" i="237"/>
  <c r="AG169" i="237"/>
  <c r="AF169" i="237"/>
  <c r="AE169" i="237"/>
  <c r="AD169" i="237"/>
  <c r="AC169" i="237"/>
  <c r="AB169" i="237"/>
  <c r="AA169" i="237"/>
  <c r="Z169" i="237"/>
  <c r="Y169" i="237"/>
  <c r="X169" i="237"/>
  <c r="W169" i="237"/>
  <c r="V169" i="237"/>
  <c r="U169" i="237"/>
  <c r="T169" i="237"/>
  <c r="S169" i="237"/>
  <c r="R169" i="237"/>
  <c r="Q169" i="237"/>
  <c r="P169" i="237"/>
  <c r="O169" i="237"/>
  <c r="N169" i="237"/>
  <c r="M169" i="237"/>
  <c r="L169" i="237"/>
  <c r="K169" i="237"/>
  <c r="J169" i="237"/>
  <c r="I169" i="237"/>
  <c r="H169" i="237"/>
  <c r="G169" i="237"/>
  <c r="F169" i="237"/>
  <c r="AR168" i="237"/>
  <c r="AQ168" i="237"/>
  <c r="AP168" i="237"/>
  <c r="AK168" i="237"/>
  <c r="AJ168" i="237"/>
  <c r="AI168" i="237"/>
  <c r="AH168" i="237"/>
  <c r="AG168" i="237"/>
  <c r="AF168" i="237"/>
  <c r="AE168" i="237"/>
  <c r="AD168" i="237"/>
  <c r="AC168" i="237"/>
  <c r="AB168" i="237"/>
  <c r="AA168" i="237"/>
  <c r="Z168" i="237"/>
  <c r="Y168" i="237"/>
  <c r="X168" i="237"/>
  <c r="W168" i="237"/>
  <c r="V168" i="237"/>
  <c r="U168" i="237"/>
  <c r="T168" i="237"/>
  <c r="S168" i="237"/>
  <c r="R168" i="237"/>
  <c r="Q168" i="237"/>
  <c r="P168" i="237"/>
  <c r="O168" i="237"/>
  <c r="N168" i="237"/>
  <c r="M168" i="237"/>
  <c r="L168" i="237"/>
  <c r="K168" i="237"/>
  <c r="J168" i="237"/>
  <c r="I168" i="237"/>
  <c r="H168" i="237"/>
  <c r="G168" i="237"/>
  <c r="F168" i="237"/>
  <c r="AR167" i="237"/>
  <c r="AQ167" i="237"/>
  <c r="AP167" i="237"/>
  <c r="AK167" i="237"/>
  <c r="AR166" i="237"/>
  <c r="AQ166" i="237"/>
  <c r="AP166" i="237"/>
  <c r="AK166" i="237"/>
  <c r="AJ166" i="237"/>
  <c r="AI166" i="237"/>
  <c r="AH166" i="237"/>
  <c r="AG166" i="237"/>
  <c r="AF166" i="237"/>
  <c r="AE166" i="237"/>
  <c r="AD166" i="237"/>
  <c r="AC166" i="237"/>
  <c r="AB166" i="237"/>
  <c r="AA166" i="237"/>
  <c r="Z166" i="237"/>
  <c r="Y166" i="237"/>
  <c r="X166" i="237"/>
  <c r="W166" i="237"/>
  <c r="V166" i="237"/>
  <c r="U166" i="237"/>
  <c r="T166" i="237"/>
  <c r="S166" i="237"/>
  <c r="R166" i="237"/>
  <c r="Q166" i="237"/>
  <c r="P166" i="237"/>
  <c r="O166" i="237"/>
  <c r="N166" i="237"/>
  <c r="M166" i="237"/>
  <c r="L166" i="237"/>
  <c r="K166" i="237"/>
  <c r="J166" i="237"/>
  <c r="I166" i="237"/>
  <c r="H166" i="237"/>
  <c r="G166" i="237"/>
  <c r="F166" i="237"/>
  <c r="AR165" i="237"/>
  <c r="AQ165" i="237"/>
  <c r="AP165" i="237"/>
  <c r="AM165" i="237"/>
  <c r="AL165" i="237"/>
  <c r="AK165" i="237"/>
  <c r="BD164" i="237"/>
  <c r="AR164" i="237"/>
  <c r="AQ164" i="237"/>
  <c r="AP164" i="237"/>
  <c r="AN164" i="237"/>
  <c r="AK164" i="237"/>
  <c r="AJ164" i="237"/>
  <c r="AI164" i="237"/>
  <c r="AH164" i="237"/>
  <c r="AG164" i="237"/>
  <c r="AF164" i="237"/>
  <c r="AE164" i="237"/>
  <c r="AD164" i="237"/>
  <c r="AC164" i="237"/>
  <c r="AB164" i="237"/>
  <c r="AA164" i="237"/>
  <c r="Z164" i="237"/>
  <c r="Y164" i="237"/>
  <c r="X164" i="237"/>
  <c r="W164" i="237"/>
  <c r="V164" i="237"/>
  <c r="U164" i="237"/>
  <c r="T164" i="237"/>
  <c r="S164" i="237"/>
  <c r="R164" i="237"/>
  <c r="Q164" i="237"/>
  <c r="P164" i="237"/>
  <c r="O164" i="237"/>
  <c r="N164" i="237"/>
  <c r="M164" i="237"/>
  <c r="L164" i="237"/>
  <c r="K164" i="237"/>
  <c r="J164" i="237"/>
  <c r="I164" i="237"/>
  <c r="H164" i="237"/>
  <c r="G164" i="237"/>
  <c r="F164" i="237"/>
  <c r="AR163" i="237"/>
  <c r="AQ163" i="237"/>
  <c r="AP163" i="237"/>
  <c r="AJ163" i="237"/>
  <c r="AI163" i="237"/>
  <c r="AH163" i="237"/>
  <c r="AG163" i="237"/>
  <c r="AF163" i="237"/>
  <c r="AE163" i="237"/>
  <c r="AD163" i="237"/>
  <c r="AC163" i="237"/>
  <c r="AB163" i="237"/>
  <c r="AA163" i="237"/>
  <c r="Z163" i="237"/>
  <c r="Y163" i="237"/>
  <c r="X163" i="237"/>
  <c r="W163" i="237"/>
  <c r="V163" i="237"/>
  <c r="U163" i="237"/>
  <c r="T163" i="237"/>
  <c r="S163" i="237"/>
  <c r="R163" i="237"/>
  <c r="Q163" i="237"/>
  <c r="P163" i="237"/>
  <c r="O163" i="237"/>
  <c r="N163" i="237"/>
  <c r="M163" i="237"/>
  <c r="L163" i="237"/>
  <c r="K163" i="237"/>
  <c r="J163" i="237"/>
  <c r="I163" i="237"/>
  <c r="H163" i="237"/>
  <c r="G163" i="237"/>
  <c r="F163" i="237"/>
  <c r="AR162" i="237"/>
  <c r="AQ162" i="237"/>
  <c r="AP162" i="237"/>
  <c r="AK162" i="237"/>
  <c r="AJ162" i="237"/>
  <c r="AI162" i="237"/>
  <c r="AH162" i="237"/>
  <c r="AG162" i="237"/>
  <c r="AF162" i="237"/>
  <c r="AE162" i="237"/>
  <c r="AD162" i="237"/>
  <c r="AC162" i="237"/>
  <c r="AB162" i="237"/>
  <c r="AA162" i="237"/>
  <c r="Z162" i="237"/>
  <c r="Y162" i="237"/>
  <c r="X162" i="237"/>
  <c r="W162" i="237"/>
  <c r="V162" i="237"/>
  <c r="U162" i="237"/>
  <c r="T162" i="237"/>
  <c r="S162" i="237"/>
  <c r="R162" i="237"/>
  <c r="Q162" i="237"/>
  <c r="P162" i="237"/>
  <c r="O162" i="237"/>
  <c r="N162" i="237"/>
  <c r="M162" i="237"/>
  <c r="L162" i="237"/>
  <c r="K162" i="237"/>
  <c r="J162" i="237"/>
  <c r="I162" i="237"/>
  <c r="H162" i="237"/>
  <c r="G162" i="237"/>
  <c r="F162" i="237"/>
  <c r="AR161" i="237"/>
  <c r="AQ161" i="237"/>
  <c r="AP161" i="237"/>
  <c r="AK161" i="237"/>
  <c r="AR160" i="237"/>
  <c r="AQ160" i="237"/>
  <c r="AP160" i="237"/>
  <c r="AK160" i="237"/>
  <c r="AZ159" i="237"/>
  <c r="AY159" i="237"/>
  <c r="AR159" i="237"/>
  <c r="AQ159" i="237"/>
  <c r="AP159" i="237"/>
  <c r="AM159" i="237"/>
  <c r="AL159" i="237"/>
  <c r="AK159" i="237"/>
  <c r="AJ159" i="237"/>
  <c r="AI159" i="237"/>
  <c r="AH159" i="237"/>
  <c r="AG159" i="237"/>
  <c r="AF159" i="237"/>
  <c r="AE159" i="237"/>
  <c r="AD159" i="237"/>
  <c r="AC159" i="237"/>
  <c r="AB159" i="237"/>
  <c r="AA159" i="237"/>
  <c r="Z159" i="237"/>
  <c r="Y159" i="237"/>
  <c r="X159" i="237"/>
  <c r="W159" i="237"/>
  <c r="V159" i="237"/>
  <c r="U159" i="237"/>
  <c r="T159" i="237"/>
  <c r="S159" i="237"/>
  <c r="R159" i="237"/>
  <c r="Q159" i="237"/>
  <c r="P159" i="237"/>
  <c r="O159" i="237"/>
  <c r="N159" i="237"/>
  <c r="M159" i="237"/>
  <c r="L159" i="237"/>
  <c r="K159" i="237"/>
  <c r="J159" i="237"/>
  <c r="I159" i="237"/>
  <c r="H159" i="237"/>
  <c r="G159" i="237"/>
  <c r="F159" i="237"/>
  <c r="D159" i="237"/>
  <c r="AR158" i="237"/>
  <c r="AQ158" i="237"/>
  <c r="AP158" i="237"/>
  <c r="AK158" i="237"/>
  <c r="AJ158" i="237"/>
  <c r="AI158" i="237"/>
  <c r="AH158" i="237"/>
  <c r="AG158" i="237"/>
  <c r="AF158" i="237"/>
  <c r="AE158" i="237"/>
  <c r="AD158" i="237"/>
  <c r="AC158" i="237"/>
  <c r="AB158" i="237"/>
  <c r="AA158" i="237"/>
  <c r="Z158" i="237"/>
  <c r="Y158" i="237"/>
  <c r="X158" i="237"/>
  <c r="W158" i="237"/>
  <c r="V158" i="237"/>
  <c r="U158" i="237"/>
  <c r="T158" i="237"/>
  <c r="S158" i="237"/>
  <c r="R158" i="237"/>
  <c r="Q158" i="237"/>
  <c r="P158" i="237"/>
  <c r="O158" i="237"/>
  <c r="N158" i="237"/>
  <c r="M158" i="237"/>
  <c r="L158" i="237"/>
  <c r="K158" i="237"/>
  <c r="J158" i="237"/>
  <c r="I158" i="237"/>
  <c r="H158" i="237"/>
  <c r="G158" i="237"/>
  <c r="F158" i="237"/>
  <c r="AR157" i="237"/>
  <c r="AQ157" i="237"/>
  <c r="AP157" i="237"/>
  <c r="AK157" i="237"/>
  <c r="AR156" i="237"/>
  <c r="AQ156" i="237"/>
  <c r="AP156" i="237"/>
  <c r="AK156" i="237"/>
  <c r="AJ156" i="237"/>
  <c r="AI156" i="237"/>
  <c r="AH156" i="237"/>
  <c r="AG156" i="237"/>
  <c r="AF156" i="237"/>
  <c r="AE156" i="237"/>
  <c r="AD156" i="237"/>
  <c r="AC156" i="237"/>
  <c r="AB156" i="237"/>
  <c r="AA156" i="237"/>
  <c r="Z156" i="237"/>
  <c r="Y156" i="237"/>
  <c r="X156" i="237"/>
  <c r="W156" i="237"/>
  <c r="V156" i="237"/>
  <c r="U156" i="237"/>
  <c r="T156" i="237"/>
  <c r="S156" i="237"/>
  <c r="R156" i="237"/>
  <c r="Q156" i="237"/>
  <c r="P156" i="237"/>
  <c r="O156" i="237"/>
  <c r="N156" i="237"/>
  <c r="M156" i="237"/>
  <c r="L156" i="237"/>
  <c r="K156" i="237"/>
  <c r="J156" i="237"/>
  <c r="I156" i="237"/>
  <c r="H156" i="237"/>
  <c r="G156" i="237"/>
  <c r="F156" i="237"/>
  <c r="AR155" i="237"/>
  <c r="AQ155" i="237"/>
  <c r="AP155" i="237"/>
  <c r="AK155" i="237"/>
  <c r="AJ155" i="237"/>
  <c r="AI155" i="237"/>
  <c r="AH155" i="237"/>
  <c r="AG155" i="237"/>
  <c r="AF155" i="237"/>
  <c r="AE155" i="237"/>
  <c r="AD155" i="237"/>
  <c r="AC155" i="237"/>
  <c r="AB155" i="237"/>
  <c r="AA155" i="237"/>
  <c r="Z155" i="237"/>
  <c r="Y155" i="237"/>
  <c r="X155" i="237"/>
  <c r="W155" i="237"/>
  <c r="V155" i="237"/>
  <c r="U155" i="237"/>
  <c r="T155" i="237"/>
  <c r="S155" i="237"/>
  <c r="R155" i="237"/>
  <c r="Q155" i="237"/>
  <c r="P155" i="237"/>
  <c r="O155" i="237"/>
  <c r="N155" i="237"/>
  <c r="M155" i="237"/>
  <c r="L155" i="237"/>
  <c r="K155" i="237"/>
  <c r="J155" i="237"/>
  <c r="I155" i="237"/>
  <c r="H155" i="237"/>
  <c r="G155" i="237"/>
  <c r="F155" i="237"/>
  <c r="AR154" i="237"/>
  <c r="AQ154" i="237"/>
  <c r="AP154" i="237"/>
  <c r="AK154" i="237"/>
  <c r="AR153" i="237"/>
  <c r="AQ153" i="237"/>
  <c r="AP153" i="237"/>
  <c r="AK153" i="237"/>
  <c r="AJ153" i="237"/>
  <c r="AI153" i="237"/>
  <c r="AH153" i="237"/>
  <c r="AG153" i="237"/>
  <c r="AF153" i="237"/>
  <c r="AE153" i="237"/>
  <c r="AD153" i="237"/>
  <c r="AC153" i="237"/>
  <c r="AB153" i="237"/>
  <c r="AA153" i="237"/>
  <c r="Z153" i="237"/>
  <c r="Y153" i="237"/>
  <c r="X153" i="237"/>
  <c r="W153" i="237"/>
  <c r="V153" i="237"/>
  <c r="U153" i="237"/>
  <c r="T153" i="237"/>
  <c r="S153" i="237"/>
  <c r="R153" i="237"/>
  <c r="Q153" i="237"/>
  <c r="P153" i="237"/>
  <c r="O153" i="237"/>
  <c r="N153" i="237"/>
  <c r="M153" i="237"/>
  <c r="L153" i="237"/>
  <c r="K153" i="237"/>
  <c r="J153" i="237"/>
  <c r="I153" i="237"/>
  <c r="H153" i="237"/>
  <c r="G153" i="237"/>
  <c r="F153" i="237"/>
  <c r="AR152" i="237"/>
  <c r="AQ152" i="237"/>
  <c r="AP152" i="237"/>
  <c r="AM152" i="237"/>
  <c r="AL152" i="237"/>
  <c r="AK152" i="237"/>
  <c r="BD151" i="237"/>
  <c r="AR151" i="237"/>
  <c r="AQ151" i="237"/>
  <c r="AP151" i="237"/>
  <c r="AN151" i="237"/>
  <c r="AK151" i="237"/>
  <c r="AJ151" i="237"/>
  <c r="AI151" i="237"/>
  <c r="AH151" i="237"/>
  <c r="AG151" i="237"/>
  <c r="AF151" i="237"/>
  <c r="AE151" i="237"/>
  <c r="AD151" i="237"/>
  <c r="AC151" i="237"/>
  <c r="AB151" i="237"/>
  <c r="AA151" i="237"/>
  <c r="Z151" i="237"/>
  <c r="Y151" i="237"/>
  <c r="X151" i="237"/>
  <c r="W151" i="237"/>
  <c r="V151" i="237"/>
  <c r="U151" i="237"/>
  <c r="T151" i="237"/>
  <c r="S151" i="237"/>
  <c r="R151" i="237"/>
  <c r="Q151" i="237"/>
  <c r="P151" i="237"/>
  <c r="O151" i="237"/>
  <c r="N151" i="237"/>
  <c r="M151" i="237"/>
  <c r="L151" i="237"/>
  <c r="K151" i="237"/>
  <c r="J151" i="237"/>
  <c r="I151" i="237"/>
  <c r="H151" i="237"/>
  <c r="G151" i="237"/>
  <c r="F151" i="237"/>
  <c r="AR150" i="237"/>
  <c r="AQ150" i="237"/>
  <c r="AP150" i="237"/>
  <c r="AJ150" i="237"/>
  <c r="AI150" i="237"/>
  <c r="AH150" i="237"/>
  <c r="AG150" i="237"/>
  <c r="AF150" i="237"/>
  <c r="AE150" i="237"/>
  <c r="AD150" i="237"/>
  <c r="AC150" i="237"/>
  <c r="AB150" i="237"/>
  <c r="AA150" i="237"/>
  <c r="Z150" i="237"/>
  <c r="Y150" i="237"/>
  <c r="X150" i="237"/>
  <c r="W150" i="237"/>
  <c r="V150" i="237"/>
  <c r="U150" i="237"/>
  <c r="T150" i="237"/>
  <c r="S150" i="237"/>
  <c r="R150" i="237"/>
  <c r="Q150" i="237"/>
  <c r="P150" i="237"/>
  <c r="O150" i="237"/>
  <c r="N150" i="237"/>
  <c r="M150" i="237"/>
  <c r="L150" i="237"/>
  <c r="K150" i="237"/>
  <c r="J150" i="237"/>
  <c r="I150" i="237"/>
  <c r="H150" i="237"/>
  <c r="G150" i="237"/>
  <c r="F150" i="237"/>
  <c r="AR149" i="237"/>
  <c r="AQ149" i="237"/>
  <c r="AP149" i="237"/>
  <c r="AK149" i="237"/>
  <c r="AJ149" i="237"/>
  <c r="AI149" i="237"/>
  <c r="AH149" i="237"/>
  <c r="AG149" i="237"/>
  <c r="AF149" i="237"/>
  <c r="AE149" i="237"/>
  <c r="AD149" i="237"/>
  <c r="AC149" i="237"/>
  <c r="AB149" i="237"/>
  <c r="AA149" i="237"/>
  <c r="Z149" i="237"/>
  <c r="Y149" i="237"/>
  <c r="X149" i="237"/>
  <c r="W149" i="237"/>
  <c r="V149" i="237"/>
  <c r="U149" i="237"/>
  <c r="T149" i="237"/>
  <c r="S149" i="237"/>
  <c r="R149" i="237"/>
  <c r="Q149" i="237"/>
  <c r="P149" i="237"/>
  <c r="O149" i="237"/>
  <c r="N149" i="237"/>
  <c r="M149" i="237"/>
  <c r="L149" i="237"/>
  <c r="K149" i="237"/>
  <c r="J149" i="237"/>
  <c r="I149" i="237"/>
  <c r="H149" i="237"/>
  <c r="G149" i="237"/>
  <c r="F149" i="237"/>
  <c r="AR148" i="237"/>
  <c r="AQ148" i="237"/>
  <c r="AP148" i="237"/>
  <c r="AK148" i="237"/>
  <c r="AR147" i="237"/>
  <c r="AQ147" i="237"/>
  <c r="AP147" i="237"/>
  <c r="AK147" i="237"/>
  <c r="AZ146" i="237"/>
  <c r="AY146" i="237"/>
  <c r="AR146" i="237"/>
  <c r="AQ146" i="237"/>
  <c r="AP146" i="237"/>
  <c r="AM146" i="237"/>
  <c r="AL146" i="237"/>
  <c r="AK146" i="237"/>
  <c r="AJ146" i="237"/>
  <c r="AI146" i="237"/>
  <c r="AH146" i="237"/>
  <c r="AG146" i="237"/>
  <c r="AF146" i="237"/>
  <c r="AE146" i="237"/>
  <c r="AD146" i="237"/>
  <c r="AC146" i="237"/>
  <c r="AB146" i="237"/>
  <c r="AA146" i="237"/>
  <c r="Z146" i="237"/>
  <c r="Y146" i="237"/>
  <c r="X146" i="237"/>
  <c r="W146" i="237"/>
  <c r="V146" i="237"/>
  <c r="U146" i="237"/>
  <c r="T146" i="237"/>
  <c r="S146" i="237"/>
  <c r="R146" i="237"/>
  <c r="Q146" i="237"/>
  <c r="P146" i="237"/>
  <c r="O146" i="237"/>
  <c r="N146" i="237"/>
  <c r="M146" i="237"/>
  <c r="L146" i="237"/>
  <c r="K146" i="237"/>
  <c r="J146" i="237"/>
  <c r="I146" i="237"/>
  <c r="H146" i="237"/>
  <c r="G146" i="237"/>
  <c r="F146" i="237"/>
  <c r="D146" i="237"/>
  <c r="AR145" i="237"/>
  <c r="AQ145" i="237"/>
  <c r="AP145" i="237"/>
  <c r="AK145" i="237"/>
  <c r="AJ145" i="237"/>
  <c r="AI145" i="237"/>
  <c r="AH145" i="237"/>
  <c r="AG145" i="237"/>
  <c r="AF145" i="237"/>
  <c r="AE145" i="237"/>
  <c r="AD145" i="237"/>
  <c r="AC145" i="237"/>
  <c r="AB145" i="237"/>
  <c r="AA145" i="237"/>
  <c r="Z145" i="237"/>
  <c r="Y145" i="237"/>
  <c r="X145" i="237"/>
  <c r="W145" i="237"/>
  <c r="V145" i="237"/>
  <c r="U145" i="237"/>
  <c r="T145" i="237"/>
  <c r="S145" i="237"/>
  <c r="R145" i="237"/>
  <c r="Q145" i="237"/>
  <c r="P145" i="237"/>
  <c r="O145" i="237"/>
  <c r="N145" i="237"/>
  <c r="M145" i="237"/>
  <c r="L145" i="237"/>
  <c r="K145" i="237"/>
  <c r="J145" i="237"/>
  <c r="I145" i="237"/>
  <c r="H145" i="237"/>
  <c r="G145" i="237"/>
  <c r="F145" i="237"/>
  <c r="AR144" i="237"/>
  <c r="AQ144" i="237"/>
  <c r="AP144" i="237"/>
  <c r="AK144" i="237"/>
  <c r="AR143" i="237"/>
  <c r="AQ143" i="237"/>
  <c r="AP143" i="237"/>
  <c r="AK143" i="237"/>
  <c r="AJ143" i="237"/>
  <c r="AI143" i="237"/>
  <c r="AH143" i="237"/>
  <c r="AG143" i="237"/>
  <c r="AF143" i="237"/>
  <c r="AE143" i="237"/>
  <c r="AD143" i="237"/>
  <c r="AC143" i="237"/>
  <c r="AB143" i="237"/>
  <c r="AA143" i="237"/>
  <c r="Z143" i="237"/>
  <c r="Y143" i="237"/>
  <c r="X143" i="237"/>
  <c r="W143" i="237"/>
  <c r="V143" i="237"/>
  <c r="U143" i="237"/>
  <c r="T143" i="237"/>
  <c r="S143" i="237"/>
  <c r="R143" i="237"/>
  <c r="Q143" i="237"/>
  <c r="P143" i="237"/>
  <c r="O143" i="237"/>
  <c r="N143" i="237"/>
  <c r="M143" i="237"/>
  <c r="L143" i="237"/>
  <c r="K143" i="237"/>
  <c r="J143" i="237"/>
  <c r="I143" i="237"/>
  <c r="H143" i="237"/>
  <c r="G143" i="237"/>
  <c r="F143" i="237"/>
  <c r="AR142" i="237"/>
  <c r="AQ142" i="237"/>
  <c r="AP142" i="237"/>
  <c r="AK142" i="237"/>
  <c r="AJ142" i="237"/>
  <c r="AI142" i="237"/>
  <c r="AH142" i="237"/>
  <c r="AG142" i="237"/>
  <c r="AF142" i="237"/>
  <c r="AE142" i="237"/>
  <c r="AD142" i="237"/>
  <c r="AC142" i="237"/>
  <c r="AB142" i="237"/>
  <c r="AA142" i="237"/>
  <c r="Z142" i="237"/>
  <c r="Y142" i="237"/>
  <c r="X142" i="237"/>
  <c r="W142" i="237"/>
  <c r="V142" i="237"/>
  <c r="U142" i="237"/>
  <c r="T142" i="237"/>
  <c r="S142" i="237"/>
  <c r="R142" i="237"/>
  <c r="Q142" i="237"/>
  <c r="P142" i="237"/>
  <c r="O142" i="237"/>
  <c r="N142" i="237"/>
  <c r="M142" i="237"/>
  <c r="L142" i="237"/>
  <c r="K142" i="237"/>
  <c r="J142" i="237"/>
  <c r="I142" i="237"/>
  <c r="H142" i="237"/>
  <c r="G142" i="237"/>
  <c r="F142" i="237"/>
  <c r="AR141" i="237"/>
  <c r="AQ141" i="237"/>
  <c r="AP141" i="237"/>
  <c r="AK141" i="237"/>
  <c r="AR140" i="237"/>
  <c r="AQ140" i="237"/>
  <c r="AP140" i="237"/>
  <c r="AK140" i="237"/>
  <c r="AJ140" i="237"/>
  <c r="AI140" i="237"/>
  <c r="AH140" i="237"/>
  <c r="AG140" i="237"/>
  <c r="AF140" i="237"/>
  <c r="AE140" i="237"/>
  <c r="AD140" i="237"/>
  <c r="AC140" i="237"/>
  <c r="AB140" i="237"/>
  <c r="AA140" i="237"/>
  <c r="Z140" i="237"/>
  <c r="Y140" i="237"/>
  <c r="X140" i="237"/>
  <c r="W140" i="237"/>
  <c r="V140" i="237"/>
  <c r="U140" i="237"/>
  <c r="T140" i="237"/>
  <c r="S140" i="237"/>
  <c r="R140" i="237"/>
  <c r="Q140" i="237"/>
  <c r="P140" i="237"/>
  <c r="O140" i="237"/>
  <c r="N140" i="237"/>
  <c r="M140" i="237"/>
  <c r="L140" i="237"/>
  <c r="K140" i="237"/>
  <c r="J140" i="237"/>
  <c r="I140" i="237"/>
  <c r="H140" i="237"/>
  <c r="G140" i="237"/>
  <c r="F140" i="237"/>
  <c r="AR139" i="237"/>
  <c r="AQ139" i="237"/>
  <c r="AP139" i="237"/>
  <c r="AM139" i="237"/>
  <c r="AL139" i="237"/>
  <c r="AK139" i="237"/>
  <c r="BD138" i="237"/>
  <c r="AR138" i="237"/>
  <c r="AQ138" i="237"/>
  <c r="AP138" i="237"/>
  <c r="AN138" i="237"/>
  <c r="AK138" i="237"/>
  <c r="AJ138" i="237"/>
  <c r="AI138" i="237"/>
  <c r="AH138" i="237"/>
  <c r="AG138" i="237"/>
  <c r="AF138" i="237"/>
  <c r="AE138" i="237"/>
  <c r="AD138" i="237"/>
  <c r="AC138" i="237"/>
  <c r="AB138" i="237"/>
  <c r="AA138" i="237"/>
  <c r="Z138" i="237"/>
  <c r="Y138" i="237"/>
  <c r="X138" i="237"/>
  <c r="W138" i="237"/>
  <c r="V138" i="237"/>
  <c r="U138" i="237"/>
  <c r="T138" i="237"/>
  <c r="S138" i="237"/>
  <c r="R138" i="237"/>
  <c r="Q138" i="237"/>
  <c r="P138" i="237"/>
  <c r="O138" i="237"/>
  <c r="N138" i="237"/>
  <c r="M138" i="237"/>
  <c r="L138" i="237"/>
  <c r="K138" i="237"/>
  <c r="J138" i="237"/>
  <c r="I138" i="237"/>
  <c r="H138" i="237"/>
  <c r="G138" i="237"/>
  <c r="F138" i="237"/>
  <c r="AR137" i="237"/>
  <c r="AQ137" i="237"/>
  <c r="AP137" i="237"/>
  <c r="AJ137" i="237"/>
  <c r="AI137" i="237"/>
  <c r="AH137" i="237"/>
  <c r="AG137" i="237"/>
  <c r="AF137" i="237"/>
  <c r="AE137" i="237"/>
  <c r="AD137" i="237"/>
  <c r="AC137" i="237"/>
  <c r="AB137" i="237"/>
  <c r="AA137" i="237"/>
  <c r="Z137" i="237"/>
  <c r="Y137" i="237"/>
  <c r="X137" i="237"/>
  <c r="W137" i="237"/>
  <c r="V137" i="237"/>
  <c r="U137" i="237"/>
  <c r="T137" i="237"/>
  <c r="S137" i="237"/>
  <c r="R137" i="237"/>
  <c r="Q137" i="237"/>
  <c r="P137" i="237"/>
  <c r="O137" i="237"/>
  <c r="N137" i="237"/>
  <c r="M137" i="237"/>
  <c r="L137" i="237"/>
  <c r="K137" i="237"/>
  <c r="J137" i="237"/>
  <c r="I137" i="237"/>
  <c r="H137" i="237"/>
  <c r="G137" i="237"/>
  <c r="F137" i="237"/>
  <c r="AR136" i="237"/>
  <c r="AQ136" i="237"/>
  <c r="AP136" i="237"/>
  <c r="AK136" i="237"/>
  <c r="AJ136" i="237"/>
  <c r="AI136" i="237"/>
  <c r="AH136" i="237"/>
  <c r="AG136" i="237"/>
  <c r="AF136" i="237"/>
  <c r="AE136" i="237"/>
  <c r="AD136" i="237"/>
  <c r="AC136" i="237"/>
  <c r="AB136" i="237"/>
  <c r="AA136" i="237"/>
  <c r="Z136" i="237"/>
  <c r="Y136" i="237"/>
  <c r="X136" i="237"/>
  <c r="W136" i="237"/>
  <c r="V136" i="237"/>
  <c r="U136" i="237"/>
  <c r="T136" i="237"/>
  <c r="S136" i="237"/>
  <c r="R136" i="237"/>
  <c r="Q136" i="237"/>
  <c r="P136" i="237"/>
  <c r="O136" i="237"/>
  <c r="N136" i="237"/>
  <c r="M136" i="237"/>
  <c r="L136" i="237"/>
  <c r="K136" i="237"/>
  <c r="J136" i="237"/>
  <c r="I136" i="237"/>
  <c r="H136" i="237"/>
  <c r="G136" i="237"/>
  <c r="F136" i="237"/>
  <c r="AR135" i="237"/>
  <c r="AQ135" i="237"/>
  <c r="AP135" i="237"/>
  <c r="AK135" i="237"/>
  <c r="AR134" i="237"/>
  <c r="AQ134" i="237"/>
  <c r="AP134" i="237"/>
  <c r="AK134" i="237"/>
  <c r="AZ133" i="237"/>
  <c r="AY133" i="237"/>
  <c r="AR133" i="237"/>
  <c r="AQ133" i="237"/>
  <c r="AP133" i="237"/>
  <c r="AM133" i="237"/>
  <c r="AL133" i="237"/>
  <c r="AK133" i="237"/>
  <c r="AJ133" i="237"/>
  <c r="AI133" i="237"/>
  <c r="AH133" i="237"/>
  <c r="AG133" i="237"/>
  <c r="AF133" i="237"/>
  <c r="AE133" i="237"/>
  <c r="AD133" i="237"/>
  <c r="AC133" i="237"/>
  <c r="AB133" i="237"/>
  <c r="AA133" i="237"/>
  <c r="Z133" i="237"/>
  <c r="Y133" i="237"/>
  <c r="X133" i="237"/>
  <c r="W133" i="237"/>
  <c r="V133" i="237"/>
  <c r="U133" i="237"/>
  <c r="T133" i="237"/>
  <c r="S133" i="237"/>
  <c r="R133" i="237"/>
  <c r="Q133" i="237"/>
  <c r="P133" i="237"/>
  <c r="O133" i="237"/>
  <c r="N133" i="237"/>
  <c r="M133" i="237"/>
  <c r="L133" i="237"/>
  <c r="K133" i="237"/>
  <c r="J133" i="237"/>
  <c r="I133" i="237"/>
  <c r="H133" i="237"/>
  <c r="G133" i="237"/>
  <c r="F133" i="237"/>
  <c r="D133" i="237"/>
  <c r="AR132" i="237"/>
  <c r="AQ132" i="237"/>
  <c r="AP132" i="237"/>
  <c r="AK132" i="237"/>
  <c r="AJ132" i="237"/>
  <c r="AI132" i="237"/>
  <c r="AH132" i="237"/>
  <c r="AG132" i="237"/>
  <c r="AF132" i="237"/>
  <c r="AE132" i="237"/>
  <c r="AD132" i="237"/>
  <c r="AC132" i="237"/>
  <c r="AB132" i="237"/>
  <c r="AA132" i="237"/>
  <c r="Z132" i="237"/>
  <c r="Y132" i="237"/>
  <c r="X132" i="237"/>
  <c r="W132" i="237"/>
  <c r="V132" i="237"/>
  <c r="U132" i="237"/>
  <c r="T132" i="237"/>
  <c r="S132" i="237"/>
  <c r="R132" i="237"/>
  <c r="Q132" i="237"/>
  <c r="P132" i="237"/>
  <c r="O132" i="237"/>
  <c r="N132" i="237"/>
  <c r="M132" i="237"/>
  <c r="L132" i="237"/>
  <c r="K132" i="237"/>
  <c r="J132" i="237"/>
  <c r="I132" i="237"/>
  <c r="H132" i="237"/>
  <c r="G132" i="237"/>
  <c r="F132" i="237"/>
  <c r="AR131" i="237"/>
  <c r="AQ131" i="237"/>
  <c r="AP131" i="237"/>
  <c r="AK131" i="237"/>
  <c r="AR130" i="237"/>
  <c r="AQ130" i="237"/>
  <c r="AP130" i="237"/>
  <c r="AK130" i="237"/>
  <c r="AJ130" i="237"/>
  <c r="AI130" i="237"/>
  <c r="AH130" i="237"/>
  <c r="AG130" i="237"/>
  <c r="AF130" i="237"/>
  <c r="AE130" i="237"/>
  <c r="AD130" i="237"/>
  <c r="AC130" i="237"/>
  <c r="AB130" i="237"/>
  <c r="AA130" i="237"/>
  <c r="Z130" i="237"/>
  <c r="Y130" i="237"/>
  <c r="X130" i="237"/>
  <c r="W130" i="237"/>
  <c r="V130" i="237"/>
  <c r="U130" i="237"/>
  <c r="T130" i="237"/>
  <c r="S130" i="237"/>
  <c r="R130" i="237"/>
  <c r="Q130" i="237"/>
  <c r="P130" i="237"/>
  <c r="O130" i="237"/>
  <c r="N130" i="237"/>
  <c r="M130" i="237"/>
  <c r="L130" i="237"/>
  <c r="K130" i="237"/>
  <c r="J130" i="237"/>
  <c r="I130" i="237"/>
  <c r="H130" i="237"/>
  <c r="G130" i="237"/>
  <c r="F130" i="237"/>
  <c r="AR129" i="237"/>
  <c r="AQ129" i="237"/>
  <c r="AP129" i="237"/>
  <c r="AK129" i="237"/>
  <c r="AJ129" i="237"/>
  <c r="AI129" i="237"/>
  <c r="AH129" i="237"/>
  <c r="AG129" i="237"/>
  <c r="AF129" i="237"/>
  <c r="AE129" i="237"/>
  <c r="AD129" i="237"/>
  <c r="AC129" i="237"/>
  <c r="AB129" i="237"/>
  <c r="AA129" i="237"/>
  <c r="Z129" i="237"/>
  <c r="Y129" i="237"/>
  <c r="X129" i="237"/>
  <c r="W129" i="237"/>
  <c r="V129" i="237"/>
  <c r="U129" i="237"/>
  <c r="T129" i="237"/>
  <c r="S129" i="237"/>
  <c r="R129" i="237"/>
  <c r="Q129" i="237"/>
  <c r="P129" i="237"/>
  <c r="O129" i="237"/>
  <c r="N129" i="237"/>
  <c r="M129" i="237"/>
  <c r="L129" i="237"/>
  <c r="K129" i="237"/>
  <c r="J129" i="237"/>
  <c r="I129" i="237"/>
  <c r="H129" i="237"/>
  <c r="G129" i="237"/>
  <c r="F129" i="237"/>
  <c r="AR128" i="237"/>
  <c r="AQ128" i="237"/>
  <c r="AP128" i="237"/>
  <c r="AK128" i="237"/>
  <c r="AR127" i="237"/>
  <c r="AQ127" i="237"/>
  <c r="AP127" i="237"/>
  <c r="AK127" i="237"/>
  <c r="AJ127" i="237"/>
  <c r="AI127" i="237"/>
  <c r="AH127" i="237"/>
  <c r="AG127" i="237"/>
  <c r="AF127" i="237"/>
  <c r="AE127" i="237"/>
  <c r="AD127" i="237"/>
  <c r="AC127" i="237"/>
  <c r="AB127" i="237"/>
  <c r="AA127" i="237"/>
  <c r="Z127" i="237"/>
  <c r="Y127" i="237"/>
  <c r="X127" i="237"/>
  <c r="W127" i="237"/>
  <c r="V127" i="237"/>
  <c r="U127" i="237"/>
  <c r="T127" i="237"/>
  <c r="S127" i="237"/>
  <c r="R127" i="237"/>
  <c r="Q127" i="237"/>
  <c r="P127" i="237"/>
  <c r="O127" i="237"/>
  <c r="N127" i="237"/>
  <c r="M127" i="237"/>
  <c r="L127" i="237"/>
  <c r="K127" i="237"/>
  <c r="J127" i="237"/>
  <c r="I127" i="237"/>
  <c r="H127" i="237"/>
  <c r="G127" i="237"/>
  <c r="F127" i="237"/>
  <c r="AR126" i="237"/>
  <c r="AQ126" i="237"/>
  <c r="AP126" i="237"/>
  <c r="AM126" i="237"/>
  <c r="AL126" i="237"/>
  <c r="AK126" i="237"/>
  <c r="BD125" i="237"/>
  <c r="AR125" i="237"/>
  <c r="AQ125" i="237"/>
  <c r="AP125" i="237"/>
  <c r="AN125" i="237"/>
  <c r="AK125" i="237"/>
  <c r="AJ125" i="237"/>
  <c r="AI125" i="237"/>
  <c r="AH125" i="237"/>
  <c r="AG125" i="237"/>
  <c r="AF125" i="237"/>
  <c r="AE125" i="237"/>
  <c r="AD125" i="237"/>
  <c r="AC125" i="237"/>
  <c r="AB125" i="237"/>
  <c r="AA125" i="237"/>
  <c r="Z125" i="237"/>
  <c r="Y125" i="237"/>
  <c r="X125" i="237"/>
  <c r="W125" i="237"/>
  <c r="V125" i="237"/>
  <c r="U125" i="237"/>
  <c r="T125" i="237"/>
  <c r="S125" i="237"/>
  <c r="R125" i="237"/>
  <c r="Q125" i="237"/>
  <c r="P125" i="237"/>
  <c r="O125" i="237"/>
  <c r="N125" i="237"/>
  <c r="M125" i="237"/>
  <c r="L125" i="237"/>
  <c r="K125" i="237"/>
  <c r="J125" i="237"/>
  <c r="I125" i="237"/>
  <c r="H125" i="237"/>
  <c r="G125" i="237"/>
  <c r="F125" i="237"/>
  <c r="AR124" i="237"/>
  <c r="AQ124" i="237"/>
  <c r="AP124" i="237"/>
  <c r="AJ124" i="237"/>
  <c r="AI124" i="237"/>
  <c r="AH124" i="237"/>
  <c r="AG124" i="237"/>
  <c r="AF124" i="237"/>
  <c r="AE124" i="237"/>
  <c r="AD124" i="237"/>
  <c r="AC124" i="237"/>
  <c r="AB124" i="237"/>
  <c r="AA124" i="237"/>
  <c r="Z124" i="237"/>
  <c r="Y124" i="237"/>
  <c r="X124" i="237"/>
  <c r="W124" i="237"/>
  <c r="V124" i="237"/>
  <c r="U124" i="237"/>
  <c r="T124" i="237"/>
  <c r="S124" i="237"/>
  <c r="R124" i="237"/>
  <c r="Q124" i="237"/>
  <c r="P124" i="237"/>
  <c r="O124" i="237"/>
  <c r="N124" i="237"/>
  <c r="M124" i="237"/>
  <c r="L124" i="237"/>
  <c r="K124" i="237"/>
  <c r="J124" i="237"/>
  <c r="I124" i="237"/>
  <c r="H124" i="237"/>
  <c r="G124" i="237"/>
  <c r="F124" i="237"/>
  <c r="AR123" i="237"/>
  <c r="AQ123" i="237"/>
  <c r="AP123" i="237"/>
  <c r="AK123" i="237"/>
  <c r="AJ123" i="237"/>
  <c r="AI123" i="237"/>
  <c r="AH123" i="237"/>
  <c r="AG123" i="237"/>
  <c r="AF123" i="237"/>
  <c r="AE123" i="237"/>
  <c r="AD123" i="237"/>
  <c r="AC123" i="237"/>
  <c r="AB123" i="237"/>
  <c r="AA123" i="237"/>
  <c r="Z123" i="237"/>
  <c r="Y123" i="237"/>
  <c r="X123" i="237"/>
  <c r="W123" i="237"/>
  <c r="V123" i="237"/>
  <c r="U123" i="237"/>
  <c r="T123" i="237"/>
  <c r="S123" i="237"/>
  <c r="R123" i="237"/>
  <c r="Q123" i="237"/>
  <c r="P123" i="237"/>
  <c r="O123" i="237"/>
  <c r="N123" i="237"/>
  <c r="M123" i="237"/>
  <c r="L123" i="237"/>
  <c r="K123" i="237"/>
  <c r="J123" i="237"/>
  <c r="I123" i="237"/>
  <c r="H123" i="237"/>
  <c r="G123" i="237"/>
  <c r="F123" i="237"/>
  <c r="AR122" i="237"/>
  <c r="AQ122" i="237"/>
  <c r="AP122" i="237"/>
  <c r="AK122" i="237"/>
  <c r="AR121" i="237"/>
  <c r="AQ121" i="237"/>
  <c r="AP121" i="237"/>
  <c r="AK121" i="237"/>
  <c r="AZ120" i="237"/>
  <c r="AY120" i="237"/>
  <c r="AR120" i="237"/>
  <c r="AQ120" i="237"/>
  <c r="AP120" i="237"/>
  <c r="AM120" i="237"/>
  <c r="AL120" i="237"/>
  <c r="AK120" i="237"/>
  <c r="AJ120" i="237"/>
  <c r="AI120" i="237"/>
  <c r="AH120" i="237"/>
  <c r="AG120" i="237"/>
  <c r="AF120" i="237"/>
  <c r="AE120" i="237"/>
  <c r="AD120" i="237"/>
  <c r="AC120" i="237"/>
  <c r="AB120" i="237"/>
  <c r="AA120" i="237"/>
  <c r="Z120" i="237"/>
  <c r="Y120" i="237"/>
  <c r="X120" i="237"/>
  <c r="W120" i="237"/>
  <c r="V120" i="237"/>
  <c r="U120" i="237"/>
  <c r="T120" i="237"/>
  <c r="S120" i="237"/>
  <c r="R120" i="237"/>
  <c r="Q120" i="237"/>
  <c r="P120" i="237"/>
  <c r="O120" i="237"/>
  <c r="N120" i="237"/>
  <c r="M120" i="237"/>
  <c r="L120" i="237"/>
  <c r="K120" i="237"/>
  <c r="J120" i="237"/>
  <c r="I120" i="237"/>
  <c r="H120" i="237"/>
  <c r="G120" i="237"/>
  <c r="F120" i="237"/>
  <c r="D120" i="237"/>
  <c r="AR119" i="237"/>
  <c r="AQ119" i="237"/>
  <c r="AP119" i="237"/>
  <c r="AK119" i="237"/>
  <c r="AJ119" i="237"/>
  <c r="AI119" i="237"/>
  <c r="AH119" i="237"/>
  <c r="AG119" i="237"/>
  <c r="AF119" i="237"/>
  <c r="AE119" i="237"/>
  <c r="AD119" i="237"/>
  <c r="AC119" i="237"/>
  <c r="AB119" i="237"/>
  <c r="AA119" i="237"/>
  <c r="Z119" i="237"/>
  <c r="Y119" i="237"/>
  <c r="X119" i="237"/>
  <c r="W119" i="237"/>
  <c r="V119" i="237"/>
  <c r="U119" i="237"/>
  <c r="T119" i="237"/>
  <c r="S119" i="237"/>
  <c r="R119" i="237"/>
  <c r="Q119" i="237"/>
  <c r="P119" i="237"/>
  <c r="O119" i="237"/>
  <c r="N119" i="237"/>
  <c r="M119" i="237"/>
  <c r="L119" i="237"/>
  <c r="K119" i="237"/>
  <c r="J119" i="237"/>
  <c r="I119" i="237"/>
  <c r="H119" i="237"/>
  <c r="G119" i="237"/>
  <c r="F119" i="237"/>
  <c r="AR118" i="237"/>
  <c r="AQ118" i="237"/>
  <c r="AP118" i="237"/>
  <c r="AK118" i="237"/>
  <c r="AR117" i="237"/>
  <c r="AQ117" i="237"/>
  <c r="AP117" i="237"/>
  <c r="AK117" i="237"/>
  <c r="AJ117" i="237"/>
  <c r="AI117" i="237"/>
  <c r="AH117" i="237"/>
  <c r="AG117" i="237"/>
  <c r="AF117" i="237"/>
  <c r="AE117" i="237"/>
  <c r="AD117" i="237"/>
  <c r="AC117" i="237"/>
  <c r="AB117" i="237"/>
  <c r="AA117" i="237"/>
  <c r="Z117" i="237"/>
  <c r="Y117" i="237"/>
  <c r="X117" i="237"/>
  <c r="W117" i="237"/>
  <c r="V117" i="237"/>
  <c r="U117" i="237"/>
  <c r="T117" i="237"/>
  <c r="S117" i="237"/>
  <c r="R117" i="237"/>
  <c r="Q117" i="237"/>
  <c r="P117" i="237"/>
  <c r="O117" i="237"/>
  <c r="N117" i="237"/>
  <c r="M117" i="237"/>
  <c r="L117" i="237"/>
  <c r="K117" i="237"/>
  <c r="J117" i="237"/>
  <c r="I117" i="237"/>
  <c r="H117" i="237"/>
  <c r="G117" i="237"/>
  <c r="F117" i="237"/>
  <c r="AR116" i="237"/>
  <c r="AQ116" i="237"/>
  <c r="AP116" i="237"/>
  <c r="AK116" i="237"/>
  <c r="AJ116" i="237"/>
  <c r="AI116" i="237"/>
  <c r="AH116" i="237"/>
  <c r="AG116" i="237"/>
  <c r="AF116" i="237"/>
  <c r="AE116" i="237"/>
  <c r="AD116" i="237"/>
  <c r="AC116" i="237"/>
  <c r="AB116" i="237"/>
  <c r="AA116" i="237"/>
  <c r="Z116" i="237"/>
  <c r="Y116" i="237"/>
  <c r="X116" i="237"/>
  <c r="W116" i="237"/>
  <c r="V116" i="237"/>
  <c r="U116" i="237"/>
  <c r="T116" i="237"/>
  <c r="S116" i="237"/>
  <c r="R116" i="237"/>
  <c r="Q116" i="237"/>
  <c r="P116" i="237"/>
  <c r="O116" i="237"/>
  <c r="N116" i="237"/>
  <c r="M116" i="237"/>
  <c r="L116" i="237"/>
  <c r="K116" i="237"/>
  <c r="J116" i="237"/>
  <c r="I116" i="237"/>
  <c r="H116" i="237"/>
  <c r="G116" i="237"/>
  <c r="F116" i="237"/>
  <c r="AR115" i="237"/>
  <c r="AQ115" i="237"/>
  <c r="AP115" i="237"/>
  <c r="AK115" i="237"/>
  <c r="AR114" i="237"/>
  <c r="AQ114" i="237"/>
  <c r="AP114" i="237"/>
  <c r="AK114" i="237"/>
  <c r="AJ114" i="237"/>
  <c r="AI114" i="237"/>
  <c r="AH114" i="237"/>
  <c r="AG114" i="237"/>
  <c r="AF114" i="237"/>
  <c r="AE114" i="237"/>
  <c r="AD114" i="237"/>
  <c r="AC114" i="237"/>
  <c r="AB114" i="237"/>
  <c r="AA114" i="237"/>
  <c r="Z114" i="237"/>
  <c r="Y114" i="237"/>
  <c r="X114" i="237"/>
  <c r="W114" i="237"/>
  <c r="V114" i="237"/>
  <c r="U114" i="237"/>
  <c r="T114" i="237"/>
  <c r="S114" i="237"/>
  <c r="R114" i="237"/>
  <c r="Q114" i="237"/>
  <c r="P114" i="237"/>
  <c r="O114" i="237"/>
  <c r="N114" i="237"/>
  <c r="M114" i="237"/>
  <c r="L114" i="237"/>
  <c r="K114" i="237"/>
  <c r="J114" i="237"/>
  <c r="I114" i="237"/>
  <c r="H114" i="237"/>
  <c r="G114" i="237"/>
  <c r="F114" i="237"/>
  <c r="AR113" i="237"/>
  <c r="AQ113" i="237"/>
  <c r="AP113" i="237"/>
  <c r="AM113" i="237"/>
  <c r="AL113" i="237"/>
  <c r="AK113" i="237"/>
  <c r="BD112" i="237"/>
  <c r="AR112" i="237"/>
  <c r="AQ112" i="237"/>
  <c r="AP112" i="237"/>
  <c r="AN112" i="237"/>
  <c r="AK112" i="237"/>
  <c r="AJ112" i="237"/>
  <c r="AI112" i="237"/>
  <c r="AH112" i="237"/>
  <c r="AG112" i="237"/>
  <c r="AF112" i="237"/>
  <c r="AE112" i="237"/>
  <c r="AD112" i="237"/>
  <c r="AC112" i="237"/>
  <c r="AB112" i="237"/>
  <c r="AA112" i="237"/>
  <c r="Z112" i="237"/>
  <c r="Y112" i="237"/>
  <c r="X112" i="237"/>
  <c r="W112" i="237"/>
  <c r="V112" i="237"/>
  <c r="U112" i="237"/>
  <c r="T112" i="237"/>
  <c r="S112" i="237"/>
  <c r="R112" i="237"/>
  <c r="Q112" i="237"/>
  <c r="P112" i="237"/>
  <c r="O112" i="237"/>
  <c r="N112" i="237"/>
  <c r="M112" i="237"/>
  <c r="L112" i="237"/>
  <c r="K112" i="237"/>
  <c r="J112" i="237"/>
  <c r="I112" i="237"/>
  <c r="H112" i="237"/>
  <c r="G112" i="237"/>
  <c r="F112" i="237"/>
  <c r="AR111" i="237"/>
  <c r="AQ111" i="237"/>
  <c r="AP111" i="237"/>
  <c r="AJ111" i="237"/>
  <c r="AI111" i="237"/>
  <c r="AH111" i="237"/>
  <c r="AG111" i="237"/>
  <c r="AF111" i="237"/>
  <c r="AE111" i="237"/>
  <c r="AD111" i="237"/>
  <c r="AC111" i="237"/>
  <c r="AB111" i="237"/>
  <c r="AA111" i="237"/>
  <c r="Z111" i="237"/>
  <c r="Y111" i="237"/>
  <c r="X111" i="237"/>
  <c r="W111" i="237"/>
  <c r="V111" i="237"/>
  <c r="U111" i="237"/>
  <c r="T111" i="237"/>
  <c r="S111" i="237"/>
  <c r="R111" i="237"/>
  <c r="Q111" i="237"/>
  <c r="P111" i="237"/>
  <c r="O111" i="237"/>
  <c r="N111" i="237"/>
  <c r="M111" i="237"/>
  <c r="L111" i="237"/>
  <c r="K111" i="237"/>
  <c r="J111" i="237"/>
  <c r="I111" i="237"/>
  <c r="H111" i="237"/>
  <c r="G111" i="237"/>
  <c r="F111" i="237"/>
  <c r="AR110" i="237"/>
  <c r="AQ110" i="237"/>
  <c r="AP110" i="237"/>
  <c r="AK110" i="237"/>
  <c r="AJ110" i="237"/>
  <c r="AI110" i="237"/>
  <c r="AH110" i="237"/>
  <c r="AG110" i="237"/>
  <c r="AF110" i="237"/>
  <c r="AE110" i="237"/>
  <c r="AD110" i="237"/>
  <c r="AC110" i="237"/>
  <c r="AB110" i="237"/>
  <c r="AA110" i="237"/>
  <c r="Z110" i="237"/>
  <c r="Y110" i="237"/>
  <c r="X110" i="237"/>
  <c r="W110" i="237"/>
  <c r="V110" i="237"/>
  <c r="U110" i="237"/>
  <c r="T110" i="237"/>
  <c r="S110" i="237"/>
  <c r="R110" i="237"/>
  <c r="Q110" i="237"/>
  <c r="P110" i="237"/>
  <c r="O110" i="237"/>
  <c r="N110" i="237"/>
  <c r="M110" i="237"/>
  <c r="L110" i="237"/>
  <c r="K110" i="237"/>
  <c r="J110" i="237"/>
  <c r="I110" i="237"/>
  <c r="H110" i="237"/>
  <c r="G110" i="237"/>
  <c r="F110" i="237"/>
  <c r="AR109" i="237"/>
  <c r="AQ109" i="237"/>
  <c r="AP109" i="237"/>
  <c r="AK109" i="237"/>
  <c r="AR108" i="237"/>
  <c r="AQ108" i="237"/>
  <c r="AP108" i="237"/>
  <c r="AK108" i="237"/>
  <c r="AZ107" i="237"/>
  <c r="AY107" i="237"/>
  <c r="AR107" i="237"/>
  <c r="AQ107" i="237"/>
  <c r="AP107" i="237"/>
  <c r="AM107" i="237"/>
  <c r="AL107" i="237"/>
  <c r="AK107" i="237"/>
  <c r="AJ107" i="237"/>
  <c r="AI107" i="237"/>
  <c r="AH107" i="237"/>
  <c r="AG107" i="237"/>
  <c r="AF107" i="237"/>
  <c r="AE107" i="237"/>
  <c r="AD107" i="237"/>
  <c r="AC107" i="237"/>
  <c r="AB107" i="237"/>
  <c r="AA107" i="237"/>
  <c r="Z107" i="237"/>
  <c r="Y107" i="237"/>
  <c r="X107" i="237"/>
  <c r="W107" i="237"/>
  <c r="V107" i="237"/>
  <c r="U107" i="237"/>
  <c r="T107" i="237"/>
  <c r="S107" i="237"/>
  <c r="R107" i="237"/>
  <c r="Q107" i="237"/>
  <c r="P107" i="237"/>
  <c r="O107" i="237"/>
  <c r="N107" i="237"/>
  <c r="M107" i="237"/>
  <c r="L107" i="237"/>
  <c r="K107" i="237"/>
  <c r="J107" i="237"/>
  <c r="I107" i="237"/>
  <c r="H107" i="237"/>
  <c r="G107" i="237"/>
  <c r="F107" i="237"/>
  <c r="D107" i="237"/>
  <c r="AR106" i="237"/>
  <c r="AQ106" i="237"/>
  <c r="AP106" i="237"/>
  <c r="AK106" i="237"/>
  <c r="AJ106" i="237"/>
  <c r="AI106" i="237"/>
  <c r="AH106" i="237"/>
  <c r="AG106" i="237"/>
  <c r="AF106" i="237"/>
  <c r="AE106" i="237"/>
  <c r="AD106" i="237"/>
  <c r="AC106" i="237"/>
  <c r="AB106" i="237"/>
  <c r="AA106" i="237"/>
  <c r="Z106" i="237"/>
  <c r="Y106" i="237"/>
  <c r="X106" i="237"/>
  <c r="W106" i="237"/>
  <c r="V106" i="237"/>
  <c r="U106" i="237"/>
  <c r="T106" i="237"/>
  <c r="S106" i="237"/>
  <c r="R106" i="237"/>
  <c r="Q106" i="237"/>
  <c r="P106" i="237"/>
  <c r="O106" i="237"/>
  <c r="N106" i="237"/>
  <c r="M106" i="237"/>
  <c r="L106" i="237"/>
  <c r="K106" i="237"/>
  <c r="J106" i="237"/>
  <c r="I106" i="237"/>
  <c r="H106" i="237"/>
  <c r="G106" i="237"/>
  <c r="F106" i="237"/>
  <c r="AR105" i="237"/>
  <c r="AQ105" i="237"/>
  <c r="AP105" i="237"/>
  <c r="AK105" i="237"/>
  <c r="AR104" i="237"/>
  <c r="AQ104" i="237"/>
  <c r="AP104" i="237"/>
  <c r="AK104" i="237"/>
  <c r="AJ104" i="237"/>
  <c r="AI104" i="237"/>
  <c r="AH104" i="237"/>
  <c r="AG104" i="237"/>
  <c r="AF104" i="237"/>
  <c r="AE104" i="237"/>
  <c r="AD104" i="237"/>
  <c r="AC104" i="237"/>
  <c r="AB104" i="237"/>
  <c r="AA104" i="237"/>
  <c r="Z104" i="237"/>
  <c r="Y104" i="237"/>
  <c r="X104" i="237"/>
  <c r="W104" i="237"/>
  <c r="V104" i="237"/>
  <c r="U104" i="237"/>
  <c r="T104" i="237"/>
  <c r="S104" i="237"/>
  <c r="R104" i="237"/>
  <c r="Q104" i="237"/>
  <c r="P104" i="237"/>
  <c r="O104" i="237"/>
  <c r="N104" i="237"/>
  <c r="M104" i="237"/>
  <c r="L104" i="237"/>
  <c r="K104" i="237"/>
  <c r="J104" i="237"/>
  <c r="I104" i="237"/>
  <c r="H104" i="237"/>
  <c r="G104" i="237"/>
  <c r="F104" i="237"/>
  <c r="AR103" i="237"/>
  <c r="AQ103" i="237"/>
  <c r="AP103" i="237"/>
  <c r="AK103" i="237"/>
  <c r="AJ103" i="237"/>
  <c r="AI103" i="237"/>
  <c r="AH103" i="237"/>
  <c r="AG103" i="237"/>
  <c r="AF103" i="237"/>
  <c r="AE103" i="237"/>
  <c r="AD103" i="237"/>
  <c r="AC103" i="237"/>
  <c r="AB103" i="237"/>
  <c r="AA103" i="237"/>
  <c r="Z103" i="237"/>
  <c r="Y103" i="237"/>
  <c r="X103" i="237"/>
  <c r="W103" i="237"/>
  <c r="V103" i="237"/>
  <c r="U103" i="237"/>
  <c r="T103" i="237"/>
  <c r="S103" i="237"/>
  <c r="R103" i="237"/>
  <c r="Q103" i="237"/>
  <c r="P103" i="237"/>
  <c r="O103" i="237"/>
  <c r="N103" i="237"/>
  <c r="M103" i="237"/>
  <c r="L103" i="237"/>
  <c r="K103" i="237"/>
  <c r="J103" i="237"/>
  <c r="I103" i="237"/>
  <c r="H103" i="237"/>
  <c r="G103" i="237"/>
  <c r="F103" i="237"/>
  <c r="AR102" i="237"/>
  <c r="AQ102" i="237"/>
  <c r="AP102" i="237"/>
  <c r="AK102" i="237"/>
  <c r="AR101" i="237"/>
  <c r="AQ101" i="237"/>
  <c r="AP101" i="237"/>
  <c r="AK101" i="237"/>
  <c r="AJ101" i="237"/>
  <c r="AI101" i="237"/>
  <c r="AH101" i="237"/>
  <c r="AG101" i="237"/>
  <c r="AF101" i="237"/>
  <c r="AE101" i="237"/>
  <c r="AD101" i="237"/>
  <c r="AC101" i="237"/>
  <c r="AB101" i="237"/>
  <c r="AA101" i="237"/>
  <c r="Z101" i="237"/>
  <c r="Y101" i="237"/>
  <c r="X101" i="237"/>
  <c r="W101" i="237"/>
  <c r="V101" i="237"/>
  <c r="U101" i="237"/>
  <c r="T101" i="237"/>
  <c r="S101" i="237"/>
  <c r="R101" i="237"/>
  <c r="Q101" i="237"/>
  <c r="P101" i="237"/>
  <c r="O101" i="237"/>
  <c r="N101" i="237"/>
  <c r="M101" i="237"/>
  <c r="L101" i="237"/>
  <c r="K101" i="237"/>
  <c r="J101" i="237"/>
  <c r="I101" i="237"/>
  <c r="H101" i="237"/>
  <c r="G101" i="237"/>
  <c r="F101" i="237"/>
  <c r="AR100" i="237"/>
  <c r="AQ100" i="237"/>
  <c r="AP100" i="237"/>
  <c r="AM100" i="237"/>
  <c r="AL100" i="237"/>
  <c r="AK100" i="237"/>
  <c r="BD99" i="237"/>
  <c r="AR99" i="237"/>
  <c r="AQ99" i="237"/>
  <c r="AP99" i="237"/>
  <c r="AN99" i="237"/>
  <c r="AK99" i="237"/>
  <c r="AJ99" i="237"/>
  <c r="AI99" i="237"/>
  <c r="AH99" i="237"/>
  <c r="AG99" i="237"/>
  <c r="AF99" i="237"/>
  <c r="AE99" i="237"/>
  <c r="AD99" i="237"/>
  <c r="AC99" i="237"/>
  <c r="AB99" i="237"/>
  <c r="AA99" i="237"/>
  <c r="Z99" i="237"/>
  <c r="Y99" i="237"/>
  <c r="X99" i="237"/>
  <c r="W99" i="237"/>
  <c r="V99" i="237"/>
  <c r="U99" i="237"/>
  <c r="T99" i="237"/>
  <c r="S99" i="237"/>
  <c r="R99" i="237"/>
  <c r="Q99" i="237"/>
  <c r="P99" i="237"/>
  <c r="O99" i="237"/>
  <c r="N99" i="237"/>
  <c r="M99" i="237"/>
  <c r="L99" i="237"/>
  <c r="K99" i="237"/>
  <c r="J99" i="237"/>
  <c r="I99" i="237"/>
  <c r="H99" i="237"/>
  <c r="G99" i="237"/>
  <c r="F99" i="237"/>
  <c r="AR98" i="237"/>
  <c r="AQ98" i="237"/>
  <c r="AP98" i="237"/>
  <c r="AJ98" i="237"/>
  <c r="AI98" i="237"/>
  <c r="AH98" i="237"/>
  <c r="AG98" i="237"/>
  <c r="AF98" i="237"/>
  <c r="AE98" i="237"/>
  <c r="AD98" i="237"/>
  <c r="AC98" i="237"/>
  <c r="AB98" i="237"/>
  <c r="AA98" i="237"/>
  <c r="Z98" i="237"/>
  <c r="Y98" i="237"/>
  <c r="X98" i="237"/>
  <c r="W98" i="237"/>
  <c r="V98" i="237"/>
  <c r="U98" i="237"/>
  <c r="T98" i="237"/>
  <c r="S98" i="237"/>
  <c r="R98" i="237"/>
  <c r="Q98" i="237"/>
  <c r="P98" i="237"/>
  <c r="O98" i="237"/>
  <c r="N98" i="237"/>
  <c r="M98" i="237"/>
  <c r="L98" i="237"/>
  <c r="K98" i="237"/>
  <c r="J98" i="237"/>
  <c r="I98" i="237"/>
  <c r="H98" i="237"/>
  <c r="G98" i="237"/>
  <c r="F98" i="237"/>
  <c r="AR97" i="237"/>
  <c r="AQ97" i="237"/>
  <c r="AP97" i="237"/>
  <c r="AK97" i="237"/>
  <c r="AJ97" i="237"/>
  <c r="AI97" i="237"/>
  <c r="AH97" i="237"/>
  <c r="AG97" i="237"/>
  <c r="AF97" i="237"/>
  <c r="AE97" i="237"/>
  <c r="AD97" i="237"/>
  <c r="AC97" i="237"/>
  <c r="AB97" i="237"/>
  <c r="AA97" i="237"/>
  <c r="Z97" i="237"/>
  <c r="Y97" i="237"/>
  <c r="X97" i="237"/>
  <c r="W97" i="237"/>
  <c r="V97" i="237"/>
  <c r="U97" i="237"/>
  <c r="T97" i="237"/>
  <c r="S97" i="237"/>
  <c r="R97" i="237"/>
  <c r="Q97" i="237"/>
  <c r="P97" i="237"/>
  <c r="O97" i="237"/>
  <c r="N97" i="237"/>
  <c r="M97" i="237"/>
  <c r="L97" i="237"/>
  <c r="K97" i="237"/>
  <c r="J97" i="237"/>
  <c r="I97" i="237"/>
  <c r="H97" i="237"/>
  <c r="G97" i="237"/>
  <c r="F97" i="237"/>
  <c r="AR96" i="237"/>
  <c r="AQ96" i="237"/>
  <c r="AP96" i="237"/>
  <c r="AK96" i="237"/>
  <c r="AR95" i="237"/>
  <c r="AQ95" i="237"/>
  <c r="AP95" i="237"/>
  <c r="AK95" i="237"/>
  <c r="AZ94" i="237"/>
  <c r="AY94" i="237"/>
  <c r="AR94" i="237"/>
  <c r="AQ94" i="237"/>
  <c r="AP94" i="237"/>
  <c r="AM94" i="237"/>
  <c r="AL94" i="237"/>
  <c r="AK94" i="237"/>
  <c r="AJ94" i="237"/>
  <c r="AI94" i="237"/>
  <c r="AH94" i="237"/>
  <c r="AG94" i="237"/>
  <c r="AF94" i="237"/>
  <c r="AE94" i="237"/>
  <c r="AD94" i="237"/>
  <c r="AC94" i="237"/>
  <c r="AB94" i="237"/>
  <c r="AA94" i="237"/>
  <c r="Z94" i="237"/>
  <c r="Y94" i="237"/>
  <c r="X94" i="237"/>
  <c r="W94" i="237"/>
  <c r="V94" i="237"/>
  <c r="U94" i="237"/>
  <c r="T94" i="237"/>
  <c r="S94" i="237"/>
  <c r="R94" i="237"/>
  <c r="Q94" i="237"/>
  <c r="P94" i="237"/>
  <c r="O94" i="237"/>
  <c r="N94" i="237"/>
  <c r="M94" i="237"/>
  <c r="L94" i="237"/>
  <c r="K94" i="237"/>
  <c r="J94" i="237"/>
  <c r="I94" i="237"/>
  <c r="H94" i="237"/>
  <c r="G94" i="237"/>
  <c r="F94" i="237"/>
  <c r="D94" i="237"/>
  <c r="AR93" i="237"/>
  <c r="AQ93" i="237"/>
  <c r="AP93" i="237"/>
  <c r="AK93" i="237"/>
  <c r="AJ93" i="237"/>
  <c r="AI93" i="237"/>
  <c r="AH93" i="237"/>
  <c r="AG93" i="237"/>
  <c r="AF93" i="237"/>
  <c r="AE93" i="237"/>
  <c r="AD93" i="237"/>
  <c r="AC93" i="237"/>
  <c r="AB93" i="237"/>
  <c r="AA93" i="237"/>
  <c r="Z93" i="237"/>
  <c r="Y93" i="237"/>
  <c r="X93" i="237"/>
  <c r="W93" i="237"/>
  <c r="V93" i="237"/>
  <c r="U93" i="237"/>
  <c r="T93" i="237"/>
  <c r="S93" i="237"/>
  <c r="R93" i="237"/>
  <c r="Q93" i="237"/>
  <c r="P93" i="237"/>
  <c r="O93" i="237"/>
  <c r="N93" i="237"/>
  <c r="M93" i="237"/>
  <c r="L93" i="237"/>
  <c r="K93" i="237"/>
  <c r="J93" i="237"/>
  <c r="I93" i="237"/>
  <c r="H93" i="237"/>
  <c r="G93" i="237"/>
  <c r="F93" i="237"/>
  <c r="AR92" i="237"/>
  <c r="AQ92" i="237"/>
  <c r="AP92" i="237"/>
  <c r="AK92" i="237"/>
  <c r="AR91" i="237"/>
  <c r="AQ91" i="237"/>
  <c r="AP91" i="237"/>
  <c r="AK91" i="237"/>
  <c r="AJ91" i="237"/>
  <c r="AI91" i="237"/>
  <c r="AH91" i="237"/>
  <c r="AG91" i="237"/>
  <c r="AF91" i="237"/>
  <c r="AE91" i="237"/>
  <c r="AD91" i="237"/>
  <c r="AC91" i="237"/>
  <c r="AB91" i="237"/>
  <c r="AA91" i="237"/>
  <c r="Z91" i="237"/>
  <c r="Y91" i="237"/>
  <c r="X91" i="237"/>
  <c r="W91" i="237"/>
  <c r="V91" i="237"/>
  <c r="U91" i="237"/>
  <c r="T91" i="237"/>
  <c r="S91" i="237"/>
  <c r="R91" i="237"/>
  <c r="Q91" i="237"/>
  <c r="P91" i="237"/>
  <c r="O91" i="237"/>
  <c r="N91" i="237"/>
  <c r="M91" i="237"/>
  <c r="L91" i="237"/>
  <c r="K91" i="237"/>
  <c r="J91" i="237"/>
  <c r="I91" i="237"/>
  <c r="H91" i="237"/>
  <c r="G91" i="237"/>
  <c r="F91" i="237"/>
  <c r="AR90" i="237"/>
  <c r="AQ90" i="237"/>
  <c r="AP90" i="237"/>
  <c r="AK90" i="237"/>
  <c r="AJ90" i="237"/>
  <c r="AI90" i="237"/>
  <c r="AH90" i="237"/>
  <c r="AG90" i="237"/>
  <c r="AF90" i="237"/>
  <c r="AE90" i="237"/>
  <c r="AD90" i="237"/>
  <c r="AC90" i="237"/>
  <c r="AB90" i="237"/>
  <c r="AA90" i="237"/>
  <c r="Z90" i="237"/>
  <c r="Y90" i="237"/>
  <c r="X90" i="237"/>
  <c r="W90" i="237"/>
  <c r="V90" i="237"/>
  <c r="U90" i="237"/>
  <c r="T90" i="237"/>
  <c r="S90" i="237"/>
  <c r="R90" i="237"/>
  <c r="Q90" i="237"/>
  <c r="P90" i="237"/>
  <c r="O90" i="237"/>
  <c r="N90" i="237"/>
  <c r="M90" i="237"/>
  <c r="L90" i="237"/>
  <c r="K90" i="237"/>
  <c r="J90" i="237"/>
  <c r="I90" i="237"/>
  <c r="H90" i="237"/>
  <c r="G90" i="237"/>
  <c r="F90" i="237"/>
  <c r="AR89" i="237"/>
  <c r="AQ89" i="237"/>
  <c r="AP89" i="237"/>
  <c r="AK89" i="237"/>
  <c r="AR88" i="237"/>
  <c r="AQ88" i="237"/>
  <c r="AP88" i="237"/>
  <c r="AK88" i="237"/>
  <c r="AJ88" i="237"/>
  <c r="AI88" i="237"/>
  <c r="AH88" i="237"/>
  <c r="AG88" i="237"/>
  <c r="AF88" i="237"/>
  <c r="AE88" i="237"/>
  <c r="AD88" i="237"/>
  <c r="AC88" i="237"/>
  <c r="AB88" i="237"/>
  <c r="AA88" i="237"/>
  <c r="Z88" i="237"/>
  <c r="Y88" i="237"/>
  <c r="X88" i="237"/>
  <c r="W88" i="237"/>
  <c r="V88" i="237"/>
  <c r="U88" i="237"/>
  <c r="T88" i="237"/>
  <c r="S88" i="237"/>
  <c r="R88" i="237"/>
  <c r="Q88" i="237"/>
  <c r="P88" i="237"/>
  <c r="O88" i="237"/>
  <c r="N88" i="237"/>
  <c r="M88" i="237"/>
  <c r="L88" i="237"/>
  <c r="K88" i="237"/>
  <c r="J88" i="237"/>
  <c r="I88" i="237"/>
  <c r="H88" i="237"/>
  <c r="G88" i="237"/>
  <c r="F88" i="237"/>
  <c r="AR87" i="237"/>
  <c r="AQ87" i="237"/>
  <c r="AP87" i="237"/>
  <c r="AM87" i="237"/>
  <c r="AL87" i="237"/>
  <c r="AK87" i="237"/>
  <c r="BD86" i="237"/>
  <c r="AR86" i="237"/>
  <c r="AQ86" i="237"/>
  <c r="AP86" i="237"/>
  <c r="AN86" i="237"/>
  <c r="AK86" i="237"/>
  <c r="AJ86" i="237"/>
  <c r="AI86" i="237"/>
  <c r="AH86" i="237"/>
  <c r="AG86" i="237"/>
  <c r="AF86" i="237"/>
  <c r="AE86" i="237"/>
  <c r="AD86" i="237"/>
  <c r="AC86" i="237"/>
  <c r="AB86" i="237"/>
  <c r="AA86" i="237"/>
  <c r="Z86" i="237"/>
  <c r="Y86" i="237"/>
  <c r="X86" i="237"/>
  <c r="W86" i="237"/>
  <c r="V86" i="237"/>
  <c r="U86" i="237"/>
  <c r="T86" i="237"/>
  <c r="S86" i="237"/>
  <c r="R86" i="237"/>
  <c r="Q86" i="237"/>
  <c r="P86" i="237"/>
  <c r="O86" i="237"/>
  <c r="N86" i="237"/>
  <c r="M86" i="237"/>
  <c r="L86" i="237"/>
  <c r="K86" i="237"/>
  <c r="J86" i="237"/>
  <c r="I86" i="237"/>
  <c r="H86" i="237"/>
  <c r="G86" i="237"/>
  <c r="F86" i="237"/>
  <c r="AR85" i="237"/>
  <c r="AQ85" i="237"/>
  <c r="AP85" i="237"/>
  <c r="AJ85" i="237"/>
  <c r="AI85" i="237"/>
  <c r="AH85" i="237"/>
  <c r="AG85" i="237"/>
  <c r="AF85" i="237"/>
  <c r="AE85" i="237"/>
  <c r="AD85" i="237"/>
  <c r="AC85" i="237"/>
  <c r="AB85" i="237"/>
  <c r="AA85" i="237"/>
  <c r="Z85" i="237"/>
  <c r="Y85" i="237"/>
  <c r="X85" i="237"/>
  <c r="W85" i="237"/>
  <c r="V85" i="237"/>
  <c r="U85" i="237"/>
  <c r="T85" i="237"/>
  <c r="S85" i="237"/>
  <c r="R85" i="237"/>
  <c r="Q85" i="237"/>
  <c r="P85" i="237"/>
  <c r="O85" i="237"/>
  <c r="N85" i="237"/>
  <c r="M85" i="237"/>
  <c r="L85" i="237"/>
  <c r="K85" i="237"/>
  <c r="J85" i="237"/>
  <c r="I85" i="237"/>
  <c r="H85" i="237"/>
  <c r="G85" i="237"/>
  <c r="F85" i="237"/>
  <c r="AR84" i="237"/>
  <c r="AQ84" i="237"/>
  <c r="AP84" i="237"/>
  <c r="AK84" i="237"/>
  <c r="AJ84" i="237"/>
  <c r="AI84" i="237"/>
  <c r="AH84" i="237"/>
  <c r="AG84" i="237"/>
  <c r="AF84" i="237"/>
  <c r="AE84" i="237"/>
  <c r="AD84" i="237"/>
  <c r="AC84" i="237"/>
  <c r="AB84" i="237"/>
  <c r="AA84" i="237"/>
  <c r="Z84" i="237"/>
  <c r="Y84" i="237"/>
  <c r="X84" i="237"/>
  <c r="W84" i="237"/>
  <c r="V84" i="237"/>
  <c r="U84" i="237"/>
  <c r="T84" i="237"/>
  <c r="S84" i="237"/>
  <c r="R84" i="237"/>
  <c r="Q84" i="237"/>
  <c r="P84" i="237"/>
  <c r="O84" i="237"/>
  <c r="N84" i="237"/>
  <c r="M84" i="237"/>
  <c r="L84" i="237"/>
  <c r="K84" i="237"/>
  <c r="J84" i="237"/>
  <c r="I84" i="237"/>
  <c r="H84" i="237"/>
  <c r="G84" i="237"/>
  <c r="F84" i="237"/>
  <c r="AR83" i="237"/>
  <c r="AQ83" i="237"/>
  <c r="AP83" i="237"/>
  <c r="AK83" i="237"/>
  <c r="AR82" i="237"/>
  <c r="AQ82" i="237"/>
  <c r="AP82" i="237"/>
  <c r="AK82" i="237"/>
  <c r="AZ81" i="237"/>
  <c r="AY81" i="237"/>
  <c r="AR81" i="237"/>
  <c r="AQ81" i="237"/>
  <c r="AP81" i="237"/>
  <c r="AM81" i="237"/>
  <c r="AL81" i="237"/>
  <c r="AK81" i="237"/>
  <c r="AJ81" i="237"/>
  <c r="AI81" i="237"/>
  <c r="AH81" i="237"/>
  <c r="AG81" i="237"/>
  <c r="AF81" i="237"/>
  <c r="AE81" i="237"/>
  <c r="AD81" i="237"/>
  <c r="AC81" i="237"/>
  <c r="AB81" i="237"/>
  <c r="AA81" i="237"/>
  <c r="Z81" i="237"/>
  <c r="Y81" i="237"/>
  <c r="X81" i="237"/>
  <c r="W81" i="237"/>
  <c r="V81" i="237"/>
  <c r="U81" i="237"/>
  <c r="T81" i="237"/>
  <c r="S81" i="237"/>
  <c r="R81" i="237"/>
  <c r="Q81" i="237"/>
  <c r="P81" i="237"/>
  <c r="O81" i="237"/>
  <c r="N81" i="237"/>
  <c r="M81" i="237"/>
  <c r="L81" i="237"/>
  <c r="K81" i="237"/>
  <c r="J81" i="237"/>
  <c r="I81" i="237"/>
  <c r="H81" i="237"/>
  <c r="G81" i="237"/>
  <c r="F81" i="237"/>
  <c r="D81" i="237"/>
  <c r="AR80" i="237"/>
  <c r="AQ80" i="237"/>
  <c r="AP80" i="237"/>
  <c r="AK80" i="237"/>
  <c r="AJ80" i="237"/>
  <c r="AI80" i="237"/>
  <c r="AH80" i="237"/>
  <c r="AG80" i="237"/>
  <c r="AF80" i="237"/>
  <c r="AE80" i="237"/>
  <c r="AD80" i="237"/>
  <c r="AC80" i="237"/>
  <c r="AB80" i="237"/>
  <c r="AA80" i="237"/>
  <c r="Z80" i="237"/>
  <c r="Y80" i="237"/>
  <c r="X80" i="237"/>
  <c r="W80" i="237"/>
  <c r="V80" i="237"/>
  <c r="U80" i="237"/>
  <c r="T80" i="237"/>
  <c r="S80" i="237"/>
  <c r="R80" i="237"/>
  <c r="Q80" i="237"/>
  <c r="P80" i="237"/>
  <c r="O80" i="237"/>
  <c r="N80" i="237"/>
  <c r="M80" i="237"/>
  <c r="L80" i="237"/>
  <c r="K80" i="237"/>
  <c r="J80" i="237"/>
  <c r="I80" i="237"/>
  <c r="H80" i="237"/>
  <c r="G80" i="237"/>
  <c r="F80" i="237"/>
  <c r="AR79" i="237"/>
  <c r="AQ79" i="237"/>
  <c r="AP79" i="237"/>
  <c r="AK79" i="237"/>
  <c r="AR78" i="237"/>
  <c r="AQ78" i="237"/>
  <c r="AP78" i="237"/>
  <c r="AK78" i="237"/>
  <c r="AJ78" i="237"/>
  <c r="AI78" i="237"/>
  <c r="AH78" i="237"/>
  <c r="AG78" i="237"/>
  <c r="AF78" i="237"/>
  <c r="AE78" i="237"/>
  <c r="AD78" i="237"/>
  <c r="AC78" i="237"/>
  <c r="AB78" i="237"/>
  <c r="AA78" i="237"/>
  <c r="Z78" i="237"/>
  <c r="Y78" i="237"/>
  <c r="X78" i="237"/>
  <c r="W78" i="237"/>
  <c r="V78" i="237"/>
  <c r="U78" i="237"/>
  <c r="T78" i="237"/>
  <c r="S78" i="237"/>
  <c r="R78" i="237"/>
  <c r="Q78" i="237"/>
  <c r="P78" i="237"/>
  <c r="O78" i="237"/>
  <c r="N78" i="237"/>
  <c r="M78" i="237"/>
  <c r="L78" i="237"/>
  <c r="K78" i="237"/>
  <c r="J78" i="237"/>
  <c r="I78" i="237"/>
  <c r="H78" i="237"/>
  <c r="G78" i="237"/>
  <c r="F78" i="237"/>
  <c r="AR77" i="237"/>
  <c r="AQ77" i="237"/>
  <c r="AP77" i="237"/>
  <c r="AK77" i="237"/>
  <c r="AJ77" i="237"/>
  <c r="AI77" i="237"/>
  <c r="AH77" i="237"/>
  <c r="AG77" i="237"/>
  <c r="AF77" i="237"/>
  <c r="AE77" i="237"/>
  <c r="AD77" i="237"/>
  <c r="AC77" i="237"/>
  <c r="AB77" i="237"/>
  <c r="AA77" i="237"/>
  <c r="Z77" i="237"/>
  <c r="Y77" i="237"/>
  <c r="X77" i="237"/>
  <c r="W77" i="237"/>
  <c r="V77" i="237"/>
  <c r="U77" i="237"/>
  <c r="T77" i="237"/>
  <c r="S77" i="237"/>
  <c r="R77" i="237"/>
  <c r="Q77" i="237"/>
  <c r="P77" i="237"/>
  <c r="O77" i="237"/>
  <c r="N77" i="237"/>
  <c r="M77" i="237"/>
  <c r="L77" i="237"/>
  <c r="K77" i="237"/>
  <c r="J77" i="237"/>
  <c r="I77" i="237"/>
  <c r="H77" i="237"/>
  <c r="G77" i="237"/>
  <c r="F77" i="237"/>
  <c r="AR76" i="237"/>
  <c r="AQ76" i="237"/>
  <c r="AP76" i="237"/>
  <c r="AK76" i="237"/>
  <c r="AR75" i="237"/>
  <c r="AQ75" i="237"/>
  <c r="AP75" i="237"/>
  <c r="AK75" i="237"/>
  <c r="AJ75" i="237"/>
  <c r="AI75" i="237"/>
  <c r="AH75" i="237"/>
  <c r="AG75" i="237"/>
  <c r="AF75" i="237"/>
  <c r="AE75" i="237"/>
  <c r="AD75" i="237"/>
  <c r="AC75" i="237"/>
  <c r="AB75" i="237"/>
  <c r="AA75" i="237"/>
  <c r="Z75" i="237"/>
  <c r="Y75" i="237"/>
  <c r="X75" i="237"/>
  <c r="W75" i="237"/>
  <c r="V75" i="237"/>
  <c r="U75" i="237"/>
  <c r="T75" i="237"/>
  <c r="S75" i="237"/>
  <c r="R75" i="237"/>
  <c r="Q75" i="237"/>
  <c r="P75" i="237"/>
  <c r="O75" i="237"/>
  <c r="N75" i="237"/>
  <c r="M75" i="237"/>
  <c r="L75" i="237"/>
  <c r="K75" i="237"/>
  <c r="J75" i="237"/>
  <c r="I75" i="237"/>
  <c r="H75" i="237"/>
  <c r="G75" i="237"/>
  <c r="F75" i="237"/>
  <c r="AR74" i="237"/>
  <c r="AQ74" i="237"/>
  <c r="AP74" i="237"/>
  <c r="AM74" i="237"/>
  <c r="AL74" i="237"/>
  <c r="AK74" i="237"/>
  <c r="BD73" i="237"/>
  <c r="AR73" i="237"/>
  <c r="AQ73" i="237"/>
  <c r="AP73" i="237"/>
  <c r="AN73" i="237"/>
  <c r="AK73" i="237"/>
  <c r="AJ73" i="237"/>
  <c r="AI73" i="237"/>
  <c r="AH73" i="237"/>
  <c r="AG73" i="237"/>
  <c r="AF73" i="237"/>
  <c r="AE73" i="237"/>
  <c r="AD73" i="237"/>
  <c r="AC73" i="237"/>
  <c r="AB73" i="237"/>
  <c r="AA73" i="237"/>
  <c r="Z73" i="237"/>
  <c r="Y73" i="237"/>
  <c r="X73" i="237"/>
  <c r="W73" i="237"/>
  <c r="V73" i="237"/>
  <c r="U73" i="237"/>
  <c r="T73" i="237"/>
  <c r="S73" i="237"/>
  <c r="R73" i="237"/>
  <c r="Q73" i="237"/>
  <c r="P73" i="237"/>
  <c r="O73" i="237"/>
  <c r="N73" i="237"/>
  <c r="M73" i="237"/>
  <c r="L73" i="237"/>
  <c r="K73" i="237"/>
  <c r="J73" i="237"/>
  <c r="I73" i="237"/>
  <c r="H73" i="237"/>
  <c r="G73" i="237"/>
  <c r="F73" i="237"/>
  <c r="AR72" i="237"/>
  <c r="AQ72" i="237"/>
  <c r="AP72" i="237"/>
  <c r="AJ72" i="237"/>
  <c r="AI72" i="237"/>
  <c r="AH72" i="237"/>
  <c r="AG72" i="237"/>
  <c r="AF72" i="237"/>
  <c r="AE72" i="237"/>
  <c r="AD72" i="237"/>
  <c r="AC72" i="237"/>
  <c r="AB72" i="237"/>
  <c r="AA72" i="237"/>
  <c r="Z72" i="237"/>
  <c r="Y72" i="237"/>
  <c r="X72" i="237"/>
  <c r="W72" i="237"/>
  <c r="V72" i="237"/>
  <c r="U72" i="237"/>
  <c r="T72" i="237"/>
  <c r="S72" i="237"/>
  <c r="R72" i="237"/>
  <c r="Q72" i="237"/>
  <c r="P72" i="237"/>
  <c r="O72" i="237"/>
  <c r="N72" i="237"/>
  <c r="M72" i="237"/>
  <c r="L72" i="237"/>
  <c r="K72" i="237"/>
  <c r="J72" i="237"/>
  <c r="I72" i="237"/>
  <c r="H72" i="237"/>
  <c r="G72" i="237"/>
  <c r="F72" i="237"/>
  <c r="AR71" i="237"/>
  <c r="AQ71" i="237"/>
  <c r="AP71" i="237"/>
  <c r="AK71" i="237"/>
  <c r="AJ71" i="237"/>
  <c r="AI71" i="237"/>
  <c r="AH71" i="237"/>
  <c r="AG71" i="237"/>
  <c r="AF71" i="237"/>
  <c r="AE71" i="237"/>
  <c r="AD71" i="237"/>
  <c r="AC71" i="237"/>
  <c r="AB71" i="237"/>
  <c r="AA71" i="237"/>
  <c r="Z71" i="237"/>
  <c r="Y71" i="237"/>
  <c r="X71" i="237"/>
  <c r="W71" i="237"/>
  <c r="V71" i="237"/>
  <c r="U71" i="237"/>
  <c r="T71" i="237"/>
  <c r="S71" i="237"/>
  <c r="R71" i="237"/>
  <c r="Q71" i="237"/>
  <c r="P71" i="237"/>
  <c r="O71" i="237"/>
  <c r="N71" i="237"/>
  <c r="M71" i="237"/>
  <c r="L71" i="237"/>
  <c r="K71" i="237"/>
  <c r="J71" i="237"/>
  <c r="I71" i="237"/>
  <c r="H71" i="237"/>
  <c r="G71" i="237"/>
  <c r="F71" i="237"/>
  <c r="AR70" i="237"/>
  <c r="AQ70" i="237"/>
  <c r="AP70" i="237"/>
  <c r="AK70" i="237"/>
  <c r="AR69" i="237"/>
  <c r="AQ69" i="237"/>
  <c r="AP69" i="237"/>
  <c r="AK69" i="237"/>
  <c r="AZ68" i="237"/>
  <c r="AY68" i="237"/>
  <c r="AR68" i="237"/>
  <c r="AQ68" i="237"/>
  <c r="AP68" i="237"/>
  <c r="AM68" i="237"/>
  <c r="AL68" i="237"/>
  <c r="AK68" i="237"/>
  <c r="AJ68" i="237"/>
  <c r="AI68" i="237"/>
  <c r="AH68" i="237"/>
  <c r="AG68" i="237"/>
  <c r="AF68" i="237"/>
  <c r="AE68" i="237"/>
  <c r="AD68" i="237"/>
  <c r="AC68" i="237"/>
  <c r="AB68" i="237"/>
  <c r="AA68" i="237"/>
  <c r="Z68" i="237"/>
  <c r="Y68" i="237"/>
  <c r="X68" i="237"/>
  <c r="W68" i="237"/>
  <c r="V68" i="237"/>
  <c r="U68" i="237"/>
  <c r="T68" i="237"/>
  <c r="S68" i="237"/>
  <c r="R68" i="237"/>
  <c r="Q68" i="237"/>
  <c r="P68" i="237"/>
  <c r="O68" i="237"/>
  <c r="N68" i="237"/>
  <c r="M68" i="237"/>
  <c r="L68" i="237"/>
  <c r="K68" i="237"/>
  <c r="J68" i="237"/>
  <c r="I68" i="237"/>
  <c r="H68" i="237"/>
  <c r="G68" i="237"/>
  <c r="F68" i="237"/>
  <c r="D68" i="237"/>
  <c r="AR67" i="237"/>
  <c r="AQ67" i="237"/>
  <c r="AP67" i="237"/>
  <c r="AK67" i="237"/>
  <c r="AJ67" i="237"/>
  <c r="AI67" i="237"/>
  <c r="AH67" i="237"/>
  <c r="AG67" i="237"/>
  <c r="AF67" i="237"/>
  <c r="AE67" i="237"/>
  <c r="AD67" i="237"/>
  <c r="AC67" i="237"/>
  <c r="AB67" i="237"/>
  <c r="AA67" i="237"/>
  <c r="Z67" i="237"/>
  <c r="Y67" i="237"/>
  <c r="X67" i="237"/>
  <c r="W67" i="237"/>
  <c r="V67" i="237"/>
  <c r="U67" i="237"/>
  <c r="T67" i="237"/>
  <c r="S67" i="237"/>
  <c r="R67" i="237"/>
  <c r="Q67" i="237"/>
  <c r="P67" i="237"/>
  <c r="O67" i="237"/>
  <c r="N67" i="237"/>
  <c r="M67" i="237"/>
  <c r="L67" i="237"/>
  <c r="K67" i="237"/>
  <c r="J67" i="237"/>
  <c r="I67" i="237"/>
  <c r="H67" i="237"/>
  <c r="G67" i="237"/>
  <c r="F67" i="237"/>
  <c r="AR66" i="237"/>
  <c r="AQ66" i="237"/>
  <c r="AP66" i="237"/>
  <c r="AK66" i="237"/>
  <c r="AR65" i="237"/>
  <c r="AQ65" i="237"/>
  <c r="AP65" i="237"/>
  <c r="AK65" i="237"/>
  <c r="AJ65" i="237"/>
  <c r="AI65" i="237"/>
  <c r="AH65" i="237"/>
  <c r="AG65" i="237"/>
  <c r="AF65" i="237"/>
  <c r="AE65" i="237"/>
  <c r="AD65" i="237"/>
  <c r="AC65" i="237"/>
  <c r="AB65" i="237"/>
  <c r="AA65" i="237"/>
  <c r="Z65" i="237"/>
  <c r="Y65" i="237"/>
  <c r="X65" i="237"/>
  <c r="W65" i="237"/>
  <c r="V65" i="237"/>
  <c r="U65" i="237"/>
  <c r="T65" i="237"/>
  <c r="S65" i="237"/>
  <c r="R65" i="237"/>
  <c r="Q65" i="237"/>
  <c r="P65" i="237"/>
  <c r="O65" i="237"/>
  <c r="N65" i="237"/>
  <c r="M65" i="237"/>
  <c r="L65" i="237"/>
  <c r="K65" i="237"/>
  <c r="J65" i="237"/>
  <c r="I65" i="237"/>
  <c r="H65" i="237"/>
  <c r="G65" i="237"/>
  <c r="F65" i="237"/>
  <c r="AR64" i="237"/>
  <c r="AQ64" i="237"/>
  <c r="AP64" i="237"/>
  <c r="AK64" i="237"/>
  <c r="AJ64" i="237"/>
  <c r="AI64" i="237"/>
  <c r="AH64" i="237"/>
  <c r="AG64" i="237"/>
  <c r="AF64" i="237"/>
  <c r="AE64" i="237"/>
  <c r="AD64" i="237"/>
  <c r="AC64" i="237"/>
  <c r="AB64" i="237"/>
  <c r="AA64" i="237"/>
  <c r="Z64" i="237"/>
  <c r="Y64" i="237"/>
  <c r="X64" i="237"/>
  <c r="W64" i="237"/>
  <c r="V64" i="237"/>
  <c r="U64" i="237"/>
  <c r="T64" i="237"/>
  <c r="S64" i="237"/>
  <c r="R64" i="237"/>
  <c r="Q64" i="237"/>
  <c r="P64" i="237"/>
  <c r="O64" i="237"/>
  <c r="N64" i="237"/>
  <c r="M64" i="237"/>
  <c r="L64" i="237"/>
  <c r="K64" i="237"/>
  <c r="J64" i="237"/>
  <c r="I64" i="237"/>
  <c r="H64" i="237"/>
  <c r="G64" i="237"/>
  <c r="F64" i="237"/>
  <c r="AR63" i="237"/>
  <c r="AQ63" i="237"/>
  <c r="AP63" i="237"/>
  <c r="AK63" i="237"/>
  <c r="AR62" i="237"/>
  <c r="AQ62" i="237"/>
  <c r="AP62" i="237"/>
  <c r="AK62" i="237"/>
  <c r="AJ62" i="237"/>
  <c r="AI62" i="237"/>
  <c r="AH62" i="237"/>
  <c r="AG62" i="237"/>
  <c r="AF62" i="237"/>
  <c r="AE62" i="237"/>
  <c r="AD62" i="237"/>
  <c r="AC62" i="237"/>
  <c r="AB62" i="237"/>
  <c r="AA62" i="237"/>
  <c r="Z62" i="237"/>
  <c r="Y62" i="237"/>
  <c r="X62" i="237"/>
  <c r="W62" i="237"/>
  <c r="V62" i="237"/>
  <c r="U62" i="237"/>
  <c r="T62" i="237"/>
  <c r="S62" i="237"/>
  <c r="R62" i="237"/>
  <c r="Q62" i="237"/>
  <c r="P62" i="237"/>
  <c r="O62" i="237"/>
  <c r="N62" i="237"/>
  <c r="M62" i="237"/>
  <c r="L62" i="237"/>
  <c r="K62" i="237"/>
  <c r="J62" i="237"/>
  <c r="I62" i="237"/>
  <c r="H62" i="237"/>
  <c r="G62" i="237"/>
  <c r="F62" i="237"/>
  <c r="AR61" i="237"/>
  <c r="AQ61" i="237"/>
  <c r="AP61" i="237"/>
  <c r="AM61" i="237"/>
  <c r="AL61" i="237"/>
  <c r="AK61" i="237"/>
  <c r="BD60" i="237"/>
  <c r="AR60" i="237"/>
  <c r="AQ60" i="237"/>
  <c r="AP60" i="237"/>
  <c r="AN60" i="237"/>
  <c r="AK60" i="237"/>
  <c r="AJ60" i="237"/>
  <c r="AI60" i="237"/>
  <c r="AH60" i="237"/>
  <c r="AG60" i="237"/>
  <c r="AF60" i="237"/>
  <c r="AE60" i="237"/>
  <c r="AD60" i="237"/>
  <c r="AC60" i="237"/>
  <c r="AB60" i="237"/>
  <c r="AA60" i="237"/>
  <c r="Z60" i="237"/>
  <c r="Y60" i="237"/>
  <c r="X60" i="237"/>
  <c r="W60" i="237"/>
  <c r="V60" i="237"/>
  <c r="U60" i="237"/>
  <c r="T60" i="237"/>
  <c r="S60" i="237"/>
  <c r="R60" i="237"/>
  <c r="Q60" i="237"/>
  <c r="P60" i="237"/>
  <c r="O60" i="237"/>
  <c r="N60" i="237"/>
  <c r="M60" i="237"/>
  <c r="L60" i="237"/>
  <c r="K60" i="237"/>
  <c r="J60" i="237"/>
  <c r="I60" i="237"/>
  <c r="H60" i="237"/>
  <c r="G60" i="237"/>
  <c r="F60" i="237"/>
  <c r="AR59" i="237"/>
  <c r="AQ59" i="237"/>
  <c r="AP59" i="237"/>
  <c r="AJ59" i="237"/>
  <c r="AI59" i="237"/>
  <c r="AH59" i="237"/>
  <c r="AG59" i="237"/>
  <c r="AF59" i="237"/>
  <c r="AE59" i="237"/>
  <c r="AD59" i="237"/>
  <c r="AC59" i="237"/>
  <c r="AB59" i="237"/>
  <c r="AA59" i="237"/>
  <c r="Z59" i="237"/>
  <c r="Y59" i="237"/>
  <c r="X59" i="237"/>
  <c r="W59" i="237"/>
  <c r="V59" i="237"/>
  <c r="U59" i="237"/>
  <c r="T59" i="237"/>
  <c r="S59" i="237"/>
  <c r="R59" i="237"/>
  <c r="Q59" i="237"/>
  <c r="P59" i="237"/>
  <c r="O59" i="237"/>
  <c r="N59" i="237"/>
  <c r="M59" i="237"/>
  <c r="L59" i="237"/>
  <c r="K59" i="237"/>
  <c r="J59" i="237"/>
  <c r="I59" i="237"/>
  <c r="H59" i="237"/>
  <c r="G59" i="237"/>
  <c r="F59" i="237"/>
  <c r="AR58" i="237"/>
  <c r="AQ58" i="237"/>
  <c r="AP58" i="237"/>
  <c r="AK58" i="237"/>
  <c r="AR57" i="237"/>
  <c r="AQ57" i="237"/>
  <c r="AP57" i="237"/>
  <c r="AK57" i="237"/>
  <c r="AR56" i="237"/>
  <c r="AQ56" i="237"/>
  <c r="AP56" i="237"/>
  <c r="AK56" i="237"/>
  <c r="AZ54" i="237"/>
  <c r="AY54" i="237"/>
  <c r="AR54" i="237"/>
  <c r="AQ54" i="237"/>
  <c r="AP54" i="237"/>
  <c r="AM54" i="237"/>
  <c r="AL54" i="237"/>
  <c r="AK54" i="237"/>
  <c r="AJ54" i="237"/>
  <c r="AI54" i="237"/>
  <c r="AH54" i="237"/>
  <c r="AG54" i="237"/>
  <c r="AF54" i="237"/>
  <c r="AE54" i="237"/>
  <c r="AD54" i="237"/>
  <c r="AC54" i="237"/>
  <c r="AB54" i="237"/>
  <c r="AA54" i="237"/>
  <c r="Z54" i="237"/>
  <c r="Y54" i="237"/>
  <c r="X54" i="237"/>
  <c r="W54" i="237"/>
  <c r="V54" i="237"/>
  <c r="U54" i="237"/>
  <c r="T54" i="237"/>
  <c r="S54" i="237"/>
  <c r="R54" i="237"/>
  <c r="Q54" i="237"/>
  <c r="P54" i="237"/>
  <c r="O54" i="237"/>
  <c r="N54" i="237"/>
  <c r="M54" i="237"/>
  <c r="L54" i="237"/>
  <c r="K54" i="237"/>
  <c r="J54" i="237"/>
  <c r="I54" i="237"/>
  <c r="H54" i="237"/>
  <c r="G54" i="237"/>
  <c r="F54" i="237"/>
  <c r="D54" i="237"/>
  <c r="AR53" i="237"/>
  <c r="AQ53" i="237"/>
  <c r="AP53" i="237"/>
  <c r="AK53" i="237"/>
  <c r="AJ53" i="237"/>
  <c r="AI53" i="237"/>
  <c r="AH53" i="237"/>
  <c r="AG53" i="237"/>
  <c r="AF53" i="237"/>
  <c r="AE53" i="237"/>
  <c r="AD53" i="237"/>
  <c r="AC53" i="237"/>
  <c r="AB53" i="237"/>
  <c r="AA53" i="237"/>
  <c r="Z53" i="237"/>
  <c r="Y53" i="237"/>
  <c r="X53" i="237"/>
  <c r="W53" i="237"/>
  <c r="V53" i="237"/>
  <c r="U53" i="237"/>
  <c r="T53" i="237"/>
  <c r="S53" i="237"/>
  <c r="R53" i="237"/>
  <c r="Q53" i="237"/>
  <c r="P53" i="237"/>
  <c r="O53" i="237"/>
  <c r="N53" i="237"/>
  <c r="M53" i="237"/>
  <c r="L53" i="237"/>
  <c r="K53" i="237"/>
  <c r="J53" i="237"/>
  <c r="I53" i="237"/>
  <c r="H53" i="237"/>
  <c r="G53" i="237"/>
  <c r="F53" i="237"/>
  <c r="AR52" i="237"/>
  <c r="AQ52" i="237"/>
  <c r="AP52" i="237"/>
  <c r="AK52" i="237"/>
  <c r="AR51" i="237"/>
  <c r="AQ51" i="237"/>
  <c r="AP51" i="237"/>
  <c r="AK51" i="237"/>
  <c r="AJ51" i="237"/>
  <c r="AI51" i="237"/>
  <c r="AH51" i="237"/>
  <c r="AG51" i="237"/>
  <c r="AF51" i="237"/>
  <c r="AE51" i="237"/>
  <c r="AD51" i="237"/>
  <c r="AC51" i="237"/>
  <c r="AB51" i="237"/>
  <c r="AA51" i="237"/>
  <c r="Z51" i="237"/>
  <c r="Y51" i="237"/>
  <c r="X51" i="237"/>
  <c r="W51" i="237"/>
  <c r="V51" i="237"/>
  <c r="U51" i="237"/>
  <c r="T51" i="237"/>
  <c r="S51" i="237"/>
  <c r="R51" i="237"/>
  <c r="Q51" i="237"/>
  <c r="P51" i="237"/>
  <c r="O51" i="237"/>
  <c r="N51" i="237"/>
  <c r="M51" i="237"/>
  <c r="L51" i="237"/>
  <c r="K51" i="237"/>
  <c r="J51" i="237"/>
  <c r="I51" i="237"/>
  <c r="H51" i="237"/>
  <c r="G51" i="237"/>
  <c r="F51" i="237"/>
  <c r="AR50" i="237"/>
  <c r="AQ50" i="237"/>
  <c r="AP50" i="237"/>
  <c r="AK50" i="237"/>
  <c r="AJ50" i="237"/>
  <c r="AI50" i="237"/>
  <c r="AH50" i="237"/>
  <c r="AG50" i="237"/>
  <c r="AF50" i="237"/>
  <c r="AE50" i="237"/>
  <c r="AD50" i="237"/>
  <c r="AC50" i="237"/>
  <c r="AB50" i="237"/>
  <c r="AA50" i="237"/>
  <c r="Z50" i="237"/>
  <c r="Y50" i="237"/>
  <c r="X50" i="237"/>
  <c r="W50" i="237"/>
  <c r="V50" i="237"/>
  <c r="U50" i="237"/>
  <c r="T50" i="237"/>
  <c r="S50" i="237"/>
  <c r="R50" i="237"/>
  <c r="Q50" i="237"/>
  <c r="P50" i="237"/>
  <c r="O50" i="237"/>
  <c r="N50" i="237"/>
  <c r="M50" i="237"/>
  <c r="L50" i="237"/>
  <c r="K50" i="237"/>
  <c r="J50" i="237"/>
  <c r="I50" i="237"/>
  <c r="H50" i="237"/>
  <c r="G50" i="237"/>
  <c r="F50" i="237"/>
  <c r="AR48" i="237"/>
  <c r="AQ48" i="237"/>
  <c r="AP48" i="237"/>
  <c r="AK48" i="237"/>
  <c r="AR47" i="237"/>
  <c r="AQ47" i="237"/>
  <c r="AP47" i="237"/>
  <c r="AK47" i="237"/>
  <c r="AJ47" i="237"/>
  <c r="AI47" i="237"/>
  <c r="AH47" i="237"/>
  <c r="AG47" i="237"/>
  <c r="AF47" i="237"/>
  <c r="AE47" i="237"/>
  <c r="AD47" i="237"/>
  <c r="AC47" i="237"/>
  <c r="AB47" i="237"/>
  <c r="AA47" i="237"/>
  <c r="Z47" i="237"/>
  <c r="Y47" i="237"/>
  <c r="X47" i="237"/>
  <c r="W47" i="237"/>
  <c r="V47" i="237"/>
  <c r="U47" i="237"/>
  <c r="T47" i="237"/>
  <c r="S47" i="237"/>
  <c r="R47" i="237"/>
  <c r="Q47" i="237"/>
  <c r="P47" i="237"/>
  <c r="O47" i="237"/>
  <c r="N47" i="237"/>
  <c r="M47" i="237"/>
  <c r="L47" i="237"/>
  <c r="K47" i="237"/>
  <c r="J47" i="237"/>
  <c r="I47" i="237"/>
  <c r="H47" i="237"/>
  <c r="G47" i="237"/>
  <c r="F47" i="237"/>
  <c r="AR46" i="237"/>
  <c r="AQ46" i="237"/>
  <c r="AP46" i="237"/>
  <c r="AM46" i="237"/>
  <c r="AL46" i="237"/>
  <c r="AK46" i="237"/>
  <c r="AJ46" i="237"/>
  <c r="AI46" i="237"/>
  <c r="AH46" i="237"/>
  <c r="AG46" i="237"/>
  <c r="AF46" i="237"/>
  <c r="AE46" i="237"/>
  <c r="AD46" i="237"/>
  <c r="AC46" i="237"/>
  <c r="AB46" i="237"/>
  <c r="AA46" i="237"/>
  <c r="Z46" i="237"/>
  <c r="Y46" i="237"/>
  <c r="X46" i="237"/>
  <c r="W46" i="237"/>
  <c r="V46" i="237"/>
  <c r="U46" i="237"/>
  <c r="T46" i="237"/>
  <c r="S46" i="237"/>
  <c r="R46" i="237"/>
  <c r="Q46" i="237"/>
  <c r="P46" i="237"/>
  <c r="O46" i="237"/>
  <c r="N46" i="237"/>
  <c r="M46" i="237"/>
  <c r="L46" i="237"/>
  <c r="K46" i="237"/>
  <c r="J46" i="237"/>
  <c r="I46" i="237"/>
  <c r="H46" i="237"/>
  <c r="G46" i="237"/>
  <c r="F46" i="237"/>
  <c r="BD45" i="237"/>
  <c r="AR45" i="237"/>
  <c r="AQ45" i="237"/>
  <c r="AP45" i="237"/>
  <c r="AO45" i="237"/>
  <c r="AN45" i="237"/>
  <c r="AK45" i="237"/>
  <c r="AJ45" i="237"/>
  <c r="AI45" i="237"/>
  <c r="AH45" i="237"/>
  <c r="AG45" i="237"/>
  <c r="AF45" i="237"/>
  <c r="AE45" i="237"/>
  <c r="AD45" i="237"/>
  <c r="AC45" i="237"/>
  <c r="AB45" i="237"/>
  <c r="AA45" i="237"/>
  <c r="Z45" i="237"/>
  <c r="Y45" i="237"/>
  <c r="X45" i="237"/>
  <c r="W45" i="237"/>
  <c r="V45" i="237"/>
  <c r="U45" i="237"/>
  <c r="T45" i="237"/>
  <c r="S45" i="237"/>
  <c r="R45" i="237"/>
  <c r="Q45" i="237"/>
  <c r="P45" i="237"/>
  <c r="O45" i="237"/>
  <c r="N45" i="237"/>
  <c r="M45" i="237"/>
  <c r="L45" i="237"/>
  <c r="K45" i="237"/>
  <c r="J45" i="237"/>
  <c r="I45" i="237"/>
  <c r="H45" i="237"/>
  <c r="G45" i="237"/>
  <c r="F45" i="237"/>
  <c r="AR44" i="237"/>
  <c r="AQ44" i="237"/>
  <c r="AP44" i="237"/>
  <c r="AJ44" i="237"/>
  <c r="AI44" i="237"/>
  <c r="AH44" i="237"/>
  <c r="AG44" i="237"/>
  <c r="AF44" i="237"/>
  <c r="AE44" i="237"/>
  <c r="AD44" i="237"/>
  <c r="AC44" i="237"/>
  <c r="AB44" i="237"/>
  <c r="AA44" i="237"/>
  <c r="Z44" i="237"/>
  <c r="Y44" i="237"/>
  <c r="X44" i="237"/>
  <c r="W44" i="237"/>
  <c r="V44" i="237"/>
  <c r="U44" i="237"/>
  <c r="T44" i="237"/>
  <c r="S44" i="237"/>
  <c r="R44" i="237"/>
  <c r="Q44" i="237"/>
  <c r="P44" i="237"/>
  <c r="O44" i="237"/>
  <c r="N44" i="237"/>
  <c r="M44" i="237"/>
  <c r="L44" i="237"/>
  <c r="K44" i="237"/>
  <c r="J44" i="237"/>
  <c r="I44" i="237"/>
  <c r="H44" i="237"/>
  <c r="G44" i="237"/>
  <c r="F44" i="237"/>
  <c r="AR43" i="237"/>
  <c r="AQ43" i="237"/>
  <c r="AP43" i="237"/>
  <c r="AK43" i="237"/>
  <c r="AJ43" i="237"/>
  <c r="AI43" i="237"/>
  <c r="AH43" i="237"/>
  <c r="AG43" i="237"/>
  <c r="AF43" i="237"/>
  <c r="AE43" i="237"/>
  <c r="AD43" i="237"/>
  <c r="AC43" i="237"/>
  <c r="AB43" i="237"/>
  <c r="AA43" i="237"/>
  <c r="Z43" i="237"/>
  <c r="Y43" i="237"/>
  <c r="X43" i="237"/>
  <c r="W43" i="237"/>
  <c r="V43" i="237"/>
  <c r="U43" i="237"/>
  <c r="T43" i="237"/>
  <c r="S43" i="237"/>
  <c r="R43" i="237"/>
  <c r="Q43" i="237"/>
  <c r="P43" i="237"/>
  <c r="O43" i="237"/>
  <c r="N43" i="237"/>
  <c r="M43" i="237"/>
  <c r="L43" i="237"/>
  <c r="K43" i="237"/>
  <c r="J43" i="237"/>
  <c r="I43" i="237"/>
  <c r="H43" i="237"/>
  <c r="G43" i="237"/>
  <c r="F43" i="237"/>
  <c r="AR42" i="237"/>
  <c r="AQ42" i="237"/>
  <c r="AP42" i="237"/>
  <c r="AK42" i="237"/>
  <c r="AR41" i="237"/>
  <c r="AQ41" i="237"/>
  <c r="AP41" i="237"/>
  <c r="AK41" i="237"/>
  <c r="AJ41" i="237"/>
  <c r="AI41" i="237"/>
  <c r="AH41" i="237"/>
  <c r="AG41" i="237"/>
  <c r="AF41" i="237"/>
  <c r="AE41" i="237"/>
  <c r="AD41" i="237"/>
  <c r="AC41" i="237"/>
  <c r="AB41" i="237"/>
  <c r="AA41" i="237"/>
  <c r="Z41" i="237"/>
  <c r="Y41" i="237"/>
  <c r="X41" i="237"/>
  <c r="W41" i="237"/>
  <c r="V41" i="237"/>
  <c r="U41" i="237"/>
  <c r="T41" i="237"/>
  <c r="S41" i="237"/>
  <c r="R41" i="237"/>
  <c r="Q41" i="237"/>
  <c r="P41" i="237"/>
  <c r="O41" i="237"/>
  <c r="N41" i="237"/>
  <c r="M41" i="237"/>
  <c r="L41" i="237"/>
  <c r="K41" i="237"/>
  <c r="J41" i="237"/>
  <c r="I41" i="237"/>
  <c r="H41" i="237"/>
  <c r="G41" i="237"/>
  <c r="F41" i="237"/>
  <c r="AZ39" i="237"/>
  <c r="AR39" i="237"/>
  <c r="AQ39" i="237"/>
  <c r="AP39" i="237"/>
  <c r="AM39" i="237"/>
  <c r="AL39" i="237"/>
  <c r="AK39" i="237"/>
  <c r="AJ39" i="237"/>
  <c r="AI39" i="237"/>
  <c r="AH39" i="237"/>
  <c r="AG39" i="237"/>
  <c r="AF39" i="237"/>
  <c r="AE39" i="237"/>
  <c r="AD39" i="237"/>
  <c r="AC39" i="237"/>
  <c r="AB39" i="237"/>
  <c r="AA39" i="237"/>
  <c r="Z39" i="237"/>
  <c r="Y39" i="237"/>
  <c r="X39" i="237"/>
  <c r="W39" i="237"/>
  <c r="V39" i="237"/>
  <c r="U39" i="237"/>
  <c r="T39" i="237"/>
  <c r="S39" i="237"/>
  <c r="R39" i="237"/>
  <c r="Q39" i="237"/>
  <c r="P39" i="237"/>
  <c r="O39" i="237"/>
  <c r="N39" i="237"/>
  <c r="M39" i="237"/>
  <c r="L39" i="237"/>
  <c r="K39" i="237"/>
  <c r="J39" i="237"/>
  <c r="I39" i="237"/>
  <c r="H39" i="237"/>
  <c r="G39" i="237"/>
  <c r="F39" i="237"/>
  <c r="D39" i="237"/>
  <c r="AR38" i="237"/>
  <c r="AQ38" i="237"/>
  <c r="AP38" i="237"/>
  <c r="AK38" i="237"/>
  <c r="AJ38" i="237"/>
  <c r="AI38" i="237"/>
  <c r="AH38" i="237"/>
  <c r="AG38" i="237"/>
  <c r="AF38" i="237"/>
  <c r="AE38" i="237"/>
  <c r="AD38" i="237"/>
  <c r="AC38" i="237"/>
  <c r="AB38" i="237"/>
  <c r="AA38" i="237"/>
  <c r="Z38" i="237"/>
  <c r="Y38" i="237"/>
  <c r="X38" i="237"/>
  <c r="W38" i="237"/>
  <c r="V38" i="237"/>
  <c r="U38" i="237"/>
  <c r="T38" i="237"/>
  <c r="S38" i="237"/>
  <c r="R38" i="237"/>
  <c r="Q38" i="237"/>
  <c r="P38" i="237"/>
  <c r="O38" i="237"/>
  <c r="N38" i="237"/>
  <c r="M38" i="237"/>
  <c r="L38" i="237"/>
  <c r="K38" i="237"/>
  <c r="J38" i="237"/>
  <c r="I38" i="237"/>
  <c r="H38" i="237"/>
  <c r="G38" i="237"/>
  <c r="F38" i="237"/>
  <c r="AR37" i="237"/>
  <c r="AQ37" i="237"/>
  <c r="AP37" i="237"/>
  <c r="AK37" i="237"/>
  <c r="AR36" i="237"/>
  <c r="AQ36" i="237"/>
  <c r="AP36" i="237"/>
  <c r="AK36" i="237"/>
  <c r="AJ36" i="237"/>
  <c r="AI36" i="237"/>
  <c r="AH36" i="237"/>
  <c r="AG36" i="237"/>
  <c r="AF36" i="237"/>
  <c r="AE36" i="237"/>
  <c r="AD36" i="237"/>
  <c r="AC36" i="237"/>
  <c r="AB36" i="237"/>
  <c r="AA36" i="237"/>
  <c r="Z36" i="237"/>
  <c r="Y36" i="237"/>
  <c r="X36" i="237"/>
  <c r="W36" i="237"/>
  <c r="V36" i="237"/>
  <c r="U36" i="237"/>
  <c r="T36" i="237"/>
  <c r="S36" i="237"/>
  <c r="R36" i="237"/>
  <c r="Q36" i="237"/>
  <c r="P36" i="237"/>
  <c r="O36" i="237"/>
  <c r="N36" i="237"/>
  <c r="M36" i="237"/>
  <c r="L36" i="237"/>
  <c r="K36" i="237"/>
  <c r="J36" i="237"/>
  <c r="I36" i="237"/>
  <c r="H36" i="237"/>
  <c r="G36" i="237"/>
  <c r="F36" i="237"/>
  <c r="AR35" i="237"/>
  <c r="AQ35" i="237"/>
  <c r="AP35" i="237"/>
  <c r="AK35" i="237"/>
  <c r="AJ35" i="237"/>
  <c r="AI35" i="237"/>
  <c r="AH35" i="237"/>
  <c r="AG35" i="237"/>
  <c r="AF35" i="237"/>
  <c r="AE35" i="237"/>
  <c r="AD35" i="237"/>
  <c r="AC35" i="237"/>
  <c r="AB35" i="237"/>
  <c r="AA35" i="237"/>
  <c r="Z35" i="237"/>
  <c r="Y35" i="237"/>
  <c r="X35" i="237"/>
  <c r="W35" i="237"/>
  <c r="V35" i="237"/>
  <c r="U35" i="237"/>
  <c r="T35" i="237"/>
  <c r="S35" i="237"/>
  <c r="R35" i="237"/>
  <c r="Q35" i="237"/>
  <c r="P35" i="237"/>
  <c r="O35" i="237"/>
  <c r="N35" i="237"/>
  <c r="M35" i="237"/>
  <c r="L35" i="237"/>
  <c r="K35" i="237"/>
  <c r="J35" i="237"/>
  <c r="I35" i="237"/>
  <c r="H35" i="237"/>
  <c r="G35" i="237"/>
  <c r="F35" i="237"/>
  <c r="AR33" i="237"/>
  <c r="AQ33" i="237"/>
  <c r="AP33" i="237"/>
  <c r="AK33" i="237"/>
  <c r="AJ33" i="237"/>
  <c r="AI33" i="237"/>
  <c r="AH33" i="237"/>
  <c r="AG33" i="237"/>
  <c r="AF33" i="237"/>
  <c r="AE33" i="237"/>
  <c r="AD33" i="237"/>
  <c r="AC33" i="237"/>
  <c r="AB33" i="237"/>
  <c r="AA33" i="237"/>
  <c r="Z33" i="237"/>
  <c r="Y33" i="237"/>
  <c r="X33" i="237"/>
  <c r="W33" i="237"/>
  <c r="V33" i="237"/>
  <c r="U33" i="237"/>
  <c r="T33" i="237"/>
  <c r="S33" i="237"/>
  <c r="R33" i="237"/>
  <c r="Q33" i="237"/>
  <c r="P33" i="237"/>
  <c r="O33" i="237"/>
  <c r="N33" i="237"/>
  <c r="M33" i="237"/>
  <c r="L33" i="237"/>
  <c r="K33" i="237"/>
  <c r="J33" i="237"/>
  <c r="I33" i="237"/>
  <c r="H33" i="237"/>
  <c r="G33" i="237"/>
  <c r="F33" i="237"/>
  <c r="AR32" i="237"/>
  <c r="AQ32" i="237"/>
  <c r="AP32" i="237"/>
  <c r="AK32" i="237"/>
  <c r="AJ32" i="237"/>
  <c r="AI32" i="237"/>
  <c r="AH32" i="237"/>
  <c r="AG32" i="237"/>
  <c r="AF32" i="237"/>
  <c r="AE32" i="237"/>
  <c r="AD32" i="237"/>
  <c r="AC32" i="237"/>
  <c r="AB32" i="237"/>
  <c r="AA32" i="237"/>
  <c r="Z32" i="237"/>
  <c r="Y32" i="237"/>
  <c r="X32" i="237"/>
  <c r="W32" i="237"/>
  <c r="V32" i="237"/>
  <c r="U32" i="237"/>
  <c r="T32" i="237"/>
  <c r="S32" i="237"/>
  <c r="R32" i="237"/>
  <c r="Q32" i="237"/>
  <c r="P32" i="237"/>
  <c r="O32" i="237"/>
  <c r="N32" i="237"/>
  <c r="M32" i="237"/>
  <c r="L32" i="237"/>
  <c r="K32" i="237"/>
  <c r="J32" i="237"/>
  <c r="I32" i="237"/>
  <c r="H32" i="237"/>
  <c r="G32" i="237"/>
  <c r="F32" i="237"/>
  <c r="AR31" i="237"/>
  <c r="AQ31" i="237"/>
  <c r="AP31" i="237"/>
  <c r="AM31" i="237"/>
  <c r="AL31" i="237"/>
  <c r="AK31" i="237"/>
  <c r="AJ31" i="237"/>
  <c r="AI31" i="237"/>
  <c r="AH31" i="237"/>
  <c r="AG31" i="237"/>
  <c r="AF31" i="237"/>
  <c r="AE31" i="237"/>
  <c r="AD31" i="237"/>
  <c r="AC31" i="237"/>
  <c r="AB31" i="237"/>
  <c r="AA31" i="237"/>
  <c r="Z31" i="237"/>
  <c r="Y31" i="237"/>
  <c r="X31" i="237"/>
  <c r="W31" i="237"/>
  <c r="V31" i="237"/>
  <c r="U31" i="237"/>
  <c r="T31" i="237"/>
  <c r="S31" i="237"/>
  <c r="R31" i="237"/>
  <c r="Q31" i="237"/>
  <c r="P31" i="237"/>
  <c r="O31" i="237"/>
  <c r="N31" i="237"/>
  <c r="M31" i="237"/>
  <c r="L31" i="237"/>
  <c r="K31" i="237"/>
  <c r="J31" i="237"/>
  <c r="I31" i="237"/>
  <c r="H31" i="237"/>
  <c r="G31" i="237"/>
  <c r="F31" i="237"/>
  <c r="BD30" i="237"/>
  <c r="AR30" i="237"/>
  <c r="AQ30" i="237"/>
  <c r="AP30" i="237"/>
  <c r="AN30" i="237"/>
  <c r="AK30" i="237"/>
  <c r="AJ30" i="237"/>
  <c r="AI30" i="237"/>
  <c r="AH30" i="237"/>
  <c r="AG30" i="237"/>
  <c r="AF30" i="237"/>
  <c r="AE30" i="237"/>
  <c r="AD30" i="237"/>
  <c r="AC30" i="237"/>
  <c r="AB30" i="237"/>
  <c r="AA30" i="237"/>
  <c r="Z30" i="237"/>
  <c r="Y30" i="237"/>
  <c r="X30" i="237"/>
  <c r="W30" i="237"/>
  <c r="V30" i="237"/>
  <c r="U30" i="237"/>
  <c r="T30" i="237"/>
  <c r="S30" i="237"/>
  <c r="R30" i="237"/>
  <c r="Q30" i="237"/>
  <c r="P30" i="237"/>
  <c r="O30" i="237"/>
  <c r="N30" i="237"/>
  <c r="M30" i="237"/>
  <c r="L30" i="237"/>
  <c r="K30" i="237"/>
  <c r="J30" i="237"/>
  <c r="I30" i="237"/>
  <c r="H30" i="237"/>
  <c r="G30" i="237"/>
  <c r="F30" i="237"/>
  <c r="AR29" i="237"/>
  <c r="AQ29" i="237"/>
  <c r="AP29" i="237"/>
  <c r="AJ29" i="237"/>
  <c r="AI29" i="237"/>
  <c r="AH29" i="237"/>
  <c r="AG29" i="237"/>
  <c r="AF29" i="237"/>
  <c r="AE29" i="237"/>
  <c r="AD29" i="237"/>
  <c r="AC29" i="237"/>
  <c r="AB29" i="237"/>
  <c r="AA29" i="237"/>
  <c r="Z29" i="237"/>
  <c r="Y29" i="237"/>
  <c r="X29" i="237"/>
  <c r="W29" i="237"/>
  <c r="V29" i="237"/>
  <c r="U29" i="237"/>
  <c r="T29" i="237"/>
  <c r="S29" i="237"/>
  <c r="R29" i="237"/>
  <c r="Q29" i="237"/>
  <c r="P29" i="237"/>
  <c r="O29" i="237"/>
  <c r="N29" i="237"/>
  <c r="M29" i="237"/>
  <c r="L29" i="237"/>
  <c r="K29" i="237"/>
  <c r="J29" i="237"/>
  <c r="I29" i="237"/>
  <c r="H29" i="237"/>
  <c r="G29" i="237"/>
  <c r="F29" i="237"/>
  <c r="AR28" i="237"/>
  <c r="AQ28" i="237"/>
  <c r="AP28" i="237"/>
  <c r="AK28" i="237"/>
  <c r="AI28" i="237"/>
  <c r="AH28" i="237"/>
  <c r="AG28" i="237"/>
  <c r="AF28" i="237"/>
  <c r="AE28" i="237"/>
  <c r="AD28" i="237"/>
  <c r="AC28" i="237"/>
  <c r="AB28" i="237"/>
  <c r="AA28" i="237"/>
  <c r="Z28" i="237"/>
  <c r="Y28" i="237"/>
  <c r="X28" i="237"/>
  <c r="W28" i="237"/>
  <c r="V28" i="237"/>
  <c r="U28" i="237"/>
  <c r="T28" i="237"/>
  <c r="S28" i="237"/>
  <c r="R28" i="237"/>
  <c r="Q28" i="237"/>
  <c r="P28" i="237"/>
  <c r="O28" i="237"/>
  <c r="N28" i="237"/>
  <c r="M28" i="237"/>
  <c r="L28" i="237"/>
  <c r="K28" i="237"/>
  <c r="J28" i="237"/>
  <c r="I28" i="237"/>
  <c r="H28" i="237"/>
  <c r="G28" i="237"/>
  <c r="F28" i="237"/>
  <c r="AR27" i="237"/>
  <c r="AQ27" i="237"/>
  <c r="AP27" i="237"/>
  <c r="AK27" i="237"/>
  <c r="AR26" i="237"/>
  <c r="AQ26" i="237"/>
  <c r="AP26" i="237"/>
  <c r="AK26" i="237"/>
  <c r="AZ25" i="237"/>
  <c r="AY25" i="237"/>
  <c r="AR25" i="237"/>
  <c r="AQ25" i="237"/>
  <c r="AP25" i="237"/>
  <c r="AM25" i="237"/>
  <c r="AL25" i="237"/>
  <c r="AK25" i="237"/>
  <c r="AJ25" i="237"/>
  <c r="AI25" i="237"/>
  <c r="AH25" i="237"/>
  <c r="AG25" i="237"/>
  <c r="AF25" i="237"/>
  <c r="AE25" i="237"/>
  <c r="AD25" i="237"/>
  <c r="AC25" i="237"/>
  <c r="AB25" i="237"/>
  <c r="AA25" i="237"/>
  <c r="Z25" i="237"/>
  <c r="Y25" i="237"/>
  <c r="X25" i="237"/>
  <c r="W25" i="237"/>
  <c r="V25" i="237"/>
  <c r="U25" i="237"/>
  <c r="T25" i="237"/>
  <c r="S25" i="237"/>
  <c r="R25" i="237"/>
  <c r="Q25" i="237"/>
  <c r="P25" i="237"/>
  <c r="O25" i="237"/>
  <c r="N25" i="237"/>
  <c r="M25" i="237"/>
  <c r="L25" i="237"/>
  <c r="K25" i="237"/>
  <c r="J25" i="237"/>
  <c r="I25" i="237"/>
  <c r="H25" i="237"/>
  <c r="G25" i="237"/>
  <c r="F25" i="237"/>
  <c r="D25" i="237"/>
  <c r="AR24" i="237"/>
  <c r="AQ24" i="237"/>
  <c r="AP24" i="237"/>
  <c r="AK24" i="237"/>
  <c r="AJ24" i="237"/>
  <c r="AI24" i="237"/>
  <c r="AH24" i="237"/>
  <c r="AG24" i="237"/>
  <c r="AF24" i="237"/>
  <c r="AE24" i="237"/>
  <c r="AD24" i="237"/>
  <c r="AC24" i="237"/>
  <c r="AB24" i="237"/>
  <c r="AA24" i="237"/>
  <c r="Z24" i="237"/>
  <c r="Y24" i="237"/>
  <c r="X24" i="237"/>
  <c r="W24" i="237"/>
  <c r="V24" i="237"/>
  <c r="U24" i="237"/>
  <c r="T24" i="237"/>
  <c r="S24" i="237"/>
  <c r="R24" i="237"/>
  <c r="Q24" i="237"/>
  <c r="P24" i="237"/>
  <c r="O24" i="237"/>
  <c r="N24" i="237"/>
  <c r="M24" i="237"/>
  <c r="L24" i="237"/>
  <c r="K24" i="237"/>
  <c r="J24" i="237"/>
  <c r="I24" i="237"/>
  <c r="H24" i="237"/>
  <c r="G24" i="237"/>
  <c r="F24" i="237"/>
  <c r="AR23" i="237"/>
  <c r="AQ23" i="237"/>
  <c r="AP23" i="237"/>
  <c r="AK23" i="237"/>
  <c r="AR22" i="237"/>
  <c r="AQ22" i="237"/>
  <c r="AP22" i="237"/>
  <c r="AK22" i="237"/>
  <c r="AJ22" i="237"/>
  <c r="AI22" i="237"/>
  <c r="AH22" i="237"/>
  <c r="AG22" i="237"/>
  <c r="AF22" i="237"/>
  <c r="AE22" i="237"/>
  <c r="AD22" i="237"/>
  <c r="AC22" i="237"/>
  <c r="AB22" i="237"/>
  <c r="AA22" i="237"/>
  <c r="Z22" i="237"/>
  <c r="Y22" i="237"/>
  <c r="X22" i="237"/>
  <c r="W22" i="237"/>
  <c r="V22" i="237"/>
  <c r="U22" i="237"/>
  <c r="T22" i="237"/>
  <c r="S22" i="237"/>
  <c r="R22" i="237"/>
  <c r="Q22" i="237"/>
  <c r="P22" i="237"/>
  <c r="O22" i="237"/>
  <c r="N22" i="237"/>
  <c r="M22" i="237"/>
  <c r="L22" i="237"/>
  <c r="K22" i="237"/>
  <c r="J22" i="237"/>
  <c r="I22" i="237"/>
  <c r="H22" i="237"/>
  <c r="G22" i="237"/>
  <c r="F22" i="237"/>
  <c r="AR21" i="237"/>
  <c r="AQ21" i="237"/>
  <c r="AP21" i="237"/>
  <c r="AK21" i="237"/>
  <c r="AJ21" i="237"/>
  <c r="AI21" i="237"/>
  <c r="AH21" i="237"/>
  <c r="AG21" i="237"/>
  <c r="AF21" i="237"/>
  <c r="AE21" i="237"/>
  <c r="AD21" i="237"/>
  <c r="AC21" i="237"/>
  <c r="AB21" i="237"/>
  <c r="AA21" i="237"/>
  <c r="Z21" i="237"/>
  <c r="Y21" i="237"/>
  <c r="X21" i="237"/>
  <c r="W21" i="237"/>
  <c r="V21" i="237"/>
  <c r="U21" i="237"/>
  <c r="T21" i="237"/>
  <c r="S21" i="237"/>
  <c r="R21" i="237"/>
  <c r="Q21" i="237"/>
  <c r="P21" i="237"/>
  <c r="O21" i="237"/>
  <c r="N21" i="237"/>
  <c r="M21" i="237"/>
  <c r="L21" i="237"/>
  <c r="K21" i="237"/>
  <c r="J21" i="237"/>
  <c r="I21" i="237"/>
  <c r="H21" i="237"/>
  <c r="G21" i="237"/>
  <c r="F21" i="237"/>
  <c r="AR20" i="237"/>
  <c r="AQ20" i="237"/>
  <c r="AP20" i="237"/>
  <c r="AK20" i="237"/>
  <c r="AR19" i="237"/>
  <c r="AQ19" i="237"/>
  <c r="AP19" i="237"/>
  <c r="AK19" i="237"/>
  <c r="AJ19" i="237"/>
  <c r="AI19" i="237"/>
  <c r="AH19" i="237"/>
  <c r="AG19" i="237"/>
  <c r="AF19" i="237"/>
  <c r="AE19" i="237"/>
  <c r="AD19" i="237"/>
  <c r="AC19" i="237"/>
  <c r="AB19" i="237"/>
  <c r="AA19" i="237"/>
  <c r="Z19" i="237"/>
  <c r="Y19" i="237"/>
  <c r="X19" i="237"/>
  <c r="W19" i="237"/>
  <c r="V19" i="237"/>
  <c r="U19" i="237"/>
  <c r="T19" i="237"/>
  <c r="S19" i="237"/>
  <c r="R19" i="237"/>
  <c r="Q19" i="237"/>
  <c r="P19" i="237"/>
  <c r="O19" i="237"/>
  <c r="N19" i="237"/>
  <c r="M19" i="237"/>
  <c r="L19" i="237"/>
  <c r="K19" i="237"/>
  <c r="J19" i="237"/>
  <c r="I19" i="237"/>
  <c r="H19" i="237"/>
  <c r="G19" i="237"/>
  <c r="F19" i="237"/>
  <c r="AR18" i="237"/>
  <c r="AQ18" i="237"/>
  <c r="AP18" i="237"/>
  <c r="AM18" i="237"/>
  <c r="AL18" i="237"/>
  <c r="AK18" i="237"/>
  <c r="BD17" i="237"/>
  <c r="AR17" i="237"/>
  <c r="AQ17" i="237"/>
  <c r="AP17" i="237"/>
  <c r="AO17" i="237"/>
  <c r="AN17" i="237"/>
  <c r="AK17" i="237"/>
  <c r="AJ17" i="237"/>
  <c r="AI17" i="237"/>
  <c r="AH17" i="237"/>
  <c r="AG17" i="237"/>
  <c r="AF17" i="237"/>
  <c r="AE17" i="237"/>
  <c r="AD17" i="237"/>
  <c r="AC17" i="237"/>
  <c r="AB17" i="237"/>
  <c r="AA17" i="237"/>
  <c r="Z17" i="237"/>
  <c r="Y17" i="237"/>
  <c r="X17" i="237"/>
  <c r="W17" i="237"/>
  <c r="V17" i="237"/>
  <c r="U17" i="237"/>
  <c r="T17" i="237"/>
  <c r="S17" i="237"/>
  <c r="R17" i="237"/>
  <c r="Q17" i="237"/>
  <c r="P17" i="237"/>
  <c r="O17" i="237"/>
  <c r="N17" i="237"/>
  <c r="M17" i="237"/>
  <c r="L17" i="237"/>
  <c r="K17" i="237"/>
  <c r="J17" i="237"/>
  <c r="I17" i="237"/>
  <c r="H17" i="237"/>
  <c r="G17" i="237"/>
  <c r="F17" i="237"/>
  <c r="AR16" i="237"/>
  <c r="AQ16" i="237"/>
  <c r="AP16" i="237"/>
  <c r="AJ16" i="237"/>
  <c r="AI16" i="237"/>
  <c r="AH16" i="237"/>
  <c r="AG16" i="237"/>
  <c r="AF16" i="237"/>
  <c r="AE16" i="237"/>
  <c r="AD16" i="237"/>
  <c r="AC16" i="237"/>
  <c r="AB16" i="237"/>
  <c r="AA16" i="237"/>
  <c r="Z16" i="237"/>
  <c r="Y16" i="237"/>
  <c r="X16" i="237"/>
  <c r="W16" i="237"/>
  <c r="V16" i="237"/>
  <c r="U16" i="237"/>
  <c r="T16" i="237"/>
  <c r="S16" i="237"/>
  <c r="R16" i="237"/>
  <c r="Q16" i="237"/>
  <c r="P16" i="237"/>
  <c r="O16" i="237"/>
  <c r="N16" i="237"/>
  <c r="M16" i="237"/>
  <c r="L16" i="237"/>
  <c r="K16" i="237"/>
  <c r="J16" i="237"/>
  <c r="I16" i="237"/>
  <c r="H16" i="237"/>
  <c r="G16" i="237"/>
  <c r="F16" i="237"/>
  <c r="AR15" i="237"/>
  <c r="AQ15" i="237"/>
  <c r="AP15" i="237"/>
  <c r="AK15" i="237"/>
  <c r="AI15" i="237"/>
  <c r="AH15" i="237"/>
  <c r="AG15" i="237"/>
  <c r="AF15" i="237"/>
  <c r="AE15" i="237"/>
  <c r="AD15" i="237"/>
  <c r="AC15" i="237"/>
  <c r="AB15" i="237"/>
  <c r="AA15" i="237"/>
  <c r="Z15" i="237"/>
  <c r="Y15" i="237"/>
  <c r="X15" i="237"/>
  <c r="W15" i="237"/>
  <c r="V15" i="237"/>
  <c r="U15" i="237"/>
  <c r="T15" i="237"/>
  <c r="S15" i="237"/>
  <c r="R15" i="237"/>
  <c r="Q15" i="237"/>
  <c r="P15" i="237"/>
  <c r="O15" i="237"/>
  <c r="N15" i="237"/>
  <c r="M15" i="237"/>
  <c r="L15" i="237"/>
  <c r="K15" i="237"/>
  <c r="J15" i="237"/>
  <c r="I15" i="237"/>
  <c r="H15" i="237"/>
  <c r="G15" i="237"/>
  <c r="F15" i="237"/>
  <c r="AR14" i="237"/>
  <c r="AQ14" i="237"/>
  <c r="AP14" i="237"/>
  <c r="AK14" i="237"/>
  <c r="AR13" i="237"/>
  <c r="AQ13" i="237"/>
  <c r="AP13" i="237"/>
  <c r="AK13" i="237"/>
  <c r="AZ12" i="237"/>
  <c r="AY12" i="237"/>
  <c r="AR12" i="237"/>
  <c r="AQ12" i="237"/>
  <c r="AP12" i="237"/>
  <c r="AM12" i="237"/>
  <c r="AL12" i="237"/>
  <c r="AK12" i="237"/>
  <c r="AJ12" i="237"/>
  <c r="AI12" i="237"/>
  <c r="AH12" i="237"/>
  <c r="AG12" i="237"/>
  <c r="AF12" i="237"/>
  <c r="AE12" i="237"/>
  <c r="AD12" i="237"/>
  <c r="AC12" i="237"/>
  <c r="AB12" i="237"/>
  <c r="AA12" i="237"/>
  <c r="Z12" i="237"/>
  <c r="Y12" i="237"/>
  <c r="X12" i="237"/>
  <c r="W12" i="237"/>
  <c r="V12" i="237"/>
  <c r="U12" i="237"/>
  <c r="T12" i="237"/>
  <c r="S12" i="237"/>
  <c r="R12" i="237"/>
  <c r="Q12" i="237"/>
  <c r="P12" i="237"/>
  <c r="O12" i="237"/>
  <c r="N12" i="237"/>
  <c r="M12" i="237"/>
  <c r="L12" i="237"/>
  <c r="K12" i="237"/>
  <c r="J12" i="237"/>
  <c r="I12" i="237"/>
  <c r="H12" i="237"/>
  <c r="G12" i="237"/>
  <c r="F12" i="237"/>
  <c r="D12" i="237"/>
  <c r="AR11" i="237"/>
  <c r="AQ11" i="237"/>
  <c r="AP11" i="237"/>
  <c r="AK11" i="237"/>
  <c r="AJ11" i="237"/>
  <c r="AI11" i="237"/>
  <c r="AH11" i="237"/>
  <c r="AG11" i="237"/>
  <c r="AF11" i="237"/>
  <c r="AE11" i="237"/>
  <c r="AD11" i="237"/>
  <c r="AC11" i="237"/>
  <c r="AB11" i="237"/>
  <c r="AA11" i="237"/>
  <c r="Z11" i="237"/>
  <c r="Y11" i="237"/>
  <c r="X11" i="237"/>
  <c r="W11" i="237"/>
  <c r="V11" i="237"/>
  <c r="U11" i="237"/>
  <c r="T11" i="237"/>
  <c r="S11" i="237"/>
  <c r="R11" i="237"/>
  <c r="Q11" i="237"/>
  <c r="P11" i="237"/>
  <c r="O11" i="237"/>
  <c r="N11" i="237"/>
  <c r="M11" i="237"/>
  <c r="L11" i="237"/>
  <c r="K11" i="237"/>
  <c r="J11" i="237"/>
  <c r="I11" i="237"/>
  <c r="H11" i="237"/>
  <c r="G11" i="237"/>
  <c r="F11" i="237"/>
  <c r="AR10" i="237"/>
  <c r="AQ10" i="237"/>
  <c r="AP10" i="237"/>
  <c r="AK10" i="237"/>
  <c r="AR9" i="237"/>
  <c r="AQ9" i="237"/>
  <c r="AP9" i="237"/>
  <c r="AK9" i="237"/>
  <c r="AJ9" i="237"/>
  <c r="AI9" i="237"/>
  <c r="AH9" i="237"/>
  <c r="AG9" i="237"/>
  <c r="AF9" i="237"/>
  <c r="AE9" i="237"/>
  <c r="AD9" i="237"/>
  <c r="AC9" i="237"/>
  <c r="AB9" i="237"/>
  <c r="AA9" i="237"/>
  <c r="Z9" i="237"/>
  <c r="Y9" i="237"/>
  <c r="X9" i="237"/>
  <c r="W9" i="237"/>
  <c r="V9" i="237"/>
  <c r="U9" i="237"/>
  <c r="T9" i="237"/>
  <c r="S9" i="237"/>
  <c r="R9" i="237"/>
  <c r="Q9" i="237"/>
  <c r="P9" i="237"/>
  <c r="O9" i="237"/>
  <c r="N9" i="237"/>
  <c r="M9" i="237"/>
  <c r="L9" i="237"/>
  <c r="K9" i="237"/>
  <c r="J9" i="237"/>
  <c r="I9" i="237"/>
  <c r="H9" i="237"/>
  <c r="G9" i="237"/>
  <c r="F9" i="237"/>
  <c r="AR8" i="237"/>
  <c r="AQ8" i="237"/>
  <c r="AP8" i="237"/>
  <c r="AK8" i="237"/>
  <c r="AJ8" i="237"/>
  <c r="AI8" i="237"/>
  <c r="AH8" i="237"/>
  <c r="AG8" i="237"/>
  <c r="AF8" i="237"/>
  <c r="AE8" i="237"/>
  <c r="AD8" i="237"/>
  <c r="AC8" i="237"/>
  <c r="AB8" i="237"/>
  <c r="AA8" i="237"/>
  <c r="Z8" i="237"/>
  <c r="Y8" i="237"/>
  <c r="X8" i="237"/>
  <c r="W8" i="237"/>
  <c r="V8" i="237"/>
  <c r="U8" i="237"/>
  <c r="T8" i="237"/>
  <c r="S8" i="237"/>
  <c r="R8" i="237"/>
  <c r="Q8" i="237"/>
  <c r="P8" i="237"/>
  <c r="O8" i="237"/>
  <c r="N8" i="237"/>
  <c r="M8" i="237"/>
  <c r="L8" i="237"/>
  <c r="K8" i="237"/>
  <c r="J8" i="237"/>
  <c r="I8" i="237"/>
  <c r="H8" i="237"/>
  <c r="G8" i="237"/>
  <c r="F8" i="237"/>
  <c r="AR7" i="237"/>
  <c r="AQ7" i="237"/>
  <c r="AP7" i="237"/>
  <c r="AK7" i="237"/>
  <c r="AR6" i="237"/>
  <c r="AQ6" i="237"/>
  <c r="AP6" i="237"/>
  <c r="AK6" i="237"/>
  <c r="AJ6" i="237"/>
  <c r="AI6" i="237"/>
  <c r="AH6" i="237"/>
  <c r="AG6" i="237"/>
  <c r="AF6" i="237"/>
  <c r="AE6" i="237"/>
  <c r="AD6" i="237"/>
  <c r="AC6" i="237"/>
  <c r="AB6" i="237"/>
  <c r="AA6" i="237"/>
  <c r="Z6" i="237"/>
  <c r="Y6" i="237"/>
  <c r="X6" i="237"/>
  <c r="W6" i="237"/>
  <c r="V6" i="237"/>
  <c r="U6" i="237"/>
  <c r="T6" i="237"/>
  <c r="S6" i="237"/>
  <c r="R6" i="237"/>
  <c r="Q6" i="237"/>
  <c r="P6" i="237"/>
  <c r="O6" i="237"/>
  <c r="N6" i="237"/>
  <c r="M6" i="237"/>
  <c r="L6" i="237"/>
  <c r="K6" i="237"/>
  <c r="J6" i="237"/>
  <c r="I6" i="237"/>
  <c r="H6" i="237"/>
  <c r="G6" i="237"/>
  <c r="F6" i="237"/>
  <c r="AR5" i="237"/>
  <c r="AQ5" i="237"/>
  <c r="AP5" i="237"/>
  <c r="AM5" i="237"/>
  <c r="AL5" i="237"/>
  <c r="AK5" i="237"/>
  <c r="AM4" i="237"/>
  <c r="AJ4" i="237"/>
  <c r="AI4" i="237"/>
  <c r="AH4" i="237"/>
  <c r="AG4" i="237"/>
  <c r="AF4" i="237"/>
  <c r="AE4" i="237"/>
  <c r="AD4" i="237"/>
  <c r="AC4" i="237"/>
  <c r="AB4" i="237"/>
  <c r="AA4" i="237"/>
  <c r="Z4" i="237"/>
  <c r="Y4" i="237"/>
  <c r="X4" i="237"/>
  <c r="W4" i="237"/>
  <c r="V4" i="237"/>
  <c r="U4" i="237"/>
  <c r="T4" i="237"/>
  <c r="S4" i="237"/>
  <c r="R4" i="237"/>
  <c r="Q4" i="237"/>
  <c r="P4" i="237"/>
  <c r="O4" i="237"/>
  <c r="N4" i="237"/>
  <c r="M4" i="237"/>
  <c r="L4" i="237"/>
  <c r="K4" i="237"/>
  <c r="J4" i="237"/>
  <c r="I4" i="237"/>
  <c r="H4" i="237"/>
  <c r="G4" i="237"/>
  <c r="F4" i="237"/>
  <c r="AJ3" i="237"/>
  <c r="AI3" i="237"/>
  <c r="AH3" i="237"/>
  <c r="AG3" i="237"/>
  <c r="AF3" i="237"/>
  <c r="AE3" i="237"/>
  <c r="AD3" i="237"/>
  <c r="AC3" i="237"/>
  <c r="AB3" i="237"/>
  <c r="AA3" i="237"/>
  <c r="Z3" i="237"/>
  <c r="Y3" i="237"/>
  <c r="X3" i="237"/>
  <c r="W3" i="237"/>
  <c r="V3" i="237"/>
  <c r="U3" i="237"/>
  <c r="T3" i="237"/>
  <c r="S3" i="237"/>
  <c r="R3" i="237"/>
  <c r="Q3" i="237"/>
  <c r="P3" i="237"/>
  <c r="O3" i="237"/>
  <c r="N3" i="237"/>
  <c r="M3" i="237"/>
  <c r="L3" i="237"/>
  <c r="K3" i="237"/>
  <c r="J3" i="237"/>
  <c r="I3" i="237"/>
  <c r="H3" i="237"/>
  <c r="G3" i="237"/>
  <c r="F3" i="237"/>
  <c r="AJ412" i="236"/>
  <c r="AI412" i="236"/>
  <c r="AH412" i="236"/>
  <c r="AG412" i="236"/>
  <c r="AF412" i="236"/>
  <c r="AE412" i="236"/>
  <c r="AD412" i="236"/>
  <c r="AC412" i="236"/>
  <c r="AB412" i="236"/>
  <c r="AA412" i="236"/>
  <c r="Z412" i="236"/>
  <c r="Y412" i="236"/>
  <c r="X412" i="236"/>
  <c r="W412" i="236"/>
  <c r="V412" i="236"/>
  <c r="U412" i="236"/>
  <c r="T412" i="236"/>
  <c r="S412" i="236"/>
  <c r="R412" i="236"/>
  <c r="Q412" i="236"/>
  <c r="P412" i="236"/>
  <c r="O412" i="236"/>
  <c r="N412" i="236"/>
  <c r="M412" i="236"/>
  <c r="L412" i="236"/>
  <c r="K412" i="236"/>
  <c r="J412" i="236"/>
  <c r="I412" i="236"/>
  <c r="H412" i="236"/>
  <c r="G412" i="236"/>
  <c r="F412" i="236"/>
  <c r="AJ411" i="236"/>
  <c r="AI411" i="236"/>
  <c r="AH411" i="236"/>
  <c r="AG411" i="236"/>
  <c r="AF411" i="236"/>
  <c r="AE411" i="236"/>
  <c r="AD411" i="236"/>
  <c r="AC411" i="236"/>
  <c r="AB411" i="236"/>
  <c r="AA411" i="236"/>
  <c r="Z411" i="236"/>
  <c r="Y411" i="236"/>
  <c r="X411" i="236"/>
  <c r="W411" i="236"/>
  <c r="V411" i="236"/>
  <c r="U411" i="236"/>
  <c r="T411" i="236"/>
  <c r="S411" i="236"/>
  <c r="R411" i="236"/>
  <c r="Q411" i="236"/>
  <c r="P411" i="236"/>
  <c r="O411" i="236"/>
  <c r="N411" i="236"/>
  <c r="M411" i="236"/>
  <c r="L411" i="236"/>
  <c r="K411" i="236"/>
  <c r="J411" i="236"/>
  <c r="I411" i="236"/>
  <c r="H411" i="236"/>
  <c r="G411" i="236"/>
  <c r="F411" i="236"/>
  <c r="AJ410" i="236"/>
  <c r="AI410" i="236"/>
  <c r="AH410" i="236"/>
  <c r="AG410" i="236"/>
  <c r="AF410" i="236"/>
  <c r="AE410" i="236"/>
  <c r="AD410" i="236"/>
  <c r="AC410" i="236"/>
  <c r="AB410" i="236"/>
  <c r="AA410" i="236"/>
  <c r="Z410" i="236"/>
  <c r="Y410" i="236"/>
  <c r="X410" i="236"/>
  <c r="W410" i="236"/>
  <c r="V410" i="236"/>
  <c r="U410" i="236"/>
  <c r="T410" i="236"/>
  <c r="S410" i="236"/>
  <c r="R410" i="236"/>
  <c r="Q410" i="236"/>
  <c r="P410" i="236"/>
  <c r="O410" i="236"/>
  <c r="N410" i="236"/>
  <c r="M410" i="236"/>
  <c r="L410" i="236"/>
  <c r="K410" i="236"/>
  <c r="J410" i="236"/>
  <c r="I410" i="236"/>
  <c r="H410" i="236"/>
  <c r="G410" i="236"/>
  <c r="F410" i="236"/>
  <c r="AJ409" i="236"/>
  <c r="AI409" i="236"/>
  <c r="AH409" i="236"/>
  <c r="AG409" i="236"/>
  <c r="AF409" i="236"/>
  <c r="AE409" i="236"/>
  <c r="AD409" i="236"/>
  <c r="AC409" i="236"/>
  <c r="AB409" i="236"/>
  <c r="AA409" i="236"/>
  <c r="Z409" i="236"/>
  <c r="Y409" i="236"/>
  <c r="X409" i="236"/>
  <c r="W409" i="236"/>
  <c r="V409" i="236"/>
  <c r="U409" i="236"/>
  <c r="T409" i="236"/>
  <c r="S409" i="236"/>
  <c r="R409" i="236"/>
  <c r="Q409" i="236"/>
  <c r="P409" i="236"/>
  <c r="O409" i="236"/>
  <c r="N409" i="236"/>
  <c r="M409" i="236"/>
  <c r="L409" i="236"/>
  <c r="K409" i="236"/>
  <c r="J409" i="236"/>
  <c r="I409" i="236"/>
  <c r="H409" i="236"/>
  <c r="G409" i="236"/>
  <c r="F409" i="236"/>
  <c r="AJ408" i="236"/>
  <c r="AI408" i="236"/>
  <c r="AH408" i="236"/>
  <c r="AG408" i="236"/>
  <c r="AF408" i="236"/>
  <c r="AE408" i="236"/>
  <c r="AD408" i="236"/>
  <c r="AC408" i="236"/>
  <c r="AB408" i="236"/>
  <c r="AA408" i="236"/>
  <c r="Z408" i="236"/>
  <c r="Y408" i="236"/>
  <c r="X408" i="236"/>
  <c r="W408" i="236"/>
  <c r="V408" i="236"/>
  <c r="U408" i="236"/>
  <c r="T408" i="236"/>
  <c r="S408" i="236"/>
  <c r="R408" i="236"/>
  <c r="Q408" i="236"/>
  <c r="P408" i="236"/>
  <c r="O408" i="236"/>
  <c r="N408" i="236"/>
  <c r="M408" i="236"/>
  <c r="L408" i="236"/>
  <c r="K408" i="236"/>
  <c r="J408" i="236"/>
  <c r="I408" i="236"/>
  <c r="H408" i="236"/>
  <c r="G408" i="236"/>
  <c r="F408" i="236"/>
  <c r="AJ407" i="236"/>
  <c r="AI407" i="236"/>
  <c r="AH407" i="236"/>
  <c r="AG407" i="236"/>
  <c r="AF407" i="236"/>
  <c r="AE407" i="236"/>
  <c r="AD407" i="236"/>
  <c r="AC407" i="236"/>
  <c r="AB407" i="236"/>
  <c r="AA407" i="236"/>
  <c r="Z407" i="236"/>
  <c r="Y407" i="236"/>
  <c r="X407" i="236"/>
  <c r="W407" i="236"/>
  <c r="V407" i="236"/>
  <c r="U407" i="236"/>
  <c r="T407" i="236"/>
  <c r="S407" i="236"/>
  <c r="R407" i="236"/>
  <c r="Q407" i="236"/>
  <c r="P407" i="236"/>
  <c r="O407" i="236"/>
  <c r="N407" i="236"/>
  <c r="M407" i="236"/>
  <c r="L407" i="236"/>
  <c r="K407" i="236"/>
  <c r="J407" i="236"/>
  <c r="I407" i="236"/>
  <c r="H407" i="236"/>
  <c r="G407" i="236"/>
  <c r="F407" i="236"/>
  <c r="AJ406" i="236"/>
  <c r="AI406" i="236"/>
  <c r="AH406" i="236"/>
  <c r="AG406" i="236"/>
  <c r="AF406" i="236"/>
  <c r="AE406" i="236"/>
  <c r="AD406" i="236"/>
  <c r="AC406" i="236"/>
  <c r="AB406" i="236"/>
  <c r="AA406" i="236"/>
  <c r="Z406" i="236"/>
  <c r="Y406" i="236"/>
  <c r="X406" i="236"/>
  <c r="W406" i="236"/>
  <c r="V406" i="236"/>
  <c r="U406" i="236"/>
  <c r="T406" i="236"/>
  <c r="S406" i="236"/>
  <c r="R406" i="236"/>
  <c r="Q406" i="236"/>
  <c r="P406" i="236"/>
  <c r="O406" i="236"/>
  <c r="N406" i="236"/>
  <c r="M406" i="236"/>
  <c r="L406" i="236"/>
  <c r="K406" i="236"/>
  <c r="J406" i="236"/>
  <c r="I406" i="236"/>
  <c r="H406" i="236"/>
  <c r="G406" i="236"/>
  <c r="F406" i="236"/>
  <c r="AJ405" i="236"/>
  <c r="AI405" i="236"/>
  <c r="AH405" i="236"/>
  <c r="AG405" i="236"/>
  <c r="AF405" i="236"/>
  <c r="AE405" i="236"/>
  <c r="AD405" i="236"/>
  <c r="AC405" i="236"/>
  <c r="AB405" i="236"/>
  <c r="AA405" i="236"/>
  <c r="Z405" i="236"/>
  <c r="Y405" i="236"/>
  <c r="X405" i="236"/>
  <c r="W405" i="236"/>
  <c r="V405" i="236"/>
  <c r="U405" i="236"/>
  <c r="T405" i="236"/>
  <c r="S405" i="236"/>
  <c r="R405" i="236"/>
  <c r="Q405" i="236"/>
  <c r="P405" i="236"/>
  <c r="O405" i="236"/>
  <c r="N405" i="236"/>
  <c r="M405" i="236"/>
  <c r="L405" i="236"/>
  <c r="K405" i="236"/>
  <c r="J405" i="236"/>
  <c r="I405" i="236"/>
  <c r="H405" i="236"/>
  <c r="G405" i="236"/>
  <c r="F405" i="236"/>
  <c r="AJ404" i="236"/>
  <c r="AI404" i="236"/>
  <c r="AH404" i="236"/>
  <c r="AG404" i="236"/>
  <c r="AF404" i="236"/>
  <c r="AE404" i="236"/>
  <c r="AD404" i="236"/>
  <c r="AC404" i="236"/>
  <c r="AB404" i="236"/>
  <c r="AA404" i="236"/>
  <c r="Z404" i="236"/>
  <c r="Y404" i="236"/>
  <c r="X404" i="236"/>
  <c r="W404" i="236"/>
  <c r="V404" i="236"/>
  <c r="U404" i="236"/>
  <c r="T404" i="236"/>
  <c r="S404" i="236"/>
  <c r="R404" i="236"/>
  <c r="Q404" i="236"/>
  <c r="P404" i="236"/>
  <c r="O404" i="236"/>
  <c r="N404" i="236"/>
  <c r="M404" i="236"/>
  <c r="L404" i="236"/>
  <c r="K404" i="236"/>
  <c r="J404" i="236"/>
  <c r="I404" i="236"/>
  <c r="H404" i="236"/>
  <c r="G404" i="236"/>
  <c r="F404" i="236"/>
  <c r="BF397" i="236"/>
  <c r="BE397" i="236"/>
  <c r="BC397" i="236"/>
  <c r="BB397" i="236"/>
  <c r="AZ397" i="236"/>
  <c r="AY397" i="236"/>
  <c r="BF396" i="236"/>
  <c r="BE396" i="236"/>
  <c r="BF395" i="236"/>
  <c r="BE395" i="236"/>
  <c r="BF394" i="236"/>
  <c r="BE394" i="236"/>
  <c r="BF393" i="236"/>
  <c r="BE393" i="236"/>
  <c r="BF392" i="236"/>
  <c r="BE392" i="236"/>
  <c r="C392" i="236"/>
  <c r="BF391" i="236"/>
  <c r="BE391" i="236"/>
  <c r="E391" i="236"/>
  <c r="D391" i="236"/>
  <c r="BF390" i="236"/>
  <c r="BE390" i="236"/>
  <c r="E390" i="236"/>
  <c r="BF389" i="236"/>
  <c r="BE389" i="236"/>
  <c r="BF388" i="236"/>
  <c r="BE388" i="236"/>
  <c r="BF387" i="236"/>
  <c r="BE387" i="236"/>
  <c r="BF386" i="236"/>
  <c r="BE386" i="236"/>
  <c r="BF385" i="236"/>
  <c r="BE385" i="236"/>
  <c r="BF384" i="236"/>
  <c r="BE384" i="236"/>
  <c r="BF383" i="236"/>
  <c r="BE383" i="236"/>
  <c r="BF382" i="236"/>
  <c r="BE382" i="236"/>
  <c r="BF381" i="236"/>
  <c r="BE381" i="236"/>
  <c r="BF380" i="236"/>
  <c r="BE380" i="236"/>
  <c r="BF379" i="236"/>
  <c r="BE379" i="236"/>
  <c r="BF378" i="236"/>
  <c r="BE378" i="236"/>
  <c r="BF377" i="236"/>
  <c r="BE377" i="236"/>
  <c r="BF376" i="236"/>
  <c r="BE376" i="236"/>
  <c r="BF375" i="236"/>
  <c r="BE375" i="236"/>
  <c r="BF374" i="236"/>
  <c r="BE374" i="236"/>
  <c r="BF373" i="236"/>
  <c r="BE373" i="236"/>
  <c r="AG373" i="236"/>
  <c r="AA373" i="236"/>
  <c r="T373" i="236"/>
  <c r="M373" i="236"/>
  <c r="BF372" i="236"/>
  <c r="BE372" i="236"/>
  <c r="AG372" i="236"/>
  <c r="AA372" i="236"/>
  <c r="T372" i="236"/>
  <c r="M372" i="236"/>
  <c r="AJ370" i="236"/>
  <c r="AI370" i="236"/>
  <c r="AH370" i="236"/>
  <c r="AG370" i="236"/>
  <c r="AF370" i="236"/>
  <c r="AE370" i="236"/>
  <c r="AD370" i="236"/>
  <c r="AC370" i="236"/>
  <c r="AB370" i="236"/>
  <c r="AA370" i="236"/>
  <c r="Z370" i="236"/>
  <c r="Y370" i="236"/>
  <c r="X370" i="236"/>
  <c r="W370" i="236"/>
  <c r="V370" i="236"/>
  <c r="U370" i="236"/>
  <c r="T370" i="236"/>
  <c r="S370" i="236"/>
  <c r="R370" i="236"/>
  <c r="Q370" i="236"/>
  <c r="P370" i="236"/>
  <c r="O370" i="236"/>
  <c r="N370" i="236"/>
  <c r="M370" i="236"/>
  <c r="L370" i="236"/>
  <c r="K370" i="236"/>
  <c r="J370" i="236"/>
  <c r="I370" i="236"/>
  <c r="H370" i="236"/>
  <c r="G370" i="236"/>
  <c r="F370" i="236"/>
  <c r="AO369" i="236"/>
  <c r="AJ369" i="236"/>
  <c r="AI369" i="236"/>
  <c r="AH369" i="236"/>
  <c r="AG369" i="236"/>
  <c r="AF369" i="236"/>
  <c r="AE369" i="236"/>
  <c r="AD369" i="236"/>
  <c r="AC369" i="236"/>
  <c r="AB369" i="236"/>
  <c r="AA369" i="236"/>
  <c r="Z369" i="236"/>
  <c r="Y369" i="236"/>
  <c r="X369" i="236"/>
  <c r="W369" i="236"/>
  <c r="V369" i="236"/>
  <c r="U369" i="236"/>
  <c r="T369" i="236"/>
  <c r="S369" i="236"/>
  <c r="R369" i="236"/>
  <c r="Q369" i="236"/>
  <c r="P369" i="236"/>
  <c r="O369" i="236"/>
  <c r="N369" i="236"/>
  <c r="M369" i="236"/>
  <c r="L369" i="236"/>
  <c r="K369" i="236"/>
  <c r="J369" i="236"/>
  <c r="I369" i="236"/>
  <c r="H369" i="236"/>
  <c r="G369" i="236"/>
  <c r="F369" i="236"/>
  <c r="AZ368" i="236"/>
  <c r="AY368" i="236"/>
  <c r="AP367" i="236"/>
  <c r="AM367" i="236"/>
  <c r="AL367" i="236"/>
  <c r="AK367" i="236"/>
  <c r="AJ367" i="236"/>
  <c r="AI367" i="236"/>
  <c r="AH367" i="236"/>
  <c r="AG367" i="236"/>
  <c r="AF367" i="236"/>
  <c r="AE367" i="236"/>
  <c r="AD367" i="236"/>
  <c r="AC367" i="236"/>
  <c r="AB367" i="236"/>
  <c r="AA367" i="236"/>
  <c r="Z367" i="236"/>
  <c r="Y367" i="236"/>
  <c r="X367" i="236"/>
  <c r="W367" i="236"/>
  <c r="V367" i="236"/>
  <c r="U367" i="236"/>
  <c r="T367" i="236"/>
  <c r="S367" i="236"/>
  <c r="R367" i="236"/>
  <c r="Q367" i="236"/>
  <c r="P367" i="236"/>
  <c r="O367" i="236"/>
  <c r="N367" i="236"/>
  <c r="M367" i="236"/>
  <c r="L367" i="236"/>
  <c r="K367" i="236"/>
  <c r="J367" i="236"/>
  <c r="I367" i="236"/>
  <c r="H367" i="236"/>
  <c r="G367" i="236"/>
  <c r="F367" i="236"/>
  <c r="E367" i="236"/>
  <c r="AP366" i="236"/>
  <c r="AM366" i="236"/>
  <c r="AL366" i="236"/>
  <c r="AK366" i="236"/>
  <c r="AJ366" i="236"/>
  <c r="AI366" i="236"/>
  <c r="AH366" i="236"/>
  <c r="AG366" i="236"/>
  <c r="AF366" i="236"/>
  <c r="AE366" i="236"/>
  <c r="AD366" i="236"/>
  <c r="AC366" i="236"/>
  <c r="AB366" i="236"/>
  <c r="AA366" i="236"/>
  <c r="Z366" i="236"/>
  <c r="Y366" i="236"/>
  <c r="X366" i="236"/>
  <c r="W366" i="236"/>
  <c r="V366" i="236"/>
  <c r="U366" i="236"/>
  <c r="T366" i="236"/>
  <c r="S366" i="236"/>
  <c r="R366" i="236"/>
  <c r="Q366" i="236"/>
  <c r="P366" i="236"/>
  <c r="O366" i="236"/>
  <c r="N366" i="236"/>
  <c r="M366" i="236"/>
  <c r="L366" i="236"/>
  <c r="K366" i="236"/>
  <c r="J366" i="236"/>
  <c r="I366" i="236"/>
  <c r="H366" i="236"/>
  <c r="G366" i="236"/>
  <c r="F366" i="236"/>
  <c r="AK365" i="236"/>
  <c r="AJ365" i="236"/>
  <c r="AI365" i="236"/>
  <c r="AH365" i="236"/>
  <c r="AG365" i="236"/>
  <c r="AF365" i="236"/>
  <c r="AE365" i="236"/>
  <c r="AD365" i="236"/>
  <c r="AC365" i="236"/>
  <c r="AB365" i="236"/>
  <c r="AA365" i="236"/>
  <c r="Z365" i="236"/>
  <c r="Y365" i="236"/>
  <c r="X365" i="236"/>
  <c r="W365" i="236"/>
  <c r="V365" i="236"/>
  <c r="U365" i="236"/>
  <c r="T365" i="236"/>
  <c r="S365" i="236"/>
  <c r="R365" i="236"/>
  <c r="Q365" i="236"/>
  <c r="P365" i="236"/>
  <c r="O365" i="236"/>
  <c r="N365" i="236"/>
  <c r="M365" i="236"/>
  <c r="L365" i="236"/>
  <c r="K365" i="236"/>
  <c r="J365" i="236"/>
  <c r="I365" i="236"/>
  <c r="H365" i="236"/>
  <c r="G365" i="236"/>
  <c r="F365" i="236"/>
  <c r="AK364" i="236"/>
  <c r="AJ364" i="236"/>
  <c r="AI364" i="236"/>
  <c r="AH364" i="236"/>
  <c r="AG364" i="236"/>
  <c r="AF364" i="236"/>
  <c r="AE364" i="236"/>
  <c r="AD364" i="236"/>
  <c r="AC364" i="236"/>
  <c r="AB364" i="236"/>
  <c r="AA364" i="236"/>
  <c r="Z364" i="236"/>
  <c r="Y364" i="236"/>
  <c r="X364" i="236"/>
  <c r="W364" i="236"/>
  <c r="V364" i="236"/>
  <c r="U364" i="236"/>
  <c r="T364" i="236"/>
  <c r="S364" i="236"/>
  <c r="R364" i="236"/>
  <c r="Q364" i="236"/>
  <c r="P364" i="236"/>
  <c r="O364" i="236"/>
  <c r="N364" i="236"/>
  <c r="M364" i="236"/>
  <c r="L364" i="236"/>
  <c r="K364" i="236"/>
  <c r="J364" i="236"/>
  <c r="I364" i="236"/>
  <c r="H364" i="236"/>
  <c r="G364" i="236"/>
  <c r="F364" i="236"/>
  <c r="AZ363" i="236"/>
  <c r="AY363" i="236"/>
  <c r="AP363" i="236"/>
  <c r="AM363" i="236"/>
  <c r="AL363" i="236"/>
  <c r="AK363" i="236"/>
  <c r="AJ363" i="236"/>
  <c r="AI363" i="236"/>
  <c r="AH363" i="236"/>
  <c r="AG363" i="236"/>
  <c r="AF363" i="236"/>
  <c r="AE363" i="236"/>
  <c r="AD363" i="236"/>
  <c r="AC363" i="236"/>
  <c r="AB363" i="236"/>
  <c r="AA363" i="236"/>
  <c r="Z363" i="236"/>
  <c r="Y363" i="236"/>
  <c r="X363" i="236"/>
  <c r="W363" i="236"/>
  <c r="V363" i="236"/>
  <c r="U363" i="236"/>
  <c r="T363" i="236"/>
  <c r="S363" i="236"/>
  <c r="R363" i="236"/>
  <c r="Q363" i="236"/>
  <c r="P363" i="236"/>
  <c r="O363" i="236"/>
  <c r="N363" i="236"/>
  <c r="M363" i="236"/>
  <c r="L363" i="236"/>
  <c r="K363" i="236"/>
  <c r="J363" i="236"/>
  <c r="I363" i="236"/>
  <c r="H363" i="236"/>
  <c r="G363" i="236"/>
  <c r="F363" i="236"/>
  <c r="AP362" i="236"/>
  <c r="AM362" i="236"/>
  <c r="AL362" i="236"/>
  <c r="AK362" i="236"/>
  <c r="AJ362" i="236"/>
  <c r="AI362" i="236"/>
  <c r="AH362" i="236"/>
  <c r="AG362" i="236"/>
  <c r="AF362" i="236"/>
  <c r="AE362" i="236"/>
  <c r="AD362" i="236"/>
  <c r="AC362" i="236"/>
  <c r="AB362" i="236"/>
  <c r="AA362" i="236"/>
  <c r="Z362" i="236"/>
  <c r="Y362" i="236"/>
  <c r="X362" i="236"/>
  <c r="W362" i="236"/>
  <c r="V362" i="236"/>
  <c r="U362" i="236"/>
  <c r="T362" i="236"/>
  <c r="S362" i="236"/>
  <c r="R362" i="236"/>
  <c r="Q362" i="236"/>
  <c r="P362" i="236"/>
  <c r="O362" i="236"/>
  <c r="N362" i="236"/>
  <c r="M362" i="236"/>
  <c r="L362" i="236"/>
  <c r="K362" i="236"/>
  <c r="J362" i="236"/>
  <c r="I362" i="236"/>
  <c r="H362" i="236"/>
  <c r="G362" i="236"/>
  <c r="F362" i="236"/>
  <c r="AK361" i="236"/>
  <c r="AJ361" i="236"/>
  <c r="AI361" i="236"/>
  <c r="AH361" i="236"/>
  <c r="AG361" i="236"/>
  <c r="AF361" i="236"/>
  <c r="AE361" i="236"/>
  <c r="AD361" i="236"/>
  <c r="AC361" i="236"/>
  <c r="AB361" i="236"/>
  <c r="AA361" i="236"/>
  <c r="Z361" i="236"/>
  <c r="Y361" i="236"/>
  <c r="X361" i="236"/>
  <c r="W361" i="236"/>
  <c r="V361" i="236"/>
  <c r="U361" i="236"/>
  <c r="T361" i="236"/>
  <c r="S361" i="236"/>
  <c r="R361" i="236"/>
  <c r="Q361" i="236"/>
  <c r="P361" i="236"/>
  <c r="O361" i="236"/>
  <c r="N361" i="236"/>
  <c r="M361" i="236"/>
  <c r="L361" i="236"/>
  <c r="K361" i="236"/>
  <c r="J361" i="236"/>
  <c r="I361" i="236"/>
  <c r="H361" i="236"/>
  <c r="G361" i="236"/>
  <c r="F361" i="236"/>
  <c r="AK360" i="236"/>
  <c r="AJ360" i="236"/>
  <c r="AI360" i="236"/>
  <c r="AH360" i="236"/>
  <c r="AG360" i="236"/>
  <c r="AF360" i="236"/>
  <c r="AE360" i="236"/>
  <c r="AD360" i="236"/>
  <c r="AC360" i="236"/>
  <c r="AB360" i="236"/>
  <c r="AA360" i="236"/>
  <c r="Z360" i="236"/>
  <c r="Y360" i="236"/>
  <c r="X360" i="236"/>
  <c r="W360" i="236"/>
  <c r="V360" i="236"/>
  <c r="U360" i="236"/>
  <c r="T360" i="236"/>
  <c r="S360" i="236"/>
  <c r="R360" i="236"/>
  <c r="Q360" i="236"/>
  <c r="P360" i="236"/>
  <c r="O360" i="236"/>
  <c r="N360" i="236"/>
  <c r="M360" i="236"/>
  <c r="L360" i="236"/>
  <c r="K360" i="236"/>
  <c r="J360" i="236"/>
  <c r="I360" i="236"/>
  <c r="H360" i="236"/>
  <c r="G360" i="236"/>
  <c r="F360" i="236"/>
  <c r="AP359" i="236"/>
  <c r="AM359" i="236"/>
  <c r="AL359" i="236"/>
  <c r="AK359" i="236"/>
  <c r="AJ359" i="236"/>
  <c r="AI359" i="236"/>
  <c r="AH359" i="236"/>
  <c r="AG359" i="236"/>
  <c r="AF359" i="236"/>
  <c r="AE359" i="236"/>
  <c r="AD359" i="236"/>
  <c r="AC359" i="236"/>
  <c r="AB359" i="236"/>
  <c r="AA359" i="236"/>
  <c r="Z359" i="236"/>
  <c r="Y359" i="236"/>
  <c r="X359" i="236"/>
  <c r="W359" i="236"/>
  <c r="V359" i="236"/>
  <c r="U359" i="236"/>
  <c r="T359" i="236"/>
  <c r="S359" i="236"/>
  <c r="R359" i="236"/>
  <c r="Q359" i="236"/>
  <c r="P359" i="236"/>
  <c r="O359" i="236"/>
  <c r="N359" i="236"/>
  <c r="M359" i="236"/>
  <c r="L359" i="236"/>
  <c r="K359" i="236"/>
  <c r="J359" i="236"/>
  <c r="I359" i="236"/>
  <c r="H359" i="236"/>
  <c r="G359" i="236"/>
  <c r="F359" i="236"/>
  <c r="E359" i="236"/>
  <c r="AP358" i="236"/>
  <c r="AM358" i="236"/>
  <c r="AL358" i="236"/>
  <c r="AK358" i="236"/>
  <c r="AJ358" i="236"/>
  <c r="AI358" i="236"/>
  <c r="AH358" i="236"/>
  <c r="AG358" i="236"/>
  <c r="AF358" i="236"/>
  <c r="AE358" i="236"/>
  <c r="AD358" i="236"/>
  <c r="AC358" i="236"/>
  <c r="AB358" i="236"/>
  <c r="AA358" i="236"/>
  <c r="Z358" i="236"/>
  <c r="Y358" i="236"/>
  <c r="X358" i="236"/>
  <c r="W358" i="236"/>
  <c r="V358" i="236"/>
  <c r="U358" i="236"/>
  <c r="T358" i="236"/>
  <c r="S358" i="236"/>
  <c r="R358" i="236"/>
  <c r="Q358" i="236"/>
  <c r="P358" i="236"/>
  <c r="O358" i="236"/>
  <c r="N358" i="236"/>
  <c r="M358" i="236"/>
  <c r="L358" i="236"/>
  <c r="K358" i="236"/>
  <c r="J358" i="236"/>
  <c r="I358" i="236"/>
  <c r="H358" i="236"/>
  <c r="G358" i="236"/>
  <c r="F358" i="236"/>
  <c r="E358" i="236"/>
  <c r="AP357" i="236"/>
  <c r="AJ357" i="236"/>
  <c r="AI357" i="236"/>
  <c r="AH357" i="236"/>
  <c r="AG357" i="236"/>
  <c r="AF357" i="236"/>
  <c r="AE357" i="236"/>
  <c r="AD357" i="236"/>
  <c r="AC357" i="236"/>
  <c r="AB357" i="236"/>
  <c r="AA357" i="236"/>
  <c r="Z357" i="236"/>
  <c r="Y357" i="236"/>
  <c r="X357" i="236"/>
  <c r="W357" i="236"/>
  <c r="V357" i="236"/>
  <c r="U357" i="236"/>
  <c r="T357" i="236"/>
  <c r="S357" i="236"/>
  <c r="R357" i="236"/>
  <c r="Q357" i="236"/>
  <c r="P357" i="236"/>
  <c r="O357" i="236"/>
  <c r="N357" i="236"/>
  <c r="M357" i="236"/>
  <c r="L357" i="236"/>
  <c r="K357" i="236"/>
  <c r="J357" i="236"/>
  <c r="I357" i="236"/>
  <c r="H357" i="236"/>
  <c r="G357" i="236"/>
  <c r="F357" i="236"/>
  <c r="AP356" i="236"/>
  <c r="AJ356" i="236"/>
  <c r="AI356" i="236"/>
  <c r="AH356" i="236"/>
  <c r="AG356" i="236"/>
  <c r="AF356" i="236"/>
  <c r="AE356" i="236"/>
  <c r="AD356" i="236"/>
  <c r="AC356" i="236"/>
  <c r="AB356" i="236"/>
  <c r="AA356" i="236"/>
  <c r="Z356" i="236"/>
  <c r="Y356" i="236"/>
  <c r="X356" i="236"/>
  <c r="W356" i="236"/>
  <c r="V356" i="236"/>
  <c r="U356" i="236"/>
  <c r="T356" i="236"/>
  <c r="S356" i="236"/>
  <c r="R356" i="236"/>
  <c r="Q356" i="236"/>
  <c r="P356" i="236"/>
  <c r="O356" i="236"/>
  <c r="N356" i="236"/>
  <c r="M356" i="236"/>
  <c r="L356" i="236"/>
  <c r="K356" i="236"/>
  <c r="J356" i="236"/>
  <c r="I356" i="236"/>
  <c r="H356" i="236"/>
  <c r="G356" i="236"/>
  <c r="F356" i="236"/>
  <c r="BD354" i="236"/>
  <c r="AR354" i="236"/>
  <c r="AQ354" i="236"/>
  <c r="AP354" i="236"/>
  <c r="AN354" i="236"/>
  <c r="AK354" i="236"/>
  <c r="AJ354" i="236"/>
  <c r="AI354" i="236"/>
  <c r="AH354" i="236"/>
  <c r="AG354" i="236"/>
  <c r="AF354" i="236"/>
  <c r="AE354" i="236"/>
  <c r="AD354" i="236"/>
  <c r="AC354" i="236"/>
  <c r="AB354" i="236"/>
  <c r="AA354" i="236"/>
  <c r="Z354" i="236"/>
  <c r="Y354" i="236"/>
  <c r="X354" i="236"/>
  <c r="W354" i="236"/>
  <c r="V354" i="236"/>
  <c r="U354" i="236"/>
  <c r="T354" i="236"/>
  <c r="S354" i="236"/>
  <c r="R354" i="236"/>
  <c r="Q354" i="236"/>
  <c r="P354" i="236"/>
  <c r="O354" i="236"/>
  <c r="N354" i="236"/>
  <c r="M354" i="236"/>
  <c r="L354" i="236"/>
  <c r="K354" i="236"/>
  <c r="J354" i="236"/>
  <c r="I354" i="236"/>
  <c r="H354" i="236"/>
  <c r="G354" i="236"/>
  <c r="F354" i="236"/>
  <c r="AR353" i="236"/>
  <c r="AQ353" i="236"/>
  <c r="AP353" i="236"/>
  <c r="AJ353" i="236"/>
  <c r="AI353" i="236"/>
  <c r="AH353" i="236"/>
  <c r="AG353" i="236"/>
  <c r="AF353" i="236"/>
  <c r="AE353" i="236"/>
  <c r="AD353" i="236"/>
  <c r="AC353" i="236"/>
  <c r="AB353" i="236"/>
  <c r="AA353" i="236"/>
  <c r="Z353" i="236"/>
  <c r="Y353" i="236"/>
  <c r="X353" i="236"/>
  <c r="W353" i="236"/>
  <c r="V353" i="236"/>
  <c r="U353" i="236"/>
  <c r="T353" i="236"/>
  <c r="S353" i="236"/>
  <c r="R353" i="236"/>
  <c r="Q353" i="236"/>
  <c r="P353" i="236"/>
  <c r="O353" i="236"/>
  <c r="N353" i="236"/>
  <c r="M353" i="236"/>
  <c r="L353" i="236"/>
  <c r="K353" i="236"/>
  <c r="J353" i="236"/>
  <c r="I353" i="236"/>
  <c r="H353" i="236"/>
  <c r="G353" i="236"/>
  <c r="F353" i="236"/>
  <c r="AR352" i="236"/>
  <c r="AQ352" i="236"/>
  <c r="AP352" i="236"/>
  <c r="AK352" i="236"/>
  <c r="AJ352" i="236"/>
  <c r="AI352" i="236"/>
  <c r="AH352" i="236"/>
  <c r="AG352" i="236"/>
  <c r="AF352" i="236"/>
  <c r="AE352" i="236"/>
  <c r="AD352" i="236"/>
  <c r="AC352" i="236"/>
  <c r="AB352" i="236"/>
  <c r="AA352" i="236"/>
  <c r="Z352" i="236"/>
  <c r="Y352" i="236"/>
  <c r="X352" i="236"/>
  <c r="W352" i="236"/>
  <c r="V352" i="236"/>
  <c r="U352" i="236"/>
  <c r="T352" i="236"/>
  <c r="S352" i="236"/>
  <c r="R352" i="236"/>
  <c r="Q352" i="236"/>
  <c r="P352" i="236"/>
  <c r="O352" i="236"/>
  <c r="N352" i="236"/>
  <c r="M352" i="236"/>
  <c r="L352" i="236"/>
  <c r="K352" i="236"/>
  <c r="J352" i="236"/>
  <c r="I352" i="236"/>
  <c r="H352" i="236"/>
  <c r="G352" i="236"/>
  <c r="F352" i="236"/>
  <c r="AR351" i="236"/>
  <c r="AQ351" i="236"/>
  <c r="AP351" i="236"/>
  <c r="AK351" i="236"/>
  <c r="AR350" i="236"/>
  <c r="AQ350" i="236"/>
  <c r="AP350" i="236"/>
  <c r="AK350" i="236"/>
  <c r="AJ350" i="236"/>
  <c r="AI350" i="236"/>
  <c r="AH350" i="236"/>
  <c r="AG350" i="236"/>
  <c r="AF350" i="236"/>
  <c r="AE350" i="236"/>
  <c r="AD350" i="236"/>
  <c r="AC350" i="236"/>
  <c r="AB350" i="236"/>
  <c r="AA350" i="236"/>
  <c r="Z350" i="236"/>
  <c r="Y350" i="236"/>
  <c r="X350" i="236"/>
  <c r="W350" i="236"/>
  <c r="V350" i="236"/>
  <c r="U350" i="236"/>
  <c r="T350" i="236"/>
  <c r="S350" i="236"/>
  <c r="R350" i="236"/>
  <c r="Q350" i="236"/>
  <c r="P350" i="236"/>
  <c r="O350" i="236"/>
  <c r="N350" i="236"/>
  <c r="M350" i="236"/>
  <c r="L350" i="236"/>
  <c r="K350" i="236"/>
  <c r="J350" i="236"/>
  <c r="I350" i="236"/>
  <c r="H350" i="236"/>
  <c r="G350" i="236"/>
  <c r="F350" i="236"/>
  <c r="AK349" i="236"/>
  <c r="AJ349" i="236"/>
  <c r="AI349" i="236"/>
  <c r="AH349" i="236"/>
  <c r="AG349" i="236"/>
  <c r="AF349" i="236"/>
  <c r="AE349" i="236"/>
  <c r="AD349" i="236"/>
  <c r="AC349" i="236"/>
  <c r="AB349" i="236"/>
  <c r="AA349" i="236"/>
  <c r="Z349" i="236"/>
  <c r="Y349" i="236"/>
  <c r="X349" i="236"/>
  <c r="W349" i="236"/>
  <c r="V349" i="236"/>
  <c r="U349" i="236"/>
  <c r="T349" i="236"/>
  <c r="S349" i="236"/>
  <c r="R349" i="236"/>
  <c r="Q349" i="236"/>
  <c r="P349" i="236"/>
  <c r="O349" i="236"/>
  <c r="N349" i="236"/>
  <c r="M349" i="236"/>
  <c r="L349" i="236"/>
  <c r="K349" i="236"/>
  <c r="J349" i="236"/>
  <c r="I349" i="236"/>
  <c r="H349" i="236"/>
  <c r="G349" i="236"/>
  <c r="F349" i="236"/>
  <c r="AZ348" i="236"/>
  <c r="AY348" i="236"/>
  <c r="AR348" i="236"/>
  <c r="AQ348" i="236"/>
  <c r="AP348" i="236"/>
  <c r="AM348" i="236"/>
  <c r="AL348" i="236"/>
  <c r="AK348" i="236"/>
  <c r="AJ348" i="236"/>
  <c r="AI348" i="236"/>
  <c r="AH348" i="236"/>
  <c r="AG348" i="236"/>
  <c r="AF348" i="236"/>
  <c r="AE348" i="236"/>
  <c r="AD348" i="236"/>
  <c r="AC348" i="236"/>
  <c r="AB348" i="236"/>
  <c r="AA348" i="236"/>
  <c r="Z348" i="236"/>
  <c r="Y348" i="236"/>
  <c r="X348" i="236"/>
  <c r="W348" i="236"/>
  <c r="V348" i="236"/>
  <c r="U348" i="236"/>
  <c r="T348" i="236"/>
  <c r="S348" i="236"/>
  <c r="R348" i="236"/>
  <c r="Q348" i="236"/>
  <c r="P348" i="236"/>
  <c r="O348" i="236"/>
  <c r="N348" i="236"/>
  <c r="M348" i="236"/>
  <c r="L348" i="236"/>
  <c r="K348" i="236"/>
  <c r="J348" i="236"/>
  <c r="I348" i="236"/>
  <c r="H348" i="236"/>
  <c r="G348" i="236"/>
  <c r="F348" i="236"/>
  <c r="D348" i="236"/>
  <c r="AR347" i="236"/>
  <c r="AQ347" i="236"/>
  <c r="AP347" i="236"/>
  <c r="AK347" i="236"/>
  <c r="AJ347" i="236"/>
  <c r="AI347" i="236"/>
  <c r="AH347" i="236"/>
  <c r="AG347" i="236"/>
  <c r="AF347" i="236"/>
  <c r="AE347" i="236"/>
  <c r="AD347" i="236"/>
  <c r="AC347" i="236"/>
  <c r="AB347" i="236"/>
  <c r="AA347" i="236"/>
  <c r="Z347" i="236"/>
  <c r="Y347" i="236"/>
  <c r="X347" i="236"/>
  <c r="W347" i="236"/>
  <c r="V347" i="236"/>
  <c r="U347" i="236"/>
  <c r="T347" i="236"/>
  <c r="S347" i="236"/>
  <c r="R347" i="236"/>
  <c r="Q347" i="236"/>
  <c r="P347" i="236"/>
  <c r="O347" i="236"/>
  <c r="N347" i="236"/>
  <c r="M347" i="236"/>
  <c r="L347" i="236"/>
  <c r="K347" i="236"/>
  <c r="J347" i="236"/>
  <c r="I347" i="236"/>
  <c r="H347" i="236"/>
  <c r="G347" i="236"/>
  <c r="F347" i="236"/>
  <c r="AR346" i="236"/>
  <c r="AQ346" i="236"/>
  <c r="AP346" i="236"/>
  <c r="AK346" i="236"/>
  <c r="AR345" i="236"/>
  <c r="AQ345" i="236"/>
  <c r="AP345" i="236"/>
  <c r="AK345" i="236"/>
  <c r="AJ345" i="236"/>
  <c r="AI345" i="236"/>
  <c r="AH345" i="236"/>
  <c r="AG345" i="236"/>
  <c r="AF345" i="236"/>
  <c r="AE345" i="236"/>
  <c r="AD345" i="236"/>
  <c r="AC345" i="236"/>
  <c r="AB345" i="236"/>
  <c r="AA345" i="236"/>
  <c r="Z345" i="236"/>
  <c r="Y345" i="236"/>
  <c r="X345" i="236"/>
  <c r="W345" i="236"/>
  <c r="V345" i="236"/>
  <c r="U345" i="236"/>
  <c r="T345" i="236"/>
  <c r="S345" i="236"/>
  <c r="R345" i="236"/>
  <c r="Q345" i="236"/>
  <c r="P345" i="236"/>
  <c r="O345" i="236"/>
  <c r="N345" i="236"/>
  <c r="M345" i="236"/>
  <c r="L345" i="236"/>
  <c r="K345" i="236"/>
  <c r="J345" i="236"/>
  <c r="I345" i="236"/>
  <c r="H345" i="236"/>
  <c r="G345" i="236"/>
  <c r="F345" i="236"/>
  <c r="AR344" i="236"/>
  <c r="AQ344" i="236"/>
  <c r="AP344" i="236"/>
  <c r="AK344" i="236"/>
  <c r="AJ344" i="236"/>
  <c r="AI344" i="236"/>
  <c r="AH344" i="236"/>
  <c r="AG344" i="236"/>
  <c r="AF344" i="236"/>
  <c r="AE344" i="236"/>
  <c r="AD344" i="236"/>
  <c r="AC344" i="236"/>
  <c r="AB344" i="236"/>
  <c r="AA344" i="236"/>
  <c r="Z344" i="236"/>
  <c r="Y344" i="236"/>
  <c r="X344" i="236"/>
  <c r="W344" i="236"/>
  <c r="V344" i="236"/>
  <c r="U344" i="236"/>
  <c r="T344" i="236"/>
  <c r="S344" i="236"/>
  <c r="R344" i="236"/>
  <c r="Q344" i="236"/>
  <c r="P344" i="236"/>
  <c r="O344" i="236"/>
  <c r="N344" i="236"/>
  <c r="M344" i="236"/>
  <c r="L344" i="236"/>
  <c r="K344" i="236"/>
  <c r="J344" i="236"/>
  <c r="I344" i="236"/>
  <c r="H344" i="236"/>
  <c r="G344" i="236"/>
  <c r="F344" i="236"/>
  <c r="AK343" i="236"/>
  <c r="AJ343" i="236"/>
  <c r="AI343" i="236"/>
  <c r="AH343" i="236"/>
  <c r="AG343" i="236"/>
  <c r="AF343" i="236"/>
  <c r="AE343" i="236"/>
  <c r="AD343" i="236"/>
  <c r="AC343" i="236"/>
  <c r="AB343" i="236"/>
  <c r="AA343" i="236"/>
  <c r="Z343" i="236"/>
  <c r="Y343" i="236"/>
  <c r="X343" i="236"/>
  <c r="W343" i="236"/>
  <c r="V343" i="236"/>
  <c r="U343" i="236"/>
  <c r="T343" i="236"/>
  <c r="S343" i="236"/>
  <c r="R343" i="236"/>
  <c r="Q343" i="236"/>
  <c r="P343" i="236"/>
  <c r="O343" i="236"/>
  <c r="N343" i="236"/>
  <c r="M343" i="236"/>
  <c r="L343" i="236"/>
  <c r="K343" i="236"/>
  <c r="J343" i="236"/>
  <c r="I343" i="236"/>
  <c r="H343" i="236"/>
  <c r="G343" i="236"/>
  <c r="F343" i="236"/>
  <c r="AR342" i="236"/>
  <c r="AQ342" i="236"/>
  <c r="AP342" i="236"/>
  <c r="AK342" i="236"/>
  <c r="AR341" i="236"/>
  <c r="AQ341" i="236"/>
  <c r="AP341" i="236"/>
  <c r="AK341" i="236"/>
  <c r="AJ341" i="236"/>
  <c r="AI341" i="236"/>
  <c r="AH341" i="236"/>
  <c r="AG341" i="236"/>
  <c r="AF341" i="236"/>
  <c r="AE341" i="236"/>
  <c r="AD341" i="236"/>
  <c r="AC341" i="236"/>
  <c r="AB341" i="236"/>
  <c r="AA341" i="236"/>
  <c r="Z341" i="236"/>
  <c r="Y341" i="236"/>
  <c r="X341" i="236"/>
  <c r="W341" i="236"/>
  <c r="V341" i="236"/>
  <c r="U341" i="236"/>
  <c r="T341" i="236"/>
  <c r="S341" i="236"/>
  <c r="R341" i="236"/>
  <c r="Q341" i="236"/>
  <c r="P341" i="236"/>
  <c r="O341" i="236"/>
  <c r="N341" i="236"/>
  <c r="M341" i="236"/>
  <c r="L341" i="236"/>
  <c r="K341" i="236"/>
  <c r="J341" i="236"/>
  <c r="I341" i="236"/>
  <c r="H341" i="236"/>
  <c r="G341" i="236"/>
  <c r="F341" i="236"/>
  <c r="AR340" i="236"/>
  <c r="AQ340" i="236"/>
  <c r="AP340" i="236"/>
  <c r="AM340" i="236"/>
  <c r="AL340" i="236"/>
  <c r="AK340" i="236"/>
  <c r="BD339" i="236"/>
  <c r="AR339" i="236"/>
  <c r="AQ339" i="236"/>
  <c r="AP339" i="236"/>
  <c r="AN339" i="236"/>
  <c r="AK339" i="236"/>
  <c r="AJ339" i="236"/>
  <c r="AI339" i="236"/>
  <c r="AH339" i="236"/>
  <c r="AG339" i="236"/>
  <c r="AF339" i="236"/>
  <c r="AE339" i="236"/>
  <c r="AD339" i="236"/>
  <c r="AC339" i="236"/>
  <c r="AB339" i="236"/>
  <c r="AA339" i="236"/>
  <c r="Z339" i="236"/>
  <c r="Y339" i="236"/>
  <c r="X339" i="236"/>
  <c r="W339" i="236"/>
  <c r="V339" i="236"/>
  <c r="U339" i="236"/>
  <c r="T339" i="236"/>
  <c r="S339" i="236"/>
  <c r="R339" i="236"/>
  <c r="Q339" i="236"/>
  <c r="P339" i="236"/>
  <c r="O339" i="236"/>
  <c r="N339" i="236"/>
  <c r="M339" i="236"/>
  <c r="L339" i="236"/>
  <c r="K339" i="236"/>
  <c r="J339" i="236"/>
  <c r="I339" i="236"/>
  <c r="H339" i="236"/>
  <c r="G339" i="236"/>
  <c r="F339" i="236"/>
  <c r="AR338" i="236"/>
  <c r="AQ338" i="236"/>
  <c r="AP338" i="236"/>
  <c r="AJ338" i="236"/>
  <c r="AI338" i="236"/>
  <c r="AH338" i="236"/>
  <c r="AG338" i="236"/>
  <c r="AF338" i="236"/>
  <c r="AE338" i="236"/>
  <c r="AD338" i="236"/>
  <c r="AC338" i="236"/>
  <c r="AB338" i="236"/>
  <c r="AA338" i="236"/>
  <c r="Z338" i="236"/>
  <c r="Y338" i="236"/>
  <c r="X338" i="236"/>
  <c r="W338" i="236"/>
  <c r="V338" i="236"/>
  <c r="U338" i="236"/>
  <c r="T338" i="236"/>
  <c r="S338" i="236"/>
  <c r="R338" i="236"/>
  <c r="Q338" i="236"/>
  <c r="P338" i="236"/>
  <c r="O338" i="236"/>
  <c r="N338" i="236"/>
  <c r="M338" i="236"/>
  <c r="L338" i="236"/>
  <c r="K338" i="236"/>
  <c r="J338" i="236"/>
  <c r="I338" i="236"/>
  <c r="H338" i="236"/>
  <c r="G338" i="236"/>
  <c r="F338" i="236"/>
  <c r="AR337" i="236"/>
  <c r="AQ337" i="236"/>
  <c r="AP337" i="236"/>
  <c r="AK337" i="236"/>
  <c r="AJ337" i="236"/>
  <c r="AI337" i="236"/>
  <c r="AH337" i="236"/>
  <c r="AG337" i="236"/>
  <c r="AF337" i="236"/>
  <c r="AE337" i="236"/>
  <c r="AD337" i="236"/>
  <c r="AC337" i="236"/>
  <c r="AB337" i="236"/>
  <c r="AA337" i="236"/>
  <c r="Z337" i="236"/>
  <c r="Y337" i="236"/>
  <c r="X337" i="236"/>
  <c r="W337" i="236"/>
  <c r="V337" i="236"/>
  <c r="U337" i="236"/>
  <c r="T337" i="236"/>
  <c r="S337" i="236"/>
  <c r="R337" i="236"/>
  <c r="Q337" i="236"/>
  <c r="P337" i="236"/>
  <c r="O337" i="236"/>
  <c r="N337" i="236"/>
  <c r="M337" i="236"/>
  <c r="L337" i="236"/>
  <c r="K337" i="236"/>
  <c r="J337" i="236"/>
  <c r="I337" i="236"/>
  <c r="H337" i="236"/>
  <c r="G337" i="236"/>
  <c r="F337" i="236"/>
  <c r="AR336" i="236"/>
  <c r="AQ336" i="236"/>
  <c r="AP336" i="236"/>
  <c r="AK336" i="236"/>
  <c r="AR335" i="236"/>
  <c r="AQ335" i="236"/>
  <c r="AP335" i="236"/>
  <c r="AK335" i="236"/>
  <c r="AJ335" i="236"/>
  <c r="J335" i="236"/>
  <c r="I335" i="236"/>
  <c r="H335" i="236"/>
  <c r="G335" i="236"/>
  <c r="F335" i="236"/>
  <c r="AK334" i="236"/>
  <c r="AJ334" i="236"/>
  <c r="AI334" i="236"/>
  <c r="AH334" i="236"/>
  <c r="AG334" i="236"/>
  <c r="AF334" i="236"/>
  <c r="AE334" i="236"/>
  <c r="AD334" i="236"/>
  <c r="AC334" i="236"/>
  <c r="AB334" i="236"/>
  <c r="AA334" i="236"/>
  <c r="Z334" i="236"/>
  <c r="Y334" i="236"/>
  <c r="X334" i="236"/>
  <c r="W334" i="236"/>
  <c r="V334" i="236"/>
  <c r="U334" i="236"/>
  <c r="T334" i="236"/>
  <c r="S334" i="236"/>
  <c r="R334" i="236"/>
  <c r="Q334" i="236"/>
  <c r="P334" i="236"/>
  <c r="O334" i="236"/>
  <c r="N334" i="236"/>
  <c r="M334" i="236"/>
  <c r="L334" i="236"/>
  <c r="K334" i="236"/>
  <c r="J334" i="236"/>
  <c r="I334" i="236"/>
  <c r="H334" i="236"/>
  <c r="G334" i="236"/>
  <c r="F334" i="236"/>
  <c r="AZ333" i="236"/>
  <c r="AY333" i="236"/>
  <c r="AR333" i="236"/>
  <c r="AQ333" i="236"/>
  <c r="AP333" i="236"/>
  <c r="AM333" i="236"/>
  <c r="AL333" i="236"/>
  <c r="AK333" i="236"/>
  <c r="D333" i="236"/>
  <c r="AQ332" i="236"/>
  <c r="AJ332" i="236"/>
  <c r="AI332" i="236"/>
  <c r="AH332" i="236"/>
  <c r="AG332" i="236"/>
  <c r="AF332" i="236"/>
  <c r="AE332" i="236"/>
  <c r="AD332" i="236"/>
  <c r="AC332" i="236"/>
  <c r="AB332" i="236"/>
  <c r="AA332" i="236"/>
  <c r="Z332" i="236"/>
  <c r="Y332" i="236"/>
  <c r="X332" i="236"/>
  <c r="W332" i="236"/>
  <c r="V332" i="236"/>
  <c r="U332" i="236"/>
  <c r="T332" i="236"/>
  <c r="S332" i="236"/>
  <c r="R332" i="236"/>
  <c r="Q332" i="236"/>
  <c r="P332" i="236"/>
  <c r="O332" i="236"/>
  <c r="N332" i="236"/>
  <c r="M332" i="236"/>
  <c r="L332" i="236"/>
  <c r="K332" i="236"/>
  <c r="J332" i="236"/>
  <c r="I332" i="236"/>
  <c r="H332" i="236"/>
  <c r="G332" i="236"/>
  <c r="F332" i="236"/>
  <c r="AR331" i="236"/>
  <c r="AQ331" i="236"/>
  <c r="AP331" i="236"/>
  <c r="AK331" i="236"/>
  <c r="AJ331" i="236"/>
  <c r="AI331" i="236"/>
  <c r="AH331" i="236"/>
  <c r="AG331" i="236"/>
  <c r="AF331" i="236"/>
  <c r="AE331" i="236"/>
  <c r="AD331" i="236"/>
  <c r="AC331" i="236"/>
  <c r="AB331" i="236"/>
  <c r="AA331" i="236"/>
  <c r="Z331" i="236"/>
  <c r="Y331" i="236"/>
  <c r="X331" i="236"/>
  <c r="W331" i="236"/>
  <c r="V331" i="236"/>
  <c r="U331" i="236"/>
  <c r="T331" i="236"/>
  <c r="S331" i="236"/>
  <c r="R331" i="236"/>
  <c r="Q331" i="236"/>
  <c r="P331" i="236"/>
  <c r="O331" i="236"/>
  <c r="N331" i="236"/>
  <c r="M331" i="236"/>
  <c r="L331" i="236"/>
  <c r="K331" i="236"/>
  <c r="J331" i="236"/>
  <c r="I331" i="236"/>
  <c r="H331" i="236"/>
  <c r="G331" i="236"/>
  <c r="F331" i="236"/>
  <c r="AR330" i="236"/>
  <c r="AQ330" i="236"/>
  <c r="AP330" i="236"/>
  <c r="AK330" i="236"/>
  <c r="AR329" i="236"/>
  <c r="AQ329" i="236"/>
  <c r="AP329" i="236"/>
  <c r="AK329" i="236"/>
  <c r="AJ329" i="236"/>
  <c r="AI329" i="236"/>
  <c r="AH329" i="236"/>
  <c r="AG329" i="236"/>
  <c r="AF329" i="236"/>
  <c r="AE329" i="236"/>
  <c r="AD329" i="236"/>
  <c r="AC329" i="236"/>
  <c r="AB329" i="236"/>
  <c r="AA329" i="236"/>
  <c r="Z329" i="236"/>
  <c r="Y329" i="236"/>
  <c r="X329" i="236"/>
  <c r="W329" i="236"/>
  <c r="V329" i="236"/>
  <c r="U329" i="236"/>
  <c r="T329" i="236"/>
  <c r="S329" i="236"/>
  <c r="R329" i="236"/>
  <c r="Q329" i="236"/>
  <c r="P329" i="236"/>
  <c r="O329" i="236"/>
  <c r="N329" i="236"/>
  <c r="M329" i="236"/>
  <c r="L329" i="236"/>
  <c r="K329" i="236"/>
  <c r="J329" i="236"/>
  <c r="I329" i="236"/>
  <c r="H329" i="236"/>
  <c r="G329" i="236"/>
  <c r="F329" i="236"/>
  <c r="AR328" i="236"/>
  <c r="AQ328" i="236"/>
  <c r="AP328" i="236"/>
  <c r="AK328" i="236"/>
  <c r="AJ328" i="236"/>
  <c r="AI328" i="236"/>
  <c r="AH328" i="236"/>
  <c r="AG328" i="236"/>
  <c r="AF328" i="236"/>
  <c r="AE328" i="236"/>
  <c r="AD328" i="236"/>
  <c r="AC328" i="236"/>
  <c r="AB328" i="236"/>
  <c r="AA328" i="236"/>
  <c r="Z328" i="236"/>
  <c r="Y328" i="236"/>
  <c r="X328" i="236"/>
  <c r="W328" i="236"/>
  <c r="V328" i="236"/>
  <c r="U328" i="236"/>
  <c r="T328" i="236"/>
  <c r="S328" i="236"/>
  <c r="R328" i="236"/>
  <c r="Q328" i="236"/>
  <c r="P328" i="236"/>
  <c r="O328" i="236"/>
  <c r="N328" i="236"/>
  <c r="M328" i="236"/>
  <c r="L328" i="236"/>
  <c r="K328" i="236"/>
  <c r="J328" i="236"/>
  <c r="I328" i="236"/>
  <c r="H328" i="236"/>
  <c r="G328" i="236"/>
  <c r="F328" i="236"/>
  <c r="AR327" i="236"/>
  <c r="AQ327" i="236"/>
  <c r="AP327" i="236"/>
  <c r="AK327" i="236"/>
  <c r="AK326" i="236"/>
  <c r="AJ326" i="236"/>
  <c r="AI326" i="236"/>
  <c r="AH326" i="236"/>
  <c r="AG326" i="236"/>
  <c r="AF326" i="236"/>
  <c r="AE326" i="236"/>
  <c r="AD326" i="236"/>
  <c r="AC326" i="236"/>
  <c r="AB326" i="236"/>
  <c r="AA326" i="236"/>
  <c r="Z326" i="236"/>
  <c r="Y326" i="236"/>
  <c r="X326" i="236"/>
  <c r="W326" i="236"/>
  <c r="V326" i="236"/>
  <c r="U326" i="236"/>
  <c r="T326" i="236"/>
  <c r="S326" i="236"/>
  <c r="R326" i="236"/>
  <c r="Q326" i="236"/>
  <c r="P326" i="236"/>
  <c r="O326" i="236"/>
  <c r="N326" i="236"/>
  <c r="M326" i="236"/>
  <c r="L326" i="236"/>
  <c r="K326" i="236"/>
  <c r="J326" i="236"/>
  <c r="I326" i="236"/>
  <c r="H326" i="236"/>
  <c r="G326" i="236"/>
  <c r="F326" i="236"/>
  <c r="AK325" i="236"/>
  <c r="AJ325" i="236"/>
  <c r="AI325" i="236"/>
  <c r="AH325" i="236"/>
  <c r="AG325" i="236"/>
  <c r="AF325" i="236"/>
  <c r="AE325" i="236"/>
  <c r="AD325" i="236"/>
  <c r="AC325" i="236"/>
  <c r="AB325" i="236"/>
  <c r="AA325" i="236"/>
  <c r="Z325" i="236"/>
  <c r="Y325" i="236"/>
  <c r="X325" i="236"/>
  <c r="W325" i="236"/>
  <c r="V325" i="236"/>
  <c r="U325" i="236"/>
  <c r="T325" i="236"/>
  <c r="S325" i="236"/>
  <c r="R325" i="236"/>
  <c r="Q325" i="236"/>
  <c r="P325" i="236"/>
  <c r="O325" i="236"/>
  <c r="N325" i="236"/>
  <c r="M325" i="236"/>
  <c r="L325" i="236"/>
  <c r="K325" i="236"/>
  <c r="J325" i="236"/>
  <c r="I325" i="236"/>
  <c r="H325" i="236"/>
  <c r="G325" i="236"/>
  <c r="F325" i="236"/>
  <c r="AR324" i="236"/>
  <c r="AQ324" i="236"/>
  <c r="AP324" i="236"/>
  <c r="AK324" i="236"/>
  <c r="AK323" i="236"/>
  <c r="AJ323" i="236"/>
  <c r="AI323" i="236"/>
  <c r="AH323" i="236"/>
  <c r="AG323" i="236"/>
  <c r="AF323" i="236"/>
  <c r="AE323" i="236"/>
  <c r="AD323" i="236"/>
  <c r="AC323" i="236"/>
  <c r="AB323" i="236"/>
  <c r="AA323" i="236"/>
  <c r="Z323" i="236"/>
  <c r="Y323" i="236"/>
  <c r="X323" i="236"/>
  <c r="W323" i="236"/>
  <c r="V323" i="236"/>
  <c r="U323" i="236"/>
  <c r="T323" i="236"/>
  <c r="S323" i="236"/>
  <c r="R323" i="236"/>
  <c r="Q323" i="236"/>
  <c r="P323" i="236"/>
  <c r="O323" i="236"/>
  <c r="N323" i="236"/>
  <c r="M323" i="236"/>
  <c r="L323" i="236"/>
  <c r="K323" i="236"/>
  <c r="J323" i="236"/>
  <c r="I323" i="236"/>
  <c r="H323" i="236"/>
  <c r="G323" i="236"/>
  <c r="F323" i="236"/>
  <c r="E323" i="236"/>
  <c r="AR322" i="236"/>
  <c r="AQ322" i="236"/>
  <c r="AP322" i="236"/>
  <c r="AM322" i="236"/>
  <c r="AL322" i="236"/>
  <c r="AK322" i="236"/>
  <c r="BD321" i="236"/>
  <c r="AR321" i="236"/>
  <c r="AQ321" i="236"/>
  <c r="AP321" i="236"/>
  <c r="AN321" i="236"/>
  <c r="AK321" i="236"/>
  <c r="AJ321" i="236"/>
  <c r="AI321" i="236"/>
  <c r="AH321" i="236"/>
  <c r="AG321" i="236"/>
  <c r="AF321" i="236"/>
  <c r="AE321" i="236"/>
  <c r="AD321" i="236"/>
  <c r="AC321" i="236"/>
  <c r="AB321" i="236"/>
  <c r="AA321" i="236"/>
  <c r="Z321" i="236"/>
  <c r="Y321" i="236"/>
  <c r="X321" i="236"/>
  <c r="W321" i="236"/>
  <c r="V321" i="236"/>
  <c r="U321" i="236"/>
  <c r="T321" i="236"/>
  <c r="S321" i="236"/>
  <c r="R321" i="236"/>
  <c r="Q321" i="236"/>
  <c r="P321" i="236"/>
  <c r="O321" i="236"/>
  <c r="N321" i="236"/>
  <c r="M321" i="236"/>
  <c r="L321" i="236"/>
  <c r="K321" i="236"/>
  <c r="J321" i="236"/>
  <c r="I321" i="236"/>
  <c r="H321" i="236"/>
  <c r="G321" i="236"/>
  <c r="F321" i="236"/>
  <c r="AR320" i="236"/>
  <c r="AQ320" i="236"/>
  <c r="AP320" i="236"/>
  <c r="AJ320" i="236"/>
  <c r="AI320" i="236"/>
  <c r="AH320" i="236"/>
  <c r="AG320" i="236"/>
  <c r="AF320" i="236"/>
  <c r="AE320" i="236"/>
  <c r="AD320" i="236"/>
  <c r="AC320" i="236"/>
  <c r="AB320" i="236"/>
  <c r="AA320" i="236"/>
  <c r="Z320" i="236"/>
  <c r="Y320" i="236"/>
  <c r="X320" i="236"/>
  <c r="W320" i="236"/>
  <c r="V320" i="236"/>
  <c r="U320" i="236"/>
  <c r="T320" i="236"/>
  <c r="S320" i="236"/>
  <c r="R320" i="236"/>
  <c r="Q320" i="236"/>
  <c r="P320" i="236"/>
  <c r="O320" i="236"/>
  <c r="N320" i="236"/>
  <c r="M320" i="236"/>
  <c r="L320" i="236"/>
  <c r="K320" i="236"/>
  <c r="J320" i="236"/>
  <c r="I320" i="236"/>
  <c r="H320" i="236"/>
  <c r="G320" i="236"/>
  <c r="F320" i="236"/>
  <c r="AR319" i="236"/>
  <c r="AQ319" i="236"/>
  <c r="AP319" i="236"/>
  <c r="AK319" i="236"/>
  <c r="AJ319" i="236"/>
  <c r="AI319" i="236"/>
  <c r="AH319" i="236"/>
  <c r="AG319" i="236"/>
  <c r="AF319" i="236"/>
  <c r="AE319" i="236"/>
  <c r="AD319" i="236"/>
  <c r="AC319" i="236"/>
  <c r="AB319" i="236"/>
  <c r="AA319" i="236"/>
  <c r="Z319" i="236"/>
  <c r="Y319" i="236"/>
  <c r="X319" i="236"/>
  <c r="W319" i="236"/>
  <c r="V319" i="236"/>
  <c r="U319" i="236"/>
  <c r="T319" i="236"/>
  <c r="S319" i="236"/>
  <c r="R319" i="236"/>
  <c r="Q319" i="236"/>
  <c r="P319" i="236"/>
  <c r="O319" i="236"/>
  <c r="N319" i="236"/>
  <c r="M319" i="236"/>
  <c r="L319" i="236"/>
  <c r="K319" i="236"/>
  <c r="J319" i="236"/>
  <c r="I319" i="236"/>
  <c r="H319" i="236"/>
  <c r="G319" i="236"/>
  <c r="F319" i="236"/>
  <c r="AR318" i="236"/>
  <c r="AQ318" i="236"/>
  <c r="AP318" i="236"/>
  <c r="AK318" i="236"/>
  <c r="AR317" i="236"/>
  <c r="AQ317" i="236"/>
  <c r="AP317" i="236"/>
  <c r="AK317" i="236"/>
  <c r="AJ317" i="236"/>
  <c r="J317" i="236"/>
  <c r="I317" i="236"/>
  <c r="H317" i="236"/>
  <c r="G317" i="236"/>
  <c r="F317" i="236"/>
  <c r="AK316" i="236"/>
  <c r="AJ316" i="236"/>
  <c r="AI316" i="236"/>
  <c r="AH316" i="236"/>
  <c r="AG316" i="236"/>
  <c r="AF316" i="236"/>
  <c r="AE316" i="236"/>
  <c r="AD316" i="236"/>
  <c r="AC316" i="236"/>
  <c r="AB316" i="236"/>
  <c r="AA316" i="236"/>
  <c r="Z316" i="236"/>
  <c r="Y316" i="236"/>
  <c r="X316" i="236"/>
  <c r="W316" i="236"/>
  <c r="V316" i="236"/>
  <c r="U316" i="236"/>
  <c r="T316" i="236"/>
  <c r="S316" i="236"/>
  <c r="R316" i="236"/>
  <c r="Q316" i="236"/>
  <c r="P316" i="236"/>
  <c r="O316" i="236"/>
  <c r="N316" i="236"/>
  <c r="M316" i="236"/>
  <c r="L316" i="236"/>
  <c r="K316" i="236"/>
  <c r="J316" i="236"/>
  <c r="I316" i="236"/>
  <c r="H316" i="236"/>
  <c r="G316" i="236"/>
  <c r="F316" i="236"/>
  <c r="AZ315" i="236"/>
  <c r="AY315" i="236"/>
  <c r="AR315" i="236"/>
  <c r="AQ315" i="236"/>
  <c r="AP315" i="236"/>
  <c r="AM315" i="236"/>
  <c r="AL315" i="236"/>
  <c r="AK315" i="236"/>
  <c r="D315" i="236"/>
  <c r="AR314" i="236"/>
  <c r="AQ314" i="236"/>
  <c r="AP314" i="236"/>
  <c r="AK314" i="236"/>
  <c r="AJ314" i="236"/>
  <c r="AI314" i="236"/>
  <c r="AH314" i="236"/>
  <c r="AG314" i="236"/>
  <c r="AF314" i="236"/>
  <c r="AE314" i="236"/>
  <c r="AD314" i="236"/>
  <c r="AC314" i="236"/>
  <c r="AB314" i="236"/>
  <c r="AA314" i="236"/>
  <c r="Z314" i="236"/>
  <c r="Y314" i="236"/>
  <c r="X314" i="236"/>
  <c r="W314" i="236"/>
  <c r="V314" i="236"/>
  <c r="U314" i="236"/>
  <c r="T314" i="236"/>
  <c r="S314" i="236"/>
  <c r="R314" i="236"/>
  <c r="Q314" i="236"/>
  <c r="P314" i="236"/>
  <c r="O314" i="236"/>
  <c r="N314" i="236"/>
  <c r="M314" i="236"/>
  <c r="L314" i="236"/>
  <c r="K314" i="236"/>
  <c r="J314" i="236"/>
  <c r="I314" i="236"/>
  <c r="H314" i="236"/>
  <c r="G314" i="236"/>
  <c r="F314" i="236"/>
  <c r="B314" i="236"/>
  <c r="AR313" i="236"/>
  <c r="AQ313" i="236"/>
  <c r="AP313" i="236"/>
  <c r="AK313" i="236"/>
  <c r="B313" i="236"/>
  <c r="AR312" i="236"/>
  <c r="AQ312" i="236"/>
  <c r="AP312" i="236"/>
  <c r="AK312" i="236"/>
  <c r="AJ312" i="236"/>
  <c r="AI312" i="236"/>
  <c r="AH312" i="236"/>
  <c r="AG312" i="236"/>
  <c r="AF312" i="236"/>
  <c r="AE312" i="236"/>
  <c r="AD312" i="236"/>
  <c r="AC312" i="236"/>
  <c r="AB312" i="236"/>
  <c r="AA312" i="236"/>
  <c r="Z312" i="236"/>
  <c r="Y312" i="236"/>
  <c r="X312" i="236"/>
  <c r="W312" i="236"/>
  <c r="V312" i="236"/>
  <c r="U312" i="236"/>
  <c r="T312" i="236"/>
  <c r="S312" i="236"/>
  <c r="R312" i="236"/>
  <c r="Q312" i="236"/>
  <c r="P312" i="236"/>
  <c r="O312" i="236"/>
  <c r="N312" i="236"/>
  <c r="M312" i="236"/>
  <c r="L312" i="236"/>
  <c r="K312" i="236"/>
  <c r="J312" i="236"/>
  <c r="I312" i="236"/>
  <c r="H312" i="236"/>
  <c r="G312" i="236"/>
  <c r="F312" i="236"/>
  <c r="B312" i="236"/>
  <c r="AR311" i="236"/>
  <c r="AQ311" i="236"/>
  <c r="AP311" i="236"/>
  <c r="AK311" i="236"/>
  <c r="AJ311" i="236"/>
  <c r="AI311" i="236"/>
  <c r="AH311" i="236"/>
  <c r="AG311" i="236"/>
  <c r="AF311" i="236"/>
  <c r="AE311" i="236"/>
  <c r="AD311" i="236"/>
  <c r="AC311" i="236"/>
  <c r="AB311" i="236"/>
  <c r="AA311" i="236"/>
  <c r="Z311" i="236"/>
  <c r="Y311" i="236"/>
  <c r="X311" i="236"/>
  <c r="W311" i="236"/>
  <c r="V311" i="236"/>
  <c r="U311" i="236"/>
  <c r="T311" i="236"/>
  <c r="S311" i="236"/>
  <c r="R311" i="236"/>
  <c r="Q311" i="236"/>
  <c r="P311" i="236"/>
  <c r="O311" i="236"/>
  <c r="N311" i="236"/>
  <c r="M311" i="236"/>
  <c r="L311" i="236"/>
  <c r="K311" i="236"/>
  <c r="J311" i="236"/>
  <c r="I311" i="236"/>
  <c r="H311" i="236"/>
  <c r="G311" i="236"/>
  <c r="F311" i="236"/>
  <c r="B311" i="236"/>
  <c r="AK310" i="236"/>
  <c r="AJ310" i="236"/>
  <c r="AI310" i="236"/>
  <c r="AH310" i="236"/>
  <c r="AG310" i="236"/>
  <c r="AF310" i="236"/>
  <c r="AE310" i="236"/>
  <c r="AD310" i="236"/>
  <c r="AC310" i="236"/>
  <c r="AB310" i="236"/>
  <c r="AA310" i="236"/>
  <c r="Z310" i="236"/>
  <c r="Y310" i="236"/>
  <c r="X310" i="236"/>
  <c r="W310" i="236"/>
  <c r="V310" i="236"/>
  <c r="U310" i="236"/>
  <c r="T310" i="236"/>
  <c r="S310" i="236"/>
  <c r="R310" i="236"/>
  <c r="Q310" i="236"/>
  <c r="P310" i="236"/>
  <c r="O310" i="236"/>
  <c r="N310" i="236"/>
  <c r="M310" i="236"/>
  <c r="L310" i="236"/>
  <c r="K310" i="236"/>
  <c r="J310" i="236"/>
  <c r="I310" i="236"/>
  <c r="H310" i="236"/>
  <c r="G310" i="236"/>
  <c r="F310" i="236"/>
  <c r="AR309" i="236"/>
  <c r="AQ309" i="236"/>
  <c r="AP309" i="236"/>
  <c r="AK309" i="236"/>
  <c r="AR308" i="236"/>
  <c r="AQ308" i="236"/>
  <c r="AP308" i="236"/>
  <c r="AK308" i="236"/>
  <c r="AJ308" i="236"/>
  <c r="AI308" i="236"/>
  <c r="AH308" i="236"/>
  <c r="AG308" i="236"/>
  <c r="AF308" i="236"/>
  <c r="AE308" i="236"/>
  <c r="AD308" i="236"/>
  <c r="AC308" i="236"/>
  <c r="AB308" i="236"/>
  <c r="AA308" i="236"/>
  <c r="Z308" i="236"/>
  <c r="Y308" i="236"/>
  <c r="X308" i="236"/>
  <c r="W308" i="236"/>
  <c r="V308" i="236"/>
  <c r="U308" i="236"/>
  <c r="T308" i="236"/>
  <c r="S308" i="236"/>
  <c r="R308" i="236"/>
  <c r="Q308" i="236"/>
  <c r="P308" i="236"/>
  <c r="O308" i="236"/>
  <c r="N308" i="236"/>
  <c r="M308" i="236"/>
  <c r="L308" i="236"/>
  <c r="K308" i="236"/>
  <c r="J308" i="236"/>
  <c r="I308" i="236"/>
  <c r="H308" i="236"/>
  <c r="G308" i="236"/>
  <c r="F308" i="236"/>
  <c r="AR307" i="236"/>
  <c r="AQ307" i="236"/>
  <c r="AP307" i="236"/>
  <c r="AM307" i="236"/>
  <c r="AL307" i="236"/>
  <c r="AK307" i="236"/>
  <c r="BD306" i="236"/>
  <c r="AR306" i="236"/>
  <c r="AQ306" i="236"/>
  <c r="AP306" i="236"/>
  <c r="AN306" i="236"/>
  <c r="AK306" i="236"/>
  <c r="AJ306" i="236"/>
  <c r="AI306" i="236"/>
  <c r="AH306" i="236"/>
  <c r="AG306" i="236"/>
  <c r="AF306" i="236"/>
  <c r="AE306" i="236"/>
  <c r="AD306" i="236"/>
  <c r="AC306" i="236"/>
  <c r="AB306" i="236"/>
  <c r="AA306" i="236"/>
  <c r="Z306" i="236"/>
  <c r="Y306" i="236"/>
  <c r="X306" i="236"/>
  <c r="W306" i="236"/>
  <c r="V306" i="236"/>
  <c r="U306" i="236"/>
  <c r="T306" i="236"/>
  <c r="S306" i="236"/>
  <c r="R306" i="236"/>
  <c r="Q306" i="236"/>
  <c r="P306" i="236"/>
  <c r="O306" i="236"/>
  <c r="N306" i="236"/>
  <c r="M306" i="236"/>
  <c r="L306" i="236"/>
  <c r="K306" i="236"/>
  <c r="J306" i="236"/>
  <c r="I306" i="236"/>
  <c r="H306" i="236"/>
  <c r="G306" i="236"/>
  <c r="F306" i="236"/>
  <c r="AR305" i="236"/>
  <c r="AQ305" i="236"/>
  <c r="AP305" i="236"/>
  <c r="AJ305" i="236"/>
  <c r="AI305" i="236"/>
  <c r="AH305" i="236"/>
  <c r="AG305" i="236"/>
  <c r="AF305" i="236"/>
  <c r="AE305" i="236"/>
  <c r="AD305" i="236"/>
  <c r="AC305" i="236"/>
  <c r="AB305" i="236"/>
  <c r="AA305" i="236"/>
  <c r="Z305" i="236"/>
  <c r="Y305" i="236"/>
  <c r="X305" i="236"/>
  <c r="W305" i="236"/>
  <c r="V305" i="236"/>
  <c r="U305" i="236"/>
  <c r="T305" i="236"/>
  <c r="S305" i="236"/>
  <c r="R305" i="236"/>
  <c r="Q305" i="236"/>
  <c r="P305" i="236"/>
  <c r="O305" i="236"/>
  <c r="N305" i="236"/>
  <c r="M305" i="236"/>
  <c r="L305" i="236"/>
  <c r="K305" i="236"/>
  <c r="J305" i="236"/>
  <c r="I305" i="236"/>
  <c r="H305" i="236"/>
  <c r="G305" i="236"/>
  <c r="F305" i="236"/>
  <c r="AR304" i="236"/>
  <c r="AQ304" i="236"/>
  <c r="AP304" i="236"/>
  <c r="AK304" i="236"/>
  <c r="AJ304" i="236"/>
  <c r="AI304" i="236"/>
  <c r="AH304" i="236"/>
  <c r="AG304" i="236"/>
  <c r="AF304" i="236"/>
  <c r="AE304" i="236"/>
  <c r="AD304" i="236"/>
  <c r="AC304" i="236"/>
  <c r="AB304" i="236"/>
  <c r="AA304" i="236"/>
  <c r="Z304" i="236"/>
  <c r="Y304" i="236"/>
  <c r="X304" i="236"/>
  <c r="W304" i="236"/>
  <c r="V304" i="236"/>
  <c r="U304" i="236"/>
  <c r="T304" i="236"/>
  <c r="S304" i="236"/>
  <c r="R304" i="236"/>
  <c r="Q304" i="236"/>
  <c r="P304" i="236"/>
  <c r="O304" i="236"/>
  <c r="N304" i="236"/>
  <c r="M304" i="236"/>
  <c r="L304" i="236"/>
  <c r="K304" i="236"/>
  <c r="J304" i="236"/>
  <c r="I304" i="236"/>
  <c r="H304" i="236"/>
  <c r="G304" i="236"/>
  <c r="F304" i="236"/>
  <c r="AR303" i="236"/>
  <c r="AQ303" i="236"/>
  <c r="AP303" i="236"/>
  <c r="AK303" i="236"/>
  <c r="AR302" i="236"/>
  <c r="AQ302" i="236"/>
  <c r="AP302" i="236"/>
  <c r="AK302" i="236"/>
  <c r="AJ302" i="236"/>
  <c r="AI302" i="236"/>
  <c r="AH302" i="236"/>
  <c r="AG302" i="236"/>
  <c r="AF302" i="236"/>
  <c r="AE302" i="236"/>
  <c r="AD302" i="236"/>
  <c r="AC302" i="236"/>
  <c r="AB302" i="236"/>
  <c r="AA302" i="236"/>
  <c r="Z302" i="236"/>
  <c r="Y302" i="236"/>
  <c r="X302" i="236"/>
  <c r="W302" i="236"/>
  <c r="V302" i="236"/>
  <c r="U302" i="236"/>
  <c r="T302" i="236"/>
  <c r="S302" i="236"/>
  <c r="R302" i="236"/>
  <c r="Q302" i="236"/>
  <c r="P302" i="236"/>
  <c r="O302" i="236"/>
  <c r="N302" i="236"/>
  <c r="M302" i="236"/>
  <c r="L302" i="236"/>
  <c r="K302" i="236"/>
  <c r="J302" i="236"/>
  <c r="I302" i="236"/>
  <c r="H302" i="236"/>
  <c r="G302" i="236"/>
  <c r="F302" i="236"/>
  <c r="AK301" i="236"/>
  <c r="AJ301" i="236"/>
  <c r="AI301" i="236"/>
  <c r="AH301" i="236"/>
  <c r="AG301" i="236"/>
  <c r="AF301" i="236"/>
  <c r="AE301" i="236"/>
  <c r="AD301" i="236"/>
  <c r="AC301" i="236"/>
  <c r="AB301" i="236"/>
  <c r="AA301" i="236"/>
  <c r="Z301" i="236"/>
  <c r="Y301" i="236"/>
  <c r="X301" i="236"/>
  <c r="W301" i="236"/>
  <c r="V301" i="236"/>
  <c r="U301" i="236"/>
  <c r="T301" i="236"/>
  <c r="S301" i="236"/>
  <c r="R301" i="236"/>
  <c r="Q301" i="236"/>
  <c r="P301" i="236"/>
  <c r="O301" i="236"/>
  <c r="N301" i="236"/>
  <c r="M301" i="236"/>
  <c r="L301" i="236"/>
  <c r="K301" i="236"/>
  <c r="J301" i="236"/>
  <c r="I301" i="236"/>
  <c r="H301" i="236"/>
  <c r="G301" i="236"/>
  <c r="F301" i="236"/>
  <c r="AZ300" i="236"/>
  <c r="AY300" i="236"/>
  <c r="AR300" i="236"/>
  <c r="AQ300" i="236"/>
  <c r="AP300" i="236"/>
  <c r="AM300" i="236"/>
  <c r="AL300" i="236"/>
  <c r="AK300" i="236"/>
  <c r="D300" i="236"/>
  <c r="AR299" i="236"/>
  <c r="AQ299" i="236"/>
  <c r="AP299" i="236"/>
  <c r="AK299" i="236"/>
  <c r="AJ299" i="236"/>
  <c r="AI299" i="236"/>
  <c r="AH299" i="236"/>
  <c r="AG299" i="236"/>
  <c r="AF299" i="236"/>
  <c r="AE299" i="236"/>
  <c r="AD299" i="236"/>
  <c r="AC299" i="236"/>
  <c r="AB299" i="236"/>
  <c r="AA299" i="236"/>
  <c r="Z299" i="236"/>
  <c r="Y299" i="236"/>
  <c r="X299" i="236"/>
  <c r="W299" i="236"/>
  <c r="V299" i="236"/>
  <c r="U299" i="236"/>
  <c r="T299" i="236"/>
  <c r="S299" i="236"/>
  <c r="R299" i="236"/>
  <c r="Q299" i="236"/>
  <c r="P299" i="236"/>
  <c r="O299" i="236"/>
  <c r="N299" i="236"/>
  <c r="M299" i="236"/>
  <c r="L299" i="236"/>
  <c r="K299" i="236"/>
  <c r="J299" i="236"/>
  <c r="I299" i="236"/>
  <c r="H299" i="236"/>
  <c r="G299" i="236"/>
  <c r="F299" i="236"/>
  <c r="AR298" i="236"/>
  <c r="AQ298" i="236"/>
  <c r="AP298" i="236"/>
  <c r="AK298" i="236"/>
  <c r="AR297" i="236"/>
  <c r="AQ297" i="236"/>
  <c r="AP297" i="236"/>
  <c r="AK297" i="236"/>
  <c r="AJ297" i="236"/>
  <c r="AI297" i="236"/>
  <c r="AH297" i="236"/>
  <c r="AG297" i="236"/>
  <c r="AF297" i="236"/>
  <c r="AE297" i="236"/>
  <c r="AD297" i="236"/>
  <c r="AC297" i="236"/>
  <c r="AB297" i="236"/>
  <c r="AA297" i="236"/>
  <c r="Z297" i="236"/>
  <c r="Y297" i="236"/>
  <c r="X297" i="236"/>
  <c r="W297" i="236"/>
  <c r="V297" i="236"/>
  <c r="U297" i="236"/>
  <c r="T297" i="236"/>
  <c r="S297" i="236"/>
  <c r="R297" i="236"/>
  <c r="Q297" i="236"/>
  <c r="P297" i="236"/>
  <c r="O297" i="236"/>
  <c r="N297" i="236"/>
  <c r="M297" i="236"/>
  <c r="L297" i="236"/>
  <c r="K297" i="236"/>
  <c r="J297" i="236"/>
  <c r="I297" i="236"/>
  <c r="H297" i="236"/>
  <c r="G297" i="236"/>
  <c r="F297" i="236"/>
  <c r="AR296" i="236"/>
  <c r="AQ296" i="236"/>
  <c r="AP296" i="236"/>
  <c r="AK296" i="236"/>
  <c r="AJ296" i="236"/>
  <c r="AI296" i="236"/>
  <c r="AH296" i="236"/>
  <c r="AG296" i="236"/>
  <c r="AF296" i="236"/>
  <c r="AE296" i="236"/>
  <c r="AD296" i="236"/>
  <c r="AC296" i="236"/>
  <c r="AB296" i="236"/>
  <c r="AA296" i="236"/>
  <c r="Z296" i="236"/>
  <c r="Y296" i="236"/>
  <c r="X296" i="236"/>
  <c r="W296" i="236"/>
  <c r="V296" i="236"/>
  <c r="U296" i="236"/>
  <c r="T296" i="236"/>
  <c r="S296" i="236"/>
  <c r="R296" i="236"/>
  <c r="Q296" i="236"/>
  <c r="P296" i="236"/>
  <c r="O296" i="236"/>
  <c r="N296" i="236"/>
  <c r="M296" i="236"/>
  <c r="L296" i="236"/>
  <c r="K296" i="236"/>
  <c r="J296" i="236"/>
  <c r="I296" i="236"/>
  <c r="H296" i="236"/>
  <c r="G296" i="236"/>
  <c r="F296" i="236"/>
  <c r="AK295" i="236"/>
  <c r="AJ295" i="236"/>
  <c r="AI295" i="236"/>
  <c r="AH295" i="236"/>
  <c r="AG295" i="236"/>
  <c r="AF295" i="236"/>
  <c r="AE295" i="236"/>
  <c r="AD295" i="236"/>
  <c r="AC295" i="236"/>
  <c r="AB295" i="236"/>
  <c r="AA295" i="236"/>
  <c r="Z295" i="236"/>
  <c r="Y295" i="236"/>
  <c r="X295" i="236"/>
  <c r="W295" i="236"/>
  <c r="V295" i="236"/>
  <c r="U295" i="236"/>
  <c r="T295" i="236"/>
  <c r="S295" i="236"/>
  <c r="R295" i="236"/>
  <c r="Q295" i="236"/>
  <c r="P295" i="236"/>
  <c r="O295" i="236"/>
  <c r="N295" i="236"/>
  <c r="M295" i="236"/>
  <c r="L295" i="236"/>
  <c r="K295" i="236"/>
  <c r="J295" i="236"/>
  <c r="I295" i="236"/>
  <c r="H295" i="236"/>
  <c r="G295" i="236"/>
  <c r="F295" i="236"/>
  <c r="AR294" i="236"/>
  <c r="AQ294" i="236"/>
  <c r="AP294" i="236"/>
  <c r="AK294" i="236"/>
  <c r="AR293" i="236"/>
  <c r="AQ293" i="236"/>
  <c r="AP293" i="236"/>
  <c r="AK293" i="236"/>
  <c r="AJ293" i="236"/>
  <c r="AI293" i="236"/>
  <c r="AH293" i="236"/>
  <c r="AG293" i="236"/>
  <c r="AF293" i="236"/>
  <c r="AE293" i="236"/>
  <c r="AD293" i="236"/>
  <c r="AC293" i="236"/>
  <c r="AB293" i="236"/>
  <c r="AA293" i="236"/>
  <c r="Z293" i="236"/>
  <c r="Y293" i="236"/>
  <c r="X293" i="236"/>
  <c r="W293" i="236"/>
  <c r="V293" i="236"/>
  <c r="U293" i="236"/>
  <c r="T293" i="236"/>
  <c r="S293" i="236"/>
  <c r="R293" i="236"/>
  <c r="Q293" i="236"/>
  <c r="P293" i="236"/>
  <c r="O293" i="236"/>
  <c r="N293" i="236"/>
  <c r="M293" i="236"/>
  <c r="L293" i="236"/>
  <c r="K293" i="236"/>
  <c r="J293" i="236"/>
  <c r="I293" i="236"/>
  <c r="H293" i="236"/>
  <c r="G293" i="236"/>
  <c r="F293" i="236"/>
  <c r="AR292" i="236"/>
  <c r="AQ292" i="236"/>
  <c r="AP292" i="236"/>
  <c r="AM292" i="236"/>
  <c r="AL292" i="236"/>
  <c r="AK292" i="236"/>
  <c r="BD291" i="236"/>
  <c r="AR291" i="236"/>
  <c r="AQ291" i="236"/>
  <c r="AP291" i="236"/>
  <c r="AN291" i="236"/>
  <c r="AK291" i="236"/>
  <c r="AJ291" i="236"/>
  <c r="AI291" i="236"/>
  <c r="AH291" i="236"/>
  <c r="AG291" i="236"/>
  <c r="AF291" i="236"/>
  <c r="AE291" i="236"/>
  <c r="AD291" i="236"/>
  <c r="AC291" i="236"/>
  <c r="AB291" i="236"/>
  <c r="AA291" i="236"/>
  <c r="Z291" i="236"/>
  <c r="Y291" i="236"/>
  <c r="X291" i="236"/>
  <c r="W291" i="236"/>
  <c r="V291" i="236"/>
  <c r="U291" i="236"/>
  <c r="T291" i="236"/>
  <c r="S291" i="236"/>
  <c r="R291" i="236"/>
  <c r="Q291" i="236"/>
  <c r="P291" i="236"/>
  <c r="O291" i="236"/>
  <c r="N291" i="236"/>
  <c r="M291" i="236"/>
  <c r="L291" i="236"/>
  <c r="K291" i="236"/>
  <c r="J291" i="236"/>
  <c r="I291" i="236"/>
  <c r="H291" i="236"/>
  <c r="G291" i="236"/>
  <c r="F291" i="236"/>
  <c r="AR290" i="236"/>
  <c r="AQ290" i="236"/>
  <c r="AP290" i="236"/>
  <c r="AJ290" i="236"/>
  <c r="AI290" i="236"/>
  <c r="AH290" i="236"/>
  <c r="AG290" i="236"/>
  <c r="AF290" i="236"/>
  <c r="AE290" i="236"/>
  <c r="AD290" i="236"/>
  <c r="AC290" i="236"/>
  <c r="AB290" i="236"/>
  <c r="AA290" i="236"/>
  <c r="Z290" i="236"/>
  <c r="Y290" i="236"/>
  <c r="X290" i="236"/>
  <c r="W290" i="236"/>
  <c r="V290" i="236"/>
  <c r="U290" i="236"/>
  <c r="T290" i="236"/>
  <c r="S290" i="236"/>
  <c r="R290" i="236"/>
  <c r="Q290" i="236"/>
  <c r="P290" i="236"/>
  <c r="O290" i="236"/>
  <c r="N290" i="236"/>
  <c r="M290" i="236"/>
  <c r="L290" i="236"/>
  <c r="K290" i="236"/>
  <c r="J290" i="236"/>
  <c r="I290" i="236"/>
  <c r="H290" i="236"/>
  <c r="G290" i="236"/>
  <c r="F290" i="236"/>
  <c r="AR289" i="236"/>
  <c r="AQ289" i="236"/>
  <c r="AP289" i="236"/>
  <c r="AK289" i="236"/>
  <c r="AJ289" i="236"/>
  <c r="AI289" i="236"/>
  <c r="AH289" i="236"/>
  <c r="AG289" i="236"/>
  <c r="AF289" i="236"/>
  <c r="AE289" i="236"/>
  <c r="AD289" i="236"/>
  <c r="AC289" i="236"/>
  <c r="AB289" i="236"/>
  <c r="AA289" i="236"/>
  <c r="Z289" i="236"/>
  <c r="Y289" i="236"/>
  <c r="X289" i="236"/>
  <c r="W289" i="236"/>
  <c r="V289" i="236"/>
  <c r="U289" i="236"/>
  <c r="T289" i="236"/>
  <c r="S289" i="236"/>
  <c r="R289" i="236"/>
  <c r="Q289" i="236"/>
  <c r="P289" i="236"/>
  <c r="O289" i="236"/>
  <c r="N289" i="236"/>
  <c r="M289" i="236"/>
  <c r="L289" i="236"/>
  <c r="K289" i="236"/>
  <c r="J289" i="236"/>
  <c r="I289" i="236"/>
  <c r="H289" i="236"/>
  <c r="G289" i="236"/>
  <c r="F289" i="236"/>
  <c r="AR288" i="236"/>
  <c r="AQ288" i="236"/>
  <c r="AP288" i="236"/>
  <c r="AK288" i="236"/>
  <c r="AR287" i="236"/>
  <c r="AQ287" i="236"/>
  <c r="AP287" i="236"/>
  <c r="AZ286" i="236"/>
  <c r="AY286" i="236"/>
  <c r="AR286" i="236"/>
  <c r="AQ286" i="236"/>
  <c r="AP286" i="236"/>
  <c r="AM286" i="236"/>
  <c r="AL286" i="236"/>
  <c r="AK286" i="236"/>
  <c r="AJ286" i="236"/>
  <c r="AI286" i="236"/>
  <c r="AH286" i="236"/>
  <c r="AG286" i="236"/>
  <c r="AF286" i="236"/>
  <c r="AE286" i="236"/>
  <c r="AD286" i="236"/>
  <c r="AC286" i="236"/>
  <c r="AB286" i="236"/>
  <c r="AA286" i="236"/>
  <c r="Z286" i="236"/>
  <c r="Y286" i="236"/>
  <c r="X286" i="236"/>
  <c r="W286" i="236"/>
  <c r="V286" i="236"/>
  <c r="U286" i="236"/>
  <c r="T286" i="236"/>
  <c r="S286" i="236"/>
  <c r="R286" i="236"/>
  <c r="Q286" i="236"/>
  <c r="P286" i="236"/>
  <c r="O286" i="236"/>
  <c r="N286" i="236"/>
  <c r="M286" i="236"/>
  <c r="L286" i="236"/>
  <c r="K286" i="236"/>
  <c r="J286" i="236"/>
  <c r="I286" i="236"/>
  <c r="H286" i="236"/>
  <c r="G286" i="236"/>
  <c r="F286" i="236"/>
  <c r="D286" i="236"/>
  <c r="AR285" i="236"/>
  <c r="AQ285" i="236"/>
  <c r="AP285" i="236"/>
  <c r="AK285" i="236"/>
  <c r="AJ285" i="236"/>
  <c r="AI285" i="236"/>
  <c r="AH285" i="236"/>
  <c r="AG285" i="236"/>
  <c r="AF285" i="236"/>
  <c r="AE285" i="236"/>
  <c r="AD285" i="236"/>
  <c r="AC285" i="236"/>
  <c r="AB285" i="236"/>
  <c r="AA285" i="236"/>
  <c r="Z285" i="236"/>
  <c r="Y285" i="236"/>
  <c r="X285" i="236"/>
  <c r="W285" i="236"/>
  <c r="V285" i="236"/>
  <c r="U285" i="236"/>
  <c r="T285" i="236"/>
  <c r="S285" i="236"/>
  <c r="R285" i="236"/>
  <c r="Q285" i="236"/>
  <c r="P285" i="236"/>
  <c r="O285" i="236"/>
  <c r="N285" i="236"/>
  <c r="M285" i="236"/>
  <c r="L285" i="236"/>
  <c r="K285" i="236"/>
  <c r="J285" i="236"/>
  <c r="I285" i="236"/>
  <c r="H285" i="236"/>
  <c r="G285" i="236"/>
  <c r="F285" i="236"/>
  <c r="AR284" i="236"/>
  <c r="AQ284" i="236"/>
  <c r="AP284" i="236"/>
  <c r="AK284" i="236"/>
  <c r="AR283" i="236"/>
  <c r="AQ283" i="236"/>
  <c r="AP283" i="236"/>
  <c r="AK283" i="236"/>
  <c r="AJ283" i="236"/>
  <c r="AI283" i="236"/>
  <c r="AH283" i="236"/>
  <c r="AG283" i="236"/>
  <c r="AF283" i="236"/>
  <c r="AE283" i="236"/>
  <c r="AD283" i="236"/>
  <c r="AC283" i="236"/>
  <c r="AB283" i="236"/>
  <c r="AA283" i="236"/>
  <c r="Z283" i="236"/>
  <c r="Y283" i="236"/>
  <c r="X283" i="236"/>
  <c r="W283" i="236"/>
  <c r="V283" i="236"/>
  <c r="U283" i="236"/>
  <c r="T283" i="236"/>
  <c r="S283" i="236"/>
  <c r="R283" i="236"/>
  <c r="Q283" i="236"/>
  <c r="P283" i="236"/>
  <c r="O283" i="236"/>
  <c r="N283" i="236"/>
  <c r="M283" i="236"/>
  <c r="L283" i="236"/>
  <c r="K283" i="236"/>
  <c r="J283" i="236"/>
  <c r="I283" i="236"/>
  <c r="H283" i="236"/>
  <c r="G283" i="236"/>
  <c r="F283" i="236"/>
  <c r="AR282" i="236"/>
  <c r="AQ282" i="236"/>
  <c r="AP282" i="236"/>
  <c r="AK282" i="236"/>
  <c r="AJ282" i="236"/>
  <c r="AI282" i="236"/>
  <c r="AH282" i="236"/>
  <c r="AG282" i="236"/>
  <c r="AF282" i="236"/>
  <c r="AE282" i="236"/>
  <c r="AD282" i="236"/>
  <c r="AC282" i="236"/>
  <c r="AB282" i="236"/>
  <c r="AA282" i="236"/>
  <c r="Z282" i="236"/>
  <c r="Y282" i="236"/>
  <c r="X282" i="236"/>
  <c r="W282" i="236"/>
  <c r="V282" i="236"/>
  <c r="U282" i="236"/>
  <c r="T282" i="236"/>
  <c r="S282" i="236"/>
  <c r="R282" i="236"/>
  <c r="Q282" i="236"/>
  <c r="P282" i="236"/>
  <c r="O282" i="236"/>
  <c r="N282" i="236"/>
  <c r="M282" i="236"/>
  <c r="L282" i="236"/>
  <c r="K282" i="236"/>
  <c r="J282" i="236"/>
  <c r="I282" i="236"/>
  <c r="H282" i="236"/>
  <c r="G282" i="236"/>
  <c r="F282" i="236"/>
  <c r="AR281" i="236"/>
  <c r="AQ281" i="236"/>
  <c r="AP281" i="236"/>
  <c r="AK281" i="236"/>
  <c r="AR280" i="236"/>
  <c r="AQ280" i="236"/>
  <c r="AP280" i="236"/>
  <c r="AK280" i="236"/>
  <c r="AJ280" i="236"/>
  <c r="AI280" i="236"/>
  <c r="AH280" i="236"/>
  <c r="AG280" i="236"/>
  <c r="AF280" i="236"/>
  <c r="AE280" i="236"/>
  <c r="AD280" i="236"/>
  <c r="AC280" i="236"/>
  <c r="AB280" i="236"/>
  <c r="AA280" i="236"/>
  <c r="Z280" i="236"/>
  <c r="Y280" i="236"/>
  <c r="X280" i="236"/>
  <c r="W280" i="236"/>
  <c r="V280" i="236"/>
  <c r="U280" i="236"/>
  <c r="T280" i="236"/>
  <c r="S280" i="236"/>
  <c r="R280" i="236"/>
  <c r="Q280" i="236"/>
  <c r="P280" i="236"/>
  <c r="O280" i="236"/>
  <c r="N280" i="236"/>
  <c r="M280" i="236"/>
  <c r="L280" i="236"/>
  <c r="K280" i="236"/>
  <c r="J280" i="236"/>
  <c r="I280" i="236"/>
  <c r="H280" i="236"/>
  <c r="G280" i="236"/>
  <c r="F280" i="236"/>
  <c r="AR279" i="236"/>
  <c r="AQ279" i="236"/>
  <c r="AP279" i="236"/>
  <c r="AM279" i="236"/>
  <c r="AL279" i="236"/>
  <c r="AK279" i="236"/>
  <c r="BD278" i="236"/>
  <c r="AR278" i="236"/>
  <c r="AQ278" i="236"/>
  <c r="AP278" i="236"/>
  <c r="AN278" i="236"/>
  <c r="AK278" i="236"/>
  <c r="AJ278" i="236"/>
  <c r="AI278" i="236"/>
  <c r="AH278" i="236"/>
  <c r="AG278" i="236"/>
  <c r="AF278" i="236"/>
  <c r="AE278" i="236"/>
  <c r="AD278" i="236"/>
  <c r="AC278" i="236"/>
  <c r="AB278" i="236"/>
  <c r="AA278" i="236"/>
  <c r="Z278" i="236"/>
  <c r="Y278" i="236"/>
  <c r="X278" i="236"/>
  <c r="W278" i="236"/>
  <c r="V278" i="236"/>
  <c r="U278" i="236"/>
  <c r="T278" i="236"/>
  <c r="S278" i="236"/>
  <c r="R278" i="236"/>
  <c r="Q278" i="236"/>
  <c r="P278" i="236"/>
  <c r="O278" i="236"/>
  <c r="N278" i="236"/>
  <c r="M278" i="236"/>
  <c r="L278" i="236"/>
  <c r="K278" i="236"/>
  <c r="J278" i="236"/>
  <c r="I278" i="236"/>
  <c r="H278" i="236"/>
  <c r="G278" i="236"/>
  <c r="F278" i="236"/>
  <c r="AR277" i="236"/>
  <c r="AQ277" i="236"/>
  <c r="AP277" i="236"/>
  <c r="AJ277" i="236"/>
  <c r="AI277" i="236"/>
  <c r="AH277" i="236"/>
  <c r="AG277" i="236"/>
  <c r="AF277" i="236"/>
  <c r="AE277" i="236"/>
  <c r="AD277" i="236"/>
  <c r="AC277" i="236"/>
  <c r="AB277" i="236"/>
  <c r="AA277" i="236"/>
  <c r="Z277" i="236"/>
  <c r="Y277" i="236"/>
  <c r="X277" i="236"/>
  <c r="W277" i="236"/>
  <c r="V277" i="236"/>
  <c r="U277" i="236"/>
  <c r="T277" i="236"/>
  <c r="S277" i="236"/>
  <c r="R277" i="236"/>
  <c r="Q277" i="236"/>
  <c r="P277" i="236"/>
  <c r="O277" i="236"/>
  <c r="N277" i="236"/>
  <c r="M277" i="236"/>
  <c r="L277" i="236"/>
  <c r="K277" i="236"/>
  <c r="J277" i="236"/>
  <c r="I277" i="236"/>
  <c r="H277" i="236"/>
  <c r="G277" i="236"/>
  <c r="F277" i="236"/>
  <c r="AR276" i="236"/>
  <c r="AQ276" i="236"/>
  <c r="AP276" i="236"/>
  <c r="AK276" i="236"/>
  <c r="AJ276" i="236"/>
  <c r="AI276" i="236"/>
  <c r="AH276" i="236"/>
  <c r="AG276" i="236"/>
  <c r="AF276" i="236"/>
  <c r="AE276" i="236"/>
  <c r="AD276" i="236"/>
  <c r="AC276" i="236"/>
  <c r="AB276" i="236"/>
  <c r="AA276" i="236"/>
  <c r="Z276" i="236"/>
  <c r="Y276" i="236"/>
  <c r="X276" i="236"/>
  <c r="W276" i="236"/>
  <c r="V276" i="236"/>
  <c r="U276" i="236"/>
  <c r="T276" i="236"/>
  <c r="S276" i="236"/>
  <c r="R276" i="236"/>
  <c r="Q276" i="236"/>
  <c r="P276" i="236"/>
  <c r="O276" i="236"/>
  <c r="N276" i="236"/>
  <c r="M276" i="236"/>
  <c r="L276" i="236"/>
  <c r="K276" i="236"/>
  <c r="J276" i="236"/>
  <c r="I276" i="236"/>
  <c r="H276" i="236"/>
  <c r="G276" i="236"/>
  <c r="F276" i="236"/>
  <c r="AR275" i="236"/>
  <c r="AQ275" i="236"/>
  <c r="AP275" i="236"/>
  <c r="AK275" i="236"/>
  <c r="AR274" i="236"/>
  <c r="AQ274" i="236"/>
  <c r="AP274" i="236"/>
  <c r="AK274" i="236"/>
  <c r="AJ273" i="236"/>
  <c r="AI273" i="236"/>
  <c r="AH273" i="236"/>
  <c r="AG273" i="236"/>
  <c r="AF273" i="236"/>
  <c r="AE273" i="236"/>
  <c r="AD273" i="236"/>
  <c r="AC273" i="236"/>
  <c r="AB273" i="236"/>
  <c r="AA273" i="236"/>
  <c r="Z273" i="236"/>
  <c r="Y273" i="236"/>
  <c r="X273" i="236"/>
  <c r="W273" i="236"/>
  <c r="V273" i="236"/>
  <c r="U273" i="236"/>
  <c r="T273" i="236"/>
  <c r="S273" i="236"/>
  <c r="R273" i="236"/>
  <c r="Q273" i="236"/>
  <c r="P273" i="236"/>
  <c r="O273" i="236"/>
  <c r="N273" i="236"/>
  <c r="M273" i="236"/>
  <c r="L273" i="236"/>
  <c r="K273" i="236"/>
  <c r="J273" i="236"/>
  <c r="I273" i="236"/>
  <c r="H273" i="236"/>
  <c r="G273" i="236"/>
  <c r="F273" i="236"/>
  <c r="AZ272" i="236"/>
  <c r="AY272" i="236"/>
  <c r="AR272" i="236"/>
  <c r="AQ272" i="236"/>
  <c r="AP272" i="236"/>
  <c r="AM272" i="236"/>
  <c r="AL272" i="236"/>
  <c r="AK272" i="236"/>
  <c r="AJ272" i="236"/>
  <c r="AI272" i="236"/>
  <c r="AH272" i="236"/>
  <c r="AG272" i="236"/>
  <c r="AF272" i="236"/>
  <c r="AE272" i="236"/>
  <c r="AD272" i="236"/>
  <c r="AC272" i="236"/>
  <c r="AB272" i="236"/>
  <c r="AA272" i="236"/>
  <c r="Z272" i="236"/>
  <c r="Y272" i="236"/>
  <c r="X272" i="236"/>
  <c r="W272" i="236"/>
  <c r="V272" i="236"/>
  <c r="U272" i="236"/>
  <c r="T272" i="236"/>
  <c r="S272" i="236"/>
  <c r="R272" i="236"/>
  <c r="Q272" i="236"/>
  <c r="P272" i="236"/>
  <c r="O272" i="236"/>
  <c r="N272" i="236"/>
  <c r="M272" i="236"/>
  <c r="L272" i="236"/>
  <c r="K272" i="236"/>
  <c r="J272" i="236"/>
  <c r="I272" i="236"/>
  <c r="H272" i="236"/>
  <c r="G272" i="236"/>
  <c r="F272" i="236"/>
  <c r="D272" i="236"/>
  <c r="AR271" i="236"/>
  <c r="AQ271" i="236"/>
  <c r="AP271" i="236"/>
  <c r="AK271" i="236"/>
  <c r="AJ271" i="236"/>
  <c r="AI271" i="236"/>
  <c r="AH271" i="236"/>
  <c r="AG271" i="236"/>
  <c r="AF271" i="236"/>
  <c r="AE271" i="236"/>
  <c r="AD271" i="236"/>
  <c r="AC271" i="236"/>
  <c r="AB271" i="236"/>
  <c r="AA271" i="236"/>
  <c r="Z271" i="236"/>
  <c r="Y271" i="236"/>
  <c r="X271" i="236"/>
  <c r="W271" i="236"/>
  <c r="V271" i="236"/>
  <c r="U271" i="236"/>
  <c r="T271" i="236"/>
  <c r="S271" i="236"/>
  <c r="R271" i="236"/>
  <c r="Q271" i="236"/>
  <c r="P271" i="236"/>
  <c r="O271" i="236"/>
  <c r="N271" i="236"/>
  <c r="M271" i="236"/>
  <c r="L271" i="236"/>
  <c r="K271" i="236"/>
  <c r="J271" i="236"/>
  <c r="I271" i="236"/>
  <c r="H271" i="236"/>
  <c r="G271" i="236"/>
  <c r="F271" i="236"/>
  <c r="B271" i="236"/>
  <c r="AR270" i="236"/>
  <c r="AQ270" i="236"/>
  <c r="AP270" i="236"/>
  <c r="AK270" i="236"/>
  <c r="AR269" i="236"/>
  <c r="AQ269" i="236"/>
  <c r="AP269" i="236"/>
  <c r="AK269" i="236"/>
  <c r="AJ269" i="236"/>
  <c r="AI269" i="236"/>
  <c r="AH269" i="236"/>
  <c r="AG269" i="236"/>
  <c r="AF269" i="236"/>
  <c r="AE269" i="236"/>
  <c r="AD269" i="236"/>
  <c r="AC269" i="236"/>
  <c r="AB269" i="236"/>
  <c r="AA269" i="236"/>
  <c r="Z269" i="236"/>
  <c r="Y269" i="236"/>
  <c r="X269" i="236"/>
  <c r="W269" i="236"/>
  <c r="V269" i="236"/>
  <c r="U269" i="236"/>
  <c r="T269" i="236"/>
  <c r="S269" i="236"/>
  <c r="R269" i="236"/>
  <c r="Q269" i="236"/>
  <c r="P269" i="236"/>
  <c r="O269" i="236"/>
  <c r="N269" i="236"/>
  <c r="M269" i="236"/>
  <c r="L269" i="236"/>
  <c r="K269" i="236"/>
  <c r="J269" i="236"/>
  <c r="I269" i="236"/>
  <c r="H269" i="236"/>
  <c r="G269" i="236"/>
  <c r="F269" i="236"/>
  <c r="AR268" i="236"/>
  <c r="AQ268" i="236"/>
  <c r="AP268" i="236"/>
  <c r="AK268" i="236"/>
  <c r="AJ268" i="236"/>
  <c r="AI268" i="236"/>
  <c r="AH268" i="236"/>
  <c r="AG268" i="236"/>
  <c r="AF268" i="236"/>
  <c r="AE268" i="236"/>
  <c r="AD268" i="236"/>
  <c r="AC268" i="236"/>
  <c r="AB268" i="236"/>
  <c r="AA268" i="236"/>
  <c r="Z268" i="236"/>
  <c r="Y268" i="236"/>
  <c r="X268" i="236"/>
  <c r="W268" i="236"/>
  <c r="V268" i="236"/>
  <c r="U268" i="236"/>
  <c r="T268" i="236"/>
  <c r="S268" i="236"/>
  <c r="R268" i="236"/>
  <c r="Q268" i="236"/>
  <c r="P268" i="236"/>
  <c r="O268" i="236"/>
  <c r="N268" i="236"/>
  <c r="M268" i="236"/>
  <c r="L268" i="236"/>
  <c r="K268" i="236"/>
  <c r="J268" i="236"/>
  <c r="I268" i="236"/>
  <c r="H268" i="236"/>
  <c r="G268" i="236"/>
  <c r="F268" i="236"/>
  <c r="AJ267" i="236"/>
  <c r="AI267" i="236"/>
  <c r="AH267" i="236"/>
  <c r="AG267" i="236"/>
  <c r="AF267" i="236"/>
  <c r="AE267" i="236"/>
  <c r="AD267" i="236"/>
  <c r="AC267" i="236"/>
  <c r="AB267" i="236"/>
  <c r="AA267" i="236"/>
  <c r="Z267" i="236"/>
  <c r="Y267" i="236"/>
  <c r="X267" i="236"/>
  <c r="W267" i="236"/>
  <c r="V267" i="236"/>
  <c r="U267" i="236"/>
  <c r="T267" i="236"/>
  <c r="S267" i="236"/>
  <c r="R267" i="236"/>
  <c r="Q267" i="236"/>
  <c r="P267" i="236"/>
  <c r="O267" i="236"/>
  <c r="N267" i="236"/>
  <c r="M267" i="236"/>
  <c r="L267" i="236"/>
  <c r="K267" i="236"/>
  <c r="J267" i="236"/>
  <c r="I267" i="236"/>
  <c r="H267" i="236"/>
  <c r="G267" i="236"/>
  <c r="F267" i="236"/>
  <c r="AR266" i="236"/>
  <c r="AQ266" i="236"/>
  <c r="AP266" i="236"/>
  <c r="AK266" i="236"/>
  <c r="AR265" i="236"/>
  <c r="AQ265" i="236"/>
  <c r="AP265" i="236"/>
  <c r="AK265" i="236"/>
  <c r="AJ265" i="236"/>
  <c r="AI265" i="236"/>
  <c r="AH265" i="236"/>
  <c r="AG265" i="236"/>
  <c r="AF265" i="236"/>
  <c r="AE265" i="236"/>
  <c r="AD265" i="236"/>
  <c r="AC265" i="236"/>
  <c r="AB265" i="236"/>
  <c r="AA265" i="236"/>
  <c r="Z265" i="236"/>
  <c r="Y265" i="236"/>
  <c r="X265" i="236"/>
  <c r="W265" i="236"/>
  <c r="V265" i="236"/>
  <c r="U265" i="236"/>
  <c r="T265" i="236"/>
  <c r="S265" i="236"/>
  <c r="R265" i="236"/>
  <c r="Q265" i="236"/>
  <c r="P265" i="236"/>
  <c r="O265" i="236"/>
  <c r="N265" i="236"/>
  <c r="M265" i="236"/>
  <c r="L265" i="236"/>
  <c r="K265" i="236"/>
  <c r="J265" i="236"/>
  <c r="I265" i="236"/>
  <c r="H265" i="236"/>
  <c r="G265" i="236"/>
  <c r="F265" i="236"/>
  <c r="AR264" i="236"/>
  <c r="AQ264" i="236"/>
  <c r="AP264" i="236"/>
  <c r="AM264" i="236"/>
  <c r="AL264" i="236"/>
  <c r="AK264" i="236"/>
  <c r="BD263" i="236"/>
  <c r="AR263" i="236"/>
  <c r="AQ263" i="236"/>
  <c r="AP263" i="236"/>
  <c r="AN263" i="236"/>
  <c r="AK263" i="236"/>
  <c r="AJ263" i="236"/>
  <c r="AI263" i="236"/>
  <c r="AH263" i="236"/>
  <c r="AG263" i="236"/>
  <c r="AF263" i="236"/>
  <c r="AE263" i="236"/>
  <c r="AD263" i="236"/>
  <c r="AC263" i="236"/>
  <c r="AB263" i="236"/>
  <c r="AA263" i="236"/>
  <c r="Z263" i="236"/>
  <c r="Y263" i="236"/>
  <c r="X263" i="236"/>
  <c r="W263" i="236"/>
  <c r="V263" i="236"/>
  <c r="U263" i="236"/>
  <c r="T263" i="236"/>
  <c r="S263" i="236"/>
  <c r="R263" i="236"/>
  <c r="Q263" i="236"/>
  <c r="P263" i="236"/>
  <c r="O263" i="236"/>
  <c r="N263" i="236"/>
  <c r="M263" i="236"/>
  <c r="L263" i="236"/>
  <c r="K263" i="236"/>
  <c r="J263" i="236"/>
  <c r="I263" i="236"/>
  <c r="H263" i="236"/>
  <c r="G263" i="236"/>
  <c r="F263" i="236"/>
  <c r="AR262" i="236"/>
  <c r="AQ262" i="236"/>
  <c r="AP262" i="236"/>
  <c r="AJ262" i="236"/>
  <c r="AI262" i="236"/>
  <c r="AH262" i="236"/>
  <c r="AG262" i="236"/>
  <c r="AF262" i="236"/>
  <c r="AE262" i="236"/>
  <c r="AD262" i="236"/>
  <c r="AC262" i="236"/>
  <c r="AB262" i="236"/>
  <c r="AA262" i="236"/>
  <c r="Z262" i="236"/>
  <c r="Y262" i="236"/>
  <c r="X262" i="236"/>
  <c r="W262" i="236"/>
  <c r="V262" i="236"/>
  <c r="U262" i="236"/>
  <c r="T262" i="236"/>
  <c r="S262" i="236"/>
  <c r="R262" i="236"/>
  <c r="Q262" i="236"/>
  <c r="P262" i="236"/>
  <c r="O262" i="236"/>
  <c r="N262" i="236"/>
  <c r="M262" i="236"/>
  <c r="L262" i="236"/>
  <c r="K262" i="236"/>
  <c r="J262" i="236"/>
  <c r="I262" i="236"/>
  <c r="H262" i="236"/>
  <c r="G262" i="236"/>
  <c r="F262" i="236"/>
  <c r="AR261" i="236"/>
  <c r="AQ261" i="236"/>
  <c r="AP261" i="236"/>
  <c r="AK261" i="236"/>
  <c r="AJ261" i="236"/>
  <c r="AI261" i="236"/>
  <c r="AH261" i="236"/>
  <c r="AG261" i="236"/>
  <c r="AF261" i="236"/>
  <c r="AE261" i="236"/>
  <c r="AD261" i="236"/>
  <c r="AC261" i="236"/>
  <c r="AB261" i="236"/>
  <c r="AA261" i="236"/>
  <c r="Z261" i="236"/>
  <c r="Y261" i="236"/>
  <c r="X261" i="236"/>
  <c r="W261" i="236"/>
  <c r="V261" i="236"/>
  <c r="U261" i="236"/>
  <c r="T261" i="236"/>
  <c r="S261" i="236"/>
  <c r="R261" i="236"/>
  <c r="Q261" i="236"/>
  <c r="P261" i="236"/>
  <c r="O261" i="236"/>
  <c r="N261" i="236"/>
  <c r="M261" i="236"/>
  <c r="L261" i="236"/>
  <c r="K261" i="236"/>
  <c r="J261" i="236"/>
  <c r="I261" i="236"/>
  <c r="H261" i="236"/>
  <c r="G261" i="236"/>
  <c r="F261" i="236"/>
  <c r="AR260" i="236"/>
  <c r="AQ260" i="236"/>
  <c r="AP260" i="236"/>
  <c r="AK260" i="236"/>
  <c r="AR259" i="236"/>
  <c r="AQ259" i="236"/>
  <c r="AP259" i="236"/>
  <c r="AK259" i="236"/>
  <c r="AJ259" i="236"/>
  <c r="AI259" i="236"/>
  <c r="AH259" i="236"/>
  <c r="AG259" i="236"/>
  <c r="AF259" i="236"/>
  <c r="AE259" i="236"/>
  <c r="AD259" i="236"/>
  <c r="AC259" i="236"/>
  <c r="AB259" i="236"/>
  <c r="AA259" i="236"/>
  <c r="Z259" i="236"/>
  <c r="Y259" i="236"/>
  <c r="X259" i="236"/>
  <c r="W259" i="236"/>
  <c r="V259" i="236"/>
  <c r="U259" i="236"/>
  <c r="T259" i="236"/>
  <c r="S259" i="236"/>
  <c r="R259" i="236"/>
  <c r="Q259" i="236"/>
  <c r="P259" i="236"/>
  <c r="O259" i="236"/>
  <c r="N259" i="236"/>
  <c r="M259" i="236"/>
  <c r="L259" i="236"/>
  <c r="K259" i="236"/>
  <c r="J259" i="236"/>
  <c r="I259" i="236"/>
  <c r="H259" i="236"/>
  <c r="G259" i="236"/>
  <c r="F259" i="236"/>
  <c r="AK258" i="236"/>
  <c r="AJ258" i="236"/>
  <c r="AI258" i="236"/>
  <c r="AH258" i="236"/>
  <c r="AG258" i="236"/>
  <c r="AF258" i="236"/>
  <c r="AE258" i="236"/>
  <c r="AD258" i="236"/>
  <c r="AC258" i="236"/>
  <c r="AB258" i="236"/>
  <c r="AA258" i="236"/>
  <c r="Z258" i="236"/>
  <c r="Y258" i="236"/>
  <c r="X258" i="236"/>
  <c r="W258" i="236"/>
  <c r="V258" i="236"/>
  <c r="U258" i="236"/>
  <c r="T258" i="236"/>
  <c r="S258" i="236"/>
  <c r="R258" i="236"/>
  <c r="Q258" i="236"/>
  <c r="P258" i="236"/>
  <c r="O258" i="236"/>
  <c r="N258" i="236"/>
  <c r="M258" i="236"/>
  <c r="L258" i="236"/>
  <c r="K258" i="236"/>
  <c r="J258" i="236"/>
  <c r="I258" i="236"/>
  <c r="H258" i="236"/>
  <c r="G258" i="236"/>
  <c r="F258" i="236"/>
  <c r="AZ257" i="236"/>
  <c r="AY257" i="236"/>
  <c r="AR257" i="236"/>
  <c r="AQ257" i="236"/>
  <c r="AP257" i="236"/>
  <c r="AM257" i="236"/>
  <c r="AL257" i="236"/>
  <c r="AK257" i="236"/>
  <c r="D257" i="236"/>
  <c r="B257" i="236"/>
  <c r="AR256" i="236"/>
  <c r="AQ256" i="236"/>
  <c r="AP256" i="236"/>
  <c r="AK256" i="236"/>
  <c r="AJ256" i="236"/>
  <c r="AI256" i="236"/>
  <c r="AH256" i="236"/>
  <c r="AG256" i="236"/>
  <c r="AF256" i="236"/>
  <c r="AE256" i="236"/>
  <c r="AD256" i="236"/>
  <c r="AC256" i="236"/>
  <c r="AB256" i="236"/>
  <c r="AA256" i="236"/>
  <c r="Z256" i="236"/>
  <c r="Y256" i="236"/>
  <c r="X256" i="236"/>
  <c r="W256" i="236"/>
  <c r="V256" i="236"/>
  <c r="U256" i="236"/>
  <c r="T256" i="236"/>
  <c r="S256" i="236"/>
  <c r="R256" i="236"/>
  <c r="Q256" i="236"/>
  <c r="P256" i="236"/>
  <c r="O256" i="236"/>
  <c r="N256" i="236"/>
  <c r="M256" i="236"/>
  <c r="L256" i="236"/>
  <c r="K256" i="236"/>
  <c r="J256" i="236"/>
  <c r="I256" i="236"/>
  <c r="H256" i="236"/>
  <c r="G256" i="236"/>
  <c r="F256" i="236"/>
  <c r="B256" i="236"/>
  <c r="AR255" i="236"/>
  <c r="AQ255" i="236"/>
  <c r="AP255" i="236"/>
  <c r="AK255" i="236"/>
  <c r="B255" i="236"/>
  <c r="AR254" i="236"/>
  <c r="AQ254" i="236"/>
  <c r="AP254" i="236"/>
  <c r="AK254" i="236"/>
  <c r="AJ254" i="236"/>
  <c r="AI254" i="236"/>
  <c r="AH254" i="236"/>
  <c r="AG254" i="236"/>
  <c r="AF254" i="236"/>
  <c r="AE254" i="236"/>
  <c r="AD254" i="236"/>
  <c r="AC254" i="236"/>
  <c r="AB254" i="236"/>
  <c r="AA254" i="236"/>
  <c r="Z254" i="236"/>
  <c r="Y254" i="236"/>
  <c r="X254" i="236"/>
  <c r="W254" i="236"/>
  <c r="V254" i="236"/>
  <c r="U254" i="236"/>
  <c r="T254" i="236"/>
  <c r="S254" i="236"/>
  <c r="R254" i="236"/>
  <c r="Q254" i="236"/>
  <c r="P254" i="236"/>
  <c r="O254" i="236"/>
  <c r="N254" i="236"/>
  <c r="M254" i="236"/>
  <c r="L254" i="236"/>
  <c r="K254" i="236"/>
  <c r="J254" i="236"/>
  <c r="I254" i="236"/>
  <c r="H254" i="236"/>
  <c r="G254" i="236"/>
  <c r="F254" i="236"/>
  <c r="B254" i="236"/>
  <c r="AR253" i="236"/>
  <c r="AQ253" i="236"/>
  <c r="AP253" i="236"/>
  <c r="AK253" i="236"/>
  <c r="AJ253" i="236"/>
  <c r="AI253" i="236"/>
  <c r="AH253" i="236"/>
  <c r="AG253" i="236"/>
  <c r="AF253" i="236"/>
  <c r="AE253" i="236"/>
  <c r="AD253" i="236"/>
  <c r="AC253" i="236"/>
  <c r="AB253" i="236"/>
  <c r="AA253" i="236"/>
  <c r="Z253" i="236"/>
  <c r="Y253" i="236"/>
  <c r="X253" i="236"/>
  <c r="W253" i="236"/>
  <c r="V253" i="236"/>
  <c r="U253" i="236"/>
  <c r="T253" i="236"/>
  <c r="S253" i="236"/>
  <c r="R253" i="236"/>
  <c r="Q253" i="236"/>
  <c r="P253" i="236"/>
  <c r="O253" i="236"/>
  <c r="N253" i="236"/>
  <c r="M253" i="236"/>
  <c r="L253" i="236"/>
  <c r="K253" i="236"/>
  <c r="J253" i="236"/>
  <c r="I253" i="236"/>
  <c r="H253" i="236"/>
  <c r="G253" i="236"/>
  <c r="F253" i="236"/>
  <c r="B253" i="236"/>
  <c r="AK252" i="236"/>
  <c r="AJ252" i="236"/>
  <c r="AI252" i="236"/>
  <c r="AH252" i="236"/>
  <c r="AG252" i="236"/>
  <c r="AF252" i="236"/>
  <c r="AE252" i="236"/>
  <c r="AD252" i="236"/>
  <c r="AC252" i="236"/>
  <c r="AB252" i="236"/>
  <c r="AA252" i="236"/>
  <c r="Z252" i="236"/>
  <c r="Y252" i="236"/>
  <c r="X252" i="236"/>
  <c r="W252" i="236"/>
  <c r="V252" i="236"/>
  <c r="U252" i="236"/>
  <c r="T252" i="236"/>
  <c r="S252" i="236"/>
  <c r="R252" i="236"/>
  <c r="Q252" i="236"/>
  <c r="P252" i="236"/>
  <c r="O252" i="236"/>
  <c r="N252" i="236"/>
  <c r="M252" i="236"/>
  <c r="L252" i="236"/>
  <c r="K252" i="236"/>
  <c r="J252" i="236"/>
  <c r="I252" i="236"/>
  <c r="H252" i="236"/>
  <c r="G252" i="236"/>
  <c r="F252" i="236"/>
  <c r="AR251" i="236"/>
  <c r="AQ251" i="236"/>
  <c r="AP251" i="236"/>
  <c r="AK251" i="236"/>
  <c r="AR250" i="236"/>
  <c r="AQ250" i="236"/>
  <c r="AP250" i="236"/>
  <c r="AK250" i="236"/>
  <c r="AJ250" i="236"/>
  <c r="AI250" i="236"/>
  <c r="AH250" i="236"/>
  <c r="AG250" i="236"/>
  <c r="AF250" i="236"/>
  <c r="AE250" i="236"/>
  <c r="AD250" i="236"/>
  <c r="AC250" i="236"/>
  <c r="AB250" i="236"/>
  <c r="AA250" i="236"/>
  <c r="Z250" i="236"/>
  <c r="Y250" i="236"/>
  <c r="X250" i="236"/>
  <c r="W250" i="236"/>
  <c r="V250" i="236"/>
  <c r="U250" i="236"/>
  <c r="T250" i="236"/>
  <c r="S250" i="236"/>
  <c r="R250" i="236"/>
  <c r="Q250" i="236"/>
  <c r="P250" i="236"/>
  <c r="O250" i="236"/>
  <c r="N250" i="236"/>
  <c r="M250" i="236"/>
  <c r="L250" i="236"/>
  <c r="K250" i="236"/>
  <c r="J250" i="236"/>
  <c r="I250" i="236"/>
  <c r="H250" i="236"/>
  <c r="G250" i="236"/>
  <c r="F250" i="236"/>
  <c r="AR249" i="236"/>
  <c r="AQ249" i="236"/>
  <c r="AP249" i="236"/>
  <c r="AM249" i="236"/>
  <c r="AL249" i="236"/>
  <c r="AK249" i="236"/>
  <c r="BD248" i="236"/>
  <c r="AR248" i="236"/>
  <c r="AQ248" i="236"/>
  <c r="AP248" i="236"/>
  <c r="AN248" i="236"/>
  <c r="AK248" i="236"/>
  <c r="AJ248" i="236"/>
  <c r="AI248" i="236"/>
  <c r="AH248" i="236"/>
  <c r="AG248" i="236"/>
  <c r="AF248" i="236"/>
  <c r="AE248" i="236"/>
  <c r="AD248" i="236"/>
  <c r="AC248" i="236"/>
  <c r="AB248" i="236"/>
  <c r="AA248" i="236"/>
  <c r="Z248" i="236"/>
  <c r="Y248" i="236"/>
  <c r="X248" i="236"/>
  <c r="W248" i="236"/>
  <c r="V248" i="236"/>
  <c r="U248" i="236"/>
  <c r="T248" i="236"/>
  <c r="S248" i="236"/>
  <c r="R248" i="236"/>
  <c r="Q248" i="236"/>
  <c r="P248" i="236"/>
  <c r="O248" i="236"/>
  <c r="N248" i="236"/>
  <c r="M248" i="236"/>
  <c r="L248" i="236"/>
  <c r="K248" i="236"/>
  <c r="J248" i="236"/>
  <c r="I248" i="236"/>
  <c r="H248" i="236"/>
  <c r="G248" i="236"/>
  <c r="F248" i="236"/>
  <c r="AR247" i="236"/>
  <c r="AQ247" i="236"/>
  <c r="AP247" i="236"/>
  <c r="AJ247" i="236"/>
  <c r="AI247" i="236"/>
  <c r="AH247" i="236"/>
  <c r="AG247" i="236"/>
  <c r="AF247" i="236"/>
  <c r="AE247" i="236"/>
  <c r="AD247" i="236"/>
  <c r="AC247" i="236"/>
  <c r="AB247" i="236"/>
  <c r="AA247" i="236"/>
  <c r="Z247" i="236"/>
  <c r="Y247" i="236"/>
  <c r="X247" i="236"/>
  <c r="W247" i="236"/>
  <c r="V247" i="236"/>
  <c r="U247" i="236"/>
  <c r="T247" i="236"/>
  <c r="S247" i="236"/>
  <c r="R247" i="236"/>
  <c r="Q247" i="236"/>
  <c r="P247" i="236"/>
  <c r="O247" i="236"/>
  <c r="N247" i="236"/>
  <c r="M247" i="236"/>
  <c r="L247" i="236"/>
  <c r="K247" i="236"/>
  <c r="J247" i="236"/>
  <c r="I247" i="236"/>
  <c r="H247" i="236"/>
  <c r="G247" i="236"/>
  <c r="F247" i="236"/>
  <c r="AR246" i="236"/>
  <c r="AQ246" i="236"/>
  <c r="AP246" i="236"/>
  <c r="AK246" i="236"/>
  <c r="AJ246" i="236"/>
  <c r="AI246" i="236"/>
  <c r="AH246" i="236"/>
  <c r="AG246" i="236"/>
  <c r="AF246" i="236"/>
  <c r="AE246" i="236"/>
  <c r="AD246" i="236"/>
  <c r="AC246" i="236"/>
  <c r="AB246" i="236"/>
  <c r="AA246" i="236"/>
  <c r="Z246" i="236"/>
  <c r="Y246" i="236"/>
  <c r="X246" i="236"/>
  <c r="W246" i="236"/>
  <c r="V246" i="236"/>
  <c r="U246" i="236"/>
  <c r="T246" i="236"/>
  <c r="S246" i="236"/>
  <c r="R246" i="236"/>
  <c r="Q246" i="236"/>
  <c r="P246" i="236"/>
  <c r="O246" i="236"/>
  <c r="N246" i="236"/>
  <c r="M246" i="236"/>
  <c r="L246" i="236"/>
  <c r="K246" i="236"/>
  <c r="J246" i="236"/>
  <c r="I246" i="236"/>
  <c r="H246" i="236"/>
  <c r="G246" i="236"/>
  <c r="F246" i="236"/>
  <c r="AR245" i="236"/>
  <c r="AQ245" i="236"/>
  <c r="AP245" i="236"/>
  <c r="AK245" i="236"/>
  <c r="AR244" i="236"/>
  <c r="AQ244" i="236"/>
  <c r="AP244" i="236"/>
  <c r="AK244" i="236"/>
  <c r="AJ244" i="236"/>
  <c r="AK243" i="236"/>
  <c r="AJ243" i="236"/>
  <c r="AI243" i="236"/>
  <c r="AH243" i="236"/>
  <c r="AG243" i="236"/>
  <c r="AF243" i="236"/>
  <c r="AE243" i="236"/>
  <c r="AD243" i="236"/>
  <c r="AC243" i="236"/>
  <c r="AB243" i="236"/>
  <c r="AA243" i="236"/>
  <c r="Z243" i="236"/>
  <c r="Y243" i="236"/>
  <c r="X243" i="236"/>
  <c r="W243" i="236"/>
  <c r="V243" i="236"/>
  <c r="U243" i="236"/>
  <c r="T243" i="236"/>
  <c r="S243" i="236"/>
  <c r="R243" i="236"/>
  <c r="Q243" i="236"/>
  <c r="P243" i="236"/>
  <c r="O243" i="236"/>
  <c r="N243" i="236"/>
  <c r="M243" i="236"/>
  <c r="L243" i="236"/>
  <c r="K243" i="236"/>
  <c r="J243" i="236"/>
  <c r="I243" i="236"/>
  <c r="H243" i="236"/>
  <c r="G243" i="236"/>
  <c r="F243" i="236"/>
  <c r="AZ242" i="236"/>
  <c r="AY242" i="236"/>
  <c r="AR242" i="236"/>
  <c r="AQ242" i="236"/>
  <c r="AP242" i="236"/>
  <c r="AM242" i="236"/>
  <c r="AL242" i="236"/>
  <c r="AK242" i="236"/>
  <c r="D242" i="236"/>
  <c r="B242" i="236"/>
  <c r="AR241" i="236"/>
  <c r="AQ241" i="236"/>
  <c r="AP241" i="236"/>
  <c r="AK241" i="236"/>
  <c r="AJ241" i="236"/>
  <c r="AI241" i="236"/>
  <c r="AH241" i="236"/>
  <c r="AG241" i="236"/>
  <c r="AF241" i="236"/>
  <c r="AE241" i="236"/>
  <c r="AD241" i="236"/>
  <c r="AC241" i="236"/>
  <c r="AB241" i="236"/>
  <c r="AA241" i="236"/>
  <c r="Z241" i="236"/>
  <c r="Y241" i="236"/>
  <c r="X241" i="236"/>
  <c r="W241" i="236"/>
  <c r="V241" i="236"/>
  <c r="U241" i="236"/>
  <c r="T241" i="236"/>
  <c r="S241" i="236"/>
  <c r="R241" i="236"/>
  <c r="Q241" i="236"/>
  <c r="P241" i="236"/>
  <c r="O241" i="236"/>
  <c r="N241" i="236"/>
  <c r="M241" i="236"/>
  <c r="L241" i="236"/>
  <c r="K241" i="236"/>
  <c r="J241" i="236"/>
  <c r="I241" i="236"/>
  <c r="H241" i="236"/>
  <c r="G241" i="236"/>
  <c r="F241" i="236"/>
  <c r="AR240" i="236"/>
  <c r="AQ240" i="236"/>
  <c r="AP240" i="236"/>
  <c r="AK240" i="236"/>
  <c r="B240" i="236"/>
  <c r="AR239" i="236"/>
  <c r="AQ239" i="236"/>
  <c r="AP239" i="236"/>
  <c r="AK239" i="236"/>
  <c r="AJ239" i="236"/>
  <c r="AI239" i="236"/>
  <c r="AH239" i="236"/>
  <c r="AG239" i="236"/>
  <c r="AF239" i="236"/>
  <c r="AE239" i="236"/>
  <c r="AD239" i="236"/>
  <c r="AC239" i="236"/>
  <c r="AB239" i="236"/>
  <c r="AA239" i="236"/>
  <c r="Z239" i="236"/>
  <c r="Y239" i="236"/>
  <c r="X239" i="236"/>
  <c r="W239" i="236"/>
  <c r="V239" i="236"/>
  <c r="U239" i="236"/>
  <c r="T239" i="236"/>
  <c r="S239" i="236"/>
  <c r="R239" i="236"/>
  <c r="Q239" i="236"/>
  <c r="P239" i="236"/>
  <c r="O239" i="236"/>
  <c r="N239" i="236"/>
  <c r="M239" i="236"/>
  <c r="L239" i="236"/>
  <c r="K239" i="236"/>
  <c r="J239" i="236"/>
  <c r="I239" i="236"/>
  <c r="H239" i="236"/>
  <c r="G239" i="236"/>
  <c r="F239" i="236"/>
  <c r="B239" i="236"/>
  <c r="AR238" i="236"/>
  <c r="AQ238" i="236"/>
  <c r="AP238" i="236"/>
  <c r="AK238" i="236"/>
  <c r="AJ238" i="236"/>
  <c r="AI238" i="236"/>
  <c r="AH238" i="236"/>
  <c r="AG238" i="236"/>
  <c r="AF238" i="236"/>
  <c r="AE238" i="236"/>
  <c r="AD238" i="236"/>
  <c r="AC238" i="236"/>
  <c r="AB238" i="236"/>
  <c r="AA238" i="236"/>
  <c r="Z238" i="236"/>
  <c r="Y238" i="236"/>
  <c r="X238" i="236"/>
  <c r="W238" i="236"/>
  <c r="V238" i="236"/>
  <c r="U238" i="236"/>
  <c r="T238" i="236"/>
  <c r="S238" i="236"/>
  <c r="R238" i="236"/>
  <c r="Q238" i="236"/>
  <c r="P238" i="236"/>
  <c r="O238" i="236"/>
  <c r="N238" i="236"/>
  <c r="M238" i="236"/>
  <c r="L238" i="236"/>
  <c r="K238" i="236"/>
  <c r="J238" i="236"/>
  <c r="I238" i="236"/>
  <c r="H238" i="236"/>
  <c r="G238" i="236"/>
  <c r="F238" i="236"/>
  <c r="B238" i="236"/>
  <c r="AK237" i="236"/>
  <c r="AJ237" i="236"/>
  <c r="AI237" i="236"/>
  <c r="AH237" i="236"/>
  <c r="AG237" i="236"/>
  <c r="AF237" i="236"/>
  <c r="AE237" i="236"/>
  <c r="AD237" i="236"/>
  <c r="AC237" i="236"/>
  <c r="AB237" i="236"/>
  <c r="AA237" i="236"/>
  <c r="Z237" i="236"/>
  <c r="Y237" i="236"/>
  <c r="X237" i="236"/>
  <c r="W237" i="236"/>
  <c r="V237" i="236"/>
  <c r="U237" i="236"/>
  <c r="T237" i="236"/>
  <c r="S237" i="236"/>
  <c r="R237" i="236"/>
  <c r="Q237" i="236"/>
  <c r="P237" i="236"/>
  <c r="O237" i="236"/>
  <c r="N237" i="236"/>
  <c r="M237" i="236"/>
  <c r="L237" i="236"/>
  <c r="K237" i="236"/>
  <c r="J237" i="236"/>
  <c r="I237" i="236"/>
  <c r="H237" i="236"/>
  <c r="G237" i="236"/>
  <c r="F237" i="236"/>
  <c r="AR236" i="236"/>
  <c r="AQ236" i="236"/>
  <c r="AP236" i="236"/>
  <c r="AK236" i="236"/>
  <c r="AR235" i="236"/>
  <c r="AQ235" i="236"/>
  <c r="AP235" i="236"/>
  <c r="AK235" i="236"/>
  <c r="AJ235" i="236"/>
  <c r="AI235" i="236"/>
  <c r="AH235" i="236"/>
  <c r="AG235" i="236"/>
  <c r="AF235" i="236"/>
  <c r="AE235" i="236"/>
  <c r="AD235" i="236"/>
  <c r="AC235" i="236"/>
  <c r="AB235" i="236"/>
  <c r="AA235" i="236"/>
  <c r="Z235" i="236"/>
  <c r="Y235" i="236"/>
  <c r="X235" i="236"/>
  <c r="W235" i="236"/>
  <c r="V235" i="236"/>
  <c r="U235" i="236"/>
  <c r="T235" i="236"/>
  <c r="S235" i="236"/>
  <c r="R235" i="236"/>
  <c r="Q235" i="236"/>
  <c r="P235" i="236"/>
  <c r="O235" i="236"/>
  <c r="N235" i="236"/>
  <c r="M235" i="236"/>
  <c r="L235" i="236"/>
  <c r="K235" i="236"/>
  <c r="J235" i="236"/>
  <c r="I235" i="236"/>
  <c r="H235" i="236"/>
  <c r="G235" i="236"/>
  <c r="F235" i="236"/>
  <c r="E235" i="236"/>
  <c r="AR234" i="236"/>
  <c r="AQ234" i="236"/>
  <c r="AP234" i="236"/>
  <c r="AM234" i="236"/>
  <c r="AL234" i="236"/>
  <c r="AK234" i="236"/>
  <c r="BD233" i="236"/>
  <c r="AR233" i="236"/>
  <c r="AQ233" i="236"/>
  <c r="AP233" i="236"/>
  <c r="AN233" i="236"/>
  <c r="AK233" i="236"/>
  <c r="AJ233" i="236"/>
  <c r="AI233" i="236"/>
  <c r="AH233" i="236"/>
  <c r="AG233" i="236"/>
  <c r="AF233" i="236"/>
  <c r="AE233" i="236"/>
  <c r="AD233" i="236"/>
  <c r="AC233" i="236"/>
  <c r="AB233" i="236"/>
  <c r="AA233" i="236"/>
  <c r="Z233" i="236"/>
  <c r="Y233" i="236"/>
  <c r="X233" i="236"/>
  <c r="W233" i="236"/>
  <c r="V233" i="236"/>
  <c r="U233" i="236"/>
  <c r="T233" i="236"/>
  <c r="S233" i="236"/>
  <c r="R233" i="236"/>
  <c r="Q233" i="236"/>
  <c r="P233" i="236"/>
  <c r="O233" i="236"/>
  <c r="N233" i="236"/>
  <c r="M233" i="236"/>
  <c r="L233" i="236"/>
  <c r="K233" i="236"/>
  <c r="J233" i="236"/>
  <c r="I233" i="236"/>
  <c r="H233" i="236"/>
  <c r="G233" i="236"/>
  <c r="F233" i="236"/>
  <c r="AR232" i="236"/>
  <c r="AQ232" i="236"/>
  <c r="AP232" i="236"/>
  <c r="AJ232" i="236"/>
  <c r="AI232" i="236"/>
  <c r="AH232" i="236"/>
  <c r="AG232" i="236"/>
  <c r="AF232" i="236"/>
  <c r="AE232" i="236"/>
  <c r="AD232" i="236"/>
  <c r="AC232" i="236"/>
  <c r="AB232" i="236"/>
  <c r="AA232" i="236"/>
  <c r="Z232" i="236"/>
  <c r="Y232" i="236"/>
  <c r="X232" i="236"/>
  <c r="W232" i="236"/>
  <c r="V232" i="236"/>
  <c r="U232" i="236"/>
  <c r="T232" i="236"/>
  <c r="S232" i="236"/>
  <c r="R232" i="236"/>
  <c r="Q232" i="236"/>
  <c r="P232" i="236"/>
  <c r="O232" i="236"/>
  <c r="N232" i="236"/>
  <c r="M232" i="236"/>
  <c r="L232" i="236"/>
  <c r="K232" i="236"/>
  <c r="J232" i="236"/>
  <c r="I232" i="236"/>
  <c r="H232" i="236"/>
  <c r="G232" i="236"/>
  <c r="F232" i="236"/>
  <c r="AR231" i="236"/>
  <c r="AQ231" i="236"/>
  <c r="AP231" i="236"/>
  <c r="AK231" i="236"/>
  <c r="AJ231" i="236"/>
  <c r="AI231" i="236"/>
  <c r="AH231" i="236"/>
  <c r="AG231" i="236"/>
  <c r="AF231" i="236"/>
  <c r="AE231" i="236"/>
  <c r="AD231" i="236"/>
  <c r="AC231" i="236"/>
  <c r="AB231" i="236"/>
  <c r="AA231" i="236"/>
  <c r="Z231" i="236"/>
  <c r="Y231" i="236"/>
  <c r="X231" i="236"/>
  <c r="W231" i="236"/>
  <c r="V231" i="236"/>
  <c r="U231" i="236"/>
  <c r="T231" i="236"/>
  <c r="S231" i="236"/>
  <c r="R231" i="236"/>
  <c r="Q231" i="236"/>
  <c r="P231" i="236"/>
  <c r="O231" i="236"/>
  <c r="N231" i="236"/>
  <c r="M231" i="236"/>
  <c r="L231" i="236"/>
  <c r="K231" i="236"/>
  <c r="J231" i="236"/>
  <c r="I231" i="236"/>
  <c r="H231" i="236"/>
  <c r="G231" i="236"/>
  <c r="F231" i="236"/>
  <c r="AR230" i="236"/>
  <c r="AQ230" i="236"/>
  <c r="AP230" i="236"/>
  <c r="AK230" i="236"/>
  <c r="AR229" i="236"/>
  <c r="AQ229" i="236"/>
  <c r="AP229" i="236"/>
  <c r="AL229" i="236"/>
  <c r="AK229" i="236"/>
  <c r="AK228" i="236"/>
  <c r="AJ228" i="236"/>
  <c r="AI228" i="236"/>
  <c r="AH228" i="236"/>
  <c r="AG228" i="236"/>
  <c r="AF228" i="236"/>
  <c r="AE228" i="236"/>
  <c r="AD228" i="236"/>
  <c r="AC228" i="236"/>
  <c r="AB228" i="236"/>
  <c r="AA228" i="236"/>
  <c r="Z228" i="236"/>
  <c r="Y228" i="236"/>
  <c r="X228" i="236"/>
  <c r="W228" i="236"/>
  <c r="V228" i="236"/>
  <c r="U228" i="236"/>
  <c r="T228" i="236"/>
  <c r="S228" i="236"/>
  <c r="R228" i="236"/>
  <c r="Q228" i="236"/>
  <c r="P228" i="236"/>
  <c r="O228" i="236"/>
  <c r="N228" i="236"/>
  <c r="M228" i="236"/>
  <c r="L228" i="236"/>
  <c r="K228" i="236"/>
  <c r="J228" i="236"/>
  <c r="I228" i="236"/>
  <c r="H228" i="236"/>
  <c r="G228" i="236"/>
  <c r="F228" i="236"/>
  <c r="AZ227" i="236"/>
  <c r="AY227" i="236"/>
  <c r="AR227" i="236"/>
  <c r="AQ227" i="236"/>
  <c r="AP227" i="236"/>
  <c r="AM227" i="236"/>
  <c r="AL227" i="236"/>
  <c r="AK227" i="236"/>
  <c r="D227" i="236"/>
  <c r="AR226" i="236"/>
  <c r="AQ226" i="236"/>
  <c r="AP226" i="236"/>
  <c r="AK226" i="236"/>
  <c r="AJ226" i="236"/>
  <c r="AI226" i="236"/>
  <c r="AH226" i="236"/>
  <c r="AG226" i="236"/>
  <c r="AF226" i="236"/>
  <c r="AE226" i="236"/>
  <c r="AD226" i="236"/>
  <c r="AC226" i="236"/>
  <c r="AB226" i="236"/>
  <c r="AA226" i="236"/>
  <c r="Z226" i="236"/>
  <c r="Y226" i="236"/>
  <c r="X226" i="236"/>
  <c r="W226" i="236"/>
  <c r="V226" i="236"/>
  <c r="U226" i="236"/>
  <c r="T226" i="236"/>
  <c r="S226" i="236"/>
  <c r="R226" i="236"/>
  <c r="Q226" i="236"/>
  <c r="P226" i="236"/>
  <c r="O226" i="236"/>
  <c r="N226" i="236"/>
  <c r="M226" i="236"/>
  <c r="L226" i="236"/>
  <c r="K226" i="236"/>
  <c r="J226" i="236"/>
  <c r="I226" i="236"/>
  <c r="H226" i="236"/>
  <c r="G226" i="236"/>
  <c r="F226" i="236"/>
  <c r="AR225" i="236"/>
  <c r="AQ225" i="236"/>
  <c r="AP225" i="236"/>
  <c r="AK225" i="236"/>
  <c r="AR224" i="236"/>
  <c r="AQ224" i="236"/>
  <c r="AP224" i="236"/>
  <c r="AK224" i="236"/>
  <c r="AJ224" i="236"/>
  <c r="AI224" i="236"/>
  <c r="AH224" i="236"/>
  <c r="AG224" i="236"/>
  <c r="AF224" i="236"/>
  <c r="AE224" i="236"/>
  <c r="AD224" i="236"/>
  <c r="AC224" i="236"/>
  <c r="AB224" i="236"/>
  <c r="AA224" i="236"/>
  <c r="Z224" i="236"/>
  <c r="Y224" i="236"/>
  <c r="X224" i="236"/>
  <c r="W224" i="236"/>
  <c r="V224" i="236"/>
  <c r="U224" i="236"/>
  <c r="T224" i="236"/>
  <c r="S224" i="236"/>
  <c r="R224" i="236"/>
  <c r="Q224" i="236"/>
  <c r="P224" i="236"/>
  <c r="O224" i="236"/>
  <c r="N224" i="236"/>
  <c r="M224" i="236"/>
  <c r="L224" i="236"/>
  <c r="K224" i="236"/>
  <c r="J224" i="236"/>
  <c r="I224" i="236"/>
  <c r="H224" i="236"/>
  <c r="G224" i="236"/>
  <c r="F224" i="236"/>
  <c r="AR223" i="236"/>
  <c r="AQ223" i="236"/>
  <c r="AP223" i="236"/>
  <c r="AK223" i="236"/>
  <c r="AJ223" i="236"/>
  <c r="AI223" i="236"/>
  <c r="AH223" i="236"/>
  <c r="AG223" i="236"/>
  <c r="AF223" i="236"/>
  <c r="AE223" i="236"/>
  <c r="AD223" i="236"/>
  <c r="AC223" i="236"/>
  <c r="AB223" i="236"/>
  <c r="AA223" i="236"/>
  <c r="Z223" i="236"/>
  <c r="Y223" i="236"/>
  <c r="X223" i="236"/>
  <c r="W223" i="236"/>
  <c r="V223" i="236"/>
  <c r="U223" i="236"/>
  <c r="T223" i="236"/>
  <c r="S223" i="236"/>
  <c r="R223" i="236"/>
  <c r="Q223" i="236"/>
  <c r="P223" i="236"/>
  <c r="O223" i="236"/>
  <c r="N223" i="236"/>
  <c r="M223" i="236"/>
  <c r="L223" i="236"/>
  <c r="K223" i="236"/>
  <c r="J223" i="236"/>
  <c r="I223" i="236"/>
  <c r="H223" i="236"/>
  <c r="G223" i="236"/>
  <c r="F223" i="236"/>
  <c r="AK222" i="236"/>
  <c r="AJ222" i="236"/>
  <c r="AI222" i="236"/>
  <c r="AH222" i="236"/>
  <c r="AG222" i="236"/>
  <c r="AF222" i="236"/>
  <c r="AE222" i="236"/>
  <c r="AD222" i="236"/>
  <c r="AC222" i="236"/>
  <c r="AB222" i="236"/>
  <c r="AA222" i="236"/>
  <c r="Z222" i="236"/>
  <c r="Y222" i="236"/>
  <c r="X222" i="236"/>
  <c r="W222" i="236"/>
  <c r="V222" i="236"/>
  <c r="U222" i="236"/>
  <c r="T222" i="236"/>
  <c r="S222" i="236"/>
  <c r="R222" i="236"/>
  <c r="Q222" i="236"/>
  <c r="P222" i="236"/>
  <c r="O222" i="236"/>
  <c r="N222" i="236"/>
  <c r="M222" i="236"/>
  <c r="L222" i="236"/>
  <c r="K222" i="236"/>
  <c r="J222" i="236"/>
  <c r="I222" i="236"/>
  <c r="H222" i="236"/>
  <c r="G222" i="236"/>
  <c r="F222" i="236"/>
  <c r="AR221" i="236"/>
  <c r="AQ221" i="236"/>
  <c r="AP221" i="236"/>
  <c r="AK221" i="236"/>
  <c r="AR220" i="236"/>
  <c r="AQ220" i="236"/>
  <c r="AP220" i="236"/>
  <c r="AK220" i="236"/>
  <c r="AJ220" i="236"/>
  <c r="AI220" i="236"/>
  <c r="AH220" i="236"/>
  <c r="AG220" i="236"/>
  <c r="AF220" i="236"/>
  <c r="AE220" i="236"/>
  <c r="AD220" i="236"/>
  <c r="AC220" i="236"/>
  <c r="AB220" i="236"/>
  <c r="AA220" i="236"/>
  <c r="Z220" i="236"/>
  <c r="Y220" i="236"/>
  <c r="X220" i="236"/>
  <c r="W220" i="236"/>
  <c r="V220" i="236"/>
  <c r="U220" i="236"/>
  <c r="T220" i="236"/>
  <c r="S220" i="236"/>
  <c r="R220" i="236"/>
  <c r="Q220" i="236"/>
  <c r="P220" i="236"/>
  <c r="O220" i="236"/>
  <c r="N220" i="236"/>
  <c r="M220" i="236"/>
  <c r="L220" i="236"/>
  <c r="K220" i="236"/>
  <c r="J220" i="236"/>
  <c r="I220" i="236"/>
  <c r="H220" i="236"/>
  <c r="G220" i="236"/>
  <c r="F220" i="236"/>
  <c r="AR219" i="236"/>
  <c r="AQ219" i="236"/>
  <c r="AP219" i="236"/>
  <c r="AM219" i="236"/>
  <c r="AL219" i="236"/>
  <c r="AK219" i="236"/>
  <c r="BD218" i="236"/>
  <c r="AR218" i="236"/>
  <c r="AQ218" i="236"/>
  <c r="AP218" i="236"/>
  <c r="AN218" i="236"/>
  <c r="AK218" i="236"/>
  <c r="AJ218" i="236"/>
  <c r="AI218" i="236"/>
  <c r="AH218" i="236"/>
  <c r="AG218" i="236"/>
  <c r="AF218" i="236"/>
  <c r="AE218" i="236"/>
  <c r="AD218" i="236"/>
  <c r="AC218" i="236"/>
  <c r="AB218" i="236"/>
  <c r="AA218" i="236"/>
  <c r="Z218" i="236"/>
  <c r="Y218" i="236"/>
  <c r="X218" i="236"/>
  <c r="W218" i="236"/>
  <c r="V218" i="236"/>
  <c r="U218" i="236"/>
  <c r="T218" i="236"/>
  <c r="S218" i="236"/>
  <c r="R218" i="236"/>
  <c r="Q218" i="236"/>
  <c r="P218" i="236"/>
  <c r="O218" i="236"/>
  <c r="N218" i="236"/>
  <c r="M218" i="236"/>
  <c r="L218" i="236"/>
  <c r="K218" i="236"/>
  <c r="J218" i="236"/>
  <c r="I218" i="236"/>
  <c r="H218" i="236"/>
  <c r="G218" i="236"/>
  <c r="F218" i="236"/>
  <c r="AR217" i="236"/>
  <c r="AQ217" i="236"/>
  <c r="AP217" i="236"/>
  <c r="AJ217" i="236"/>
  <c r="AI217" i="236"/>
  <c r="AH217" i="236"/>
  <c r="AG217" i="236"/>
  <c r="AF217" i="236"/>
  <c r="AE217" i="236"/>
  <c r="AD217" i="236"/>
  <c r="AC217" i="236"/>
  <c r="AB217" i="236"/>
  <c r="AA217" i="236"/>
  <c r="Z217" i="236"/>
  <c r="Y217" i="236"/>
  <c r="X217" i="236"/>
  <c r="W217" i="236"/>
  <c r="V217" i="236"/>
  <c r="U217" i="236"/>
  <c r="T217" i="236"/>
  <c r="S217" i="236"/>
  <c r="R217" i="236"/>
  <c r="Q217" i="236"/>
  <c r="P217" i="236"/>
  <c r="O217" i="236"/>
  <c r="N217" i="236"/>
  <c r="M217" i="236"/>
  <c r="L217" i="236"/>
  <c r="K217" i="236"/>
  <c r="J217" i="236"/>
  <c r="I217" i="236"/>
  <c r="H217" i="236"/>
  <c r="G217" i="236"/>
  <c r="F217" i="236"/>
  <c r="AR216" i="236"/>
  <c r="AQ216" i="236"/>
  <c r="AP216" i="236"/>
  <c r="AK216" i="236"/>
  <c r="AJ216" i="236"/>
  <c r="AI216" i="236"/>
  <c r="AH216" i="236"/>
  <c r="AG216" i="236"/>
  <c r="AF216" i="236"/>
  <c r="AE216" i="236"/>
  <c r="AD216" i="236"/>
  <c r="AC216" i="236"/>
  <c r="AB216" i="236"/>
  <c r="AA216" i="236"/>
  <c r="Z216" i="236"/>
  <c r="Y216" i="236"/>
  <c r="X216" i="236"/>
  <c r="W216" i="236"/>
  <c r="V216" i="236"/>
  <c r="U216" i="236"/>
  <c r="T216" i="236"/>
  <c r="S216" i="236"/>
  <c r="R216" i="236"/>
  <c r="Q216" i="236"/>
  <c r="P216" i="236"/>
  <c r="O216" i="236"/>
  <c r="N216" i="236"/>
  <c r="M216" i="236"/>
  <c r="L216" i="236"/>
  <c r="K216" i="236"/>
  <c r="J216" i="236"/>
  <c r="I216" i="236"/>
  <c r="H216" i="236"/>
  <c r="G216" i="236"/>
  <c r="F216" i="236"/>
  <c r="AR215" i="236"/>
  <c r="AQ215" i="236"/>
  <c r="AP215" i="236"/>
  <c r="AK215" i="236"/>
  <c r="AR214" i="236"/>
  <c r="AQ214" i="236"/>
  <c r="AP214" i="236"/>
  <c r="AK214" i="236"/>
  <c r="AZ213" i="236"/>
  <c r="AY213" i="236"/>
  <c r="AR213" i="236"/>
  <c r="AQ213" i="236"/>
  <c r="AP213" i="236"/>
  <c r="AM213" i="236"/>
  <c r="AL213" i="236"/>
  <c r="AK213" i="236"/>
  <c r="AJ213" i="236"/>
  <c r="AI213" i="236"/>
  <c r="AH213" i="236"/>
  <c r="AG213" i="236"/>
  <c r="AF213" i="236"/>
  <c r="AE213" i="236"/>
  <c r="AD213" i="236"/>
  <c r="AC213" i="236"/>
  <c r="AB213" i="236"/>
  <c r="AA213" i="236"/>
  <c r="Z213" i="236"/>
  <c r="Y213" i="236"/>
  <c r="X213" i="236"/>
  <c r="W213" i="236"/>
  <c r="V213" i="236"/>
  <c r="U213" i="236"/>
  <c r="T213" i="236"/>
  <c r="S213" i="236"/>
  <c r="R213" i="236"/>
  <c r="Q213" i="236"/>
  <c r="P213" i="236"/>
  <c r="O213" i="236"/>
  <c r="N213" i="236"/>
  <c r="M213" i="236"/>
  <c r="L213" i="236"/>
  <c r="K213" i="236"/>
  <c r="J213" i="236"/>
  <c r="I213" i="236"/>
  <c r="H213" i="236"/>
  <c r="G213" i="236"/>
  <c r="F213" i="236"/>
  <c r="D213" i="236"/>
  <c r="AR212" i="236"/>
  <c r="AQ212" i="236"/>
  <c r="AP212" i="236"/>
  <c r="AK212" i="236"/>
  <c r="AJ212" i="236"/>
  <c r="AI212" i="236"/>
  <c r="AH212" i="236"/>
  <c r="AG212" i="236"/>
  <c r="AF212" i="236"/>
  <c r="AE212" i="236"/>
  <c r="AD212" i="236"/>
  <c r="AC212" i="236"/>
  <c r="AB212" i="236"/>
  <c r="AA212" i="236"/>
  <c r="Z212" i="236"/>
  <c r="Y212" i="236"/>
  <c r="X212" i="236"/>
  <c r="W212" i="236"/>
  <c r="V212" i="236"/>
  <c r="U212" i="236"/>
  <c r="T212" i="236"/>
  <c r="S212" i="236"/>
  <c r="R212" i="236"/>
  <c r="Q212" i="236"/>
  <c r="P212" i="236"/>
  <c r="O212" i="236"/>
  <c r="N212" i="236"/>
  <c r="M212" i="236"/>
  <c r="L212" i="236"/>
  <c r="K212" i="236"/>
  <c r="J212" i="236"/>
  <c r="I212" i="236"/>
  <c r="H212" i="236"/>
  <c r="G212" i="236"/>
  <c r="F212" i="236"/>
  <c r="B212" i="236"/>
  <c r="AR211" i="236"/>
  <c r="AQ211" i="236"/>
  <c r="AP211" i="236"/>
  <c r="AK211" i="236"/>
  <c r="B211" i="236"/>
  <c r="AR210" i="236"/>
  <c r="AQ210" i="236"/>
  <c r="AP210" i="236"/>
  <c r="AK210" i="236"/>
  <c r="AJ210" i="236"/>
  <c r="AI210" i="236"/>
  <c r="AH210" i="236"/>
  <c r="AG210" i="236"/>
  <c r="AF210" i="236"/>
  <c r="AE210" i="236"/>
  <c r="AD210" i="236"/>
  <c r="AC210" i="236"/>
  <c r="AB210" i="236"/>
  <c r="AA210" i="236"/>
  <c r="Z210" i="236"/>
  <c r="Y210" i="236"/>
  <c r="X210" i="236"/>
  <c r="W210" i="236"/>
  <c r="V210" i="236"/>
  <c r="U210" i="236"/>
  <c r="T210" i="236"/>
  <c r="S210" i="236"/>
  <c r="R210" i="236"/>
  <c r="Q210" i="236"/>
  <c r="P210" i="236"/>
  <c r="O210" i="236"/>
  <c r="N210" i="236"/>
  <c r="M210" i="236"/>
  <c r="L210" i="236"/>
  <c r="K210" i="236"/>
  <c r="J210" i="236"/>
  <c r="I210" i="236"/>
  <c r="H210" i="236"/>
  <c r="G210" i="236"/>
  <c r="F210" i="236"/>
  <c r="B210" i="236"/>
  <c r="AR209" i="236"/>
  <c r="AQ209" i="236"/>
  <c r="AP209" i="236"/>
  <c r="AK209" i="236"/>
  <c r="AJ209" i="236"/>
  <c r="AI209" i="236"/>
  <c r="AH209" i="236"/>
  <c r="AG209" i="236"/>
  <c r="AF209" i="236"/>
  <c r="AE209" i="236"/>
  <c r="AD209" i="236"/>
  <c r="AC209" i="236"/>
  <c r="AB209" i="236"/>
  <c r="AA209" i="236"/>
  <c r="Z209" i="236"/>
  <c r="Y209" i="236"/>
  <c r="X209" i="236"/>
  <c r="W209" i="236"/>
  <c r="V209" i="236"/>
  <c r="U209" i="236"/>
  <c r="T209" i="236"/>
  <c r="S209" i="236"/>
  <c r="R209" i="236"/>
  <c r="Q209" i="236"/>
  <c r="P209" i="236"/>
  <c r="O209" i="236"/>
  <c r="N209" i="236"/>
  <c r="M209" i="236"/>
  <c r="L209" i="236"/>
  <c r="K209" i="236"/>
  <c r="J209" i="236"/>
  <c r="I209" i="236"/>
  <c r="H209" i="236"/>
  <c r="G209" i="236"/>
  <c r="F209" i="236"/>
  <c r="B209" i="236"/>
  <c r="AR208" i="236"/>
  <c r="AQ208" i="236"/>
  <c r="AP208" i="236"/>
  <c r="AK208" i="236"/>
  <c r="AR207" i="236"/>
  <c r="AQ207" i="236"/>
  <c r="AP207" i="236"/>
  <c r="AK207" i="236"/>
  <c r="AJ207" i="236"/>
  <c r="AI207" i="236"/>
  <c r="AH207" i="236"/>
  <c r="AG207" i="236"/>
  <c r="AF207" i="236"/>
  <c r="AE207" i="236"/>
  <c r="AD207" i="236"/>
  <c r="AC207" i="236"/>
  <c r="AB207" i="236"/>
  <c r="AA207" i="236"/>
  <c r="Z207" i="236"/>
  <c r="Y207" i="236"/>
  <c r="X207" i="236"/>
  <c r="W207" i="236"/>
  <c r="V207" i="236"/>
  <c r="U207" i="236"/>
  <c r="T207" i="236"/>
  <c r="S207" i="236"/>
  <c r="R207" i="236"/>
  <c r="Q207" i="236"/>
  <c r="P207" i="236"/>
  <c r="O207" i="236"/>
  <c r="N207" i="236"/>
  <c r="M207" i="236"/>
  <c r="L207" i="236"/>
  <c r="K207" i="236"/>
  <c r="J207" i="236"/>
  <c r="I207" i="236"/>
  <c r="H207" i="236"/>
  <c r="G207" i="236"/>
  <c r="F207" i="236"/>
  <c r="AR206" i="236"/>
  <c r="AQ206" i="236"/>
  <c r="AP206" i="236"/>
  <c r="AM206" i="236"/>
  <c r="AL206" i="236"/>
  <c r="AK206" i="236"/>
  <c r="BD205" i="236"/>
  <c r="AR205" i="236"/>
  <c r="AQ205" i="236"/>
  <c r="AP205" i="236"/>
  <c r="AN205" i="236"/>
  <c r="AK205" i="236"/>
  <c r="AJ205" i="236"/>
  <c r="AI205" i="236"/>
  <c r="AH205" i="236"/>
  <c r="AG205" i="236"/>
  <c r="AF205" i="236"/>
  <c r="AE205" i="236"/>
  <c r="AD205" i="236"/>
  <c r="AC205" i="236"/>
  <c r="AB205" i="236"/>
  <c r="AA205" i="236"/>
  <c r="Z205" i="236"/>
  <c r="Y205" i="236"/>
  <c r="X205" i="236"/>
  <c r="W205" i="236"/>
  <c r="V205" i="236"/>
  <c r="U205" i="236"/>
  <c r="T205" i="236"/>
  <c r="S205" i="236"/>
  <c r="R205" i="236"/>
  <c r="Q205" i="236"/>
  <c r="P205" i="236"/>
  <c r="O205" i="236"/>
  <c r="N205" i="236"/>
  <c r="M205" i="236"/>
  <c r="L205" i="236"/>
  <c r="K205" i="236"/>
  <c r="J205" i="236"/>
  <c r="I205" i="236"/>
  <c r="H205" i="236"/>
  <c r="G205" i="236"/>
  <c r="F205" i="236"/>
  <c r="AR204" i="236"/>
  <c r="AQ204" i="236"/>
  <c r="AP204" i="236"/>
  <c r="AJ204" i="236"/>
  <c r="AI204" i="236"/>
  <c r="AH204" i="236"/>
  <c r="AG204" i="236"/>
  <c r="AF204" i="236"/>
  <c r="AE204" i="236"/>
  <c r="AD204" i="236"/>
  <c r="AC204" i="236"/>
  <c r="AB204" i="236"/>
  <c r="AA204" i="236"/>
  <c r="Z204" i="236"/>
  <c r="Y204" i="236"/>
  <c r="X204" i="236"/>
  <c r="W204" i="236"/>
  <c r="V204" i="236"/>
  <c r="U204" i="236"/>
  <c r="T204" i="236"/>
  <c r="S204" i="236"/>
  <c r="R204" i="236"/>
  <c r="Q204" i="236"/>
  <c r="P204" i="236"/>
  <c r="O204" i="236"/>
  <c r="N204" i="236"/>
  <c r="M204" i="236"/>
  <c r="L204" i="236"/>
  <c r="K204" i="236"/>
  <c r="J204" i="236"/>
  <c r="I204" i="236"/>
  <c r="H204" i="236"/>
  <c r="G204" i="236"/>
  <c r="F204" i="236"/>
  <c r="AR203" i="236"/>
  <c r="AQ203" i="236"/>
  <c r="AP203" i="236"/>
  <c r="AK203" i="236"/>
  <c r="AJ203" i="236"/>
  <c r="AI203" i="236"/>
  <c r="AH203" i="236"/>
  <c r="AG203" i="236"/>
  <c r="AF203" i="236"/>
  <c r="AE203" i="236"/>
  <c r="AD203" i="236"/>
  <c r="AC203" i="236"/>
  <c r="AB203" i="236"/>
  <c r="AA203" i="236"/>
  <c r="Z203" i="236"/>
  <c r="Y203" i="236"/>
  <c r="X203" i="236"/>
  <c r="W203" i="236"/>
  <c r="V203" i="236"/>
  <c r="U203" i="236"/>
  <c r="T203" i="236"/>
  <c r="S203" i="236"/>
  <c r="R203" i="236"/>
  <c r="Q203" i="236"/>
  <c r="P203" i="236"/>
  <c r="O203" i="236"/>
  <c r="N203" i="236"/>
  <c r="M203" i="236"/>
  <c r="L203" i="236"/>
  <c r="K203" i="236"/>
  <c r="J203" i="236"/>
  <c r="I203" i="236"/>
  <c r="H203" i="236"/>
  <c r="G203" i="236"/>
  <c r="F203" i="236"/>
  <c r="AR202" i="236"/>
  <c r="AQ202" i="236"/>
  <c r="AP202" i="236"/>
  <c r="AK202" i="236"/>
  <c r="AR201" i="236"/>
  <c r="AQ201" i="236"/>
  <c r="AP201" i="236"/>
  <c r="AK201" i="236"/>
  <c r="AZ200" i="236"/>
  <c r="AY200" i="236"/>
  <c r="AR200" i="236"/>
  <c r="AQ200" i="236"/>
  <c r="AP200" i="236"/>
  <c r="AM200" i="236"/>
  <c r="AL200" i="236"/>
  <c r="AK200" i="236"/>
  <c r="AJ200" i="236"/>
  <c r="AI200" i="236"/>
  <c r="AH200" i="236"/>
  <c r="AG200" i="236"/>
  <c r="AF200" i="236"/>
  <c r="AE200" i="236"/>
  <c r="AD200" i="236"/>
  <c r="AC200" i="236"/>
  <c r="AB200" i="236"/>
  <c r="AA200" i="236"/>
  <c r="Z200" i="236"/>
  <c r="Y200" i="236"/>
  <c r="X200" i="236"/>
  <c r="W200" i="236"/>
  <c r="V200" i="236"/>
  <c r="U200" i="236"/>
  <c r="T200" i="236"/>
  <c r="S200" i="236"/>
  <c r="R200" i="236"/>
  <c r="Q200" i="236"/>
  <c r="P200" i="236"/>
  <c r="O200" i="236"/>
  <c r="N200" i="236"/>
  <c r="M200" i="236"/>
  <c r="L200" i="236"/>
  <c r="K200" i="236"/>
  <c r="J200" i="236"/>
  <c r="I200" i="236"/>
  <c r="H200" i="236"/>
  <c r="G200" i="236"/>
  <c r="F200" i="236"/>
  <c r="D200" i="236"/>
  <c r="AR199" i="236"/>
  <c r="AQ199" i="236"/>
  <c r="AP199" i="236"/>
  <c r="AK199" i="236"/>
  <c r="AJ199" i="236"/>
  <c r="AI199" i="236"/>
  <c r="AH199" i="236"/>
  <c r="AG199" i="236"/>
  <c r="AF199" i="236"/>
  <c r="AE199" i="236"/>
  <c r="AD199" i="236"/>
  <c r="AC199" i="236"/>
  <c r="AB199" i="236"/>
  <c r="AA199" i="236"/>
  <c r="Z199" i="236"/>
  <c r="Y199" i="236"/>
  <c r="X199" i="236"/>
  <c r="W199" i="236"/>
  <c r="V199" i="236"/>
  <c r="U199" i="236"/>
  <c r="T199" i="236"/>
  <c r="S199" i="236"/>
  <c r="R199" i="236"/>
  <c r="Q199" i="236"/>
  <c r="P199" i="236"/>
  <c r="O199" i="236"/>
  <c r="N199" i="236"/>
  <c r="M199" i="236"/>
  <c r="L199" i="236"/>
  <c r="K199" i="236"/>
  <c r="J199" i="236"/>
  <c r="I199" i="236"/>
  <c r="H199" i="236"/>
  <c r="G199" i="236"/>
  <c r="F199" i="236"/>
  <c r="B199" i="236"/>
  <c r="AR198" i="236"/>
  <c r="AQ198" i="236"/>
  <c r="AP198" i="236"/>
  <c r="AK198" i="236"/>
  <c r="B198" i="236"/>
  <c r="AR197" i="236"/>
  <c r="AQ197" i="236"/>
  <c r="AP197" i="236"/>
  <c r="AK197" i="236"/>
  <c r="AJ197" i="236"/>
  <c r="AI197" i="236"/>
  <c r="AH197" i="236"/>
  <c r="AG197" i="236"/>
  <c r="AF197" i="236"/>
  <c r="AE197" i="236"/>
  <c r="AD197" i="236"/>
  <c r="AC197" i="236"/>
  <c r="AB197" i="236"/>
  <c r="AA197" i="236"/>
  <c r="Z197" i="236"/>
  <c r="Y197" i="236"/>
  <c r="X197" i="236"/>
  <c r="W197" i="236"/>
  <c r="V197" i="236"/>
  <c r="U197" i="236"/>
  <c r="T197" i="236"/>
  <c r="S197" i="236"/>
  <c r="R197" i="236"/>
  <c r="Q197" i="236"/>
  <c r="P197" i="236"/>
  <c r="O197" i="236"/>
  <c r="N197" i="236"/>
  <c r="M197" i="236"/>
  <c r="L197" i="236"/>
  <c r="K197" i="236"/>
  <c r="J197" i="236"/>
  <c r="I197" i="236"/>
  <c r="H197" i="236"/>
  <c r="G197" i="236"/>
  <c r="F197" i="236"/>
  <c r="B197" i="236"/>
  <c r="AR196" i="236"/>
  <c r="AQ196" i="236"/>
  <c r="AP196" i="236"/>
  <c r="AK196" i="236"/>
  <c r="B196" i="236"/>
  <c r="AR195" i="236"/>
  <c r="AQ195" i="236"/>
  <c r="AP195" i="236"/>
  <c r="AK195" i="236"/>
  <c r="AR194" i="236"/>
  <c r="AQ194" i="236"/>
  <c r="AP194" i="236"/>
  <c r="AK194" i="236"/>
  <c r="AJ194" i="236"/>
  <c r="AI194" i="236"/>
  <c r="AH194" i="236"/>
  <c r="AG194" i="236"/>
  <c r="AF194" i="236"/>
  <c r="AE194" i="236"/>
  <c r="AD194" i="236"/>
  <c r="AC194" i="236"/>
  <c r="AB194" i="236"/>
  <c r="AA194" i="236"/>
  <c r="Z194" i="236"/>
  <c r="Y194" i="236"/>
  <c r="X194" i="236"/>
  <c r="W194" i="236"/>
  <c r="V194" i="236"/>
  <c r="U194" i="236"/>
  <c r="T194" i="236"/>
  <c r="S194" i="236"/>
  <c r="R194" i="236"/>
  <c r="Q194" i="236"/>
  <c r="P194" i="236"/>
  <c r="O194" i="236"/>
  <c r="N194" i="236"/>
  <c r="M194" i="236"/>
  <c r="L194" i="236"/>
  <c r="K194" i="236"/>
  <c r="J194" i="236"/>
  <c r="I194" i="236"/>
  <c r="H194" i="236"/>
  <c r="G194" i="236"/>
  <c r="F194" i="236"/>
  <c r="AR193" i="236"/>
  <c r="AQ193" i="236"/>
  <c r="AP193" i="236"/>
  <c r="AM193" i="236"/>
  <c r="AL193" i="236"/>
  <c r="AK193" i="236"/>
  <c r="BD192" i="236"/>
  <c r="AR192" i="236"/>
  <c r="AQ192" i="236"/>
  <c r="AP192" i="236"/>
  <c r="AN192" i="236"/>
  <c r="AK192" i="236"/>
  <c r="AJ192" i="236"/>
  <c r="AI192" i="236"/>
  <c r="AH192" i="236"/>
  <c r="AG192" i="236"/>
  <c r="AF192" i="236"/>
  <c r="AE192" i="236"/>
  <c r="AD192" i="236"/>
  <c r="AC192" i="236"/>
  <c r="AB192" i="236"/>
  <c r="AA192" i="236"/>
  <c r="Z192" i="236"/>
  <c r="Y192" i="236"/>
  <c r="X192" i="236"/>
  <c r="W192" i="236"/>
  <c r="V192" i="236"/>
  <c r="U192" i="236"/>
  <c r="T192" i="236"/>
  <c r="S192" i="236"/>
  <c r="R192" i="236"/>
  <c r="Q192" i="236"/>
  <c r="P192" i="236"/>
  <c r="O192" i="236"/>
  <c r="N192" i="236"/>
  <c r="M192" i="236"/>
  <c r="L192" i="236"/>
  <c r="K192" i="236"/>
  <c r="J192" i="236"/>
  <c r="I192" i="236"/>
  <c r="H192" i="236"/>
  <c r="G192" i="236"/>
  <c r="F192" i="236"/>
  <c r="AR191" i="236"/>
  <c r="AQ191" i="236"/>
  <c r="AP191" i="236"/>
  <c r="AJ191" i="236"/>
  <c r="AI191" i="236"/>
  <c r="AH191" i="236"/>
  <c r="AG191" i="236"/>
  <c r="AF191" i="236"/>
  <c r="AE191" i="236"/>
  <c r="AD191" i="236"/>
  <c r="AC191" i="236"/>
  <c r="AB191" i="236"/>
  <c r="AA191" i="236"/>
  <c r="Z191" i="236"/>
  <c r="Y191" i="236"/>
  <c r="X191" i="236"/>
  <c r="W191" i="236"/>
  <c r="V191" i="236"/>
  <c r="U191" i="236"/>
  <c r="T191" i="236"/>
  <c r="S191" i="236"/>
  <c r="R191" i="236"/>
  <c r="Q191" i="236"/>
  <c r="P191" i="236"/>
  <c r="O191" i="236"/>
  <c r="N191" i="236"/>
  <c r="M191" i="236"/>
  <c r="L191" i="236"/>
  <c r="K191" i="236"/>
  <c r="J191" i="236"/>
  <c r="I191" i="236"/>
  <c r="H191" i="236"/>
  <c r="G191" i="236"/>
  <c r="F191" i="236"/>
  <c r="AR190" i="236"/>
  <c r="AQ190" i="236"/>
  <c r="AP190" i="236"/>
  <c r="AK190" i="236"/>
  <c r="AJ190" i="236"/>
  <c r="AI190" i="236"/>
  <c r="AH190" i="236"/>
  <c r="AG190" i="236"/>
  <c r="AF190" i="236"/>
  <c r="AE190" i="236"/>
  <c r="AD190" i="236"/>
  <c r="AC190" i="236"/>
  <c r="AB190" i="236"/>
  <c r="AA190" i="236"/>
  <c r="Z190" i="236"/>
  <c r="Y190" i="236"/>
  <c r="X190" i="236"/>
  <c r="W190" i="236"/>
  <c r="V190" i="236"/>
  <c r="U190" i="236"/>
  <c r="T190" i="236"/>
  <c r="S190" i="236"/>
  <c r="R190" i="236"/>
  <c r="Q190" i="236"/>
  <c r="P190" i="236"/>
  <c r="O190" i="236"/>
  <c r="N190" i="236"/>
  <c r="M190" i="236"/>
  <c r="L190" i="236"/>
  <c r="K190" i="236"/>
  <c r="J190" i="236"/>
  <c r="I190" i="236"/>
  <c r="H190" i="236"/>
  <c r="G190" i="236"/>
  <c r="F190" i="236"/>
  <c r="AR189" i="236"/>
  <c r="AQ189" i="236"/>
  <c r="AP189" i="236"/>
  <c r="AK189" i="236"/>
  <c r="AR188" i="236"/>
  <c r="AQ188" i="236"/>
  <c r="AP188" i="236"/>
  <c r="AK188" i="236"/>
  <c r="AZ187" i="236"/>
  <c r="AY187" i="236"/>
  <c r="AR187" i="236"/>
  <c r="AQ187" i="236"/>
  <c r="AP187" i="236"/>
  <c r="AM187" i="236"/>
  <c r="AL187" i="236"/>
  <c r="AK187" i="236"/>
  <c r="AJ187" i="236"/>
  <c r="AI187" i="236"/>
  <c r="AH187" i="236"/>
  <c r="AG187" i="236"/>
  <c r="AF187" i="236"/>
  <c r="AE187" i="236"/>
  <c r="AD187" i="236"/>
  <c r="AC187" i="236"/>
  <c r="AB187" i="236"/>
  <c r="AA187" i="236"/>
  <c r="Z187" i="236"/>
  <c r="Y187" i="236"/>
  <c r="X187" i="236"/>
  <c r="W187" i="236"/>
  <c r="V187" i="236"/>
  <c r="U187" i="236"/>
  <c r="T187" i="236"/>
  <c r="S187" i="236"/>
  <c r="R187" i="236"/>
  <c r="Q187" i="236"/>
  <c r="P187" i="236"/>
  <c r="O187" i="236"/>
  <c r="N187" i="236"/>
  <c r="M187" i="236"/>
  <c r="L187" i="236"/>
  <c r="K187" i="236"/>
  <c r="J187" i="236"/>
  <c r="I187" i="236"/>
  <c r="H187" i="236"/>
  <c r="G187" i="236"/>
  <c r="F187" i="236"/>
  <c r="D187" i="236"/>
  <c r="AR186" i="236"/>
  <c r="AQ186" i="236"/>
  <c r="AP186" i="236"/>
  <c r="AK186" i="236"/>
  <c r="AJ186" i="236"/>
  <c r="AI186" i="236"/>
  <c r="AH186" i="236"/>
  <c r="AG186" i="236"/>
  <c r="AF186" i="236"/>
  <c r="AE186" i="236"/>
  <c r="AD186" i="236"/>
  <c r="AC186" i="236"/>
  <c r="AB186" i="236"/>
  <c r="AA186" i="236"/>
  <c r="Z186" i="236"/>
  <c r="Y186" i="236"/>
  <c r="X186" i="236"/>
  <c r="W186" i="236"/>
  <c r="V186" i="236"/>
  <c r="U186" i="236"/>
  <c r="T186" i="236"/>
  <c r="S186" i="236"/>
  <c r="R186" i="236"/>
  <c r="Q186" i="236"/>
  <c r="P186" i="236"/>
  <c r="O186" i="236"/>
  <c r="N186" i="236"/>
  <c r="M186" i="236"/>
  <c r="L186" i="236"/>
  <c r="K186" i="236"/>
  <c r="J186" i="236"/>
  <c r="I186" i="236"/>
  <c r="H186" i="236"/>
  <c r="G186" i="236"/>
  <c r="F186" i="236"/>
  <c r="B186" i="236"/>
  <c r="AR185" i="236"/>
  <c r="AQ185" i="236"/>
  <c r="AP185" i="236"/>
  <c r="AK185" i="236"/>
  <c r="B185" i="236"/>
  <c r="AR184" i="236"/>
  <c r="AQ184" i="236"/>
  <c r="AP184" i="236"/>
  <c r="AK184" i="236"/>
  <c r="AJ184" i="236"/>
  <c r="AI184" i="236"/>
  <c r="AH184" i="236"/>
  <c r="AG184" i="236"/>
  <c r="AF184" i="236"/>
  <c r="AE184" i="236"/>
  <c r="AD184" i="236"/>
  <c r="AC184" i="236"/>
  <c r="AB184" i="236"/>
  <c r="AA184" i="236"/>
  <c r="Z184" i="236"/>
  <c r="Y184" i="236"/>
  <c r="X184" i="236"/>
  <c r="W184" i="236"/>
  <c r="V184" i="236"/>
  <c r="U184" i="236"/>
  <c r="T184" i="236"/>
  <c r="S184" i="236"/>
  <c r="R184" i="236"/>
  <c r="Q184" i="236"/>
  <c r="P184" i="236"/>
  <c r="O184" i="236"/>
  <c r="N184" i="236"/>
  <c r="M184" i="236"/>
  <c r="L184" i="236"/>
  <c r="K184" i="236"/>
  <c r="J184" i="236"/>
  <c r="I184" i="236"/>
  <c r="H184" i="236"/>
  <c r="G184" i="236"/>
  <c r="F184" i="236"/>
  <c r="B184" i="236"/>
  <c r="AR183" i="236"/>
  <c r="AQ183" i="236"/>
  <c r="AP183" i="236"/>
  <c r="AK183" i="236"/>
  <c r="AJ183" i="236"/>
  <c r="AI183" i="236"/>
  <c r="AH183" i="236"/>
  <c r="AG183" i="236"/>
  <c r="AF183" i="236"/>
  <c r="AE183" i="236"/>
  <c r="AD183" i="236"/>
  <c r="AC183" i="236"/>
  <c r="AB183" i="236"/>
  <c r="AA183" i="236"/>
  <c r="Z183" i="236"/>
  <c r="Y183" i="236"/>
  <c r="X183" i="236"/>
  <c r="W183" i="236"/>
  <c r="V183" i="236"/>
  <c r="U183" i="236"/>
  <c r="T183" i="236"/>
  <c r="S183" i="236"/>
  <c r="R183" i="236"/>
  <c r="Q183" i="236"/>
  <c r="P183" i="236"/>
  <c r="O183" i="236"/>
  <c r="N183" i="236"/>
  <c r="M183" i="236"/>
  <c r="L183" i="236"/>
  <c r="K183" i="236"/>
  <c r="J183" i="236"/>
  <c r="I183" i="236"/>
  <c r="H183" i="236"/>
  <c r="G183" i="236"/>
  <c r="F183" i="236"/>
  <c r="B183" i="236"/>
  <c r="AR182" i="236"/>
  <c r="AQ182" i="236"/>
  <c r="AP182" i="236"/>
  <c r="AK182" i="236"/>
  <c r="AR181" i="236"/>
  <c r="AQ181" i="236"/>
  <c r="AP181" i="236"/>
  <c r="AK181" i="236"/>
  <c r="AJ181" i="236"/>
  <c r="AI181" i="236"/>
  <c r="AH181" i="236"/>
  <c r="AG181" i="236"/>
  <c r="AF181" i="236"/>
  <c r="AE181" i="236"/>
  <c r="AD181" i="236"/>
  <c r="AC181" i="236"/>
  <c r="AB181" i="236"/>
  <c r="AA181" i="236"/>
  <c r="Z181" i="236"/>
  <c r="Y181" i="236"/>
  <c r="X181" i="236"/>
  <c r="W181" i="236"/>
  <c r="V181" i="236"/>
  <c r="U181" i="236"/>
  <c r="T181" i="236"/>
  <c r="S181" i="236"/>
  <c r="R181" i="236"/>
  <c r="Q181" i="236"/>
  <c r="P181" i="236"/>
  <c r="O181" i="236"/>
  <c r="N181" i="236"/>
  <c r="M181" i="236"/>
  <c r="L181" i="236"/>
  <c r="K181" i="236"/>
  <c r="J181" i="236"/>
  <c r="I181" i="236"/>
  <c r="H181" i="236"/>
  <c r="G181" i="236"/>
  <c r="F181" i="236"/>
  <c r="AR180" i="236"/>
  <c r="AQ180" i="236"/>
  <c r="AP180" i="236"/>
  <c r="AM180" i="236"/>
  <c r="AL180" i="236"/>
  <c r="AK180" i="236"/>
  <c r="BD179" i="236"/>
  <c r="AR179" i="236"/>
  <c r="AQ179" i="236"/>
  <c r="AP179" i="236"/>
  <c r="AN179" i="236"/>
  <c r="AK179" i="236"/>
  <c r="AJ179" i="236"/>
  <c r="AI179" i="236"/>
  <c r="AH179" i="236"/>
  <c r="AG179" i="236"/>
  <c r="AF179" i="236"/>
  <c r="AE179" i="236"/>
  <c r="AD179" i="236"/>
  <c r="AC179" i="236"/>
  <c r="AB179" i="236"/>
  <c r="AA179" i="236"/>
  <c r="Z179" i="236"/>
  <c r="Y179" i="236"/>
  <c r="X179" i="236"/>
  <c r="W179" i="236"/>
  <c r="V179" i="236"/>
  <c r="U179" i="236"/>
  <c r="T179" i="236"/>
  <c r="S179" i="236"/>
  <c r="R179" i="236"/>
  <c r="Q179" i="236"/>
  <c r="P179" i="236"/>
  <c r="O179" i="236"/>
  <c r="N179" i="236"/>
  <c r="M179" i="236"/>
  <c r="L179" i="236"/>
  <c r="K179" i="236"/>
  <c r="J179" i="236"/>
  <c r="I179" i="236"/>
  <c r="H179" i="236"/>
  <c r="G179" i="236"/>
  <c r="F179" i="236"/>
  <c r="AR178" i="236"/>
  <c r="AQ178" i="236"/>
  <c r="AP178" i="236"/>
  <c r="AJ178" i="236"/>
  <c r="AI178" i="236"/>
  <c r="AH178" i="236"/>
  <c r="AG178" i="236"/>
  <c r="AF178" i="236"/>
  <c r="AE178" i="236"/>
  <c r="AD178" i="236"/>
  <c r="AC178" i="236"/>
  <c r="AB178" i="236"/>
  <c r="AA178" i="236"/>
  <c r="Z178" i="236"/>
  <c r="Y178" i="236"/>
  <c r="X178" i="236"/>
  <c r="W178" i="236"/>
  <c r="V178" i="236"/>
  <c r="U178" i="236"/>
  <c r="T178" i="236"/>
  <c r="S178" i="236"/>
  <c r="R178" i="236"/>
  <c r="Q178" i="236"/>
  <c r="P178" i="236"/>
  <c r="O178" i="236"/>
  <c r="N178" i="236"/>
  <c r="M178" i="236"/>
  <c r="L178" i="236"/>
  <c r="K178" i="236"/>
  <c r="J178" i="236"/>
  <c r="I178" i="236"/>
  <c r="H178" i="236"/>
  <c r="G178" i="236"/>
  <c r="F178" i="236"/>
  <c r="AR177" i="236"/>
  <c r="AQ177" i="236"/>
  <c r="AP177" i="236"/>
  <c r="AK177" i="236"/>
  <c r="AJ177" i="236"/>
  <c r="AI177" i="236"/>
  <c r="AH177" i="236"/>
  <c r="AG177" i="236"/>
  <c r="AF177" i="236"/>
  <c r="AE177" i="236"/>
  <c r="AD177" i="236"/>
  <c r="AC177" i="236"/>
  <c r="AB177" i="236"/>
  <c r="AA177" i="236"/>
  <c r="Z177" i="236"/>
  <c r="Y177" i="236"/>
  <c r="X177" i="236"/>
  <c r="W177" i="236"/>
  <c r="V177" i="236"/>
  <c r="U177" i="236"/>
  <c r="T177" i="236"/>
  <c r="S177" i="236"/>
  <c r="R177" i="236"/>
  <c r="Q177" i="236"/>
  <c r="P177" i="236"/>
  <c r="O177" i="236"/>
  <c r="N177" i="236"/>
  <c r="M177" i="236"/>
  <c r="L177" i="236"/>
  <c r="K177" i="236"/>
  <c r="J177" i="236"/>
  <c r="I177" i="236"/>
  <c r="H177" i="236"/>
  <c r="G177" i="236"/>
  <c r="F177" i="236"/>
  <c r="AR176" i="236"/>
  <c r="AQ176" i="236"/>
  <c r="AP176" i="236"/>
  <c r="AK176" i="236"/>
  <c r="AR175" i="236"/>
  <c r="AQ175" i="236"/>
  <c r="AP175" i="236"/>
  <c r="AK175" i="236"/>
  <c r="AZ174" i="236"/>
  <c r="AY174" i="236"/>
  <c r="AR174" i="236"/>
  <c r="AQ174" i="236"/>
  <c r="AP174" i="236"/>
  <c r="AM174" i="236"/>
  <c r="AL174" i="236"/>
  <c r="AK174" i="236"/>
  <c r="AJ174" i="236"/>
  <c r="AI174" i="236"/>
  <c r="AH174" i="236"/>
  <c r="AG174" i="236"/>
  <c r="AF174" i="236"/>
  <c r="AE174" i="236"/>
  <c r="AD174" i="236"/>
  <c r="AC174" i="236"/>
  <c r="AB174" i="236"/>
  <c r="AA174" i="236"/>
  <c r="Z174" i="236"/>
  <c r="Y174" i="236"/>
  <c r="X174" i="236"/>
  <c r="W174" i="236"/>
  <c r="V174" i="236"/>
  <c r="U174" i="236"/>
  <c r="T174" i="236"/>
  <c r="S174" i="236"/>
  <c r="R174" i="236"/>
  <c r="Q174" i="236"/>
  <c r="P174" i="236"/>
  <c r="O174" i="236"/>
  <c r="N174" i="236"/>
  <c r="M174" i="236"/>
  <c r="L174" i="236"/>
  <c r="K174" i="236"/>
  <c r="J174" i="236"/>
  <c r="I174" i="236"/>
  <c r="H174" i="236"/>
  <c r="G174" i="236"/>
  <c r="F174" i="236"/>
  <c r="D174" i="236"/>
  <c r="AR173" i="236"/>
  <c r="AQ173" i="236"/>
  <c r="AP173" i="236"/>
  <c r="AK173" i="236"/>
  <c r="AJ173" i="236"/>
  <c r="AI173" i="236"/>
  <c r="AH173" i="236"/>
  <c r="AG173" i="236"/>
  <c r="AF173" i="236"/>
  <c r="AE173" i="236"/>
  <c r="AD173" i="236"/>
  <c r="AC173" i="236"/>
  <c r="AB173" i="236"/>
  <c r="AA173" i="236"/>
  <c r="Z173" i="236"/>
  <c r="Y173" i="236"/>
  <c r="X173" i="236"/>
  <c r="W173" i="236"/>
  <c r="V173" i="236"/>
  <c r="U173" i="236"/>
  <c r="T173" i="236"/>
  <c r="S173" i="236"/>
  <c r="R173" i="236"/>
  <c r="Q173" i="236"/>
  <c r="P173" i="236"/>
  <c r="O173" i="236"/>
  <c r="N173" i="236"/>
  <c r="M173" i="236"/>
  <c r="L173" i="236"/>
  <c r="K173" i="236"/>
  <c r="J173" i="236"/>
  <c r="I173" i="236"/>
  <c r="H173" i="236"/>
  <c r="G173" i="236"/>
  <c r="F173" i="236"/>
  <c r="B173" i="236"/>
  <c r="AR172" i="236"/>
  <c r="AQ172" i="236"/>
  <c r="AP172" i="236"/>
  <c r="AK172" i="236"/>
  <c r="B172" i="236"/>
  <c r="AR171" i="236"/>
  <c r="AQ171" i="236"/>
  <c r="AP171" i="236"/>
  <c r="AK171" i="236"/>
  <c r="AJ171" i="236"/>
  <c r="AI171" i="236"/>
  <c r="AH171" i="236"/>
  <c r="AG171" i="236"/>
  <c r="AF171" i="236"/>
  <c r="AE171" i="236"/>
  <c r="AD171" i="236"/>
  <c r="AC171" i="236"/>
  <c r="AB171" i="236"/>
  <c r="AA171" i="236"/>
  <c r="Z171" i="236"/>
  <c r="Y171" i="236"/>
  <c r="X171" i="236"/>
  <c r="W171" i="236"/>
  <c r="V171" i="236"/>
  <c r="U171" i="236"/>
  <c r="T171" i="236"/>
  <c r="S171" i="236"/>
  <c r="R171" i="236"/>
  <c r="Q171" i="236"/>
  <c r="P171" i="236"/>
  <c r="O171" i="236"/>
  <c r="N171" i="236"/>
  <c r="M171" i="236"/>
  <c r="L171" i="236"/>
  <c r="K171" i="236"/>
  <c r="J171" i="236"/>
  <c r="I171" i="236"/>
  <c r="H171" i="236"/>
  <c r="G171" i="236"/>
  <c r="F171" i="236"/>
  <c r="B171" i="236"/>
  <c r="AR170" i="236"/>
  <c r="AQ170" i="236"/>
  <c r="AP170" i="236"/>
  <c r="AK170" i="236"/>
  <c r="AJ170" i="236"/>
  <c r="AI170" i="236"/>
  <c r="AH170" i="236"/>
  <c r="AG170" i="236"/>
  <c r="AF170" i="236"/>
  <c r="AE170" i="236"/>
  <c r="AD170" i="236"/>
  <c r="AC170" i="236"/>
  <c r="AB170" i="236"/>
  <c r="AA170" i="236"/>
  <c r="Z170" i="236"/>
  <c r="Y170" i="236"/>
  <c r="X170" i="236"/>
  <c r="W170" i="236"/>
  <c r="V170" i="236"/>
  <c r="U170" i="236"/>
  <c r="T170" i="236"/>
  <c r="S170" i="236"/>
  <c r="R170" i="236"/>
  <c r="Q170" i="236"/>
  <c r="P170" i="236"/>
  <c r="O170" i="236"/>
  <c r="N170" i="236"/>
  <c r="M170" i="236"/>
  <c r="L170" i="236"/>
  <c r="K170" i="236"/>
  <c r="J170" i="236"/>
  <c r="I170" i="236"/>
  <c r="H170" i="236"/>
  <c r="G170" i="236"/>
  <c r="F170" i="236"/>
  <c r="B170" i="236"/>
  <c r="AR169" i="236"/>
  <c r="AQ169" i="236"/>
  <c r="AP169" i="236"/>
  <c r="AK169" i="236"/>
  <c r="AR168" i="236"/>
  <c r="AQ168" i="236"/>
  <c r="AP168" i="236"/>
  <c r="AK168" i="236"/>
  <c r="AJ168" i="236"/>
  <c r="AI168" i="236"/>
  <c r="AH168" i="236"/>
  <c r="AG168" i="236"/>
  <c r="AF168" i="236"/>
  <c r="AE168" i="236"/>
  <c r="AD168" i="236"/>
  <c r="AC168" i="236"/>
  <c r="AB168" i="236"/>
  <c r="AA168" i="236"/>
  <c r="Z168" i="236"/>
  <c r="Y168" i="236"/>
  <c r="X168" i="236"/>
  <c r="W168" i="236"/>
  <c r="V168" i="236"/>
  <c r="U168" i="236"/>
  <c r="T168" i="236"/>
  <c r="S168" i="236"/>
  <c r="R168" i="236"/>
  <c r="Q168" i="236"/>
  <c r="P168" i="236"/>
  <c r="O168" i="236"/>
  <c r="N168" i="236"/>
  <c r="M168" i="236"/>
  <c r="L168" i="236"/>
  <c r="K168" i="236"/>
  <c r="J168" i="236"/>
  <c r="I168" i="236"/>
  <c r="H168" i="236"/>
  <c r="G168" i="236"/>
  <c r="F168" i="236"/>
  <c r="AR167" i="236"/>
  <c r="AQ167" i="236"/>
  <c r="AP167" i="236"/>
  <c r="AM167" i="236"/>
  <c r="AL167" i="236"/>
  <c r="AK167" i="236"/>
  <c r="BD166" i="236"/>
  <c r="AR166" i="236"/>
  <c r="AQ166" i="236"/>
  <c r="AP166" i="236"/>
  <c r="AN166" i="236"/>
  <c r="AK166" i="236"/>
  <c r="AJ166" i="236"/>
  <c r="AI166" i="236"/>
  <c r="AH166" i="236"/>
  <c r="AG166" i="236"/>
  <c r="AF166" i="236"/>
  <c r="AE166" i="236"/>
  <c r="AD166" i="236"/>
  <c r="AC166" i="236"/>
  <c r="AB166" i="236"/>
  <c r="AA166" i="236"/>
  <c r="Z166" i="236"/>
  <c r="Y166" i="236"/>
  <c r="X166" i="236"/>
  <c r="W166" i="236"/>
  <c r="V166" i="236"/>
  <c r="U166" i="236"/>
  <c r="T166" i="236"/>
  <c r="S166" i="236"/>
  <c r="R166" i="236"/>
  <c r="Q166" i="236"/>
  <c r="P166" i="236"/>
  <c r="O166" i="236"/>
  <c r="N166" i="236"/>
  <c r="M166" i="236"/>
  <c r="L166" i="236"/>
  <c r="K166" i="236"/>
  <c r="J166" i="236"/>
  <c r="I166" i="236"/>
  <c r="H166" i="236"/>
  <c r="G166" i="236"/>
  <c r="F166" i="236"/>
  <c r="AR165" i="236"/>
  <c r="AQ165" i="236"/>
  <c r="AP165" i="236"/>
  <c r="AJ165" i="236"/>
  <c r="AI165" i="236"/>
  <c r="AH165" i="236"/>
  <c r="AG165" i="236"/>
  <c r="AF165" i="236"/>
  <c r="AE165" i="236"/>
  <c r="AD165" i="236"/>
  <c r="AC165" i="236"/>
  <c r="AB165" i="236"/>
  <c r="AA165" i="236"/>
  <c r="Z165" i="236"/>
  <c r="Y165" i="236"/>
  <c r="X165" i="236"/>
  <c r="W165" i="236"/>
  <c r="V165" i="236"/>
  <c r="U165" i="236"/>
  <c r="T165" i="236"/>
  <c r="S165" i="236"/>
  <c r="R165" i="236"/>
  <c r="Q165" i="236"/>
  <c r="P165" i="236"/>
  <c r="O165" i="236"/>
  <c r="N165" i="236"/>
  <c r="M165" i="236"/>
  <c r="L165" i="236"/>
  <c r="K165" i="236"/>
  <c r="J165" i="236"/>
  <c r="I165" i="236"/>
  <c r="H165" i="236"/>
  <c r="G165" i="236"/>
  <c r="F165" i="236"/>
  <c r="AR164" i="236"/>
  <c r="AQ164" i="236"/>
  <c r="AP164" i="236"/>
  <c r="AK164" i="236"/>
  <c r="AJ164" i="236"/>
  <c r="AI164" i="236"/>
  <c r="AH164" i="236"/>
  <c r="AG164" i="236"/>
  <c r="AF164" i="236"/>
  <c r="AE164" i="236"/>
  <c r="AD164" i="236"/>
  <c r="AC164" i="236"/>
  <c r="AB164" i="236"/>
  <c r="AA164" i="236"/>
  <c r="Z164" i="236"/>
  <c r="Y164" i="236"/>
  <c r="X164" i="236"/>
  <c r="W164" i="236"/>
  <c r="V164" i="236"/>
  <c r="U164" i="236"/>
  <c r="T164" i="236"/>
  <c r="S164" i="236"/>
  <c r="R164" i="236"/>
  <c r="Q164" i="236"/>
  <c r="P164" i="236"/>
  <c r="O164" i="236"/>
  <c r="N164" i="236"/>
  <c r="M164" i="236"/>
  <c r="L164" i="236"/>
  <c r="K164" i="236"/>
  <c r="J164" i="236"/>
  <c r="I164" i="236"/>
  <c r="H164" i="236"/>
  <c r="G164" i="236"/>
  <c r="F164" i="236"/>
  <c r="AR163" i="236"/>
  <c r="AQ163" i="236"/>
  <c r="AP163" i="236"/>
  <c r="AK163" i="236"/>
  <c r="AR162" i="236"/>
  <c r="AQ162" i="236"/>
  <c r="AP162" i="236"/>
  <c r="AK162" i="236"/>
  <c r="AZ161" i="236"/>
  <c r="AY161" i="236"/>
  <c r="AR161" i="236"/>
  <c r="AQ161" i="236"/>
  <c r="AP161" i="236"/>
  <c r="AM161" i="236"/>
  <c r="AL161" i="236"/>
  <c r="AK161" i="236"/>
  <c r="AJ161" i="236"/>
  <c r="AI161" i="236"/>
  <c r="AH161" i="236"/>
  <c r="AG161" i="236"/>
  <c r="AF161" i="236"/>
  <c r="AE161" i="236"/>
  <c r="AD161" i="236"/>
  <c r="AC161" i="236"/>
  <c r="AB161" i="236"/>
  <c r="AA161" i="236"/>
  <c r="Z161" i="236"/>
  <c r="Y161" i="236"/>
  <c r="X161" i="236"/>
  <c r="W161" i="236"/>
  <c r="V161" i="236"/>
  <c r="U161" i="236"/>
  <c r="T161" i="236"/>
  <c r="S161" i="236"/>
  <c r="R161" i="236"/>
  <c r="Q161" i="236"/>
  <c r="P161" i="236"/>
  <c r="O161" i="236"/>
  <c r="N161" i="236"/>
  <c r="M161" i="236"/>
  <c r="L161" i="236"/>
  <c r="K161" i="236"/>
  <c r="J161" i="236"/>
  <c r="I161" i="236"/>
  <c r="H161" i="236"/>
  <c r="G161" i="236"/>
  <c r="F161" i="236"/>
  <c r="D161" i="236"/>
  <c r="AR160" i="236"/>
  <c r="AQ160" i="236"/>
  <c r="AP160" i="236"/>
  <c r="AK160" i="236"/>
  <c r="AJ160" i="236"/>
  <c r="AI160" i="236"/>
  <c r="AH160" i="236"/>
  <c r="AG160" i="236"/>
  <c r="AF160" i="236"/>
  <c r="AE160" i="236"/>
  <c r="AD160" i="236"/>
  <c r="AC160" i="236"/>
  <c r="AB160" i="236"/>
  <c r="AA160" i="236"/>
  <c r="Z160" i="236"/>
  <c r="Y160" i="236"/>
  <c r="X160" i="236"/>
  <c r="W160" i="236"/>
  <c r="V160" i="236"/>
  <c r="U160" i="236"/>
  <c r="T160" i="236"/>
  <c r="S160" i="236"/>
  <c r="R160" i="236"/>
  <c r="Q160" i="236"/>
  <c r="P160" i="236"/>
  <c r="O160" i="236"/>
  <c r="N160" i="236"/>
  <c r="M160" i="236"/>
  <c r="L160" i="236"/>
  <c r="K160" i="236"/>
  <c r="J160" i="236"/>
  <c r="I160" i="236"/>
  <c r="H160" i="236"/>
  <c r="G160" i="236"/>
  <c r="F160" i="236"/>
  <c r="B160" i="236"/>
  <c r="AR159" i="236"/>
  <c r="AQ159" i="236"/>
  <c r="AP159" i="236"/>
  <c r="AK159" i="236"/>
  <c r="B159" i="236"/>
  <c r="AR158" i="236"/>
  <c r="AQ158" i="236"/>
  <c r="AP158" i="236"/>
  <c r="AK158" i="236"/>
  <c r="AJ158" i="236"/>
  <c r="AI158" i="236"/>
  <c r="AH158" i="236"/>
  <c r="AG158" i="236"/>
  <c r="AF158" i="236"/>
  <c r="AE158" i="236"/>
  <c r="AD158" i="236"/>
  <c r="AC158" i="236"/>
  <c r="AB158" i="236"/>
  <c r="AA158" i="236"/>
  <c r="Z158" i="236"/>
  <c r="Y158" i="236"/>
  <c r="X158" i="236"/>
  <c r="W158" i="236"/>
  <c r="V158" i="236"/>
  <c r="U158" i="236"/>
  <c r="T158" i="236"/>
  <c r="S158" i="236"/>
  <c r="R158" i="236"/>
  <c r="Q158" i="236"/>
  <c r="P158" i="236"/>
  <c r="O158" i="236"/>
  <c r="N158" i="236"/>
  <c r="M158" i="236"/>
  <c r="L158" i="236"/>
  <c r="K158" i="236"/>
  <c r="J158" i="236"/>
  <c r="I158" i="236"/>
  <c r="H158" i="236"/>
  <c r="G158" i="236"/>
  <c r="F158" i="236"/>
  <c r="B158" i="236"/>
  <c r="AR157" i="236"/>
  <c r="AQ157" i="236"/>
  <c r="AP157" i="236"/>
  <c r="AK157" i="236"/>
  <c r="AJ157" i="236"/>
  <c r="AI157" i="236"/>
  <c r="AH157" i="236"/>
  <c r="AG157" i="236"/>
  <c r="AF157" i="236"/>
  <c r="AE157" i="236"/>
  <c r="AD157" i="236"/>
  <c r="AC157" i="236"/>
  <c r="AB157" i="236"/>
  <c r="AA157" i="236"/>
  <c r="Z157" i="236"/>
  <c r="Y157" i="236"/>
  <c r="X157" i="236"/>
  <c r="W157" i="236"/>
  <c r="V157" i="236"/>
  <c r="U157" i="236"/>
  <c r="T157" i="236"/>
  <c r="S157" i="236"/>
  <c r="R157" i="236"/>
  <c r="Q157" i="236"/>
  <c r="P157" i="236"/>
  <c r="O157" i="236"/>
  <c r="N157" i="236"/>
  <c r="M157" i="236"/>
  <c r="L157" i="236"/>
  <c r="K157" i="236"/>
  <c r="J157" i="236"/>
  <c r="I157" i="236"/>
  <c r="H157" i="236"/>
  <c r="G157" i="236"/>
  <c r="F157" i="236"/>
  <c r="B157" i="236"/>
  <c r="AR156" i="236"/>
  <c r="AQ156" i="236"/>
  <c r="AP156" i="236"/>
  <c r="AK156" i="236"/>
  <c r="AR155" i="236"/>
  <c r="AQ155" i="236"/>
  <c r="AP155" i="236"/>
  <c r="AK155" i="236"/>
  <c r="AJ155" i="236"/>
  <c r="AI155" i="236"/>
  <c r="AH155" i="236"/>
  <c r="AG155" i="236"/>
  <c r="AF155" i="236"/>
  <c r="AE155" i="236"/>
  <c r="AD155" i="236"/>
  <c r="AC155" i="236"/>
  <c r="AB155" i="236"/>
  <c r="AA155" i="236"/>
  <c r="Z155" i="236"/>
  <c r="Y155" i="236"/>
  <c r="X155" i="236"/>
  <c r="W155" i="236"/>
  <c r="V155" i="236"/>
  <c r="U155" i="236"/>
  <c r="T155" i="236"/>
  <c r="S155" i="236"/>
  <c r="R155" i="236"/>
  <c r="Q155" i="236"/>
  <c r="P155" i="236"/>
  <c r="O155" i="236"/>
  <c r="N155" i="236"/>
  <c r="M155" i="236"/>
  <c r="L155" i="236"/>
  <c r="K155" i="236"/>
  <c r="J155" i="236"/>
  <c r="I155" i="236"/>
  <c r="H155" i="236"/>
  <c r="G155" i="236"/>
  <c r="F155" i="236"/>
  <c r="AR154" i="236"/>
  <c r="AQ154" i="236"/>
  <c r="AP154" i="236"/>
  <c r="AM154" i="236"/>
  <c r="AL154" i="236"/>
  <c r="AK154" i="236"/>
  <c r="BD153" i="236"/>
  <c r="AR153" i="236"/>
  <c r="AQ153" i="236"/>
  <c r="AP153" i="236"/>
  <c r="AN153" i="236"/>
  <c r="AK153" i="236"/>
  <c r="AJ153" i="236"/>
  <c r="AI153" i="236"/>
  <c r="AH153" i="236"/>
  <c r="AG153" i="236"/>
  <c r="AF153" i="236"/>
  <c r="AE153" i="236"/>
  <c r="AD153" i="236"/>
  <c r="AC153" i="236"/>
  <c r="AB153" i="236"/>
  <c r="AA153" i="236"/>
  <c r="Z153" i="236"/>
  <c r="Y153" i="236"/>
  <c r="X153" i="236"/>
  <c r="W153" i="236"/>
  <c r="V153" i="236"/>
  <c r="U153" i="236"/>
  <c r="T153" i="236"/>
  <c r="S153" i="236"/>
  <c r="R153" i="236"/>
  <c r="Q153" i="236"/>
  <c r="P153" i="236"/>
  <c r="O153" i="236"/>
  <c r="N153" i="236"/>
  <c r="M153" i="236"/>
  <c r="L153" i="236"/>
  <c r="K153" i="236"/>
  <c r="J153" i="236"/>
  <c r="I153" i="236"/>
  <c r="H153" i="236"/>
  <c r="G153" i="236"/>
  <c r="F153" i="236"/>
  <c r="AR152" i="236"/>
  <c r="AQ152" i="236"/>
  <c r="AP152" i="236"/>
  <c r="AJ152" i="236"/>
  <c r="AI152" i="236"/>
  <c r="AH152" i="236"/>
  <c r="AG152" i="236"/>
  <c r="AF152" i="236"/>
  <c r="AE152" i="236"/>
  <c r="AD152" i="236"/>
  <c r="AC152" i="236"/>
  <c r="AB152" i="236"/>
  <c r="AA152" i="236"/>
  <c r="Z152" i="236"/>
  <c r="Y152" i="236"/>
  <c r="X152" i="236"/>
  <c r="W152" i="236"/>
  <c r="V152" i="236"/>
  <c r="U152" i="236"/>
  <c r="T152" i="236"/>
  <c r="S152" i="236"/>
  <c r="R152" i="236"/>
  <c r="Q152" i="236"/>
  <c r="P152" i="236"/>
  <c r="O152" i="236"/>
  <c r="N152" i="236"/>
  <c r="M152" i="236"/>
  <c r="L152" i="236"/>
  <c r="K152" i="236"/>
  <c r="J152" i="236"/>
  <c r="I152" i="236"/>
  <c r="H152" i="236"/>
  <c r="G152" i="236"/>
  <c r="F152" i="236"/>
  <c r="AR151" i="236"/>
  <c r="AQ151" i="236"/>
  <c r="AP151" i="236"/>
  <c r="AK151" i="236"/>
  <c r="AJ151" i="236"/>
  <c r="AI151" i="236"/>
  <c r="AH151" i="236"/>
  <c r="AG151" i="236"/>
  <c r="AF151" i="236"/>
  <c r="AE151" i="236"/>
  <c r="AD151" i="236"/>
  <c r="AC151" i="236"/>
  <c r="AB151" i="236"/>
  <c r="AA151" i="236"/>
  <c r="Z151" i="236"/>
  <c r="Y151" i="236"/>
  <c r="X151" i="236"/>
  <c r="W151" i="236"/>
  <c r="V151" i="236"/>
  <c r="U151" i="236"/>
  <c r="T151" i="236"/>
  <c r="S151" i="236"/>
  <c r="R151" i="236"/>
  <c r="Q151" i="236"/>
  <c r="P151" i="236"/>
  <c r="O151" i="236"/>
  <c r="N151" i="236"/>
  <c r="M151" i="236"/>
  <c r="L151" i="236"/>
  <c r="K151" i="236"/>
  <c r="J151" i="236"/>
  <c r="I151" i="236"/>
  <c r="H151" i="236"/>
  <c r="G151" i="236"/>
  <c r="F151" i="236"/>
  <c r="AR150" i="236"/>
  <c r="AQ150" i="236"/>
  <c r="AP150" i="236"/>
  <c r="AK150" i="236"/>
  <c r="AR149" i="236"/>
  <c r="AQ149" i="236"/>
  <c r="AP149" i="236"/>
  <c r="AK149" i="236"/>
  <c r="AZ148" i="236"/>
  <c r="AY148" i="236"/>
  <c r="AR148" i="236"/>
  <c r="AQ148" i="236"/>
  <c r="AP148" i="236"/>
  <c r="AM148" i="236"/>
  <c r="AL148" i="236"/>
  <c r="AK148" i="236"/>
  <c r="AJ148" i="236"/>
  <c r="AI148" i="236"/>
  <c r="AH148" i="236"/>
  <c r="AG148" i="236"/>
  <c r="AF148" i="236"/>
  <c r="AE148" i="236"/>
  <c r="AD148" i="236"/>
  <c r="AC148" i="236"/>
  <c r="AB148" i="236"/>
  <c r="AA148" i="236"/>
  <c r="Z148" i="236"/>
  <c r="Y148" i="236"/>
  <c r="X148" i="236"/>
  <c r="W148" i="236"/>
  <c r="V148" i="236"/>
  <c r="U148" i="236"/>
  <c r="T148" i="236"/>
  <c r="S148" i="236"/>
  <c r="R148" i="236"/>
  <c r="Q148" i="236"/>
  <c r="P148" i="236"/>
  <c r="O148" i="236"/>
  <c r="N148" i="236"/>
  <c r="M148" i="236"/>
  <c r="L148" i="236"/>
  <c r="K148" i="236"/>
  <c r="J148" i="236"/>
  <c r="I148" i="236"/>
  <c r="H148" i="236"/>
  <c r="G148" i="236"/>
  <c r="F148" i="236"/>
  <c r="D148" i="236"/>
  <c r="AR147" i="236"/>
  <c r="AQ147" i="236"/>
  <c r="AP147" i="236"/>
  <c r="AK147" i="236"/>
  <c r="AJ147" i="236"/>
  <c r="AI147" i="236"/>
  <c r="AH147" i="236"/>
  <c r="AG147" i="236"/>
  <c r="AF147" i="236"/>
  <c r="AE147" i="236"/>
  <c r="AD147" i="236"/>
  <c r="AC147" i="236"/>
  <c r="AB147" i="236"/>
  <c r="AA147" i="236"/>
  <c r="Z147" i="236"/>
  <c r="Y147" i="236"/>
  <c r="X147" i="236"/>
  <c r="W147" i="236"/>
  <c r="V147" i="236"/>
  <c r="U147" i="236"/>
  <c r="T147" i="236"/>
  <c r="S147" i="236"/>
  <c r="R147" i="236"/>
  <c r="Q147" i="236"/>
  <c r="P147" i="236"/>
  <c r="O147" i="236"/>
  <c r="N147" i="236"/>
  <c r="M147" i="236"/>
  <c r="L147" i="236"/>
  <c r="K147" i="236"/>
  <c r="J147" i="236"/>
  <c r="I147" i="236"/>
  <c r="H147" i="236"/>
  <c r="G147" i="236"/>
  <c r="F147" i="236"/>
  <c r="B147" i="236"/>
  <c r="AR146" i="236"/>
  <c r="AQ146" i="236"/>
  <c r="AP146" i="236"/>
  <c r="AK146" i="236"/>
  <c r="B146" i="236"/>
  <c r="AR145" i="236"/>
  <c r="AQ145" i="236"/>
  <c r="AP145" i="236"/>
  <c r="AK145" i="236"/>
  <c r="AJ145" i="236"/>
  <c r="AI145" i="236"/>
  <c r="AH145" i="236"/>
  <c r="AG145" i="236"/>
  <c r="AF145" i="236"/>
  <c r="AE145" i="236"/>
  <c r="AD145" i="236"/>
  <c r="AC145" i="236"/>
  <c r="AB145" i="236"/>
  <c r="AA145" i="236"/>
  <c r="Z145" i="236"/>
  <c r="Y145" i="236"/>
  <c r="X145" i="236"/>
  <c r="W145" i="236"/>
  <c r="V145" i="236"/>
  <c r="U145" i="236"/>
  <c r="T145" i="236"/>
  <c r="S145" i="236"/>
  <c r="R145" i="236"/>
  <c r="Q145" i="236"/>
  <c r="P145" i="236"/>
  <c r="O145" i="236"/>
  <c r="N145" i="236"/>
  <c r="M145" i="236"/>
  <c r="L145" i="236"/>
  <c r="K145" i="236"/>
  <c r="J145" i="236"/>
  <c r="I145" i="236"/>
  <c r="H145" i="236"/>
  <c r="G145" i="236"/>
  <c r="F145" i="236"/>
  <c r="B145" i="236"/>
  <c r="AR144" i="236"/>
  <c r="AQ144" i="236"/>
  <c r="AP144" i="236"/>
  <c r="AK144" i="236"/>
  <c r="AJ144" i="236"/>
  <c r="AI144" i="236"/>
  <c r="AH144" i="236"/>
  <c r="AG144" i="236"/>
  <c r="AF144" i="236"/>
  <c r="AE144" i="236"/>
  <c r="AD144" i="236"/>
  <c r="AC144" i="236"/>
  <c r="AB144" i="236"/>
  <c r="AA144" i="236"/>
  <c r="Z144" i="236"/>
  <c r="Y144" i="236"/>
  <c r="X144" i="236"/>
  <c r="W144" i="236"/>
  <c r="V144" i="236"/>
  <c r="U144" i="236"/>
  <c r="T144" i="236"/>
  <c r="S144" i="236"/>
  <c r="R144" i="236"/>
  <c r="Q144" i="236"/>
  <c r="P144" i="236"/>
  <c r="O144" i="236"/>
  <c r="N144" i="236"/>
  <c r="M144" i="236"/>
  <c r="L144" i="236"/>
  <c r="K144" i="236"/>
  <c r="J144" i="236"/>
  <c r="I144" i="236"/>
  <c r="H144" i="236"/>
  <c r="G144" i="236"/>
  <c r="F144" i="236"/>
  <c r="B144" i="236"/>
  <c r="AR143" i="236"/>
  <c r="AQ143" i="236"/>
  <c r="AP143" i="236"/>
  <c r="AK143" i="236"/>
  <c r="AR142" i="236"/>
  <c r="AQ142" i="236"/>
  <c r="AP142" i="236"/>
  <c r="AK142" i="236"/>
  <c r="AJ142" i="236"/>
  <c r="AI142" i="236"/>
  <c r="AH142" i="236"/>
  <c r="AG142" i="236"/>
  <c r="AF142" i="236"/>
  <c r="AE142" i="236"/>
  <c r="AD142" i="236"/>
  <c r="AC142" i="236"/>
  <c r="AB142" i="236"/>
  <c r="AA142" i="236"/>
  <c r="Z142" i="236"/>
  <c r="Y142" i="236"/>
  <c r="X142" i="236"/>
  <c r="W142" i="236"/>
  <c r="V142" i="236"/>
  <c r="U142" i="236"/>
  <c r="T142" i="236"/>
  <c r="S142" i="236"/>
  <c r="R142" i="236"/>
  <c r="Q142" i="236"/>
  <c r="P142" i="236"/>
  <c r="O142" i="236"/>
  <c r="N142" i="236"/>
  <c r="M142" i="236"/>
  <c r="L142" i="236"/>
  <c r="K142" i="236"/>
  <c r="J142" i="236"/>
  <c r="I142" i="236"/>
  <c r="H142" i="236"/>
  <c r="G142" i="236"/>
  <c r="F142" i="236"/>
  <c r="AR141" i="236"/>
  <c r="AQ141" i="236"/>
  <c r="AP141" i="236"/>
  <c r="AM141" i="236"/>
  <c r="AL141" i="236"/>
  <c r="AK141" i="236"/>
  <c r="BD140" i="236"/>
  <c r="AR140" i="236"/>
  <c r="AQ140" i="236"/>
  <c r="AP140" i="236"/>
  <c r="AN140" i="236"/>
  <c r="AK140" i="236"/>
  <c r="AJ140" i="236"/>
  <c r="AI140" i="236"/>
  <c r="AH140" i="236"/>
  <c r="AG140" i="236"/>
  <c r="AF140" i="236"/>
  <c r="AE140" i="236"/>
  <c r="AD140" i="236"/>
  <c r="AC140" i="236"/>
  <c r="AB140" i="236"/>
  <c r="AA140" i="236"/>
  <c r="Z140" i="236"/>
  <c r="Y140" i="236"/>
  <c r="X140" i="236"/>
  <c r="W140" i="236"/>
  <c r="V140" i="236"/>
  <c r="U140" i="236"/>
  <c r="T140" i="236"/>
  <c r="S140" i="236"/>
  <c r="R140" i="236"/>
  <c r="Q140" i="236"/>
  <c r="P140" i="236"/>
  <c r="O140" i="236"/>
  <c r="N140" i="236"/>
  <c r="M140" i="236"/>
  <c r="L140" i="236"/>
  <c r="K140" i="236"/>
  <c r="J140" i="236"/>
  <c r="I140" i="236"/>
  <c r="H140" i="236"/>
  <c r="G140" i="236"/>
  <c r="F140" i="236"/>
  <c r="AR139" i="236"/>
  <c r="AQ139" i="236"/>
  <c r="AP139" i="236"/>
  <c r="AJ139" i="236"/>
  <c r="AI139" i="236"/>
  <c r="AH139" i="236"/>
  <c r="AG139" i="236"/>
  <c r="AF139" i="236"/>
  <c r="AE139" i="236"/>
  <c r="AD139" i="236"/>
  <c r="AC139" i="236"/>
  <c r="AB139" i="236"/>
  <c r="AA139" i="236"/>
  <c r="Z139" i="236"/>
  <c r="Y139" i="236"/>
  <c r="X139" i="236"/>
  <c r="W139" i="236"/>
  <c r="V139" i="236"/>
  <c r="U139" i="236"/>
  <c r="T139" i="236"/>
  <c r="S139" i="236"/>
  <c r="R139" i="236"/>
  <c r="Q139" i="236"/>
  <c r="P139" i="236"/>
  <c r="O139" i="236"/>
  <c r="N139" i="236"/>
  <c r="M139" i="236"/>
  <c r="L139" i="236"/>
  <c r="K139" i="236"/>
  <c r="J139" i="236"/>
  <c r="I139" i="236"/>
  <c r="H139" i="236"/>
  <c r="G139" i="236"/>
  <c r="F139" i="236"/>
  <c r="AR138" i="236"/>
  <c r="AQ138" i="236"/>
  <c r="AP138" i="236"/>
  <c r="AK138" i="236"/>
  <c r="AJ138" i="236"/>
  <c r="AI138" i="236"/>
  <c r="AH138" i="236"/>
  <c r="AG138" i="236"/>
  <c r="AF138" i="236"/>
  <c r="AE138" i="236"/>
  <c r="AD138" i="236"/>
  <c r="AC138" i="236"/>
  <c r="AB138" i="236"/>
  <c r="AA138" i="236"/>
  <c r="Z138" i="236"/>
  <c r="Y138" i="236"/>
  <c r="X138" i="236"/>
  <c r="W138" i="236"/>
  <c r="V138" i="236"/>
  <c r="U138" i="236"/>
  <c r="T138" i="236"/>
  <c r="S138" i="236"/>
  <c r="R138" i="236"/>
  <c r="Q138" i="236"/>
  <c r="P138" i="236"/>
  <c r="O138" i="236"/>
  <c r="N138" i="236"/>
  <c r="M138" i="236"/>
  <c r="L138" i="236"/>
  <c r="K138" i="236"/>
  <c r="J138" i="236"/>
  <c r="I138" i="236"/>
  <c r="H138" i="236"/>
  <c r="G138" i="236"/>
  <c r="F138" i="236"/>
  <c r="AR137" i="236"/>
  <c r="AQ137" i="236"/>
  <c r="AP137" i="236"/>
  <c r="AK137" i="236"/>
  <c r="AR136" i="236"/>
  <c r="AQ136" i="236"/>
  <c r="AP136" i="236"/>
  <c r="AK136" i="236"/>
  <c r="AZ135" i="236"/>
  <c r="AY135" i="236"/>
  <c r="AR135" i="236"/>
  <c r="AQ135" i="236"/>
  <c r="AP135" i="236"/>
  <c r="AM135" i="236"/>
  <c r="AL135" i="236"/>
  <c r="AK135" i="236"/>
  <c r="AJ135" i="236"/>
  <c r="AI135" i="236"/>
  <c r="AH135" i="236"/>
  <c r="AG135" i="236"/>
  <c r="AF135" i="236"/>
  <c r="AE135" i="236"/>
  <c r="AD135" i="236"/>
  <c r="AC135" i="236"/>
  <c r="AB135" i="236"/>
  <c r="AA135" i="236"/>
  <c r="Z135" i="236"/>
  <c r="Y135" i="236"/>
  <c r="X135" i="236"/>
  <c r="W135" i="236"/>
  <c r="V135" i="236"/>
  <c r="U135" i="236"/>
  <c r="T135" i="236"/>
  <c r="S135" i="236"/>
  <c r="R135" i="236"/>
  <c r="Q135" i="236"/>
  <c r="P135" i="236"/>
  <c r="O135" i="236"/>
  <c r="N135" i="236"/>
  <c r="M135" i="236"/>
  <c r="L135" i="236"/>
  <c r="K135" i="236"/>
  <c r="J135" i="236"/>
  <c r="I135" i="236"/>
  <c r="H135" i="236"/>
  <c r="G135" i="236"/>
  <c r="F135" i="236"/>
  <c r="D135" i="236"/>
  <c r="AR134" i="236"/>
  <c r="AQ134" i="236"/>
  <c r="AP134" i="236"/>
  <c r="AK134" i="236"/>
  <c r="AJ134" i="236"/>
  <c r="AI134" i="236"/>
  <c r="AH134" i="236"/>
  <c r="AG134" i="236"/>
  <c r="AF134" i="236"/>
  <c r="AE134" i="236"/>
  <c r="AD134" i="236"/>
  <c r="AC134" i="236"/>
  <c r="AB134" i="236"/>
  <c r="AA134" i="236"/>
  <c r="Z134" i="236"/>
  <c r="Y134" i="236"/>
  <c r="X134" i="236"/>
  <c r="W134" i="236"/>
  <c r="V134" i="236"/>
  <c r="U134" i="236"/>
  <c r="T134" i="236"/>
  <c r="S134" i="236"/>
  <c r="R134" i="236"/>
  <c r="Q134" i="236"/>
  <c r="P134" i="236"/>
  <c r="O134" i="236"/>
  <c r="N134" i="236"/>
  <c r="M134" i="236"/>
  <c r="L134" i="236"/>
  <c r="K134" i="236"/>
  <c r="J134" i="236"/>
  <c r="I134" i="236"/>
  <c r="H134" i="236"/>
  <c r="G134" i="236"/>
  <c r="F134" i="236"/>
  <c r="B134" i="236"/>
  <c r="AR133" i="236"/>
  <c r="AQ133" i="236"/>
  <c r="AP133" i="236"/>
  <c r="AK133" i="236"/>
  <c r="B133" i="236"/>
  <c r="AR132" i="236"/>
  <c r="AQ132" i="236"/>
  <c r="AP132" i="236"/>
  <c r="AK132" i="236"/>
  <c r="AJ132" i="236"/>
  <c r="AI132" i="236"/>
  <c r="AH132" i="236"/>
  <c r="AG132" i="236"/>
  <c r="AF132" i="236"/>
  <c r="AE132" i="236"/>
  <c r="AD132" i="236"/>
  <c r="AC132" i="236"/>
  <c r="AB132" i="236"/>
  <c r="AA132" i="236"/>
  <c r="Z132" i="236"/>
  <c r="Y132" i="236"/>
  <c r="X132" i="236"/>
  <c r="W132" i="236"/>
  <c r="V132" i="236"/>
  <c r="U132" i="236"/>
  <c r="T132" i="236"/>
  <c r="S132" i="236"/>
  <c r="R132" i="236"/>
  <c r="Q132" i="236"/>
  <c r="P132" i="236"/>
  <c r="O132" i="236"/>
  <c r="N132" i="236"/>
  <c r="M132" i="236"/>
  <c r="L132" i="236"/>
  <c r="K132" i="236"/>
  <c r="J132" i="236"/>
  <c r="I132" i="236"/>
  <c r="H132" i="236"/>
  <c r="G132" i="236"/>
  <c r="F132" i="236"/>
  <c r="B132" i="236"/>
  <c r="AR131" i="236"/>
  <c r="AQ131" i="236"/>
  <c r="AP131" i="236"/>
  <c r="AK131" i="236"/>
  <c r="AJ131" i="236"/>
  <c r="AI131" i="236"/>
  <c r="AH131" i="236"/>
  <c r="AG131" i="236"/>
  <c r="AF131" i="236"/>
  <c r="AE131" i="236"/>
  <c r="AD131" i="236"/>
  <c r="AC131" i="236"/>
  <c r="AB131" i="236"/>
  <c r="AA131" i="236"/>
  <c r="Z131" i="236"/>
  <c r="Y131" i="236"/>
  <c r="X131" i="236"/>
  <c r="W131" i="236"/>
  <c r="V131" i="236"/>
  <c r="U131" i="236"/>
  <c r="T131" i="236"/>
  <c r="S131" i="236"/>
  <c r="R131" i="236"/>
  <c r="Q131" i="236"/>
  <c r="P131" i="236"/>
  <c r="O131" i="236"/>
  <c r="N131" i="236"/>
  <c r="M131" i="236"/>
  <c r="L131" i="236"/>
  <c r="K131" i="236"/>
  <c r="J131" i="236"/>
  <c r="I131" i="236"/>
  <c r="H131" i="236"/>
  <c r="G131" i="236"/>
  <c r="F131" i="236"/>
  <c r="B131" i="236"/>
  <c r="AR130" i="236"/>
  <c r="AQ130" i="236"/>
  <c r="AP130" i="236"/>
  <c r="AK130" i="236"/>
  <c r="AR129" i="236"/>
  <c r="AQ129" i="236"/>
  <c r="AP129" i="236"/>
  <c r="AK129" i="236"/>
  <c r="AJ129" i="236"/>
  <c r="AI129" i="236"/>
  <c r="AH129" i="236"/>
  <c r="AG129" i="236"/>
  <c r="AF129" i="236"/>
  <c r="AE129" i="236"/>
  <c r="AD129" i="236"/>
  <c r="AC129" i="236"/>
  <c r="AB129" i="236"/>
  <c r="AA129" i="236"/>
  <c r="Z129" i="236"/>
  <c r="Y129" i="236"/>
  <c r="X129" i="236"/>
  <c r="W129" i="236"/>
  <c r="V129" i="236"/>
  <c r="U129" i="236"/>
  <c r="T129" i="236"/>
  <c r="S129" i="236"/>
  <c r="R129" i="236"/>
  <c r="Q129" i="236"/>
  <c r="P129" i="236"/>
  <c r="O129" i="236"/>
  <c r="N129" i="236"/>
  <c r="M129" i="236"/>
  <c r="L129" i="236"/>
  <c r="K129" i="236"/>
  <c r="J129" i="236"/>
  <c r="I129" i="236"/>
  <c r="H129" i="236"/>
  <c r="G129" i="236"/>
  <c r="F129" i="236"/>
  <c r="AR128" i="236"/>
  <c r="AQ128" i="236"/>
  <c r="AP128" i="236"/>
  <c r="AM128" i="236"/>
  <c r="AL128" i="236"/>
  <c r="AK128" i="236"/>
  <c r="BD127" i="236"/>
  <c r="AR127" i="236"/>
  <c r="AQ127" i="236"/>
  <c r="AP127" i="236"/>
  <c r="AN127" i="236"/>
  <c r="AK127" i="236"/>
  <c r="AJ127" i="236"/>
  <c r="AI127" i="236"/>
  <c r="AH127" i="236"/>
  <c r="AG127" i="236"/>
  <c r="AF127" i="236"/>
  <c r="AE127" i="236"/>
  <c r="AD127" i="236"/>
  <c r="AC127" i="236"/>
  <c r="AB127" i="236"/>
  <c r="AA127" i="236"/>
  <c r="Z127" i="236"/>
  <c r="Y127" i="236"/>
  <c r="X127" i="236"/>
  <c r="W127" i="236"/>
  <c r="V127" i="236"/>
  <c r="U127" i="236"/>
  <c r="T127" i="236"/>
  <c r="S127" i="236"/>
  <c r="R127" i="236"/>
  <c r="Q127" i="236"/>
  <c r="P127" i="236"/>
  <c r="O127" i="236"/>
  <c r="N127" i="236"/>
  <c r="M127" i="236"/>
  <c r="L127" i="236"/>
  <c r="K127" i="236"/>
  <c r="J127" i="236"/>
  <c r="I127" i="236"/>
  <c r="H127" i="236"/>
  <c r="G127" i="236"/>
  <c r="F127" i="236"/>
  <c r="B127" i="236"/>
  <c r="AR126" i="236"/>
  <c r="AQ126" i="236"/>
  <c r="AP126" i="236"/>
  <c r="AJ126" i="236"/>
  <c r="AI126" i="236"/>
  <c r="AH126" i="236"/>
  <c r="AG126" i="236"/>
  <c r="AF126" i="236"/>
  <c r="AE126" i="236"/>
  <c r="AD126" i="236"/>
  <c r="AC126" i="236"/>
  <c r="AB126" i="236"/>
  <c r="AA126" i="236"/>
  <c r="Z126" i="236"/>
  <c r="Y126" i="236"/>
  <c r="X126" i="236"/>
  <c r="W126" i="236"/>
  <c r="V126" i="236"/>
  <c r="U126" i="236"/>
  <c r="T126" i="236"/>
  <c r="S126" i="236"/>
  <c r="R126" i="236"/>
  <c r="Q126" i="236"/>
  <c r="P126" i="236"/>
  <c r="O126" i="236"/>
  <c r="N126" i="236"/>
  <c r="M126" i="236"/>
  <c r="L126" i="236"/>
  <c r="K126" i="236"/>
  <c r="J126" i="236"/>
  <c r="I126" i="236"/>
  <c r="H126" i="236"/>
  <c r="G126" i="236"/>
  <c r="F126" i="236"/>
  <c r="AR125" i="236"/>
  <c r="AQ125" i="236"/>
  <c r="AP125" i="236"/>
  <c r="AK125" i="236"/>
  <c r="AJ125" i="236"/>
  <c r="AI125" i="236"/>
  <c r="AH125" i="236"/>
  <c r="AG125" i="236"/>
  <c r="AF125" i="236"/>
  <c r="AE125" i="236"/>
  <c r="AD125" i="236"/>
  <c r="AC125" i="236"/>
  <c r="AB125" i="236"/>
  <c r="AA125" i="236"/>
  <c r="Z125" i="236"/>
  <c r="Y125" i="236"/>
  <c r="X125" i="236"/>
  <c r="W125" i="236"/>
  <c r="V125" i="236"/>
  <c r="U125" i="236"/>
  <c r="T125" i="236"/>
  <c r="S125" i="236"/>
  <c r="R125" i="236"/>
  <c r="Q125" i="236"/>
  <c r="P125" i="236"/>
  <c r="O125" i="236"/>
  <c r="N125" i="236"/>
  <c r="M125" i="236"/>
  <c r="L125" i="236"/>
  <c r="K125" i="236"/>
  <c r="J125" i="236"/>
  <c r="I125" i="236"/>
  <c r="H125" i="236"/>
  <c r="G125" i="236"/>
  <c r="F125" i="236"/>
  <c r="AR124" i="236"/>
  <c r="AQ124" i="236"/>
  <c r="AP124" i="236"/>
  <c r="AK124" i="236"/>
  <c r="AR123" i="236"/>
  <c r="AQ123" i="236"/>
  <c r="AP123" i="236"/>
  <c r="AK123" i="236"/>
  <c r="AZ122" i="236"/>
  <c r="AY122" i="236"/>
  <c r="AR122" i="236"/>
  <c r="AQ122" i="236"/>
  <c r="AP122" i="236"/>
  <c r="AM122" i="236"/>
  <c r="AL122" i="236"/>
  <c r="AK122" i="236"/>
  <c r="AJ122" i="236"/>
  <c r="AI122" i="236"/>
  <c r="AH122" i="236"/>
  <c r="AG122" i="236"/>
  <c r="AF122" i="236"/>
  <c r="AE122" i="236"/>
  <c r="AD122" i="236"/>
  <c r="AC122" i="236"/>
  <c r="AB122" i="236"/>
  <c r="AA122" i="236"/>
  <c r="Z122" i="236"/>
  <c r="Y122" i="236"/>
  <c r="X122" i="236"/>
  <c r="W122" i="236"/>
  <c r="V122" i="236"/>
  <c r="U122" i="236"/>
  <c r="T122" i="236"/>
  <c r="S122" i="236"/>
  <c r="R122" i="236"/>
  <c r="Q122" i="236"/>
  <c r="P122" i="236"/>
  <c r="O122" i="236"/>
  <c r="N122" i="236"/>
  <c r="M122" i="236"/>
  <c r="L122" i="236"/>
  <c r="K122" i="236"/>
  <c r="J122" i="236"/>
  <c r="I122" i="236"/>
  <c r="H122" i="236"/>
  <c r="G122" i="236"/>
  <c r="F122" i="236"/>
  <c r="D122" i="236"/>
  <c r="AR121" i="236"/>
  <c r="AQ121" i="236"/>
  <c r="AP121" i="236"/>
  <c r="AK121" i="236"/>
  <c r="AJ121" i="236"/>
  <c r="AI121" i="236"/>
  <c r="AH121" i="236"/>
  <c r="AG121" i="236"/>
  <c r="AF121" i="236"/>
  <c r="AE121" i="236"/>
  <c r="AD121" i="236"/>
  <c r="AC121" i="236"/>
  <c r="AB121" i="236"/>
  <c r="AA121" i="236"/>
  <c r="Z121" i="236"/>
  <c r="Y121" i="236"/>
  <c r="X121" i="236"/>
  <c r="W121" i="236"/>
  <c r="V121" i="236"/>
  <c r="U121" i="236"/>
  <c r="T121" i="236"/>
  <c r="S121" i="236"/>
  <c r="R121" i="236"/>
  <c r="Q121" i="236"/>
  <c r="P121" i="236"/>
  <c r="O121" i="236"/>
  <c r="N121" i="236"/>
  <c r="M121" i="236"/>
  <c r="L121" i="236"/>
  <c r="K121" i="236"/>
  <c r="J121" i="236"/>
  <c r="I121" i="236"/>
  <c r="H121" i="236"/>
  <c r="G121" i="236"/>
  <c r="F121" i="236"/>
  <c r="B121" i="236"/>
  <c r="AR120" i="236"/>
  <c r="AQ120" i="236"/>
  <c r="AP120" i="236"/>
  <c r="AK120" i="236"/>
  <c r="B120" i="236"/>
  <c r="AR119" i="236"/>
  <c r="AQ119" i="236"/>
  <c r="AP119" i="236"/>
  <c r="AK119" i="236"/>
  <c r="AJ119" i="236"/>
  <c r="AI119" i="236"/>
  <c r="AH119" i="236"/>
  <c r="AG119" i="236"/>
  <c r="AF119" i="236"/>
  <c r="AE119" i="236"/>
  <c r="AD119" i="236"/>
  <c r="AC119" i="236"/>
  <c r="AB119" i="236"/>
  <c r="AA119" i="236"/>
  <c r="Z119" i="236"/>
  <c r="Y119" i="236"/>
  <c r="X119" i="236"/>
  <c r="W119" i="236"/>
  <c r="V119" i="236"/>
  <c r="U119" i="236"/>
  <c r="T119" i="236"/>
  <c r="S119" i="236"/>
  <c r="R119" i="236"/>
  <c r="Q119" i="236"/>
  <c r="P119" i="236"/>
  <c r="O119" i="236"/>
  <c r="N119" i="236"/>
  <c r="M119" i="236"/>
  <c r="L119" i="236"/>
  <c r="K119" i="236"/>
  <c r="J119" i="236"/>
  <c r="I119" i="236"/>
  <c r="H119" i="236"/>
  <c r="G119" i="236"/>
  <c r="F119" i="236"/>
  <c r="B119" i="236"/>
  <c r="AR118" i="236"/>
  <c r="AQ118" i="236"/>
  <c r="AP118" i="236"/>
  <c r="AK118" i="236"/>
  <c r="AJ118" i="236"/>
  <c r="AI118" i="236"/>
  <c r="AH118" i="236"/>
  <c r="AG118" i="236"/>
  <c r="AF118" i="236"/>
  <c r="AE118" i="236"/>
  <c r="AD118" i="236"/>
  <c r="AC118" i="236"/>
  <c r="AB118" i="236"/>
  <c r="AA118" i="236"/>
  <c r="Z118" i="236"/>
  <c r="Y118" i="236"/>
  <c r="X118" i="236"/>
  <c r="W118" i="236"/>
  <c r="V118" i="236"/>
  <c r="U118" i="236"/>
  <c r="T118" i="236"/>
  <c r="S118" i="236"/>
  <c r="R118" i="236"/>
  <c r="Q118" i="236"/>
  <c r="P118" i="236"/>
  <c r="O118" i="236"/>
  <c r="N118" i="236"/>
  <c r="M118" i="236"/>
  <c r="L118" i="236"/>
  <c r="K118" i="236"/>
  <c r="J118" i="236"/>
  <c r="I118" i="236"/>
  <c r="H118" i="236"/>
  <c r="G118" i="236"/>
  <c r="F118" i="236"/>
  <c r="B118" i="236"/>
  <c r="AR117" i="236"/>
  <c r="AQ117" i="236"/>
  <c r="AP117" i="236"/>
  <c r="AK117" i="236"/>
  <c r="AR116" i="236"/>
  <c r="AQ116" i="236"/>
  <c r="AP116" i="236"/>
  <c r="AK116" i="236"/>
  <c r="AJ116" i="236"/>
  <c r="AI116" i="236"/>
  <c r="AH116" i="236"/>
  <c r="AG116" i="236"/>
  <c r="AF116" i="236"/>
  <c r="AE116" i="236"/>
  <c r="AD116" i="236"/>
  <c r="AC116" i="236"/>
  <c r="AB116" i="236"/>
  <c r="AA116" i="236"/>
  <c r="Z116" i="236"/>
  <c r="Y116" i="236"/>
  <c r="X116" i="236"/>
  <c r="W116" i="236"/>
  <c r="V116" i="236"/>
  <c r="U116" i="236"/>
  <c r="T116" i="236"/>
  <c r="S116" i="236"/>
  <c r="R116" i="236"/>
  <c r="Q116" i="236"/>
  <c r="P116" i="236"/>
  <c r="O116" i="236"/>
  <c r="N116" i="236"/>
  <c r="M116" i="236"/>
  <c r="L116" i="236"/>
  <c r="K116" i="236"/>
  <c r="J116" i="236"/>
  <c r="I116" i="236"/>
  <c r="H116" i="236"/>
  <c r="G116" i="236"/>
  <c r="F116" i="236"/>
  <c r="AR115" i="236"/>
  <c r="AQ115" i="236"/>
  <c r="AP115" i="236"/>
  <c r="AM115" i="236"/>
  <c r="AL115" i="236"/>
  <c r="AK115" i="236"/>
  <c r="BD114" i="236"/>
  <c r="AR114" i="236"/>
  <c r="AQ114" i="236"/>
  <c r="AP114" i="236"/>
  <c r="AN114" i="236"/>
  <c r="AK114" i="236"/>
  <c r="AJ114" i="236"/>
  <c r="AI114" i="236"/>
  <c r="AH114" i="236"/>
  <c r="AG114" i="236"/>
  <c r="AF114" i="236"/>
  <c r="AE114" i="236"/>
  <c r="AD114" i="236"/>
  <c r="AC114" i="236"/>
  <c r="AB114" i="236"/>
  <c r="AA114" i="236"/>
  <c r="Z114" i="236"/>
  <c r="Y114" i="236"/>
  <c r="X114" i="236"/>
  <c r="W114" i="236"/>
  <c r="V114" i="236"/>
  <c r="U114" i="236"/>
  <c r="T114" i="236"/>
  <c r="S114" i="236"/>
  <c r="R114" i="236"/>
  <c r="Q114" i="236"/>
  <c r="P114" i="236"/>
  <c r="O114" i="236"/>
  <c r="N114" i="236"/>
  <c r="M114" i="236"/>
  <c r="L114" i="236"/>
  <c r="K114" i="236"/>
  <c r="J114" i="236"/>
  <c r="I114" i="236"/>
  <c r="H114" i="236"/>
  <c r="G114" i="236"/>
  <c r="F114" i="236"/>
  <c r="AR113" i="236"/>
  <c r="AQ113" i="236"/>
  <c r="AP113" i="236"/>
  <c r="AJ113" i="236"/>
  <c r="AI113" i="236"/>
  <c r="AH113" i="236"/>
  <c r="AG113" i="236"/>
  <c r="AF113" i="236"/>
  <c r="AE113" i="236"/>
  <c r="AD113" i="236"/>
  <c r="AC113" i="236"/>
  <c r="AB113" i="236"/>
  <c r="AA113" i="236"/>
  <c r="Z113" i="236"/>
  <c r="Y113" i="236"/>
  <c r="X113" i="236"/>
  <c r="W113" i="236"/>
  <c r="V113" i="236"/>
  <c r="U113" i="236"/>
  <c r="T113" i="236"/>
  <c r="S113" i="236"/>
  <c r="R113" i="236"/>
  <c r="Q113" i="236"/>
  <c r="P113" i="236"/>
  <c r="O113" i="236"/>
  <c r="N113" i="236"/>
  <c r="M113" i="236"/>
  <c r="L113" i="236"/>
  <c r="K113" i="236"/>
  <c r="J113" i="236"/>
  <c r="I113" i="236"/>
  <c r="H113" i="236"/>
  <c r="G113" i="236"/>
  <c r="F113" i="236"/>
  <c r="AR112" i="236"/>
  <c r="AQ112" i="236"/>
  <c r="AP112" i="236"/>
  <c r="AK112" i="236"/>
  <c r="AJ112" i="236"/>
  <c r="AI112" i="236"/>
  <c r="AH112" i="236"/>
  <c r="AG112" i="236"/>
  <c r="AF112" i="236"/>
  <c r="AE112" i="236"/>
  <c r="AD112" i="236"/>
  <c r="AC112" i="236"/>
  <c r="AB112" i="236"/>
  <c r="AA112" i="236"/>
  <c r="Z112" i="236"/>
  <c r="Y112" i="236"/>
  <c r="X112" i="236"/>
  <c r="W112" i="236"/>
  <c r="V112" i="236"/>
  <c r="U112" i="236"/>
  <c r="T112" i="236"/>
  <c r="S112" i="236"/>
  <c r="R112" i="236"/>
  <c r="Q112" i="236"/>
  <c r="P112" i="236"/>
  <c r="O112" i="236"/>
  <c r="N112" i="236"/>
  <c r="M112" i="236"/>
  <c r="L112" i="236"/>
  <c r="K112" i="236"/>
  <c r="J112" i="236"/>
  <c r="I112" i="236"/>
  <c r="H112" i="236"/>
  <c r="G112" i="236"/>
  <c r="F112" i="236"/>
  <c r="AR111" i="236"/>
  <c r="AQ111" i="236"/>
  <c r="AP111" i="236"/>
  <c r="AK111" i="236"/>
  <c r="AR110" i="236"/>
  <c r="AQ110" i="236"/>
  <c r="AP110" i="236"/>
  <c r="AK110" i="236"/>
  <c r="AZ109" i="236"/>
  <c r="AY109" i="236"/>
  <c r="AR109" i="236"/>
  <c r="AQ109" i="236"/>
  <c r="AP109" i="236"/>
  <c r="AM109" i="236"/>
  <c r="AL109" i="236"/>
  <c r="AK109" i="236"/>
  <c r="AJ109" i="236"/>
  <c r="AI109" i="236"/>
  <c r="AH109" i="236"/>
  <c r="AG109" i="236"/>
  <c r="AF109" i="236"/>
  <c r="AE109" i="236"/>
  <c r="AD109" i="236"/>
  <c r="AC109" i="236"/>
  <c r="AB109" i="236"/>
  <c r="AA109" i="236"/>
  <c r="Z109" i="236"/>
  <c r="Y109" i="236"/>
  <c r="X109" i="236"/>
  <c r="W109" i="236"/>
  <c r="V109" i="236"/>
  <c r="U109" i="236"/>
  <c r="T109" i="236"/>
  <c r="S109" i="236"/>
  <c r="R109" i="236"/>
  <c r="Q109" i="236"/>
  <c r="P109" i="236"/>
  <c r="O109" i="236"/>
  <c r="N109" i="236"/>
  <c r="M109" i="236"/>
  <c r="L109" i="236"/>
  <c r="K109" i="236"/>
  <c r="J109" i="236"/>
  <c r="I109" i="236"/>
  <c r="H109" i="236"/>
  <c r="G109" i="236"/>
  <c r="F109" i="236"/>
  <c r="D109" i="236"/>
  <c r="AR108" i="236"/>
  <c r="AQ108" i="236"/>
  <c r="AP108" i="236"/>
  <c r="AK108" i="236"/>
  <c r="AJ108" i="236"/>
  <c r="AI108" i="236"/>
  <c r="AH108" i="236"/>
  <c r="AG108" i="236"/>
  <c r="AF108" i="236"/>
  <c r="AE108" i="236"/>
  <c r="AD108" i="236"/>
  <c r="AC108" i="236"/>
  <c r="AB108" i="236"/>
  <c r="AA108" i="236"/>
  <c r="Z108" i="236"/>
  <c r="Y108" i="236"/>
  <c r="X108" i="236"/>
  <c r="W108" i="236"/>
  <c r="V108" i="236"/>
  <c r="U108" i="236"/>
  <c r="T108" i="236"/>
  <c r="S108" i="236"/>
  <c r="R108" i="236"/>
  <c r="Q108" i="236"/>
  <c r="P108" i="236"/>
  <c r="O108" i="236"/>
  <c r="N108" i="236"/>
  <c r="M108" i="236"/>
  <c r="L108" i="236"/>
  <c r="K108" i="236"/>
  <c r="J108" i="236"/>
  <c r="I108" i="236"/>
  <c r="H108" i="236"/>
  <c r="G108" i="236"/>
  <c r="F108" i="236"/>
  <c r="AR107" i="236"/>
  <c r="AQ107" i="236"/>
  <c r="AP107" i="236"/>
  <c r="AK107" i="236"/>
  <c r="AR106" i="236"/>
  <c r="AQ106" i="236"/>
  <c r="AP106" i="236"/>
  <c r="AK106" i="236"/>
  <c r="AJ106" i="236"/>
  <c r="AI106" i="236"/>
  <c r="AH106" i="236"/>
  <c r="AG106" i="236"/>
  <c r="AF106" i="236"/>
  <c r="AE106" i="236"/>
  <c r="AD106" i="236"/>
  <c r="AC106" i="236"/>
  <c r="AB106" i="236"/>
  <c r="AA106" i="236"/>
  <c r="Z106" i="236"/>
  <c r="Y106" i="236"/>
  <c r="X106" i="236"/>
  <c r="W106" i="236"/>
  <c r="V106" i="236"/>
  <c r="U106" i="236"/>
  <c r="T106" i="236"/>
  <c r="S106" i="236"/>
  <c r="R106" i="236"/>
  <c r="Q106" i="236"/>
  <c r="P106" i="236"/>
  <c r="O106" i="236"/>
  <c r="N106" i="236"/>
  <c r="M106" i="236"/>
  <c r="L106" i="236"/>
  <c r="K106" i="236"/>
  <c r="J106" i="236"/>
  <c r="I106" i="236"/>
  <c r="H106" i="236"/>
  <c r="G106" i="236"/>
  <c r="F106" i="236"/>
  <c r="AR105" i="236"/>
  <c r="AQ105" i="236"/>
  <c r="AP105" i="236"/>
  <c r="AK105" i="236"/>
  <c r="AJ105" i="236"/>
  <c r="AI105" i="236"/>
  <c r="AH105" i="236"/>
  <c r="AG105" i="236"/>
  <c r="AF105" i="236"/>
  <c r="AE105" i="236"/>
  <c r="AD105" i="236"/>
  <c r="AC105" i="236"/>
  <c r="AB105" i="236"/>
  <c r="AA105" i="236"/>
  <c r="Z105" i="236"/>
  <c r="Y105" i="236"/>
  <c r="X105" i="236"/>
  <c r="W105" i="236"/>
  <c r="V105" i="236"/>
  <c r="U105" i="236"/>
  <c r="T105" i="236"/>
  <c r="S105" i="236"/>
  <c r="R105" i="236"/>
  <c r="Q105" i="236"/>
  <c r="P105" i="236"/>
  <c r="O105" i="236"/>
  <c r="N105" i="236"/>
  <c r="M105" i="236"/>
  <c r="L105" i="236"/>
  <c r="K105" i="236"/>
  <c r="J105" i="236"/>
  <c r="I105" i="236"/>
  <c r="H105" i="236"/>
  <c r="G105" i="236"/>
  <c r="F105" i="236"/>
  <c r="AR104" i="236"/>
  <c r="AQ104" i="236"/>
  <c r="AP104" i="236"/>
  <c r="AK104" i="236"/>
  <c r="AR103" i="236"/>
  <c r="AQ103" i="236"/>
  <c r="AP103" i="236"/>
  <c r="AK103" i="236"/>
  <c r="AJ103" i="236"/>
  <c r="AI103" i="236"/>
  <c r="AH103" i="236"/>
  <c r="AG103" i="236"/>
  <c r="AF103" i="236"/>
  <c r="AE103" i="236"/>
  <c r="AD103" i="236"/>
  <c r="AC103" i="236"/>
  <c r="AB103" i="236"/>
  <c r="AA103" i="236"/>
  <c r="Z103" i="236"/>
  <c r="Y103" i="236"/>
  <c r="X103" i="236"/>
  <c r="W103" i="236"/>
  <c r="V103" i="236"/>
  <c r="U103" i="236"/>
  <c r="T103" i="236"/>
  <c r="S103" i="236"/>
  <c r="R103" i="236"/>
  <c r="Q103" i="236"/>
  <c r="P103" i="236"/>
  <c r="O103" i="236"/>
  <c r="N103" i="236"/>
  <c r="M103" i="236"/>
  <c r="L103" i="236"/>
  <c r="K103" i="236"/>
  <c r="J103" i="236"/>
  <c r="I103" i="236"/>
  <c r="H103" i="236"/>
  <c r="G103" i="236"/>
  <c r="F103" i="236"/>
  <c r="AR102" i="236"/>
  <c r="AQ102" i="236"/>
  <c r="AP102" i="236"/>
  <c r="AM102" i="236"/>
  <c r="AL102" i="236"/>
  <c r="AK102" i="236"/>
  <c r="BD101" i="236"/>
  <c r="AR101" i="236"/>
  <c r="AQ101" i="236"/>
  <c r="AP101" i="236"/>
  <c r="AN101" i="236"/>
  <c r="AK101" i="236"/>
  <c r="AJ101" i="236"/>
  <c r="AI101" i="236"/>
  <c r="AH101" i="236"/>
  <c r="AG101" i="236"/>
  <c r="AF101" i="236"/>
  <c r="AE101" i="236"/>
  <c r="AD101" i="236"/>
  <c r="AC101" i="236"/>
  <c r="AB101" i="236"/>
  <c r="AA101" i="236"/>
  <c r="Z101" i="236"/>
  <c r="Y101" i="236"/>
  <c r="X101" i="236"/>
  <c r="W101" i="236"/>
  <c r="V101" i="236"/>
  <c r="U101" i="236"/>
  <c r="T101" i="236"/>
  <c r="S101" i="236"/>
  <c r="R101" i="236"/>
  <c r="Q101" i="236"/>
  <c r="P101" i="236"/>
  <c r="O101" i="236"/>
  <c r="N101" i="236"/>
  <c r="M101" i="236"/>
  <c r="L101" i="236"/>
  <c r="K101" i="236"/>
  <c r="J101" i="236"/>
  <c r="I101" i="236"/>
  <c r="H101" i="236"/>
  <c r="G101" i="236"/>
  <c r="F101" i="236"/>
  <c r="B101" i="236"/>
  <c r="AR100" i="236"/>
  <c r="AQ100" i="236"/>
  <c r="AP100" i="236"/>
  <c r="AJ100" i="236"/>
  <c r="AI100" i="236"/>
  <c r="AH100" i="236"/>
  <c r="AG100" i="236"/>
  <c r="AF100" i="236"/>
  <c r="AE100" i="236"/>
  <c r="AD100" i="236"/>
  <c r="AC100" i="236"/>
  <c r="AB100" i="236"/>
  <c r="AA100" i="236"/>
  <c r="Z100" i="236"/>
  <c r="Y100" i="236"/>
  <c r="X100" i="236"/>
  <c r="W100" i="236"/>
  <c r="V100" i="236"/>
  <c r="U100" i="236"/>
  <c r="T100" i="236"/>
  <c r="S100" i="236"/>
  <c r="R100" i="236"/>
  <c r="Q100" i="236"/>
  <c r="P100" i="236"/>
  <c r="O100" i="236"/>
  <c r="N100" i="236"/>
  <c r="M100" i="236"/>
  <c r="L100" i="236"/>
  <c r="K100" i="236"/>
  <c r="J100" i="236"/>
  <c r="I100" i="236"/>
  <c r="H100" i="236"/>
  <c r="G100" i="236"/>
  <c r="F100" i="236"/>
  <c r="AR99" i="236"/>
  <c r="AQ99" i="236"/>
  <c r="AP99" i="236"/>
  <c r="AK99" i="236"/>
  <c r="AJ99" i="236"/>
  <c r="AI99" i="236"/>
  <c r="AH99" i="236"/>
  <c r="AG99" i="236"/>
  <c r="AF99" i="236"/>
  <c r="AE99" i="236"/>
  <c r="AD99" i="236"/>
  <c r="AC99" i="236"/>
  <c r="AB99" i="236"/>
  <c r="AA99" i="236"/>
  <c r="Z99" i="236"/>
  <c r="Y99" i="236"/>
  <c r="X99" i="236"/>
  <c r="W99" i="236"/>
  <c r="V99" i="236"/>
  <c r="U99" i="236"/>
  <c r="T99" i="236"/>
  <c r="S99" i="236"/>
  <c r="R99" i="236"/>
  <c r="Q99" i="236"/>
  <c r="P99" i="236"/>
  <c r="O99" i="236"/>
  <c r="N99" i="236"/>
  <c r="M99" i="236"/>
  <c r="L99" i="236"/>
  <c r="K99" i="236"/>
  <c r="J99" i="236"/>
  <c r="I99" i="236"/>
  <c r="H99" i="236"/>
  <c r="G99" i="236"/>
  <c r="F99" i="236"/>
  <c r="AR98" i="236"/>
  <c r="AQ98" i="236"/>
  <c r="AP98" i="236"/>
  <c r="AK98" i="236"/>
  <c r="B98" i="236"/>
  <c r="AR97" i="236"/>
  <c r="AQ97" i="236"/>
  <c r="AP97" i="236"/>
  <c r="AK97" i="236"/>
  <c r="AZ96" i="236"/>
  <c r="AY96" i="236"/>
  <c r="AR96" i="236"/>
  <c r="AQ96" i="236"/>
  <c r="AP96" i="236"/>
  <c r="AM96" i="236"/>
  <c r="AL96" i="236"/>
  <c r="AK96" i="236"/>
  <c r="AJ96" i="236"/>
  <c r="AI96" i="236"/>
  <c r="AH96" i="236"/>
  <c r="AG96" i="236"/>
  <c r="AF96" i="236"/>
  <c r="AE96" i="236"/>
  <c r="AD96" i="236"/>
  <c r="AC96" i="236"/>
  <c r="AB96" i="236"/>
  <c r="AA96" i="236"/>
  <c r="Z96" i="236"/>
  <c r="Y96" i="236"/>
  <c r="X96" i="236"/>
  <c r="W96" i="236"/>
  <c r="V96" i="236"/>
  <c r="U96" i="236"/>
  <c r="T96" i="236"/>
  <c r="S96" i="236"/>
  <c r="R96" i="236"/>
  <c r="Q96" i="236"/>
  <c r="P96" i="236"/>
  <c r="O96" i="236"/>
  <c r="N96" i="236"/>
  <c r="M96" i="236"/>
  <c r="L96" i="236"/>
  <c r="K96" i="236"/>
  <c r="J96" i="236"/>
  <c r="I96" i="236"/>
  <c r="H96" i="236"/>
  <c r="G96" i="236"/>
  <c r="F96" i="236"/>
  <c r="D96" i="236"/>
  <c r="B96" i="236"/>
  <c r="AR95" i="236"/>
  <c r="AQ95" i="236"/>
  <c r="AP95" i="236"/>
  <c r="AK95" i="236"/>
  <c r="AJ95" i="236"/>
  <c r="AI95" i="236"/>
  <c r="AH95" i="236"/>
  <c r="AG95" i="236"/>
  <c r="AF95" i="236"/>
  <c r="AE95" i="236"/>
  <c r="AD95" i="236"/>
  <c r="AC95" i="236"/>
  <c r="AB95" i="236"/>
  <c r="AA95" i="236"/>
  <c r="Z95" i="236"/>
  <c r="Y95" i="236"/>
  <c r="X95" i="236"/>
  <c r="W95" i="236"/>
  <c r="V95" i="236"/>
  <c r="U95" i="236"/>
  <c r="T95" i="236"/>
  <c r="S95" i="236"/>
  <c r="R95" i="236"/>
  <c r="Q95" i="236"/>
  <c r="P95" i="236"/>
  <c r="O95" i="236"/>
  <c r="N95" i="236"/>
  <c r="M95" i="236"/>
  <c r="L95" i="236"/>
  <c r="K95" i="236"/>
  <c r="J95" i="236"/>
  <c r="I95" i="236"/>
  <c r="H95" i="236"/>
  <c r="G95" i="236"/>
  <c r="F95" i="236"/>
  <c r="B95" i="236"/>
  <c r="AR94" i="236"/>
  <c r="AQ94" i="236"/>
  <c r="AP94" i="236"/>
  <c r="AK94" i="236"/>
  <c r="B94" i="236"/>
  <c r="AR93" i="236"/>
  <c r="AQ93" i="236"/>
  <c r="AP93" i="236"/>
  <c r="AK93" i="236"/>
  <c r="AJ93" i="236"/>
  <c r="AI93" i="236"/>
  <c r="AH93" i="236"/>
  <c r="AG93" i="236"/>
  <c r="AF93" i="236"/>
  <c r="AE93" i="236"/>
  <c r="AD93" i="236"/>
  <c r="AC93" i="236"/>
  <c r="AB93" i="236"/>
  <c r="AA93" i="236"/>
  <c r="Z93" i="236"/>
  <c r="Y93" i="236"/>
  <c r="X93" i="236"/>
  <c r="W93" i="236"/>
  <c r="V93" i="236"/>
  <c r="U93" i="236"/>
  <c r="T93" i="236"/>
  <c r="S93" i="236"/>
  <c r="R93" i="236"/>
  <c r="Q93" i="236"/>
  <c r="P93" i="236"/>
  <c r="O93" i="236"/>
  <c r="N93" i="236"/>
  <c r="M93" i="236"/>
  <c r="L93" i="236"/>
  <c r="K93" i="236"/>
  <c r="J93" i="236"/>
  <c r="I93" i="236"/>
  <c r="H93" i="236"/>
  <c r="G93" i="236"/>
  <c r="F93" i="236"/>
  <c r="B93" i="236"/>
  <c r="AR92" i="236"/>
  <c r="AQ92" i="236"/>
  <c r="AP92" i="236"/>
  <c r="AK92" i="236"/>
  <c r="AJ92" i="236"/>
  <c r="AI92" i="236"/>
  <c r="AH92" i="236"/>
  <c r="AG92" i="236"/>
  <c r="AF92" i="236"/>
  <c r="AE92" i="236"/>
  <c r="AD92" i="236"/>
  <c r="AC92" i="236"/>
  <c r="AB92" i="236"/>
  <c r="AA92" i="236"/>
  <c r="Z92" i="236"/>
  <c r="Y92" i="236"/>
  <c r="X92" i="236"/>
  <c r="W92" i="236"/>
  <c r="V92" i="236"/>
  <c r="U92" i="236"/>
  <c r="T92" i="236"/>
  <c r="S92" i="236"/>
  <c r="R92" i="236"/>
  <c r="Q92" i="236"/>
  <c r="P92" i="236"/>
  <c r="O92" i="236"/>
  <c r="N92" i="236"/>
  <c r="M92" i="236"/>
  <c r="L92" i="236"/>
  <c r="K92" i="236"/>
  <c r="J92" i="236"/>
  <c r="I92" i="236"/>
  <c r="H92" i="236"/>
  <c r="G92" i="236"/>
  <c r="F92" i="236"/>
  <c r="B92" i="236"/>
  <c r="AR91" i="236"/>
  <c r="AQ91" i="236"/>
  <c r="AP91" i="236"/>
  <c r="AK91" i="236"/>
  <c r="B91" i="236"/>
  <c r="AR90" i="236"/>
  <c r="AQ90" i="236"/>
  <c r="AP90" i="236"/>
  <c r="AK90" i="236"/>
  <c r="AJ90" i="236"/>
  <c r="AI90" i="236"/>
  <c r="AH90" i="236"/>
  <c r="AG90" i="236"/>
  <c r="AF90" i="236"/>
  <c r="AE90" i="236"/>
  <c r="AD90" i="236"/>
  <c r="AC90" i="236"/>
  <c r="AB90" i="236"/>
  <c r="AA90" i="236"/>
  <c r="Z90" i="236"/>
  <c r="Y90" i="236"/>
  <c r="X90" i="236"/>
  <c r="W90" i="236"/>
  <c r="V90" i="236"/>
  <c r="U90" i="236"/>
  <c r="T90" i="236"/>
  <c r="S90" i="236"/>
  <c r="R90" i="236"/>
  <c r="Q90" i="236"/>
  <c r="P90" i="236"/>
  <c r="O90" i="236"/>
  <c r="N90" i="236"/>
  <c r="M90" i="236"/>
  <c r="L90" i="236"/>
  <c r="K90" i="236"/>
  <c r="J90" i="236"/>
  <c r="I90" i="236"/>
  <c r="H90" i="236"/>
  <c r="G90" i="236"/>
  <c r="F90" i="236"/>
  <c r="AR89" i="236"/>
  <c r="AQ89" i="236"/>
  <c r="AP89" i="236"/>
  <c r="AM89" i="236"/>
  <c r="AL89" i="236"/>
  <c r="AK89" i="236"/>
  <c r="BD88" i="236"/>
  <c r="AR88" i="236"/>
  <c r="AQ88" i="236"/>
  <c r="AP88" i="236"/>
  <c r="AN88" i="236"/>
  <c r="AK88" i="236"/>
  <c r="AJ88" i="236"/>
  <c r="AI88" i="236"/>
  <c r="AH88" i="236"/>
  <c r="AG88" i="236"/>
  <c r="AF88" i="236"/>
  <c r="AE88" i="236"/>
  <c r="AD88" i="236"/>
  <c r="AC88" i="236"/>
  <c r="AB88" i="236"/>
  <c r="AA88" i="236"/>
  <c r="Z88" i="236"/>
  <c r="Y88" i="236"/>
  <c r="X88" i="236"/>
  <c r="W88" i="236"/>
  <c r="V88" i="236"/>
  <c r="U88" i="236"/>
  <c r="T88" i="236"/>
  <c r="S88" i="236"/>
  <c r="R88" i="236"/>
  <c r="Q88" i="236"/>
  <c r="P88" i="236"/>
  <c r="O88" i="236"/>
  <c r="N88" i="236"/>
  <c r="M88" i="236"/>
  <c r="L88" i="236"/>
  <c r="K88" i="236"/>
  <c r="J88" i="236"/>
  <c r="I88" i="236"/>
  <c r="H88" i="236"/>
  <c r="G88" i="236"/>
  <c r="F88" i="236"/>
  <c r="AR87" i="236"/>
  <c r="AQ87" i="236"/>
  <c r="AP87" i="236"/>
  <c r="AJ87" i="236"/>
  <c r="AI87" i="236"/>
  <c r="AH87" i="236"/>
  <c r="AG87" i="236"/>
  <c r="AF87" i="236"/>
  <c r="AE87" i="236"/>
  <c r="AD87" i="236"/>
  <c r="AC87" i="236"/>
  <c r="AB87" i="236"/>
  <c r="AA87" i="236"/>
  <c r="Z87" i="236"/>
  <c r="Y87" i="236"/>
  <c r="X87" i="236"/>
  <c r="W87" i="236"/>
  <c r="V87" i="236"/>
  <c r="U87" i="236"/>
  <c r="T87" i="236"/>
  <c r="S87" i="236"/>
  <c r="R87" i="236"/>
  <c r="Q87" i="236"/>
  <c r="P87" i="236"/>
  <c r="O87" i="236"/>
  <c r="N87" i="236"/>
  <c r="M87" i="236"/>
  <c r="L87" i="236"/>
  <c r="K87" i="236"/>
  <c r="J87" i="236"/>
  <c r="I87" i="236"/>
  <c r="H87" i="236"/>
  <c r="G87" i="236"/>
  <c r="F87" i="236"/>
  <c r="AR86" i="236"/>
  <c r="AQ86" i="236"/>
  <c r="AP86" i="236"/>
  <c r="AK86" i="236"/>
  <c r="AJ86" i="236"/>
  <c r="AI86" i="236"/>
  <c r="AH86" i="236"/>
  <c r="AG86" i="236"/>
  <c r="AF86" i="236"/>
  <c r="AE86" i="236"/>
  <c r="AD86" i="236"/>
  <c r="AC86" i="236"/>
  <c r="AB86" i="236"/>
  <c r="AA86" i="236"/>
  <c r="Z86" i="236"/>
  <c r="Y86" i="236"/>
  <c r="X86" i="236"/>
  <c r="W86" i="236"/>
  <c r="V86" i="236"/>
  <c r="U86" i="236"/>
  <c r="T86" i="236"/>
  <c r="S86" i="236"/>
  <c r="R86" i="236"/>
  <c r="Q86" i="236"/>
  <c r="P86" i="236"/>
  <c r="O86" i="236"/>
  <c r="N86" i="236"/>
  <c r="M86" i="236"/>
  <c r="L86" i="236"/>
  <c r="K86" i="236"/>
  <c r="J86" i="236"/>
  <c r="I86" i="236"/>
  <c r="H86" i="236"/>
  <c r="G86" i="236"/>
  <c r="F86" i="236"/>
  <c r="AR85" i="236"/>
  <c r="AQ85" i="236"/>
  <c r="AP85" i="236"/>
  <c r="AK85" i="236"/>
  <c r="B85" i="236"/>
  <c r="AR84" i="236"/>
  <c r="AQ84" i="236"/>
  <c r="AP84" i="236"/>
  <c r="AK84" i="236"/>
  <c r="AZ83" i="236"/>
  <c r="AY83" i="236"/>
  <c r="AR83" i="236"/>
  <c r="AQ83" i="236"/>
  <c r="AP83" i="236"/>
  <c r="AM83" i="236"/>
  <c r="AL83" i="236"/>
  <c r="AK83" i="236"/>
  <c r="AJ83" i="236"/>
  <c r="AI83" i="236"/>
  <c r="AH83" i="236"/>
  <c r="AG83" i="236"/>
  <c r="AF83" i="236"/>
  <c r="AE83" i="236"/>
  <c r="AD83" i="236"/>
  <c r="AC83" i="236"/>
  <c r="AB83" i="236"/>
  <c r="AA83" i="236"/>
  <c r="Z83" i="236"/>
  <c r="Y83" i="236"/>
  <c r="X83" i="236"/>
  <c r="W83" i="236"/>
  <c r="V83" i="236"/>
  <c r="U83" i="236"/>
  <c r="T83" i="236"/>
  <c r="S83" i="236"/>
  <c r="R83" i="236"/>
  <c r="Q83" i="236"/>
  <c r="P83" i="236"/>
  <c r="O83" i="236"/>
  <c r="N83" i="236"/>
  <c r="M83" i="236"/>
  <c r="L83" i="236"/>
  <c r="K83" i="236"/>
  <c r="J83" i="236"/>
  <c r="I83" i="236"/>
  <c r="H83" i="236"/>
  <c r="G83" i="236"/>
  <c r="F83" i="236"/>
  <c r="D83" i="236"/>
  <c r="B83" i="236"/>
  <c r="AR82" i="236"/>
  <c r="AQ82" i="236"/>
  <c r="AP82" i="236"/>
  <c r="AK82" i="236"/>
  <c r="AJ82" i="236"/>
  <c r="AI82" i="236"/>
  <c r="AH82" i="236"/>
  <c r="AG82" i="236"/>
  <c r="AF82" i="236"/>
  <c r="AE82" i="236"/>
  <c r="AD82" i="236"/>
  <c r="AC82" i="236"/>
  <c r="AB82" i="236"/>
  <c r="AA82" i="236"/>
  <c r="Z82" i="236"/>
  <c r="Y82" i="236"/>
  <c r="X82" i="236"/>
  <c r="W82" i="236"/>
  <c r="V82" i="236"/>
  <c r="U82" i="236"/>
  <c r="T82" i="236"/>
  <c r="S82" i="236"/>
  <c r="R82" i="236"/>
  <c r="Q82" i="236"/>
  <c r="P82" i="236"/>
  <c r="O82" i="236"/>
  <c r="N82" i="236"/>
  <c r="M82" i="236"/>
  <c r="L82" i="236"/>
  <c r="K82" i="236"/>
  <c r="J82" i="236"/>
  <c r="I82" i="236"/>
  <c r="H82" i="236"/>
  <c r="G82" i="236"/>
  <c r="F82" i="236"/>
  <c r="B82" i="236"/>
  <c r="AR81" i="236"/>
  <c r="AQ81" i="236"/>
  <c r="AP81" i="236"/>
  <c r="AK81" i="236"/>
  <c r="B81" i="236"/>
  <c r="AR80" i="236"/>
  <c r="AQ80" i="236"/>
  <c r="AP80" i="236"/>
  <c r="AK80" i="236"/>
  <c r="AJ80" i="236"/>
  <c r="AI80" i="236"/>
  <c r="AH80" i="236"/>
  <c r="AG80" i="236"/>
  <c r="AF80" i="236"/>
  <c r="AE80" i="236"/>
  <c r="AD80" i="236"/>
  <c r="AC80" i="236"/>
  <c r="AB80" i="236"/>
  <c r="AA80" i="236"/>
  <c r="Z80" i="236"/>
  <c r="Y80" i="236"/>
  <c r="X80" i="236"/>
  <c r="W80" i="236"/>
  <c r="V80" i="236"/>
  <c r="U80" i="236"/>
  <c r="T80" i="236"/>
  <c r="S80" i="236"/>
  <c r="R80" i="236"/>
  <c r="Q80" i="236"/>
  <c r="P80" i="236"/>
  <c r="O80" i="236"/>
  <c r="N80" i="236"/>
  <c r="M80" i="236"/>
  <c r="L80" i="236"/>
  <c r="K80" i="236"/>
  <c r="J80" i="236"/>
  <c r="I80" i="236"/>
  <c r="H80" i="236"/>
  <c r="G80" i="236"/>
  <c r="F80" i="236"/>
  <c r="B80" i="236"/>
  <c r="AR79" i="236"/>
  <c r="AQ79" i="236"/>
  <c r="AP79" i="236"/>
  <c r="AK79" i="236"/>
  <c r="AJ79" i="236"/>
  <c r="AI79" i="236"/>
  <c r="AH79" i="236"/>
  <c r="AG79" i="236"/>
  <c r="AF79" i="236"/>
  <c r="AE79" i="236"/>
  <c r="AD79" i="236"/>
  <c r="AC79" i="236"/>
  <c r="AB79" i="236"/>
  <c r="AA79" i="236"/>
  <c r="Z79" i="236"/>
  <c r="Y79" i="236"/>
  <c r="X79" i="236"/>
  <c r="W79" i="236"/>
  <c r="V79" i="236"/>
  <c r="U79" i="236"/>
  <c r="T79" i="236"/>
  <c r="S79" i="236"/>
  <c r="R79" i="236"/>
  <c r="Q79" i="236"/>
  <c r="P79" i="236"/>
  <c r="O79" i="236"/>
  <c r="N79" i="236"/>
  <c r="M79" i="236"/>
  <c r="L79" i="236"/>
  <c r="K79" i="236"/>
  <c r="J79" i="236"/>
  <c r="I79" i="236"/>
  <c r="H79" i="236"/>
  <c r="G79" i="236"/>
  <c r="F79" i="236"/>
  <c r="B79" i="236"/>
  <c r="AR78" i="236"/>
  <c r="AQ78" i="236"/>
  <c r="AP78" i="236"/>
  <c r="AK78" i="236"/>
  <c r="B78" i="236"/>
  <c r="AR77" i="236"/>
  <c r="AQ77" i="236"/>
  <c r="AP77" i="236"/>
  <c r="AK77" i="236"/>
  <c r="AJ77" i="236"/>
  <c r="AI77" i="236"/>
  <c r="AH77" i="236"/>
  <c r="AG77" i="236"/>
  <c r="AF77" i="236"/>
  <c r="AE77" i="236"/>
  <c r="AD77" i="236"/>
  <c r="AC77" i="236"/>
  <c r="AB77" i="236"/>
  <c r="AA77" i="236"/>
  <c r="Z77" i="236"/>
  <c r="Y77" i="236"/>
  <c r="X77" i="236"/>
  <c r="W77" i="236"/>
  <c r="V77" i="236"/>
  <c r="U77" i="236"/>
  <c r="T77" i="236"/>
  <c r="S77" i="236"/>
  <c r="R77" i="236"/>
  <c r="Q77" i="236"/>
  <c r="P77" i="236"/>
  <c r="O77" i="236"/>
  <c r="N77" i="236"/>
  <c r="M77" i="236"/>
  <c r="L77" i="236"/>
  <c r="K77" i="236"/>
  <c r="J77" i="236"/>
  <c r="I77" i="236"/>
  <c r="H77" i="236"/>
  <c r="G77" i="236"/>
  <c r="F77" i="236"/>
  <c r="AR76" i="236"/>
  <c r="AQ76" i="236"/>
  <c r="AP76" i="236"/>
  <c r="AM76" i="236"/>
  <c r="AL76" i="236"/>
  <c r="AK76" i="236"/>
  <c r="BD75" i="236"/>
  <c r="AR75" i="236"/>
  <c r="AQ75" i="236"/>
  <c r="AP75" i="236"/>
  <c r="AN75" i="236"/>
  <c r="AK75" i="236"/>
  <c r="AJ75" i="236"/>
  <c r="AI75" i="236"/>
  <c r="AH75" i="236"/>
  <c r="AG75" i="236"/>
  <c r="AF75" i="236"/>
  <c r="AE75" i="236"/>
  <c r="AD75" i="236"/>
  <c r="AC75" i="236"/>
  <c r="AB75" i="236"/>
  <c r="AA75" i="236"/>
  <c r="Z75" i="236"/>
  <c r="Y75" i="236"/>
  <c r="X75" i="236"/>
  <c r="W75" i="236"/>
  <c r="V75" i="236"/>
  <c r="U75" i="236"/>
  <c r="T75" i="236"/>
  <c r="S75" i="236"/>
  <c r="R75" i="236"/>
  <c r="Q75" i="236"/>
  <c r="P75" i="236"/>
  <c r="O75" i="236"/>
  <c r="N75" i="236"/>
  <c r="M75" i="236"/>
  <c r="L75" i="236"/>
  <c r="K75" i="236"/>
  <c r="J75" i="236"/>
  <c r="I75" i="236"/>
  <c r="H75" i="236"/>
  <c r="G75" i="236"/>
  <c r="F75" i="236"/>
  <c r="AR74" i="236"/>
  <c r="AQ74" i="236"/>
  <c r="AP74" i="236"/>
  <c r="AJ74" i="236"/>
  <c r="AI74" i="236"/>
  <c r="AH74" i="236"/>
  <c r="AG74" i="236"/>
  <c r="AF74" i="236"/>
  <c r="AE74" i="236"/>
  <c r="AD74" i="236"/>
  <c r="AC74" i="236"/>
  <c r="AB74" i="236"/>
  <c r="AA74" i="236"/>
  <c r="Z74" i="236"/>
  <c r="Y74" i="236"/>
  <c r="X74" i="236"/>
  <c r="W74" i="236"/>
  <c r="V74" i="236"/>
  <c r="U74" i="236"/>
  <c r="T74" i="236"/>
  <c r="S74" i="236"/>
  <c r="R74" i="236"/>
  <c r="Q74" i="236"/>
  <c r="P74" i="236"/>
  <c r="O74" i="236"/>
  <c r="N74" i="236"/>
  <c r="M74" i="236"/>
  <c r="L74" i="236"/>
  <c r="K74" i="236"/>
  <c r="J74" i="236"/>
  <c r="I74" i="236"/>
  <c r="H74" i="236"/>
  <c r="G74" i="236"/>
  <c r="F74" i="236"/>
  <c r="AR73" i="236"/>
  <c r="AQ73" i="236"/>
  <c r="AP73" i="236"/>
  <c r="AK73" i="236"/>
  <c r="AJ73" i="236"/>
  <c r="AI73" i="236"/>
  <c r="AH73" i="236"/>
  <c r="AG73" i="236"/>
  <c r="AF73" i="236"/>
  <c r="AE73" i="236"/>
  <c r="AD73" i="236"/>
  <c r="AC73" i="236"/>
  <c r="AB73" i="236"/>
  <c r="AA73" i="236"/>
  <c r="Z73" i="236"/>
  <c r="Y73" i="236"/>
  <c r="X73" i="236"/>
  <c r="W73" i="236"/>
  <c r="V73" i="236"/>
  <c r="U73" i="236"/>
  <c r="T73" i="236"/>
  <c r="S73" i="236"/>
  <c r="R73" i="236"/>
  <c r="Q73" i="236"/>
  <c r="P73" i="236"/>
  <c r="O73" i="236"/>
  <c r="N73" i="236"/>
  <c r="M73" i="236"/>
  <c r="L73" i="236"/>
  <c r="K73" i="236"/>
  <c r="J73" i="236"/>
  <c r="I73" i="236"/>
  <c r="H73" i="236"/>
  <c r="G73" i="236"/>
  <c r="F73" i="236"/>
  <c r="AR72" i="236"/>
  <c r="AQ72" i="236"/>
  <c r="AP72" i="236"/>
  <c r="AK72" i="236"/>
  <c r="B72" i="236"/>
  <c r="AR71" i="236"/>
  <c r="AQ71" i="236"/>
  <c r="AP71" i="236"/>
  <c r="AK71" i="236"/>
  <c r="AK70" i="236"/>
  <c r="AJ70" i="236"/>
  <c r="AI70" i="236"/>
  <c r="AH70" i="236"/>
  <c r="AG70" i="236"/>
  <c r="AF70" i="236"/>
  <c r="AE70" i="236"/>
  <c r="AD70" i="236"/>
  <c r="AC70" i="236"/>
  <c r="AB70" i="236"/>
  <c r="AA70" i="236"/>
  <c r="Z70" i="236"/>
  <c r="Y70" i="236"/>
  <c r="X70" i="236"/>
  <c r="W70" i="236"/>
  <c r="V70" i="236"/>
  <c r="U70" i="236"/>
  <c r="T70" i="236"/>
  <c r="S70" i="236"/>
  <c r="R70" i="236"/>
  <c r="Q70" i="236"/>
  <c r="P70" i="236"/>
  <c r="O70" i="236"/>
  <c r="N70" i="236"/>
  <c r="M70" i="236"/>
  <c r="L70" i="236"/>
  <c r="K70" i="236"/>
  <c r="J70" i="236"/>
  <c r="I70" i="236"/>
  <c r="H70" i="236"/>
  <c r="G70" i="236"/>
  <c r="F70" i="236"/>
  <c r="AZ69" i="236"/>
  <c r="AY69" i="236"/>
  <c r="AR69" i="236"/>
  <c r="AQ69" i="236"/>
  <c r="AP69" i="236"/>
  <c r="AM69" i="236"/>
  <c r="AL69" i="236"/>
  <c r="AK69" i="236"/>
  <c r="D69" i="236"/>
  <c r="B69" i="236"/>
  <c r="AR68" i="236"/>
  <c r="AQ68" i="236"/>
  <c r="AP68" i="236"/>
  <c r="AK68" i="236"/>
  <c r="AJ68" i="236"/>
  <c r="AI68" i="236"/>
  <c r="AH68" i="236"/>
  <c r="AG68" i="236"/>
  <c r="AF68" i="236"/>
  <c r="AE68" i="236"/>
  <c r="AD68" i="236"/>
  <c r="AC68" i="236"/>
  <c r="AB68" i="236"/>
  <c r="AA68" i="236"/>
  <c r="Z68" i="236"/>
  <c r="Y68" i="236"/>
  <c r="X68" i="236"/>
  <c r="W68" i="236"/>
  <c r="V68" i="236"/>
  <c r="U68" i="236"/>
  <c r="T68" i="236"/>
  <c r="S68" i="236"/>
  <c r="R68" i="236"/>
  <c r="Q68" i="236"/>
  <c r="P68" i="236"/>
  <c r="O68" i="236"/>
  <c r="N68" i="236"/>
  <c r="M68" i="236"/>
  <c r="L68" i="236"/>
  <c r="K68" i="236"/>
  <c r="J68" i="236"/>
  <c r="I68" i="236"/>
  <c r="H68" i="236"/>
  <c r="G68" i="236"/>
  <c r="F68" i="236"/>
  <c r="B68" i="236"/>
  <c r="AR67" i="236"/>
  <c r="AQ67" i="236"/>
  <c r="AP67" i="236"/>
  <c r="AK67" i="236"/>
  <c r="B67" i="236"/>
  <c r="AR66" i="236"/>
  <c r="AQ66" i="236"/>
  <c r="AP66" i="236"/>
  <c r="AK66" i="236"/>
  <c r="AJ66" i="236"/>
  <c r="AI66" i="236"/>
  <c r="AH66" i="236"/>
  <c r="AG66" i="236"/>
  <c r="AF66" i="236"/>
  <c r="AE66" i="236"/>
  <c r="AD66" i="236"/>
  <c r="AC66" i="236"/>
  <c r="AB66" i="236"/>
  <c r="AA66" i="236"/>
  <c r="Z66" i="236"/>
  <c r="Y66" i="236"/>
  <c r="X66" i="236"/>
  <c r="W66" i="236"/>
  <c r="V66" i="236"/>
  <c r="U66" i="236"/>
  <c r="T66" i="236"/>
  <c r="S66" i="236"/>
  <c r="R66" i="236"/>
  <c r="Q66" i="236"/>
  <c r="P66" i="236"/>
  <c r="O66" i="236"/>
  <c r="N66" i="236"/>
  <c r="M66" i="236"/>
  <c r="L66" i="236"/>
  <c r="K66" i="236"/>
  <c r="J66" i="236"/>
  <c r="I66" i="236"/>
  <c r="H66" i="236"/>
  <c r="G66" i="236"/>
  <c r="F66" i="236"/>
  <c r="B66" i="236"/>
  <c r="AR65" i="236"/>
  <c r="AQ65" i="236"/>
  <c r="AP65" i="236"/>
  <c r="AK65" i="236"/>
  <c r="AJ65" i="236"/>
  <c r="AI65" i="236"/>
  <c r="AH65" i="236"/>
  <c r="AG65" i="236"/>
  <c r="AF65" i="236"/>
  <c r="AE65" i="236"/>
  <c r="AD65" i="236"/>
  <c r="AC65" i="236"/>
  <c r="AB65" i="236"/>
  <c r="AA65" i="236"/>
  <c r="Z65" i="236"/>
  <c r="Y65" i="236"/>
  <c r="X65" i="236"/>
  <c r="W65" i="236"/>
  <c r="V65" i="236"/>
  <c r="U65" i="236"/>
  <c r="T65" i="236"/>
  <c r="S65" i="236"/>
  <c r="R65" i="236"/>
  <c r="Q65" i="236"/>
  <c r="P65" i="236"/>
  <c r="O65" i="236"/>
  <c r="N65" i="236"/>
  <c r="M65" i="236"/>
  <c r="L65" i="236"/>
  <c r="K65" i="236"/>
  <c r="J65" i="236"/>
  <c r="I65" i="236"/>
  <c r="H65" i="236"/>
  <c r="G65" i="236"/>
  <c r="F65" i="236"/>
  <c r="B65" i="236"/>
  <c r="AK64" i="236"/>
  <c r="AJ64" i="236"/>
  <c r="AI64" i="236"/>
  <c r="AH64" i="236"/>
  <c r="AG64" i="236"/>
  <c r="AF64" i="236"/>
  <c r="AE64" i="236"/>
  <c r="AD64" i="236"/>
  <c r="AC64" i="236"/>
  <c r="AB64" i="236"/>
  <c r="AA64" i="236"/>
  <c r="Z64" i="236"/>
  <c r="Y64" i="236"/>
  <c r="X64" i="236"/>
  <c r="W64" i="236"/>
  <c r="V64" i="236"/>
  <c r="U64" i="236"/>
  <c r="T64" i="236"/>
  <c r="S64" i="236"/>
  <c r="R64" i="236"/>
  <c r="Q64" i="236"/>
  <c r="P64" i="236"/>
  <c r="O64" i="236"/>
  <c r="N64" i="236"/>
  <c r="M64" i="236"/>
  <c r="L64" i="236"/>
  <c r="K64" i="236"/>
  <c r="J64" i="236"/>
  <c r="I64" i="236"/>
  <c r="H64" i="236"/>
  <c r="G64" i="236"/>
  <c r="F64" i="236"/>
  <c r="AR63" i="236"/>
  <c r="AQ63" i="236"/>
  <c r="AP63" i="236"/>
  <c r="AK63" i="236"/>
  <c r="AR62" i="236"/>
  <c r="AQ62" i="236"/>
  <c r="AP62" i="236"/>
  <c r="AK62" i="236"/>
  <c r="AJ62" i="236"/>
  <c r="AI62" i="236"/>
  <c r="AH62" i="236"/>
  <c r="AG62" i="236"/>
  <c r="AF62" i="236"/>
  <c r="AE62" i="236"/>
  <c r="AD62" i="236"/>
  <c r="AC62" i="236"/>
  <c r="AB62" i="236"/>
  <c r="AA62" i="236"/>
  <c r="Z62" i="236"/>
  <c r="Y62" i="236"/>
  <c r="X62" i="236"/>
  <c r="W62" i="236"/>
  <c r="V62" i="236"/>
  <c r="U62" i="236"/>
  <c r="T62" i="236"/>
  <c r="S62" i="236"/>
  <c r="R62" i="236"/>
  <c r="Q62" i="236"/>
  <c r="P62" i="236"/>
  <c r="O62" i="236"/>
  <c r="N62" i="236"/>
  <c r="M62" i="236"/>
  <c r="L62" i="236"/>
  <c r="K62" i="236"/>
  <c r="J62" i="236"/>
  <c r="I62" i="236"/>
  <c r="H62" i="236"/>
  <c r="G62" i="236"/>
  <c r="F62" i="236"/>
  <c r="AR61" i="236"/>
  <c r="AQ61" i="236"/>
  <c r="AP61" i="236"/>
  <c r="AM61" i="236"/>
  <c r="AL61" i="236"/>
  <c r="AK61" i="236"/>
  <c r="BD60" i="236"/>
  <c r="AR60" i="236"/>
  <c r="AQ60" i="236"/>
  <c r="AP60" i="236"/>
  <c r="AN60" i="236"/>
  <c r="AK60" i="236"/>
  <c r="AJ60" i="236"/>
  <c r="AI60" i="236"/>
  <c r="AH60" i="236"/>
  <c r="AG60" i="236"/>
  <c r="AF60" i="236"/>
  <c r="AE60" i="236"/>
  <c r="AD60" i="236"/>
  <c r="AC60" i="236"/>
  <c r="AB60" i="236"/>
  <c r="AA60" i="236"/>
  <c r="Z60" i="236"/>
  <c r="Y60" i="236"/>
  <c r="X60" i="236"/>
  <c r="W60" i="236"/>
  <c r="V60" i="236"/>
  <c r="U60" i="236"/>
  <c r="T60" i="236"/>
  <c r="S60" i="236"/>
  <c r="R60" i="236"/>
  <c r="Q60" i="236"/>
  <c r="P60" i="236"/>
  <c r="O60" i="236"/>
  <c r="N60" i="236"/>
  <c r="M60" i="236"/>
  <c r="L60" i="236"/>
  <c r="K60" i="236"/>
  <c r="J60" i="236"/>
  <c r="I60" i="236"/>
  <c r="H60" i="236"/>
  <c r="G60" i="236"/>
  <c r="F60" i="236"/>
  <c r="AR59" i="236"/>
  <c r="AQ59" i="236"/>
  <c r="AP59" i="236"/>
  <c r="AJ59" i="236"/>
  <c r="AI59" i="236"/>
  <c r="AH59" i="236"/>
  <c r="AG59" i="236"/>
  <c r="AF59" i="236"/>
  <c r="AE59" i="236"/>
  <c r="AD59" i="236"/>
  <c r="AC59" i="236"/>
  <c r="AB59" i="236"/>
  <c r="AA59" i="236"/>
  <c r="Z59" i="236"/>
  <c r="Y59" i="236"/>
  <c r="X59" i="236"/>
  <c r="W59" i="236"/>
  <c r="V59" i="236"/>
  <c r="U59" i="236"/>
  <c r="T59" i="236"/>
  <c r="S59" i="236"/>
  <c r="R59" i="236"/>
  <c r="Q59" i="236"/>
  <c r="P59" i="236"/>
  <c r="O59" i="236"/>
  <c r="N59" i="236"/>
  <c r="M59" i="236"/>
  <c r="L59" i="236"/>
  <c r="K59" i="236"/>
  <c r="J59" i="236"/>
  <c r="I59" i="236"/>
  <c r="H59" i="236"/>
  <c r="G59" i="236"/>
  <c r="F59" i="236"/>
  <c r="AR58" i="236"/>
  <c r="AQ58" i="236"/>
  <c r="AP58" i="236"/>
  <c r="AK58" i="236"/>
  <c r="AR57" i="236"/>
  <c r="AQ57" i="236"/>
  <c r="AP57" i="236"/>
  <c r="AK57" i="236"/>
  <c r="B57" i="236"/>
  <c r="AR56" i="236"/>
  <c r="AQ56" i="236"/>
  <c r="AP56" i="236"/>
  <c r="AK56" i="236"/>
  <c r="J56" i="236"/>
  <c r="I56" i="236"/>
  <c r="H56" i="236"/>
  <c r="G56" i="236"/>
  <c r="F56" i="236"/>
  <c r="AK55" i="236"/>
  <c r="AJ55" i="236"/>
  <c r="AI55" i="236"/>
  <c r="AH55" i="236"/>
  <c r="AG55" i="236"/>
  <c r="AF55" i="236"/>
  <c r="AE55" i="236"/>
  <c r="AD55" i="236"/>
  <c r="AC55" i="236"/>
  <c r="AB55" i="236"/>
  <c r="AA55" i="236"/>
  <c r="Z55" i="236"/>
  <c r="Y55" i="236"/>
  <c r="X55" i="236"/>
  <c r="W55" i="236"/>
  <c r="V55" i="236"/>
  <c r="U55" i="236"/>
  <c r="T55" i="236"/>
  <c r="S55" i="236"/>
  <c r="R55" i="236"/>
  <c r="Q55" i="236"/>
  <c r="P55" i="236"/>
  <c r="O55" i="236"/>
  <c r="N55" i="236"/>
  <c r="M55" i="236"/>
  <c r="L55" i="236"/>
  <c r="K55" i="236"/>
  <c r="J55" i="236"/>
  <c r="I55" i="236"/>
  <c r="H55" i="236"/>
  <c r="G55" i="236"/>
  <c r="F55" i="236"/>
  <c r="AZ54" i="236"/>
  <c r="AY54" i="236"/>
  <c r="AR54" i="236"/>
  <c r="AQ54" i="236"/>
  <c r="AP54" i="236"/>
  <c r="AM54" i="236"/>
  <c r="AL54" i="236"/>
  <c r="AK54" i="236"/>
  <c r="AJ54" i="236"/>
  <c r="AI54" i="236"/>
  <c r="AH54" i="236"/>
  <c r="AG54" i="236"/>
  <c r="AF54" i="236"/>
  <c r="AE54" i="236"/>
  <c r="AD54" i="236"/>
  <c r="AC54" i="236"/>
  <c r="AB54" i="236"/>
  <c r="AA54" i="236"/>
  <c r="Z54" i="236"/>
  <c r="Y54" i="236"/>
  <c r="X54" i="236"/>
  <c r="W54" i="236"/>
  <c r="V54" i="236"/>
  <c r="U54" i="236"/>
  <c r="T54" i="236"/>
  <c r="S54" i="236"/>
  <c r="R54" i="236"/>
  <c r="Q54" i="236"/>
  <c r="P54" i="236"/>
  <c r="O54" i="236"/>
  <c r="N54" i="236"/>
  <c r="M54" i="236"/>
  <c r="L54" i="236"/>
  <c r="K54" i="236"/>
  <c r="J54" i="236"/>
  <c r="I54" i="236"/>
  <c r="H54" i="236"/>
  <c r="G54" i="236"/>
  <c r="F54" i="236"/>
  <c r="D54" i="236"/>
  <c r="B54" i="236"/>
  <c r="AR53" i="236"/>
  <c r="AQ53" i="236"/>
  <c r="AP53" i="236"/>
  <c r="AK53" i="236"/>
  <c r="AJ53" i="236"/>
  <c r="AI53" i="236"/>
  <c r="AH53" i="236"/>
  <c r="AG53" i="236"/>
  <c r="AF53" i="236"/>
  <c r="AE53" i="236"/>
  <c r="AD53" i="236"/>
  <c r="AC53" i="236"/>
  <c r="AB53" i="236"/>
  <c r="AA53" i="236"/>
  <c r="Z53" i="236"/>
  <c r="Y53" i="236"/>
  <c r="X53" i="236"/>
  <c r="W53" i="236"/>
  <c r="V53" i="236"/>
  <c r="U53" i="236"/>
  <c r="T53" i="236"/>
  <c r="S53" i="236"/>
  <c r="R53" i="236"/>
  <c r="Q53" i="236"/>
  <c r="P53" i="236"/>
  <c r="O53" i="236"/>
  <c r="N53" i="236"/>
  <c r="M53" i="236"/>
  <c r="L53" i="236"/>
  <c r="K53" i="236"/>
  <c r="J53" i="236"/>
  <c r="I53" i="236"/>
  <c r="H53" i="236"/>
  <c r="G53" i="236"/>
  <c r="F53" i="236"/>
  <c r="B53" i="236"/>
  <c r="AR52" i="236"/>
  <c r="AQ52" i="236"/>
  <c r="AP52" i="236"/>
  <c r="AK52" i="236"/>
  <c r="B52" i="236"/>
  <c r="AR51" i="236"/>
  <c r="AQ51" i="236"/>
  <c r="AP51" i="236"/>
  <c r="AK51" i="236"/>
  <c r="AJ51" i="236"/>
  <c r="AI51" i="236"/>
  <c r="AH51" i="236"/>
  <c r="AG51" i="236"/>
  <c r="AF51" i="236"/>
  <c r="AE51" i="236"/>
  <c r="AD51" i="236"/>
  <c r="AC51" i="236"/>
  <c r="AB51" i="236"/>
  <c r="AA51" i="236"/>
  <c r="Z51" i="236"/>
  <c r="Y51" i="236"/>
  <c r="X51" i="236"/>
  <c r="W51" i="236"/>
  <c r="V51" i="236"/>
  <c r="U51" i="236"/>
  <c r="T51" i="236"/>
  <c r="S51" i="236"/>
  <c r="R51" i="236"/>
  <c r="Q51" i="236"/>
  <c r="P51" i="236"/>
  <c r="O51" i="236"/>
  <c r="N51" i="236"/>
  <c r="M51" i="236"/>
  <c r="L51" i="236"/>
  <c r="K51" i="236"/>
  <c r="J51" i="236"/>
  <c r="I51" i="236"/>
  <c r="H51" i="236"/>
  <c r="G51" i="236"/>
  <c r="F51" i="236"/>
  <c r="B51" i="236"/>
  <c r="AR50" i="236"/>
  <c r="AQ50" i="236"/>
  <c r="AP50" i="236"/>
  <c r="AK50" i="236"/>
  <c r="AJ50" i="236"/>
  <c r="AI50" i="236"/>
  <c r="AH50" i="236"/>
  <c r="AG50" i="236"/>
  <c r="AF50" i="236"/>
  <c r="AE50" i="236"/>
  <c r="AD50" i="236"/>
  <c r="AC50" i="236"/>
  <c r="AB50" i="236"/>
  <c r="AA50" i="236"/>
  <c r="Z50" i="236"/>
  <c r="Y50" i="236"/>
  <c r="X50" i="236"/>
  <c r="W50" i="236"/>
  <c r="V50" i="236"/>
  <c r="U50" i="236"/>
  <c r="T50" i="236"/>
  <c r="S50" i="236"/>
  <c r="R50" i="236"/>
  <c r="Q50" i="236"/>
  <c r="P50" i="236"/>
  <c r="O50" i="236"/>
  <c r="N50" i="236"/>
  <c r="M50" i="236"/>
  <c r="L50" i="236"/>
  <c r="K50" i="236"/>
  <c r="J50" i="236"/>
  <c r="I50" i="236"/>
  <c r="H50" i="236"/>
  <c r="G50" i="236"/>
  <c r="F50" i="236"/>
  <c r="B50" i="236"/>
  <c r="AK49" i="236"/>
  <c r="AJ49" i="236"/>
  <c r="AI49" i="236"/>
  <c r="AH49" i="236"/>
  <c r="AG49" i="236"/>
  <c r="AF49" i="236"/>
  <c r="AE49" i="236"/>
  <c r="AD49" i="236"/>
  <c r="AC49" i="236"/>
  <c r="AB49" i="236"/>
  <c r="AA49" i="236"/>
  <c r="Z49" i="236"/>
  <c r="Y49" i="236"/>
  <c r="X49" i="236"/>
  <c r="W49" i="236"/>
  <c r="V49" i="236"/>
  <c r="U49" i="236"/>
  <c r="T49" i="236"/>
  <c r="S49" i="236"/>
  <c r="R49" i="236"/>
  <c r="Q49" i="236"/>
  <c r="P49" i="236"/>
  <c r="O49" i="236"/>
  <c r="N49" i="236"/>
  <c r="M49" i="236"/>
  <c r="L49" i="236"/>
  <c r="K49" i="236"/>
  <c r="J49" i="236"/>
  <c r="I49" i="236"/>
  <c r="H49" i="236"/>
  <c r="G49" i="236"/>
  <c r="F49" i="236"/>
  <c r="AR48" i="236"/>
  <c r="AQ48" i="236"/>
  <c r="AP48" i="236"/>
  <c r="AK48" i="236"/>
  <c r="B48" i="236"/>
  <c r="AR47" i="236"/>
  <c r="AQ47" i="236"/>
  <c r="AP47" i="236"/>
  <c r="AK47" i="236"/>
  <c r="AJ47" i="236"/>
  <c r="AI47" i="236"/>
  <c r="AH47" i="236"/>
  <c r="AG47" i="236"/>
  <c r="AF47" i="236"/>
  <c r="AE47" i="236"/>
  <c r="AD47" i="236"/>
  <c r="AC47" i="236"/>
  <c r="AB47" i="236"/>
  <c r="AA47" i="236"/>
  <c r="Z47" i="236"/>
  <c r="Y47" i="236"/>
  <c r="X47" i="236"/>
  <c r="W47" i="236"/>
  <c r="V47" i="236"/>
  <c r="U47" i="236"/>
  <c r="T47" i="236"/>
  <c r="S47" i="236"/>
  <c r="R47" i="236"/>
  <c r="Q47" i="236"/>
  <c r="P47" i="236"/>
  <c r="O47" i="236"/>
  <c r="N47" i="236"/>
  <c r="M47" i="236"/>
  <c r="L47" i="236"/>
  <c r="K47" i="236"/>
  <c r="J47" i="236"/>
  <c r="I47" i="236"/>
  <c r="H47" i="236"/>
  <c r="G47" i="236"/>
  <c r="F47" i="236"/>
  <c r="AR46" i="236"/>
  <c r="AQ46" i="236"/>
  <c r="AP46" i="236"/>
  <c r="AM46" i="236"/>
  <c r="AL46" i="236"/>
  <c r="AK46" i="236"/>
  <c r="BD45" i="236"/>
  <c r="AR45" i="236"/>
  <c r="AQ45" i="236"/>
  <c r="AP45" i="236"/>
  <c r="AO45" i="236"/>
  <c r="AN45" i="236"/>
  <c r="AK45" i="236"/>
  <c r="AJ45" i="236"/>
  <c r="AI45" i="236"/>
  <c r="AH45" i="236"/>
  <c r="AG45" i="236"/>
  <c r="AF45" i="236"/>
  <c r="AE45" i="236"/>
  <c r="AD45" i="236"/>
  <c r="AC45" i="236"/>
  <c r="AB45" i="236"/>
  <c r="AA45" i="236"/>
  <c r="Z45" i="236"/>
  <c r="Y45" i="236"/>
  <c r="X45" i="236"/>
  <c r="W45" i="236"/>
  <c r="V45" i="236"/>
  <c r="U45" i="236"/>
  <c r="T45" i="236"/>
  <c r="S45" i="236"/>
  <c r="R45" i="236"/>
  <c r="Q45" i="236"/>
  <c r="P45" i="236"/>
  <c r="O45" i="236"/>
  <c r="N45" i="236"/>
  <c r="M45" i="236"/>
  <c r="L45" i="236"/>
  <c r="K45" i="236"/>
  <c r="J45" i="236"/>
  <c r="I45" i="236"/>
  <c r="H45" i="236"/>
  <c r="G45" i="236"/>
  <c r="F45" i="236"/>
  <c r="AR44" i="236"/>
  <c r="AQ44" i="236"/>
  <c r="AP44" i="236"/>
  <c r="AJ44" i="236"/>
  <c r="AI44" i="236"/>
  <c r="AH44" i="236"/>
  <c r="AG44" i="236"/>
  <c r="AF44" i="236"/>
  <c r="AE44" i="236"/>
  <c r="AD44" i="236"/>
  <c r="AC44" i="236"/>
  <c r="AB44" i="236"/>
  <c r="AA44" i="236"/>
  <c r="Z44" i="236"/>
  <c r="Y44" i="236"/>
  <c r="X44" i="236"/>
  <c r="W44" i="236"/>
  <c r="V44" i="236"/>
  <c r="U44" i="236"/>
  <c r="T44" i="236"/>
  <c r="S44" i="236"/>
  <c r="R44" i="236"/>
  <c r="Q44" i="236"/>
  <c r="P44" i="236"/>
  <c r="O44" i="236"/>
  <c r="N44" i="236"/>
  <c r="M44" i="236"/>
  <c r="L44" i="236"/>
  <c r="K44" i="236"/>
  <c r="J44" i="236"/>
  <c r="I44" i="236"/>
  <c r="H44" i="236"/>
  <c r="G44" i="236"/>
  <c r="F44" i="236"/>
  <c r="AR43" i="236"/>
  <c r="AQ43" i="236"/>
  <c r="AP43" i="236"/>
  <c r="AK43" i="236"/>
  <c r="AJ43" i="236"/>
  <c r="AI43" i="236"/>
  <c r="AH43" i="236"/>
  <c r="AG43" i="236"/>
  <c r="AF43" i="236"/>
  <c r="AE43" i="236"/>
  <c r="AD43" i="236"/>
  <c r="AC43" i="236"/>
  <c r="AB43" i="236"/>
  <c r="AA43" i="236"/>
  <c r="Z43" i="236"/>
  <c r="Y43" i="236"/>
  <c r="X43" i="236"/>
  <c r="W43" i="236"/>
  <c r="V43" i="236"/>
  <c r="U43" i="236"/>
  <c r="T43" i="236"/>
  <c r="S43" i="236"/>
  <c r="R43" i="236"/>
  <c r="Q43" i="236"/>
  <c r="P43" i="236"/>
  <c r="O43" i="236"/>
  <c r="N43" i="236"/>
  <c r="M43" i="236"/>
  <c r="L43" i="236"/>
  <c r="K43" i="236"/>
  <c r="J43" i="236"/>
  <c r="I43" i="236"/>
  <c r="H43" i="236"/>
  <c r="G43" i="236"/>
  <c r="F43" i="236"/>
  <c r="AR42" i="236"/>
  <c r="AQ42" i="236"/>
  <c r="AP42" i="236"/>
  <c r="AK42" i="236"/>
  <c r="B42" i="236"/>
  <c r="AR41" i="236"/>
  <c r="AQ41" i="236"/>
  <c r="AP41" i="236"/>
  <c r="AK41" i="236"/>
  <c r="AK40" i="236"/>
  <c r="AJ40" i="236"/>
  <c r="AI40" i="236"/>
  <c r="AH40" i="236"/>
  <c r="AG40" i="236"/>
  <c r="AF40" i="236"/>
  <c r="AE40" i="236"/>
  <c r="AD40" i="236"/>
  <c r="AC40" i="236"/>
  <c r="AB40" i="236"/>
  <c r="AA40" i="236"/>
  <c r="Z40" i="236"/>
  <c r="Y40" i="236"/>
  <c r="X40" i="236"/>
  <c r="W40" i="236"/>
  <c r="V40" i="236"/>
  <c r="U40" i="236"/>
  <c r="T40" i="236"/>
  <c r="S40" i="236"/>
  <c r="R40" i="236"/>
  <c r="Q40" i="236"/>
  <c r="P40" i="236"/>
  <c r="O40" i="236"/>
  <c r="N40" i="236"/>
  <c r="M40" i="236"/>
  <c r="L40" i="236"/>
  <c r="K40" i="236"/>
  <c r="J40" i="236"/>
  <c r="I40" i="236"/>
  <c r="H40" i="236"/>
  <c r="G40" i="236"/>
  <c r="F40" i="236"/>
  <c r="AZ39" i="236"/>
  <c r="AR39" i="236"/>
  <c r="AQ39" i="236"/>
  <c r="AP39" i="236"/>
  <c r="AM39" i="236"/>
  <c r="AL39" i="236"/>
  <c r="AK39" i="236"/>
  <c r="D39" i="236"/>
  <c r="B39" i="236"/>
  <c r="AR38" i="236"/>
  <c r="AQ38" i="236"/>
  <c r="AP38" i="236"/>
  <c r="AK38" i="236"/>
  <c r="AJ38" i="236"/>
  <c r="AI38" i="236"/>
  <c r="AH38" i="236"/>
  <c r="AG38" i="236"/>
  <c r="AF38" i="236"/>
  <c r="AE38" i="236"/>
  <c r="AD38" i="236"/>
  <c r="AC38" i="236"/>
  <c r="AB38" i="236"/>
  <c r="AA38" i="236"/>
  <c r="Z38" i="236"/>
  <c r="Y38" i="236"/>
  <c r="X38" i="236"/>
  <c r="W38" i="236"/>
  <c r="V38" i="236"/>
  <c r="U38" i="236"/>
  <c r="T38" i="236"/>
  <c r="S38" i="236"/>
  <c r="R38" i="236"/>
  <c r="Q38" i="236"/>
  <c r="P38" i="236"/>
  <c r="O38" i="236"/>
  <c r="N38" i="236"/>
  <c r="M38" i="236"/>
  <c r="L38" i="236"/>
  <c r="K38" i="236"/>
  <c r="J38" i="236"/>
  <c r="I38" i="236"/>
  <c r="H38" i="236"/>
  <c r="G38" i="236"/>
  <c r="F38" i="236"/>
  <c r="B38" i="236"/>
  <c r="AR37" i="236"/>
  <c r="AQ37" i="236"/>
  <c r="AP37" i="236"/>
  <c r="AK37" i="236"/>
  <c r="B37" i="236"/>
  <c r="AR36" i="236"/>
  <c r="AQ36" i="236"/>
  <c r="AP36" i="236"/>
  <c r="AK36" i="236"/>
  <c r="AJ36" i="236"/>
  <c r="AI36" i="236"/>
  <c r="AH36" i="236"/>
  <c r="AG36" i="236"/>
  <c r="AF36" i="236"/>
  <c r="AE36" i="236"/>
  <c r="AD36" i="236"/>
  <c r="AC36" i="236"/>
  <c r="AB36" i="236"/>
  <c r="AA36" i="236"/>
  <c r="Z36" i="236"/>
  <c r="Y36" i="236"/>
  <c r="X36" i="236"/>
  <c r="W36" i="236"/>
  <c r="V36" i="236"/>
  <c r="U36" i="236"/>
  <c r="T36" i="236"/>
  <c r="S36" i="236"/>
  <c r="R36" i="236"/>
  <c r="Q36" i="236"/>
  <c r="P36" i="236"/>
  <c r="O36" i="236"/>
  <c r="N36" i="236"/>
  <c r="M36" i="236"/>
  <c r="L36" i="236"/>
  <c r="K36" i="236"/>
  <c r="J36" i="236"/>
  <c r="I36" i="236"/>
  <c r="H36" i="236"/>
  <c r="G36" i="236"/>
  <c r="F36" i="236"/>
  <c r="B36" i="236"/>
  <c r="AR35" i="236"/>
  <c r="AQ35" i="236"/>
  <c r="AP35" i="236"/>
  <c r="AK35" i="236"/>
  <c r="AJ35" i="236"/>
  <c r="AI35" i="236"/>
  <c r="AH35" i="236"/>
  <c r="AG35" i="236"/>
  <c r="AF35" i="236"/>
  <c r="AE35" i="236"/>
  <c r="AD35" i="236"/>
  <c r="AC35" i="236"/>
  <c r="AB35" i="236"/>
  <c r="AA35" i="236"/>
  <c r="Z35" i="236"/>
  <c r="Y35" i="236"/>
  <c r="X35" i="236"/>
  <c r="W35" i="236"/>
  <c r="V35" i="236"/>
  <c r="U35" i="236"/>
  <c r="T35" i="236"/>
  <c r="S35" i="236"/>
  <c r="R35" i="236"/>
  <c r="Q35" i="236"/>
  <c r="P35" i="236"/>
  <c r="O35" i="236"/>
  <c r="N35" i="236"/>
  <c r="M35" i="236"/>
  <c r="L35" i="236"/>
  <c r="K35" i="236"/>
  <c r="J35" i="236"/>
  <c r="I35" i="236"/>
  <c r="H35" i="236"/>
  <c r="G35" i="236"/>
  <c r="F35" i="236"/>
  <c r="B35" i="236"/>
  <c r="AK34" i="236"/>
  <c r="AJ34" i="236"/>
  <c r="AI34" i="236"/>
  <c r="AH34" i="236"/>
  <c r="AG34" i="236"/>
  <c r="AF34" i="236"/>
  <c r="AE34" i="236"/>
  <c r="AD34" i="236"/>
  <c r="AC34" i="236"/>
  <c r="AB34" i="236"/>
  <c r="AA34" i="236"/>
  <c r="Z34" i="236"/>
  <c r="Y34" i="236"/>
  <c r="X34" i="236"/>
  <c r="W34" i="236"/>
  <c r="V34" i="236"/>
  <c r="U34" i="236"/>
  <c r="T34" i="236"/>
  <c r="S34" i="236"/>
  <c r="R34" i="236"/>
  <c r="Q34" i="236"/>
  <c r="P34" i="236"/>
  <c r="O34" i="236"/>
  <c r="N34" i="236"/>
  <c r="M34" i="236"/>
  <c r="L34" i="236"/>
  <c r="K34" i="236"/>
  <c r="J34" i="236"/>
  <c r="I34" i="236"/>
  <c r="H34" i="236"/>
  <c r="G34" i="236"/>
  <c r="F34" i="236"/>
  <c r="AR33" i="236"/>
  <c r="AQ33" i="236"/>
  <c r="AP33" i="236"/>
  <c r="AK33" i="236"/>
  <c r="B33" i="236"/>
  <c r="AR32" i="236"/>
  <c r="AQ32" i="236"/>
  <c r="AP32" i="236"/>
  <c r="AK32" i="236"/>
  <c r="AJ32" i="236"/>
  <c r="AI32" i="236"/>
  <c r="AH32" i="236"/>
  <c r="AG32" i="236"/>
  <c r="AF32" i="236"/>
  <c r="AE32" i="236"/>
  <c r="AD32" i="236"/>
  <c r="AC32" i="236"/>
  <c r="AB32" i="236"/>
  <c r="AA32" i="236"/>
  <c r="Z32" i="236"/>
  <c r="Y32" i="236"/>
  <c r="X32" i="236"/>
  <c r="W32" i="236"/>
  <c r="V32" i="236"/>
  <c r="U32" i="236"/>
  <c r="T32" i="236"/>
  <c r="S32" i="236"/>
  <c r="R32" i="236"/>
  <c r="Q32" i="236"/>
  <c r="P32" i="236"/>
  <c r="O32" i="236"/>
  <c r="N32" i="236"/>
  <c r="M32" i="236"/>
  <c r="L32" i="236"/>
  <c r="K32" i="236"/>
  <c r="J32" i="236"/>
  <c r="I32" i="236"/>
  <c r="H32" i="236"/>
  <c r="G32" i="236"/>
  <c r="F32" i="236"/>
  <c r="AR31" i="236"/>
  <c r="AQ31" i="236"/>
  <c r="AP31" i="236"/>
  <c r="AM31" i="236"/>
  <c r="AL31" i="236"/>
  <c r="AK31" i="236"/>
  <c r="BD30" i="236"/>
  <c r="AR30" i="236"/>
  <c r="AQ30" i="236"/>
  <c r="AP30" i="236"/>
  <c r="AN30" i="236"/>
  <c r="AK30" i="236"/>
  <c r="AJ30" i="236"/>
  <c r="AI30" i="236"/>
  <c r="AH30" i="236"/>
  <c r="AG30" i="236"/>
  <c r="AF30" i="236"/>
  <c r="AE30" i="236"/>
  <c r="AD30" i="236"/>
  <c r="AC30" i="236"/>
  <c r="AB30" i="236"/>
  <c r="AA30" i="236"/>
  <c r="Z30" i="236"/>
  <c r="Y30" i="236"/>
  <c r="X30" i="236"/>
  <c r="W30" i="236"/>
  <c r="V30" i="236"/>
  <c r="U30" i="236"/>
  <c r="T30" i="236"/>
  <c r="S30" i="236"/>
  <c r="R30" i="236"/>
  <c r="Q30" i="236"/>
  <c r="P30" i="236"/>
  <c r="O30" i="236"/>
  <c r="N30" i="236"/>
  <c r="M30" i="236"/>
  <c r="L30" i="236"/>
  <c r="K30" i="236"/>
  <c r="J30" i="236"/>
  <c r="I30" i="236"/>
  <c r="H30" i="236"/>
  <c r="G30" i="236"/>
  <c r="F30" i="236"/>
  <c r="AR29" i="236"/>
  <c r="AQ29" i="236"/>
  <c r="AP29" i="236"/>
  <c r="AJ29" i="236"/>
  <c r="AI29" i="236"/>
  <c r="AH29" i="236"/>
  <c r="AG29" i="236"/>
  <c r="AF29" i="236"/>
  <c r="AE29" i="236"/>
  <c r="AD29" i="236"/>
  <c r="AC29" i="236"/>
  <c r="AB29" i="236"/>
  <c r="AA29" i="236"/>
  <c r="Z29" i="236"/>
  <c r="Y29" i="236"/>
  <c r="X29" i="236"/>
  <c r="W29" i="236"/>
  <c r="V29" i="236"/>
  <c r="U29" i="236"/>
  <c r="T29" i="236"/>
  <c r="S29" i="236"/>
  <c r="R29" i="236"/>
  <c r="Q29" i="236"/>
  <c r="P29" i="236"/>
  <c r="O29" i="236"/>
  <c r="N29" i="236"/>
  <c r="M29" i="236"/>
  <c r="L29" i="236"/>
  <c r="K29" i="236"/>
  <c r="J29" i="236"/>
  <c r="I29" i="236"/>
  <c r="H29" i="236"/>
  <c r="G29" i="236"/>
  <c r="F29" i="236"/>
  <c r="AR28" i="236"/>
  <c r="AQ28" i="236"/>
  <c r="AP28" i="236"/>
  <c r="AK28" i="236"/>
  <c r="AI28" i="236"/>
  <c r="AH28" i="236"/>
  <c r="AG28" i="236"/>
  <c r="AF28" i="236"/>
  <c r="AE28" i="236"/>
  <c r="AD28" i="236"/>
  <c r="AC28" i="236"/>
  <c r="AB28" i="236"/>
  <c r="AA28" i="236"/>
  <c r="Z28" i="236"/>
  <c r="Y28" i="236"/>
  <c r="X28" i="236"/>
  <c r="W28" i="236"/>
  <c r="V28" i="236"/>
  <c r="U28" i="236"/>
  <c r="T28" i="236"/>
  <c r="S28" i="236"/>
  <c r="R28" i="236"/>
  <c r="Q28" i="236"/>
  <c r="P28" i="236"/>
  <c r="O28" i="236"/>
  <c r="N28" i="236"/>
  <c r="M28" i="236"/>
  <c r="L28" i="236"/>
  <c r="K28" i="236"/>
  <c r="J28" i="236"/>
  <c r="I28" i="236"/>
  <c r="H28" i="236"/>
  <c r="G28" i="236"/>
  <c r="F28" i="236"/>
  <c r="AR27" i="236"/>
  <c r="AQ27" i="236"/>
  <c r="AP27" i="236"/>
  <c r="AK27" i="236"/>
  <c r="AR26" i="236"/>
  <c r="AQ26" i="236"/>
  <c r="AP26" i="236"/>
  <c r="AK26" i="236"/>
  <c r="AZ25" i="236"/>
  <c r="AY25" i="236"/>
  <c r="AR25" i="236"/>
  <c r="AQ25" i="236"/>
  <c r="AP25" i="236"/>
  <c r="AM25" i="236"/>
  <c r="AL25" i="236"/>
  <c r="AK25" i="236"/>
  <c r="AJ25" i="236"/>
  <c r="AI25" i="236"/>
  <c r="AH25" i="236"/>
  <c r="AG25" i="236"/>
  <c r="AF25" i="236"/>
  <c r="AE25" i="236"/>
  <c r="AD25" i="236"/>
  <c r="AC25" i="236"/>
  <c r="AB25" i="236"/>
  <c r="AA25" i="236"/>
  <c r="Z25" i="236"/>
  <c r="Y25" i="236"/>
  <c r="X25" i="236"/>
  <c r="W25" i="236"/>
  <c r="V25" i="236"/>
  <c r="U25" i="236"/>
  <c r="T25" i="236"/>
  <c r="S25" i="236"/>
  <c r="R25" i="236"/>
  <c r="Q25" i="236"/>
  <c r="P25" i="236"/>
  <c r="O25" i="236"/>
  <c r="N25" i="236"/>
  <c r="M25" i="236"/>
  <c r="L25" i="236"/>
  <c r="K25" i="236"/>
  <c r="J25" i="236"/>
  <c r="I25" i="236"/>
  <c r="H25" i="236"/>
  <c r="G25" i="236"/>
  <c r="F25" i="236"/>
  <c r="D25" i="236"/>
  <c r="AR24" i="236"/>
  <c r="AQ24" i="236"/>
  <c r="AP24" i="236"/>
  <c r="AK24" i="236"/>
  <c r="AJ24" i="236"/>
  <c r="AI24" i="236"/>
  <c r="AH24" i="236"/>
  <c r="AG24" i="236"/>
  <c r="AF24" i="236"/>
  <c r="AE24" i="236"/>
  <c r="AD24" i="236"/>
  <c r="AC24" i="236"/>
  <c r="AB24" i="236"/>
  <c r="AA24" i="236"/>
  <c r="Z24" i="236"/>
  <c r="Y24" i="236"/>
  <c r="X24" i="236"/>
  <c r="W24" i="236"/>
  <c r="V24" i="236"/>
  <c r="U24" i="236"/>
  <c r="T24" i="236"/>
  <c r="S24" i="236"/>
  <c r="R24" i="236"/>
  <c r="Q24" i="236"/>
  <c r="P24" i="236"/>
  <c r="O24" i="236"/>
  <c r="N24" i="236"/>
  <c r="M24" i="236"/>
  <c r="L24" i="236"/>
  <c r="K24" i="236"/>
  <c r="J24" i="236"/>
  <c r="I24" i="236"/>
  <c r="H24" i="236"/>
  <c r="G24" i="236"/>
  <c r="F24" i="236"/>
  <c r="AR23" i="236"/>
  <c r="AQ23" i="236"/>
  <c r="AP23" i="236"/>
  <c r="AK23" i="236"/>
  <c r="AR22" i="236"/>
  <c r="AQ22" i="236"/>
  <c r="AP22" i="236"/>
  <c r="AK22" i="236"/>
  <c r="AJ22" i="236"/>
  <c r="AI22" i="236"/>
  <c r="AH22" i="236"/>
  <c r="AG22" i="236"/>
  <c r="AF22" i="236"/>
  <c r="AE22" i="236"/>
  <c r="AD22" i="236"/>
  <c r="AC22" i="236"/>
  <c r="AB22" i="236"/>
  <c r="AA22" i="236"/>
  <c r="Z22" i="236"/>
  <c r="Y22" i="236"/>
  <c r="X22" i="236"/>
  <c r="W22" i="236"/>
  <c r="V22" i="236"/>
  <c r="U22" i="236"/>
  <c r="T22" i="236"/>
  <c r="S22" i="236"/>
  <c r="R22" i="236"/>
  <c r="Q22" i="236"/>
  <c r="P22" i="236"/>
  <c r="O22" i="236"/>
  <c r="N22" i="236"/>
  <c r="M22" i="236"/>
  <c r="L22" i="236"/>
  <c r="K22" i="236"/>
  <c r="J22" i="236"/>
  <c r="I22" i="236"/>
  <c r="H22" i="236"/>
  <c r="G22" i="236"/>
  <c r="F22" i="236"/>
  <c r="AR21" i="236"/>
  <c r="AQ21" i="236"/>
  <c r="AP21" i="236"/>
  <c r="AK21" i="236"/>
  <c r="AJ21" i="236"/>
  <c r="AI21" i="236"/>
  <c r="AH21" i="236"/>
  <c r="AG21" i="236"/>
  <c r="AF21" i="236"/>
  <c r="AE21" i="236"/>
  <c r="AD21" i="236"/>
  <c r="AC21" i="236"/>
  <c r="AB21" i="236"/>
  <c r="AA21" i="236"/>
  <c r="Z21" i="236"/>
  <c r="Y21" i="236"/>
  <c r="X21" i="236"/>
  <c r="W21" i="236"/>
  <c r="V21" i="236"/>
  <c r="U21" i="236"/>
  <c r="T21" i="236"/>
  <c r="S21" i="236"/>
  <c r="R21" i="236"/>
  <c r="Q21" i="236"/>
  <c r="P21" i="236"/>
  <c r="O21" i="236"/>
  <c r="N21" i="236"/>
  <c r="M21" i="236"/>
  <c r="L21" i="236"/>
  <c r="K21" i="236"/>
  <c r="J21" i="236"/>
  <c r="I21" i="236"/>
  <c r="H21" i="236"/>
  <c r="G21" i="236"/>
  <c r="F21" i="236"/>
  <c r="AR20" i="236"/>
  <c r="AQ20" i="236"/>
  <c r="AP20" i="236"/>
  <c r="AK20" i="236"/>
  <c r="AR19" i="236"/>
  <c r="AQ19" i="236"/>
  <c r="AP19" i="236"/>
  <c r="AK19" i="236"/>
  <c r="AJ19" i="236"/>
  <c r="AI19" i="236"/>
  <c r="AH19" i="236"/>
  <c r="AG19" i="236"/>
  <c r="AF19" i="236"/>
  <c r="AE19" i="236"/>
  <c r="AD19" i="236"/>
  <c r="AC19" i="236"/>
  <c r="AB19" i="236"/>
  <c r="AA19" i="236"/>
  <c r="Z19" i="236"/>
  <c r="Y19" i="236"/>
  <c r="X19" i="236"/>
  <c r="W19" i="236"/>
  <c r="V19" i="236"/>
  <c r="U19" i="236"/>
  <c r="T19" i="236"/>
  <c r="S19" i="236"/>
  <c r="R19" i="236"/>
  <c r="Q19" i="236"/>
  <c r="P19" i="236"/>
  <c r="O19" i="236"/>
  <c r="N19" i="236"/>
  <c r="M19" i="236"/>
  <c r="L19" i="236"/>
  <c r="K19" i="236"/>
  <c r="J19" i="236"/>
  <c r="I19" i="236"/>
  <c r="H19" i="236"/>
  <c r="G19" i="236"/>
  <c r="F19" i="236"/>
  <c r="AR18" i="236"/>
  <c r="AQ18" i="236"/>
  <c r="AP18" i="236"/>
  <c r="AM18" i="236"/>
  <c r="AL18" i="236"/>
  <c r="AK18" i="236"/>
  <c r="BD17" i="236"/>
  <c r="AR17" i="236"/>
  <c r="AQ17" i="236"/>
  <c r="AP17" i="236"/>
  <c r="AO17" i="236"/>
  <c r="AN17" i="236"/>
  <c r="AK17" i="236"/>
  <c r="AJ17" i="236"/>
  <c r="AI17" i="236"/>
  <c r="AH17" i="236"/>
  <c r="AG17" i="236"/>
  <c r="AF17" i="236"/>
  <c r="AE17" i="236"/>
  <c r="AD17" i="236"/>
  <c r="AC17" i="236"/>
  <c r="AB17" i="236"/>
  <c r="AA17" i="236"/>
  <c r="Z17" i="236"/>
  <c r="Y17" i="236"/>
  <c r="X17" i="236"/>
  <c r="W17" i="236"/>
  <c r="V17" i="236"/>
  <c r="U17" i="236"/>
  <c r="T17" i="236"/>
  <c r="S17" i="236"/>
  <c r="R17" i="236"/>
  <c r="Q17" i="236"/>
  <c r="P17" i="236"/>
  <c r="O17" i="236"/>
  <c r="N17" i="236"/>
  <c r="M17" i="236"/>
  <c r="L17" i="236"/>
  <c r="K17" i="236"/>
  <c r="J17" i="236"/>
  <c r="I17" i="236"/>
  <c r="H17" i="236"/>
  <c r="G17" i="236"/>
  <c r="F17" i="236"/>
  <c r="AR16" i="236"/>
  <c r="AQ16" i="236"/>
  <c r="AP16" i="236"/>
  <c r="AJ16" i="236"/>
  <c r="AI16" i="236"/>
  <c r="AH16" i="236"/>
  <c r="AG16" i="236"/>
  <c r="AF16" i="236"/>
  <c r="AE16" i="236"/>
  <c r="AD16" i="236"/>
  <c r="AC16" i="236"/>
  <c r="AB16" i="236"/>
  <c r="AA16" i="236"/>
  <c r="Z16" i="236"/>
  <c r="Y16" i="236"/>
  <c r="X16" i="236"/>
  <c r="W16" i="236"/>
  <c r="V16" i="236"/>
  <c r="U16" i="236"/>
  <c r="T16" i="236"/>
  <c r="S16" i="236"/>
  <c r="R16" i="236"/>
  <c r="Q16" i="236"/>
  <c r="P16" i="236"/>
  <c r="O16" i="236"/>
  <c r="N16" i="236"/>
  <c r="M16" i="236"/>
  <c r="L16" i="236"/>
  <c r="K16" i="236"/>
  <c r="J16" i="236"/>
  <c r="I16" i="236"/>
  <c r="H16" i="236"/>
  <c r="G16" i="236"/>
  <c r="F16" i="236"/>
  <c r="AR15" i="236"/>
  <c r="AQ15" i="236"/>
  <c r="AP15" i="236"/>
  <c r="AK15" i="236"/>
  <c r="AI15" i="236"/>
  <c r="AH15" i="236"/>
  <c r="AG15" i="236"/>
  <c r="AF15" i="236"/>
  <c r="AE15" i="236"/>
  <c r="AD15" i="236"/>
  <c r="AC15" i="236"/>
  <c r="AB15" i="236"/>
  <c r="AA15" i="236"/>
  <c r="Z15" i="236"/>
  <c r="Y15" i="236"/>
  <c r="X15" i="236"/>
  <c r="W15" i="236"/>
  <c r="V15" i="236"/>
  <c r="U15" i="236"/>
  <c r="T15" i="236"/>
  <c r="S15" i="236"/>
  <c r="R15" i="236"/>
  <c r="Q15" i="236"/>
  <c r="P15" i="236"/>
  <c r="O15" i="236"/>
  <c r="N15" i="236"/>
  <c r="M15" i="236"/>
  <c r="L15" i="236"/>
  <c r="K15" i="236"/>
  <c r="J15" i="236"/>
  <c r="I15" i="236"/>
  <c r="H15" i="236"/>
  <c r="G15" i="236"/>
  <c r="F15" i="236"/>
  <c r="AR14" i="236"/>
  <c r="AQ14" i="236"/>
  <c r="AP14" i="236"/>
  <c r="AK14" i="236"/>
  <c r="AR13" i="236"/>
  <c r="AQ13" i="236"/>
  <c r="AP13" i="236"/>
  <c r="AK13" i="236"/>
  <c r="AZ12" i="236"/>
  <c r="AY12" i="236"/>
  <c r="AR12" i="236"/>
  <c r="AQ12" i="236"/>
  <c r="AP12" i="236"/>
  <c r="AM12" i="236"/>
  <c r="AL12" i="236"/>
  <c r="AK12" i="236"/>
  <c r="AJ12" i="236"/>
  <c r="AI12" i="236"/>
  <c r="AH12" i="236"/>
  <c r="AG12" i="236"/>
  <c r="AF12" i="236"/>
  <c r="AE12" i="236"/>
  <c r="AD12" i="236"/>
  <c r="AC12" i="236"/>
  <c r="AB12" i="236"/>
  <c r="AA12" i="236"/>
  <c r="Z12" i="236"/>
  <c r="Y12" i="236"/>
  <c r="X12" i="236"/>
  <c r="W12" i="236"/>
  <c r="V12" i="236"/>
  <c r="U12" i="236"/>
  <c r="T12" i="236"/>
  <c r="S12" i="236"/>
  <c r="R12" i="236"/>
  <c r="Q12" i="236"/>
  <c r="P12" i="236"/>
  <c r="O12" i="236"/>
  <c r="N12" i="236"/>
  <c r="M12" i="236"/>
  <c r="L12" i="236"/>
  <c r="K12" i="236"/>
  <c r="J12" i="236"/>
  <c r="I12" i="236"/>
  <c r="H12" i="236"/>
  <c r="G12" i="236"/>
  <c r="F12" i="236"/>
  <c r="D12" i="236"/>
  <c r="AR11" i="236"/>
  <c r="AQ11" i="236"/>
  <c r="AP11" i="236"/>
  <c r="AK11" i="236"/>
  <c r="AJ11" i="236"/>
  <c r="AI11" i="236"/>
  <c r="AH11" i="236"/>
  <c r="AG11" i="236"/>
  <c r="AF11" i="236"/>
  <c r="AE11" i="236"/>
  <c r="AD11" i="236"/>
  <c r="AC11" i="236"/>
  <c r="AB11" i="236"/>
  <c r="AA11" i="236"/>
  <c r="Z11" i="236"/>
  <c r="Y11" i="236"/>
  <c r="X11" i="236"/>
  <c r="W11" i="236"/>
  <c r="V11" i="236"/>
  <c r="U11" i="236"/>
  <c r="T11" i="236"/>
  <c r="S11" i="236"/>
  <c r="R11" i="236"/>
  <c r="Q11" i="236"/>
  <c r="P11" i="236"/>
  <c r="O11" i="236"/>
  <c r="N11" i="236"/>
  <c r="M11" i="236"/>
  <c r="L11" i="236"/>
  <c r="K11" i="236"/>
  <c r="J11" i="236"/>
  <c r="I11" i="236"/>
  <c r="H11" i="236"/>
  <c r="G11" i="236"/>
  <c r="F11" i="236"/>
  <c r="AR10" i="236"/>
  <c r="AQ10" i="236"/>
  <c r="AP10" i="236"/>
  <c r="AK10" i="236"/>
  <c r="AR9" i="236"/>
  <c r="AQ9" i="236"/>
  <c r="AP9" i="236"/>
  <c r="AK9" i="236"/>
  <c r="AJ9" i="236"/>
  <c r="AI9" i="236"/>
  <c r="AH9" i="236"/>
  <c r="AG9" i="236"/>
  <c r="AF9" i="236"/>
  <c r="AE9" i="236"/>
  <c r="AD9" i="236"/>
  <c r="AC9" i="236"/>
  <c r="AB9" i="236"/>
  <c r="AA9" i="236"/>
  <c r="Z9" i="236"/>
  <c r="Y9" i="236"/>
  <c r="X9" i="236"/>
  <c r="W9" i="236"/>
  <c r="V9" i="236"/>
  <c r="U9" i="236"/>
  <c r="T9" i="236"/>
  <c r="S9" i="236"/>
  <c r="R9" i="236"/>
  <c r="Q9" i="236"/>
  <c r="P9" i="236"/>
  <c r="O9" i="236"/>
  <c r="N9" i="236"/>
  <c r="M9" i="236"/>
  <c r="L9" i="236"/>
  <c r="K9" i="236"/>
  <c r="J9" i="236"/>
  <c r="I9" i="236"/>
  <c r="H9" i="236"/>
  <c r="G9" i="236"/>
  <c r="F9" i="236"/>
  <c r="AR8" i="236"/>
  <c r="AQ8" i="236"/>
  <c r="AP8" i="236"/>
  <c r="AK8" i="236"/>
  <c r="AJ8" i="236"/>
  <c r="AI8" i="236"/>
  <c r="AH8" i="236"/>
  <c r="AG8" i="236"/>
  <c r="AF8" i="236"/>
  <c r="AE8" i="236"/>
  <c r="AD8" i="236"/>
  <c r="AC8" i="236"/>
  <c r="AB8" i="236"/>
  <c r="AA8" i="236"/>
  <c r="Z8" i="236"/>
  <c r="Y8" i="236"/>
  <c r="X8" i="236"/>
  <c r="W8" i="236"/>
  <c r="V8" i="236"/>
  <c r="U8" i="236"/>
  <c r="T8" i="236"/>
  <c r="S8" i="236"/>
  <c r="R8" i="236"/>
  <c r="Q8" i="236"/>
  <c r="P8" i="236"/>
  <c r="O8" i="236"/>
  <c r="N8" i="236"/>
  <c r="M8" i="236"/>
  <c r="L8" i="236"/>
  <c r="K8" i="236"/>
  <c r="J8" i="236"/>
  <c r="I8" i="236"/>
  <c r="H8" i="236"/>
  <c r="G8" i="236"/>
  <c r="F8" i="236"/>
  <c r="AR7" i="236"/>
  <c r="AQ7" i="236"/>
  <c r="AP7" i="236"/>
  <c r="AK7" i="236"/>
  <c r="AR6" i="236"/>
  <c r="AQ6" i="236"/>
  <c r="AP6" i="236"/>
  <c r="AK6" i="236"/>
  <c r="AJ6" i="236"/>
  <c r="AI6" i="236"/>
  <c r="AH6" i="236"/>
  <c r="AG6" i="236"/>
  <c r="AF6" i="236"/>
  <c r="AE6" i="236"/>
  <c r="AD6" i="236"/>
  <c r="AC6" i="236"/>
  <c r="AB6" i="236"/>
  <c r="AA6" i="236"/>
  <c r="Z6" i="236"/>
  <c r="Y6" i="236"/>
  <c r="X6" i="236"/>
  <c r="W6" i="236"/>
  <c r="V6" i="236"/>
  <c r="U6" i="236"/>
  <c r="T6" i="236"/>
  <c r="S6" i="236"/>
  <c r="R6" i="236"/>
  <c r="Q6" i="236"/>
  <c r="P6" i="236"/>
  <c r="O6" i="236"/>
  <c r="N6" i="236"/>
  <c r="M6" i="236"/>
  <c r="L6" i="236"/>
  <c r="K6" i="236"/>
  <c r="J6" i="236"/>
  <c r="I6" i="236"/>
  <c r="H6" i="236"/>
  <c r="G6" i="236"/>
  <c r="F6" i="236"/>
  <c r="AR5" i="236"/>
  <c r="AQ5" i="236"/>
  <c r="AP5" i="236"/>
  <c r="AM5" i="236"/>
  <c r="AL5" i="236"/>
  <c r="AK5" i="236"/>
  <c r="AM4" i="236"/>
  <c r="AJ4" i="236"/>
  <c r="AI4" i="236"/>
  <c r="AH4" i="236"/>
  <c r="AG4" i="236"/>
  <c r="AF4" i="236"/>
  <c r="AE4" i="236"/>
  <c r="AD4" i="236"/>
  <c r="AC4" i="236"/>
  <c r="AB4" i="236"/>
  <c r="AA4" i="236"/>
  <c r="Z4" i="236"/>
  <c r="Y4" i="236"/>
  <c r="X4" i="236"/>
  <c r="W4" i="236"/>
  <c r="V4" i="236"/>
  <c r="U4" i="236"/>
  <c r="T4" i="236"/>
  <c r="S4" i="236"/>
  <c r="R4" i="236"/>
  <c r="Q4" i="236"/>
  <c r="P4" i="236"/>
  <c r="O4" i="236"/>
  <c r="N4" i="236"/>
  <c r="M4" i="236"/>
  <c r="L4" i="236"/>
  <c r="K4" i="236"/>
  <c r="J4" i="236"/>
  <c r="I4" i="236"/>
  <c r="H4" i="236"/>
  <c r="G4" i="236"/>
  <c r="F4" i="236"/>
  <c r="AJ3" i="236"/>
  <c r="AI3" i="236"/>
  <c r="AH3" i="236"/>
  <c r="AG3" i="236"/>
  <c r="AF3" i="236"/>
  <c r="AE3" i="236"/>
  <c r="AD3" i="236"/>
  <c r="AC3" i="236"/>
  <c r="AB3" i="236"/>
  <c r="AA3" i="236"/>
  <c r="Z3" i="236"/>
  <c r="Y3" i="236"/>
  <c r="X3" i="236"/>
  <c r="W3" i="236"/>
  <c r="V3" i="236"/>
  <c r="U3" i="236"/>
  <c r="T3" i="236"/>
  <c r="S3" i="236"/>
  <c r="R3" i="236"/>
  <c r="Q3" i="236"/>
  <c r="P3" i="236"/>
  <c r="O3" i="236"/>
  <c r="N3" i="236"/>
  <c r="M3" i="236"/>
  <c r="L3" i="236"/>
  <c r="K3" i="236"/>
  <c r="J3" i="236"/>
  <c r="I3" i="236"/>
  <c r="H3" i="236"/>
  <c r="G3" i="236"/>
  <c r="F3" i="236"/>
  <c r="AJ386" i="235"/>
  <c r="AI386" i="235"/>
  <c r="AH386" i="235"/>
  <c r="AG386" i="235"/>
  <c r="AF386" i="235"/>
  <c r="AE386" i="235"/>
  <c r="AD386" i="235"/>
  <c r="AC386" i="235"/>
  <c r="AB386" i="235"/>
  <c r="AA386" i="235"/>
  <c r="Z386" i="235"/>
  <c r="Y386" i="235"/>
  <c r="X386" i="235"/>
  <c r="W386" i="235"/>
  <c r="V386" i="235"/>
  <c r="U386" i="235"/>
  <c r="T386" i="235"/>
  <c r="S386" i="235"/>
  <c r="R386" i="235"/>
  <c r="Q386" i="235"/>
  <c r="P386" i="235"/>
  <c r="O386" i="235"/>
  <c r="N386" i="235"/>
  <c r="M386" i="235"/>
  <c r="L386" i="235"/>
  <c r="K386" i="235"/>
  <c r="J386" i="235"/>
  <c r="I386" i="235"/>
  <c r="H386" i="235"/>
  <c r="G386" i="235"/>
  <c r="F386" i="235"/>
  <c r="AJ385" i="235"/>
  <c r="AI385" i="235"/>
  <c r="AH385" i="235"/>
  <c r="AG385" i="235"/>
  <c r="AF385" i="235"/>
  <c r="AE385" i="235"/>
  <c r="AD385" i="235"/>
  <c r="AC385" i="235"/>
  <c r="AB385" i="235"/>
  <c r="AA385" i="235"/>
  <c r="Z385" i="235"/>
  <c r="Y385" i="235"/>
  <c r="X385" i="235"/>
  <c r="W385" i="235"/>
  <c r="V385" i="235"/>
  <c r="U385" i="235"/>
  <c r="T385" i="235"/>
  <c r="S385" i="235"/>
  <c r="R385" i="235"/>
  <c r="Q385" i="235"/>
  <c r="P385" i="235"/>
  <c r="O385" i="235"/>
  <c r="N385" i="235"/>
  <c r="M385" i="235"/>
  <c r="L385" i="235"/>
  <c r="K385" i="235"/>
  <c r="J385" i="235"/>
  <c r="I385" i="235"/>
  <c r="H385" i="235"/>
  <c r="G385" i="235"/>
  <c r="F385" i="235"/>
  <c r="AJ384" i="235"/>
  <c r="AI384" i="235"/>
  <c r="AH384" i="235"/>
  <c r="AG384" i="235"/>
  <c r="AF384" i="235"/>
  <c r="AE384" i="235"/>
  <c r="AD384" i="235"/>
  <c r="AC384" i="235"/>
  <c r="AB384" i="235"/>
  <c r="AA384" i="235"/>
  <c r="Z384" i="235"/>
  <c r="Y384" i="235"/>
  <c r="X384" i="235"/>
  <c r="W384" i="235"/>
  <c r="V384" i="235"/>
  <c r="U384" i="235"/>
  <c r="T384" i="235"/>
  <c r="S384" i="235"/>
  <c r="R384" i="235"/>
  <c r="Q384" i="235"/>
  <c r="P384" i="235"/>
  <c r="O384" i="235"/>
  <c r="N384" i="235"/>
  <c r="M384" i="235"/>
  <c r="L384" i="235"/>
  <c r="K384" i="235"/>
  <c r="J384" i="235"/>
  <c r="I384" i="235"/>
  <c r="H384" i="235"/>
  <c r="G384" i="235"/>
  <c r="F384" i="235"/>
  <c r="AJ383" i="235"/>
  <c r="AI383" i="235"/>
  <c r="AH383" i="235"/>
  <c r="AG383" i="235"/>
  <c r="AF383" i="235"/>
  <c r="AE383" i="235"/>
  <c r="AD383" i="235"/>
  <c r="AC383" i="235"/>
  <c r="AB383" i="235"/>
  <c r="AA383" i="235"/>
  <c r="Z383" i="235"/>
  <c r="Y383" i="235"/>
  <c r="X383" i="235"/>
  <c r="W383" i="235"/>
  <c r="V383" i="235"/>
  <c r="U383" i="235"/>
  <c r="T383" i="235"/>
  <c r="S383" i="235"/>
  <c r="R383" i="235"/>
  <c r="Q383" i="235"/>
  <c r="P383" i="235"/>
  <c r="O383" i="235"/>
  <c r="N383" i="235"/>
  <c r="M383" i="235"/>
  <c r="L383" i="235"/>
  <c r="K383" i="235"/>
  <c r="J383" i="235"/>
  <c r="I383" i="235"/>
  <c r="H383" i="235"/>
  <c r="G383" i="235"/>
  <c r="F383" i="235"/>
  <c r="AJ382" i="235"/>
  <c r="AI382" i="235"/>
  <c r="AH382" i="235"/>
  <c r="AG382" i="235"/>
  <c r="AF382" i="235"/>
  <c r="AE382" i="235"/>
  <c r="AD382" i="235"/>
  <c r="AC382" i="235"/>
  <c r="AB382" i="235"/>
  <c r="AA382" i="235"/>
  <c r="Z382" i="235"/>
  <c r="Y382" i="235"/>
  <c r="X382" i="235"/>
  <c r="W382" i="235"/>
  <c r="V382" i="235"/>
  <c r="U382" i="235"/>
  <c r="T382" i="235"/>
  <c r="S382" i="235"/>
  <c r="R382" i="235"/>
  <c r="Q382" i="235"/>
  <c r="P382" i="235"/>
  <c r="O382" i="235"/>
  <c r="N382" i="235"/>
  <c r="M382" i="235"/>
  <c r="L382" i="235"/>
  <c r="K382" i="235"/>
  <c r="J382" i="235"/>
  <c r="I382" i="235"/>
  <c r="H382" i="235"/>
  <c r="G382" i="235"/>
  <c r="F382" i="235"/>
  <c r="AJ381" i="235"/>
  <c r="AI381" i="235"/>
  <c r="AH381" i="235"/>
  <c r="AG381" i="235"/>
  <c r="AF381" i="235"/>
  <c r="AE381" i="235"/>
  <c r="AD381" i="235"/>
  <c r="AC381" i="235"/>
  <c r="AB381" i="235"/>
  <c r="AA381" i="235"/>
  <c r="Z381" i="235"/>
  <c r="Y381" i="235"/>
  <c r="X381" i="235"/>
  <c r="W381" i="235"/>
  <c r="V381" i="235"/>
  <c r="U381" i="235"/>
  <c r="T381" i="235"/>
  <c r="S381" i="235"/>
  <c r="R381" i="235"/>
  <c r="Q381" i="235"/>
  <c r="P381" i="235"/>
  <c r="O381" i="235"/>
  <c r="N381" i="235"/>
  <c r="M381" i="235"/>
  <c r="L381" i="235"/>
  <c r="K381" i="235"/>
  <c r="J381" i="235"/>
  <c r="I381" i="235"/>
  <c r="H381" i="235"/>
  <c r="G381" i="235"/>
  <c r="F381" i="235"/>
  <c r="AJ380" i="235"/>
  <c r="AI380" i="235"/>
  <c r="AH380" i="235"/>
  <c r="AG380" i="235"/>
  <c r="AF380" i="235"/>
  <c r="AE380" i="235"/>
  <c r="AD380" i="235"/>
  <c r="AC380" i="235"/>
  <c r="AB380" i="235"/>
  <c r="AA380" i="235"/>
  <c r="Z380" i="235"/>
  <c r="Y380" i="235"/>
  <c r="X380" i="235"/>
  <c r="W380" i="235"/>
  <c r="V380" i="235"/>
  <c r="U380" i="235"/>
  <c r="T380" i="235"/>
  <c r="S380" i="235"/>
  <c r="R380" i="235"/>
  <c r="Q380" i="235"/>
  <c r="P380" i="235"/>
  <c r="O380" i="235"/>
  <c r="N380" i="235"/>
  <c r="M380" i="235"/>
  <c r="L380" i="235"/>
  <c r="K380" i="235"/>
  <c r="J380" i="235"/>
  <c r="I380" i="235"/>
  <c r="H380" i="235"/>
  <c r="G380" i="235"/>
  <c r="F380" i="235"/>
  <c r="AJ379" i="235"/>
  <c r="AI379" i="235"/>
  <c r="AH379" i="235"/>
  <c r="AG379" i="235"/>
  <c r="AF379" i="235"/>
  <c r="AE379" i="235"/>
  <c r="AD379" i="235"/>
  <c r="AC379" i="235"/>
  <c r="AB379" i="235"/>
  <c r="AA379" i="235"/>
  <c r="Z379" i="235"/>
  <c r="Y379" i="235"/>
  <c r="X379" i="235"/>
  <c r="W379" i="235"/>
  <c r="V379" i="235"/>
  <c r="U379" i="235"/>
  <c r="T379" i="235"/>
  <c r="S379" i="235"/>
  <c r="R379" i="235"/>
  <c r="Q379" i="235"/>
  <c r="P379" i="235"/>
  <c r="O379" i="235"/>
  <c r="N379" i="235"/>
  <c r="M379" i="235"/>
  <c r="L379" i="235"/>
  <c r="K379" i="235"/>
  <c r="J379" i="235"/>
  <c r="I379" i="235"/>
  <c r="H379" i="235"/>
  <c r="G379" i="235"/>
  <c r="F379" i="235"/>
  <c r="AJ378" i="235"/>
  <c r="AI378" i="235"/>
  <c r="AH378" i="235"/>
  <c r="AG378" i="235"/>
  <c r="AF378" i="235"/>
  <c r="AE378" i="235"/>
  <c r="AD378" i="235"/>
  <c r="AC378" i="235"/>
  <c r="AB378" i="235"/>
  <c r="AA378" i="235"/>
  <c r="Z378" i="235"/>
  <c r="Y378" i="235"/>
  <c r="X378" i="235"/>
  <c r="W378" i="235"/>
  <c r="V378" i="235"/>
  <c r="U378" i="235"/>
  <c r="T378" i="235"/>
  <c r="S378" i="235"/>
  <c r="R378" i="235"/>
  <c r="Q378" i="235"/>
  <c r="P378" i="235"/>
  <c r="O378" i="235"/>
  <c r="N378" i="235"/>
  <c r="M378" i="235"/>
  <c r="L378" i="235"/>
  <c r="K378" i="235"/>
  <c r="J378" i="235"/>
  <c r="I378" i="235"/>
  <c r="H378" i="235"/>
  <c r="G378" i="235"/>
  <c r="F378" i="235"/>
  <c r="BF371" i="235"/>
  <c r="BE371" i="235"/>
  <c r="BC371" i="235"/>
  <c r="BB371" i="235"/>
  <c r="AZ371" i="235"/>
  <c r="AY371" i="235"/>
  <c r="BF370" i="235"/>
  <c r="BE370" i="235"/>
  <c r="BF369" i="235"/>
  <c r="BE369" i="235"/>
  <c r="BF368" i="235"/>
  <c r="BE368" i="235"/>
  <c r="BF367" i="235"/>
  <c r="BE367" i="235"/>
  <c r="BF366" i="235"/>
  <c r="BE366" i="235"/>
  <c r="C366" i="235"/>
  <c r="BF365" i="235"/>
  <c r="BE365" i="235"/>
  <c r="E365" i="235"/>
  <c r="D365" i="235"/>
  <c r="BF364" i="235"/>
  <c r="BE364" i="235"/>
  <c r="E364" i="235"/>
  <c r="BF363" i="235"/>
  <c r="BE363" i="235"/>
  <c r="BF362" i="235"/>
  <c r="BE362" i="235"/>
  <c r="BF361" i="235"/>
  <c r="BE361" i="235"/>
  <c r="BF360" i="235"/>
  <c r="BE360" i="235"/>
  <c r="BF359" i="235"/>
  <c r="BE359" i="235"/>
  <c r="BF358" i="235"/>
  <c r="BE358" i="235"/>
  <c r="BF357" i="235"/>
  <c r="BE357" i="235"/>
  <c r="BF356" i="235"/>
  <c r="BE356" i="235"/>
  <c r="BF355" i="235"/>
  <c r="BE355" i="235"/>
  <c r="BF354" i="235"/>
  <c r="BE354" i="235"/>
  <c r="BF353" i="235"/>
  <c r="BE353" i="235"/>
  <c r="BF352" i="235"/>
  <c r="BE352" i="235"/>
  <c r="BF351" i="235"/>
  <c r="BE351" i="235"/>
  <c r="AM351" i="235"/>
  <c r="AL351" i="235"/>
  <c r="AK351" i="235"/>
  <c r="AJ351" i="235"/>
  <c r="AI351" i="235"/>
  <c r="AH351" i="235"/>
  <c r="AG351" i="235"/>
  <c r="AF351" i="235"/>
  <c r="AE351" i="235"/>
  <c r="AD351" i="235"/>
  <c r="AC351" i="235"/>
  <c r="AB351" i="235"/>
  <c r="AA351" i="235"/>
  <c r="Z351" i="235"/>
  <c r="Y351" i="235"/>
  <c r="X351" i="235"/>
  <c r="W351" i="235"/>
  <c r="V351" i="235"/>
  <c r="U351" i="235"/>
  <c r="T351" i="235"/>
  <c r="S351" i="235"/>
  <c r="R351" i="235"/>
  <c r="Q351" i="235"/>
  <c r="P351" i="235"/>
  <c r="O351" i="235"/>
  <c r="N351" i="235"/>
  <c r="M351" i="235"/>
  <c r="L351" i="235"/>
  <c r="K351" i="235"/>
  <c r="J351" i="235"/>
  <c r="I351" i="235"/>
  <c r="H351" i="235"/>
  <c r="G351" i="235"/>
  <c r="F351" i="235"/>
  <c r="E351" i="235"/>
  <c r="BF350" i="235"/>
  <c r="BE350" i="235"/>
  <c r="AM350" i="235"/>
  <c r="AL350" i="235"/>
  <c r="AK350" i="235"/>
  <c r="AJ350" i="235"/>
  <c r="AI350" i="235"/>
  <c r="AH350" i="235"/>
  <c r="AG350" i="235"/>
  <c r="AF350" i="235"/>
  <c r="AE350" i="235"/>
  <c r="AD350" i="235"/>
  <c r="AC350" i="235"/>
  <c r="AB350" i="235"/>
  <c r="AA350" i="235"/>
  <c r="Z350" i="235"/>
  <c r="Y350" i="235"/>
  <c r="X350" i="235"/>
  <c r="W350" i="235"/>
  <c r="V350" i="235"/>
  <c r="U350" i="235"/>
  <c r="T350" i="235"/>
  <c r="S350" i="235"/>
  <c r="R350" i="235"/>
  <c r="Q350" i="235"/>
  <c r="P350" i="235"/>
  <c r="O350" i="235"/>
  <c r="N350" i="235"/>
  <c r="M350" i="235"/>
  <c r="L350" i="235"/>
  <c r="K350" i="235"/>
  <c r="J350" i="235"/>
  <c r="I350" i="235"/>
  <c r="H350" i="235"/>
  <c r="G350" i="235"/>
  <c r="F350" i="235"/>
  <c r="BF349" i="235"/>
  <c r="BE349" i="235"/>
  <c r="AM349" i="235"/>
  <c r="AL349" i="235"/>
  <c r="AK349" i="235"/>
  <c r="AJ349" i="235"/>
  <c r="AI349" i="235"/>
  <c r="AH349" i="235"/>
  <c r="AG349" i="235"/>
  <c r="AF349" i="235"/>
  <c r="AE349" i="235"/>
  <c r="AD349" i="235"/>
  <c r="AC349" i="235"/>
  <c r="AB349" i="235"/>
  <c r="AA349" i="235"/>
  <c r="Z349" i="235"/>
  <c r="Y349" i="235"/>
  <c r="X349" i="235"/>
  <c r="W349" i="235"/>
  <c r="V349" i="235"/>
  <c r="U349" i="235"/>
  <c r="T349" i="235"/>
  <c r="S349" i="235"/>
  <c r="R349" i="235"/>
  <c r="Q349" i="235"/>
  <c r="P349" i="235"/>
  <c r="O349" i="235"/>
  <c r="N349" i="235"/>
  <c r="M349" i="235"/>
  <c r="L349" i="235"/>
  <c r="K349" i="235"/>
  <c r="J349" i="235"/>
  <c r="I349" i="235"/>
  <c r="H349" i="235"/>
  <c r="G349" i="235"/>
  <c r="F349" i="235"/>
  <c r="BF348" i="235"/>
  <c r="BE348" i="235"/>
  <c r="AM348" i="235"/>
  <c r="AL348" i="235"/>
  <c r="AK348" i="235"/>
  <c r="AJ348" i="235"/>
  <c r="AI348" i="235"/>
  <c r="AH348" i="235"/>
  <c r="AG348" i="235"/>
  <c r="AF348" i="235"/>
  <c r="AE348" i="235"/>
  <c r="AD348" i="235"/>
  <c r="AC348" i="235"/>
  <c r="AB348" i="235"/>
  <c r="AA348" i="235"/>
  <c r="Z348" i="235"/>
  <c r="Y348" i="235"/>
  <c r="X348" i="235"/>
  <c r="W348" i="235"/>
  <c r="V348" i="235"/>
  <c r="U348" i="235"/>
  <c r="T348" i="235"/>
  <c r="S348" i="235"/>
  <c r="R348" i="235"/>
  <c r="Q348" i="235"/>
  <c r="P348" i="235"/>
  <c r="O348" i="235"/>
  <c r="N348" i="235"/>
  <c r="M348" i="235"/>
  <c r="L348" i="235"/>
  <c r="K348" i="235"/>
  <c r="J348" i="235"/>
  <c r="I348" i="235"/>
  <c r="H348" i="235"/>
  <c r="G348" i="235"/>
  <c r="F348" i="235"/>
  <c r="BF347" i="235"/>
  <c r="BE347" i="235"/>
  <c r="AM347" i="235"/>
  <c r="AL347" i="235"/>
  <c r="AK347" i="235"/>
  <c r="AJ347" i="235"/>
  <c r="AI347" i="235"/>
  <c r="AH347" i="235"/>
  <c r="AG347" i="235"/>
  <c r="AF347" i="235"/>
  <c r="AE347" i="235"/>
  <c r="AD347" i="235"/>
  <c r="AC347" i="235"/>
  <c r="AB347" i="235"/>
  <c r="AA347" i="235"/>
  <c r="Z347" i="235"/>
  <c r="Y347" i="235"/>
  <c r="X347" i="235"/>
  <c r="W347" i="235"/>
  <c r="V347" i="235"/>
  <c r="U347" i="235"/>
  <c r="T347" i="235"/>
  <c r="S347" i="235"/>
  <c r="R347" i="235"/>
  <c r="Q347" i="235"/>
  <c r="P347" i="235"/>
  <c r="O347" i="235"/>
  <c r="N347" i="235"/>
  <c r="M347" i="235"/>
  <c r="L347" i="235"/>
  <c r="K347" i="235"/>
  <c r="J347" i="235"/>
  <c r="I347" i="235"/>
  <c r="H347" i="235"/>
  <c r="G347" i="235"/>
  <c r="F347" i="235"/>
  <c r="E347" i="235"/>
  <c r="BF346" i="235"/>
  <c r="BE346" i="235"/>
  <c r="AM346" i="235"/>
  <c r="AL346" i="235"/>
  <c r="AK346" i="235"/>
  <c r="AJ346" i="235"/>
  <c r="AI346" i="235"/>
  <c r="AH346" i="235"/>
  <c r="AG346" i="235"/>
  <c r="AF346" i="235"/>
  <c r="AE346" i="235"/>
  <c r="AD346" i="235"/>
  <c r="AC346" i="235"/>
  <c r="AB346" i="235"/>
  <c r="AA346" i="235"/>
  <c r="Z346" i="235"/>
  <c r="Y346" i="235"/>
  <c r="X346" i="235"/>
  <c r="W346" i="235"/>
  <c r="V346" i="235"/>
  <c r="U346" i="235"/>
  <c r="T346" i="235"/>
  <c r="S346" i="235"/>
  <c r="R346" i="235"/>
  <c r="Q346" i="235"/>
  <c r="P346" i="235"/>
  <c r="O346" i="235"/>
  <c r="N346" i="235"/>
  <c r="M346" i="235"/>
  <c r="L346" i="235"/>
  <c r="K346" i="235"/>
  <c r="J346" i="235"/>
  <c r="I346" i="235"/>
  <c r="H346" i="235"/>
  <c r="G346" i="235"/>
  <c r="F346" i="235"/>
  <c r="E346" i="235"/>
  <c r="AJ345" i="235"/>
  <c r="AI345" i="235"/>
  <c r="AH345" i="235"/>
  <c r="AG345" i="235"/>
  <c r="AF345" i="235"/>
  <c r="AE345" i="235"/>
  <c r="AD345" i="235"/>
  <c r="AC345" i="235"/>
  <c r="AB345" i="235"/>
  <c r="AA345" i="235"/>
  <c r="Z345" i="235"/>
  <c r="Y345" i="235"/>
  <c r="X345" i="235"/>
  <c r="W345" i="235"/>
  <c r="V345" i="235"/>
  <c r="U345" i="235"/>
  <c r="T345" i="235"/>
  <c r="S345" i="235"/>
  <c r="R345" i="235"/>
  <c r="Q345" i="235"/>
  <c r="P345" i="235"/>
  <c r="O345" i="235"/>
  <c r="N345" i="235"/>
  <c r="M345" i="235"/>
  <c r="L345" i="235"/>
  <c r="K345" i="235"/>
  <c r="J345" i="235"/>
  <c r="I345" i="235"/>
  <c r="H345" i="235"/>
  <c r="G345" i="235"/>
  <c r="F345" i="235"/>
  <c r="AJ344" i="235"/>
  <c r="AI344" i="235"/>
  <c r="AH344" i="235"/>
  <c r="AG344" i="235"/>
  <c r="AF344" i="235"/>
  <c r="AE344" i="235"/>
  <c r="AD344" i="235"/>
  <c r="AC344" i="235"/>
  <c r="AB344" i="235"/>
  <c r="AA344" i="235"/>
  <c r="Z344" i="235"/>
  <c r="Y344" i="235"/>
  <c r="X344" i="235"/>
  <c r="W344" i="235"/>
  <c r="V344" i="235"/>
  <c r="U344" i="235"/>
  <c r="T344" i="235"/>
  <c r="S344" i="235"/>
  <c r="R344" i="235"/>
  <c r="Q344" i="235"/>
  <c r="P344" i="235"/>
  <c r="O344" i="235"/>
  <c r="N344" i="235"/>
  <c r="M344" i="235"/>
  <c r="L344" i="235"/>
  <c r="K344" i="235"/>
  <c r="J344" i="235"/>
  <c r="I344" i="235"/>
  <c r="H344" i="235"/>
  <c r="G344" i="235"/>
  <c r="F344" i="235"/>
  <c r="AO343" i="235"/>
  <c r="AZ342" i="235"/>
  <c r="AY342" i="235"/>
  <c r="AP341" i="235"/>
  <c r="AM341" i="235"/>
  <c r="AL341" i="235"/>
  <c r="AK341" i="235"/>
  <c r="AJ341" i="235"/>
  <c r="AI341" i="235"/>
  <c r="AH341" i="235"/>
  <c r="AG341" i="235"/>
  <c r="AF341" i="235"/>
  <c r="AE341" i="235"/>
  <c r="AD341" i="235"/>
  <c r="AC341" i="235"/>
  <c r="AB341" i="235"/>
  <c r="AA341" i="235"/>
  <c r="Z341" i="235"/>
  <c r="Y341" i="235"/>
  <c r="X341" i="235"/>
  <c r="W341" i="235"/>
  <c r="V341" i="235"/>
  <c r="U341" i="235"/>
  <c r="T341" i="235"/>
  <c r="S341" i="235"/>
  <c r="R341" i="235"/>
  <c r="Q341" i="235"/>
  <c r="P341" i="235"/>
  <c r="O341" i="235"/>
  <c r="N341" i="235"/>
  <c r="M341" i="235"/>
  <c r="L341" i="235"/>
  <c r="K341" i="235"/>
  <c r="J341" i="235"/>
  <c r="I341" i="235"/>
  <c r="H341" i="235"/>
  <c r="G341" i="235"/>
  <c r="F341" i="235"/>
  <c r="E341" i="235"/>
  <c r="AP340" i="235"/>
  <c r="AM340" i="235"/>
  <c r="AL340" i="235"/>
  <c r="AK340" i="235"/>
  <c r="AZ339" i="235"/>
  <c r="AY339" i="235"/>
  <c r="AP339" i="235"/>
  <c r="AM339" i="235"/>
  <c r="AL339" i="235"/>
  <c r="AK339" i="235"/>
  <c r="AJ339" i="235"/>
  <c r="AI339" i="235"/>
  <c r="AH339" i="235"/>
  <c r="AG339" i="235"/>
  <c r="AF339" i="235"/>
  <c r="AE339" i="235"/>
  <c r="AD339" i="235"/>
  <c r="AC339" i="235"/>
  <c r="AB339" i="235"/>
  <c r="AA339" i="235"/>
  <c r="Z339" i="235"/>
  <c r="Y339" i="235"/>
  <c r="X339" i="235"/>
  <c r="W339" i="235"/>
  <c r="V339" i="235"/>
  <c r="U339" i="235"/>
  <c r="T339" i="235"/>
  <c r="S339" i="235"/>
  <c r="R339" i="235"/>
  <c r="Q339" i="235"/>
  <c r="P339" i="235"/>
  <c r="O339" i="235"/>
  <c r="N339" i="235"/>
  <c r="M339" i="235"/>
  <c r="L339" i="235"/>
  <c r="K339" i="235"/>
  <c r="J339" i="235"/>
  <c r="I339" i="235"/>
  <c r="H339" i="235"/>
  <c r="G339" i="235"/>
  <c r="F339" i="235"/>
  <c r="AP338" i="235"/>
  <c r="AM338" i="235"/>
  <c r="AL338" i="235"/>
  <c r="AK338" i="235"/>
  <c r="AJ338" i="235"/>
  <c r="AI338" i="235"/>
  <c r="AH338" i="235"/>
  <c r="AG338" i="235"/>
  <c r="AF338" i="235"/>
  <c r="AE338" i="235"/>
  <c r="AD338" i="235"/>
  <c r="AC338" i="235"/>
  <c r="AB338" i="235"/>
  <c r="AA338" i="235"/>
  <c r="Z338" i="235"/>
  <c r="Y338" i="235"/>
  <c r="X338" i="235"/>
  <c r="W338" i="235"/>
  <c r="V338" i="235"/>
  <c r="U338" i="235"/>
  <c r="T338" i="235"/>
  <c r="S338" i="235"/>
  <c r="R338" i="235"/>
  <c r="Q338" i="235"/>
  <c r="P338" i="235"/>
  <c r="O338" i="235"/>
  <c r="N338" i="235"/>
  <c r="M338" i="235"/>
  <c r="L338" i="235"/>
  <c r="K338" i="235"/>
  <c r="J338" i="235"/>
  <c r="I338" i="235"/>
  <c r="H338" i="235"/>
  <c r="G338" i="235"/>
  <c r="F338" i="235"/>
  <c r="AP337" i="235"/>
  <c r="AM337" i="235"/>
  <c r="AL337" i="235"/>
  <c r="AK337" i="235"/>
  <c r="AJ337" i="235"/>
  <c r="AI337" i="235"/>
  <c r="AH337" i="235"/>
  <c r="AG337" i="235"/>
  <c r="AF337" i="235"/>
  <c r="AE337" i="235"/>
  <c r="AD337" i="235"/>
  <c r="AC337" i="235"/>
  <c r="AB337" i="235"/>
  <c r="AA337" i="235"/>
  <c r="Z337" i="235"/>
  <c r="Y337" i="235"/>
  <c r="X337" i="235"/>
  <c r="W337" i="235"/>
  <c r="V337" i="235"/>
  <c r="U337" i="235"/>
  <c r="T337" i="235"/>
  <c r="S337" i="235"/>
  <c r="R337" i="235"/>
  <c r="Q337" i="235"/>
  <c r="P337" i="235"/>
  <c r="O337" i="235"/>
  <c r="N337" i="235"/>
  <c r="M337" i="235"/>
  <c r="L337" i="235"/>
  <c r="K337" i="235"/>
  <c r="J337" i="235"/>
  <c r="I337" i="235"/>
  <c r="H337" i="235"/>
  <c r="G337" i="235"/>
  <c r="F337" i="235"/>
  <c r="E337" i="235"/>
  <c r="AP336" i="235"/>
  <c r="AM336" i="235"/>
  <c r="AL336" i="235"/>
  <c r="AK336" i="235"/>
  <c r="AJ336" i="235"/>
  <c r="AI336" i="235"/>
  <c r="AH336" i="235"/>
  <c r="AG336" i="235"/>
  <c r="AF336" i="235"/>
  <c r="AE336" i="235"/>
  <c r="AD336" i="235"/>
  <c r="AC336" i="235"/>
  <c r="AB336" i="235"/>
  <c r="AA336" i="235"/>
  <c r="Z336" i="235"/>
  <c r="Y336" i="235"/>
  <c r="X336" i="235"/>
  <c r="W336" i="235"/>
  <c r="V336" i="235"/>
  <c r="U336" i="235"/>
  <c r="T336" i="235"/>
  <c r="S336" i="235"/>
  <c r="R336" i="235"/>
  <c r="Q336" i="235"/>
  <c r="P336" i="235"/>
  <c r="O336" i="235"/>
  <c r="N336" i="235"/>
  <c r="M336" i="235"/>
  <c r="L336" i="235"/>
  <c r="K336" i="235"/>
  <c r="J336" i="235"/>
  <c r="I336" i="235"/>
  <c r="H336" i="235"/>
  <c r="G336" i="235"/>
  <c r="F336" i="235"/>
  <c r="E336" i="235"/>
  <c r="AP335" i="235"/>
  <c r="AJ335" i="235"/>
  <c r="AI335" i="235"/>
  <c r="AH335" i="235"/>
  <c r="AG335" i="235"/>
  <c r="AF335" i="235"/>
  <c r="AE335" i="235"/>
  <c r="AD335" i="235"/>
  <c r="AC335" i="235"/>
  <c r="AB335" i="235"/>
  <c r="AA335" i="235"/>
  <c r="Z335" i="235"/>
  <c r="Y335" i="235"/>
  <c r="X335" i="235"/>
  <c r="W335" i="235"/>
  <c r="V335" i="235"/>
  <c r="U335" i="235"/>
  <c r="T335" i="235"/>
  <c r="S335" i="235"/>
  <c r="R335" i="235"/>
  <c r="Q335" i="235"/>
  <c r="P335" i="235"/>
  <c r="O335" i="235"/>
  <c r="N335" i="235"/>
  <c r="M335" i="235"/>
  <c r="L335" i="235"/>
  <c r="K335" i="235"/>
  <c r="J335" i="235"/>
  <c r="I335" i="235"/>
  <c r="H335" i="235"/>
  <c r="G335" i="235"/>
  <c r="F335" i="235"/>
  <c r="AP334" i="235"/>
  <c r="AJ334" i="235"/>
  <c r="AI334" i="235"/>
  <c r="AH334" i="235"/>
  <c r="AG334" i="235"/>
  <c r="AF334" i="235"/>
  <c r="AE334" i="235"/>
  <c r="AD334" i="235"/>
  <c r="AC334" i="235"/>
  <c r="AB334" i="235"/>
  <c r="AA334" i="235"/>
  <c r="Z334" i="235"/>
  <c r="Y334" i="235"/>
  <c r="X334" i="235"/>
  <c r="W334" i="235"/>
  <c r="V334" i="235"/>
  <c r="U334" i="235"/>
  <c r="T334" i="235"/>
  <c r="S334" i="235"/>
  <c r="R334" i="235"/>
  <c r="Q334" i="235"/>
  <c r="P334" i="235"/>
  <c r="O334" i="235"/>
  <c r="N334" i="235"/>
  <c r="M334" i="235"/>
  <c r="L334" i="235"/>
  <c r="K334" i="235"/>
  <c r="J334" i="235"/>
  <c r="I334" i="235"/>
  <c r="H334" i="235"/>
  <c r="G334" i="235"/>
  <c r="F334" i="235"/>
  <c r="BD332" i="235"/>
  <c r="AR332" i="235"/>
  <c r="AQ332" i="235"/>
  <c r="AP332" i="235"/>
  <c r="AO332" i="235"/>
  <c r="AN332" i="235"/>
  <c r="AK332" i="235"/>
  <c r="AJ332" i="235"/>
  <c r="AI332" i="235"/>
  <c r="AH332" i="235"/>
  <c r="AG332" i="235"/>
  <c r="AF332" i="235"/>
  <c r="AE332" i="235"/>
  <c r="AD332" i="235"/>
  <c r="AC332" i="235"/>
  <c r="AB332" i="235"/>
  <c r="AA332" i="235"/>
  <c r="Z332" i="235"/>
  <c r="Y332" i="235"/>
  <c r="X332" i="235"/>
  <c r="W332" i="235"/>
  <c r="V332" i="235"/>
  <c r="U332" i="235"/>
  <c r="T332" i="235"/>
  <c r="S332" i="235"/>
  <c r="R332" i="235"/>
  <c r="Q332" i="235"/>
  <c r="P332" i="235"/>
  <c r="O332" i="235"/>
  <c r="N332" i="235"/>
  <c r="M332" i="235"/>
  <c r="L332" i="235"/>
  <c r="K332" i="235"/>
  <c r="J332" i="235"/>
  <c r="I332" i="235"/>
  <c r="H332" i="235"/>
  <c r="G332" i="235"/>
  <c r="F332" i="235"/>
  <c r="AR331" i="235"/>
  <c r="AQ331" i="235"/>
  <c r="AP331" i="235"/>
  <c r="AJ331" i="235"/>
  <c r="AI331" i="235"/>
  <c r="AH331" i="235"/>
  <c r="AG331" i="235"/>
  <c r="AF331" i="235"/>
  <c r="AE331" i="235"/>
  <c r="AD331" i="235"/>
  <c r="AC331" i="235"/>
  <c r="AB331" i="235"/>
  <c r="AA331" i="235"/>
  <c r="Z331" i="235"/>
  <c r="Y331" i="235"/>
  <c r="X331" i="235"/>
  <c r="W331" i="235"/>
  <c r="V331" i="235"/>
  <c r="U331" i="235"/>
  <c r="T331" i="235"/>
  <c r="S331" i="235"/>
  <c r="R331" i="235"/>
  <c r="Q331" i="235"/>
  <c r="P331" i="235"/>
  <c r="O331" i="235"/>
  <c r="N331" i="235"/>
  <c r="M331" i="235"/>
  <c r="L331" i="235"/>
  <c r="K331" i="235"/>
  <c r="J331" i="235"/>
  <c r="I331" i="235"/>
  <c r="H331" i="235"/>
  <c r="G331" i="235"/>
  <c r="F331" i="235"/>
  <c r="AR330" i="235"/>
  <c r="AQ330" i="235"/>
  <c r="AP330" i="235"/>
  <c r="AK330" i="235"/>
  <c r="AJ330" i="235"/>
  <c r="AI330" i="235"/>
  <c r="AH330" i="235"/>
  <c r="AG330" i="235"/>
  <c r="AF330" i="235"/>
  <c r="AE330" i="235"/>
  <c r="AD330" i="235"/>
  <c r="AC330" i="235"/>
  <c r="AB330" i="235"/>
  <c r="AA330" i="235"/>
  <c r="Z330" i="235"/>
  <c r="Y330" i="235"/>
  <c r="X330" i="235"/>
  <c r="W330" i="235"/>
  <c r="V330" i="235"/>
  <c r="U330" i="235"/>
  <c r="T330" i="235"/>
  <c r="S330" i="235"/>
  <c r="R330" i="235"/>
  <c r="Q330" i="235"/>
  <c r="P330" i="235"/>
  <c r="O330" i="235"/>
  <c r="N330" i="235"/>
  <c r="M330" i="235"/>
  <c r="L330" i="235"/>
  <c r="K330" i="235"/>
  <c r="J330" i="235"/>
  <c r="I330" i="235"/>
  <c r="H330" i="235"/>
  <c r="G330" i="235"/>
  <c r="F330" i="235"/>
  <c r="AR329" i="235"/>
  <c r="AQ329" i="235"/>
  <c r="AP329" i="235"/>
  <c r="AK329" i="235"/>
  <c r="AR328" i="235"/>
  <c r="AQ328" i="235"/>
  <c r="AP328" i="235"/>
  <c r="AK328" i="235"/>
  <c r="AZ327" i="235"/>
  <c r="AY327" i="235"/>
  <c r="AR327" i="235"/>
  <c r="AQ327" i="235"/>
  <c r="AP327" i="235"/>
  <c r="AM327" i="235"/>
  <c r="AL327" i="235"/>
  <c r="AK327" i="235"/>
  <c r="AJ327" i="235"/>
  <c r="AI327" i="235"/>
  <c r="AH327" i="235"/>
  <c r="AG327" i="235"/>
  <c r="AF327" i="235"/>
  <c r="AE327" i="235"/>
  <c r="AD327" i="235"/>
  <c r="AC327" i="235"/>
  <c r="AB327" i="235"/>
  <c r="AA327" i="235"/>
  <c r="Z327" i="235"/>
  <c r="Y327" i="235"/>
  <c r="X327" i="235"/>
  <c r="W327" i="235"/>
  <c r="V327" i="235"/>
  <c r="U327" i="235"/>
  <c r="T327" i="235"/>
  <c r="S327" i="235"/>
  <c r="R327" i="235"/>
  <c r="Q327" i="235"/>
  <c r="P327" i="235"/>
  <c r="O327" i="235"/>
  <c r="N327" i="235"/>
  <c r="M327" i="235"/>
  <c r="L327" i="235"/>
  <c r="K327" i="235"/>
  <c r="J327" i="235"/>
  <c r="I327" i="235"/>
  <c r="H327" i="235"/>
  <c r="G327" i="235"/>
  <c r="F327" i="235"/>
  <c r="D327" i="235"/>
  <c r="AR326" i="235"/>
  <c r="AQ326" i="235"/>
  <c r="AP326" i="235"/>
  <c r="AK326" i="235"/>
  <c r="AJ326" i="235"/>
  <c r="AI326" i="235"/>
  <c r="AH326" i="235"/>
  <c r="AG326" i="235"/>
  <c r="AF326" i="235"/>
  <c r="AE326" i="235"/>
  <c r="AD326" i="235"/>
  <c r="AC326" i="235"/>
  <c r="AB326" i="235"/>
  <c r="AA326" i="235"/>
  <c r="Z326" i="235"/>
  <c r="Y326" i="235"/>
  <c r="X326" i="235"/>
  <c r="W326" i="235"/>
  <c r="V326" i="235"/>
  <c r="U326" i="235"/>
  <c r="T326" i="235"/>
  <c r="S326" i="235"/>
  <c r="R326" i="235"/>
  <c r="Q326" i="235"/>
  <c r="P326" i="235"/>
  <c r="O326" i="235"/>
  <c r="N326" i="235"/>
  <c r="M326" i="235"/>
  <c r="L326" i="235"/>
  <c r="K326" i="235"/>
  <c r="J326" i="235"/>
  <c r="I326" i="235"/>
  <c r="H326" i="235"/>
  <c r="G326" i="235"/>
  <c r="F326" i="235"/>
  <c r="AR325" i="235"/>
  <c r="AQ325" i="235"/>
  <c r="AP325" i="235"/>
  <c r="AK325" i="235"/>
  <c r="AR324" i="235"/>
  <c r="AQ324" i="235"/>
  <c r="AP324" i="235"/>
  <c r="AK324" i="235"/>
  <c r="AJ324" i="235"/>
  <c r="AI324" i="235"/>
  <c r="AH324" i="235"/>
  <c r="AG324" i="235"/>
  <c r="AF324" i="235"/>
  <c r="AE324" i="235"/>
  <c r="AD324" i="235"/>
  <c r="AC324" i="235"/>
  <c r="AB324" i="235"/>
  <c r="AA324" i="235"/>
  <c r="Z324" i="235"/>
  <c r="Y324" i="235"/>
  <c r="X324" i="235"/>
  <c r="W324" i="235"/>
  <c r="V324" i="235"/>
  <c r="U324" i="235"/>
  <c r="T324" i="235"/>
  <c r="S324" i="235"/>
  <c r="R324" i="235"/>
  <c r="Q324" i="235"/>
  <c r="P324" i="235"/>
  <c r="O324" i="235"/>
  <c r="N324" i="235"/>
  <c r="M324" i="235"/>
  <c r="L324" i="235"/>
  <c r="K324" i="235"/>
  <c r="J324" i="235"/>
  <c r="I324" i="235"/>
  <c r="H324" i="235"/>
  <c r="G324" i="235"/>
  <c r="F324" i="235"/>
  <c r="AR323" i="235"/>
  <c r="AQ323" i="235"/>
  <c r="AP323" i="235"/>
  <c r="AK323" i="235"/>
  <c r="AJ323" i="235"/>
  <c r="AI323" i="235"/>
  <c r="AH323" i="235"/>
  <c r="AG323" i="235"/>
  <c r="AF323" i="235"/>
  <c r="AE323" i="235"/>
  <c r="AD323" i="235"/>
  <c r="AC323" i="235"/>
  <c r="AB323" i="235"/>
  <c r="AA323" i="235"/>
  <c r="Z323" i="235"/>
  <c r="Y323" i="235"/>
  <c r="X323" i="235"/>
  <c r="W323" i="235"/>
  <c r="V323" i="235"/>
  <c r="U323" i="235"/>
  <c r="T323" i="235"/>
  <c r="S323" i="235"/>
  <c r="R323" i="235"/>
  <c r="Q323" i="235"/>
  <c r="P323" i="235"/>
  <c r="O323" i="235"/>
  <c r="N323" i="235"/>
  <c r="M323" i="235"/>
  <c r="L323" i="235"/>
  <c r="K323" i="235"/>
  <c r="J323" i="235"/>
  <c r="I323" i="235"/>
  <c r="H323" i="235"/>
  <c r="G323" i="235"/>
  <c r="F323" i="235"/>
  <c r="AR322" i="235"/>
  <c r="AQ322" i="235"/>
  <c r="AP322" i="235"/>
  <c r="AK322" i="235"/>
  <c r="AR321" i="235"/>
  <c r="AQ321" i="235"/>
  <c r="AP321" i="235"/>
  <c r="AK321" i="235"/>
  <c r="AJ321" i="235"/>
  <c r="AI321" i="235"/>
  <c r="AH321" i="235"/>
  <c r="AG321" i="235"/>
  <c r="AF321" i="235"/>
  <c r="AE321" i="235"/>
  <c r="AD321" i="235"/>
  <c r="AC321" i="235"/>
  <c r="AB321" i="235"/>
  <c r="AA321" i="235"/>
  <c r="Z321" i="235"/>
  <c r="Y321" i="235"/>
  <c r="X321" i="235"/>
  <c r="W321" i="235"/>
  <c r="V321" i="235"/>
  <c r="U321" i="235"/>
  <c r="T321" i="235"/>
  <c r="S321" i="235"/>
  <c r="R321" i="235"/>
  <c r="Q321" i="235"/>
  <c r="P321" i="235"/>
  <c r="O321" i="235"/>
  <c r="N321" i="235"/>
  <c r="M321" i="235"/>
  <c r="L321" i="235"/>
  <c r="K321" i="235"/>
  <c r="J321" i="235"/>
  <c r="I321" i="235"/>
  <c r="H321" i="235"/>
  <c r="G321" i="235"/>
  <c r="F321" i="235"/>
  <c r="AR320" i="235"/>
  <c r="AQ320" i="235"/>
  <c r="AP320" i="235"/>
  <c r="AM320" i="235"/>
  <c r="AL320" i="235"/>
  <c r="AK320" i="235"/>
  <c r="BD319" i="235"/>
  <c r="AR319" i="235"/>
  <c r="AQ319" i="235"/>
  <c r="AP319" i="235"/>
  <c r="AO319" i="235"/>
  <c r="AN319" i="235"/>
  <c r="AK319" i="235"/>
  <c r="AJ319" i="235"/>
  <c r="AI319" i="235"/>
  <c r="AH319" i="235"/>
  <c r="AG319" i="235"/>
  <c r="AF319" i="235"/>
  <c r="AE319" i="235"/>
  <c r="AD319" i="235"/>
  <c r="AC319" i="235"/>
  <c r="AB319" i="235"/>
  <c r="AA319" i="235"/>
  <c r="Z319" i="235"/>
  <c r="Y319" i="235"/>
  <c r="X319" i="235"/>
  <c r="W319" i="235"/>
  <c r="V319" i="235"/>
  <c r="U319" i="235"/>
  <c r="T319" i="235"/>
  <c r="S319" i="235"/>
  <c r="R319" i="235"/>
  <c r="Q319" i="235"/>
  <c r="P319" i="235"/>
  <c r="O319" i="235"/>
  <c r="N319" i="235"/>
  <c r="M319" i="235"/>
  <c r="L319" i="235"/>
  <c r="K319" i="235"/>
  <c r="J319" i="235"/>
  <c r="I319" i="235"/>
  <c r="H319" i="235"/>
  <c r="G319" i="235"/>
  <c r="F319" i="235"/>
  <c r="AR318" i="235"/>
  <c r="AQ318" i="235"/>
  <c r="AP318" i="235"/>
  <c r="AJ318" i="235"/>
  <c r="AI318" i="235"/>
  <c r="AH318" i="235"/>
  <c r="AG318" i="235"/>
  <c r="AF318" i="235"/>
  <c r="AE318" i="235"/>
  <c r="AD318" i="235"/>
  <c r="AC318" i="235"/>
  <c r="AB318" i="235"/>
  <c r="AA318" i="235"/>
  <c r="Z318" i="235"/>
  <c r="Y318" i="235"/>
  <c r="X318" i="235"/>
  <c r="W318" i="235"/>
  <c r="V318" i="235"/>
  <c r="U318" i="235"/>
  <c r="T318" i="235"/>
  <c r="S318" i="235"/>
  <c r="R318" i="235"/>
  <c r="Q318" i="235"/>
  <c r="P318" i="235"/>
  <c r="O318" i="235"/>
  <c r="N318" i="235"/>
  <c r="M318" i="235"/>
  <c r="L318" i="235"/>
  <c r="K318" i="235"/>
  <c r="J318" i="235"/>
  <c r="I318" i="235"/>
  <c r="H318" i="235"/>
  <c r="G318" i="235"/>
  <c r="F318" i="235"/>
  <c r="AR317" i="235"/>
  <c r="AQ317" i="235"/>
  <c r="AP317" i="235"/>
  <c r="AK317" i="235"/>
  <c r="AJ317" i="235"/>
  <c r="AI317" i="235"/>
  <c r="AH317" i="235"/>
  <c r="AG317" i="235"/>
  <c r="AF317" i="235"/>
  <c r="AE317" i="235"/>
  <c r="AD317" i="235"/>
  <c r="AC317" i="235"/>
  <c r="AB317" i="235"/>
  <c r="AA317" i="235"/>
  <c r="Z317" i="235"/>
  <c r="Y317" i="235"/>
  <c r="X317" i="235"/>
  <c r="W317" i="235"/>
  <c r="V317" i="235"/>
  <c r="U317" i="235"/>
  <c r="T317" i="235"/>
  <c r="S317" i="235"/>
  <c r="R317" i="235"/>
  <c r="Q317" i="235"/>
  <c r="P317" i="235"/>
  <c r="O317" i="235"/>
  <c r="N317" i="235"/>
  <c r="M317" i="235"/>
  <c r="L317" i="235"/>
  <c r="K317" i="235"/>
  <c r="J317" i="235"/>
  <c r="I317" i="235"/>
  <c r="H317" i="235"/>
  <c r="G317" i="235"/>
  <c r="F317" i="235"/>
  <c r="AR316" i="235"/>
  <c r="AQ316" i="235"/>
  <c r="AP316" i="235"/>
  <c r="AK316" i="235"/>
  <c r="AR315" i="235"/>
  <c r="AQ315" i="235"/>
  <c r="AP315" i="235"/>
  <c r="AK315" i="235"/>
  <c r="AZ314" i="235"/>
  <c r="AY314" i="235"/>
  <c r="AR314" i="235"/>
  <c r="AQ314" i="235"/>
  <c r="AP314" i="235"/>
  <c r="AM314" i="235"/>
  <c r="AL314" i="235"/>
  <c r="AK314" i="235"/>
  <c r="D314" i="235"/>
  <c r="AQ313" i="235"/>
  <c r="AR312" i="235"/>
  <c r="AQ312" i="235"/>
  <c r="AP312" i="235"/>
  <c r="AK312" i="235"/>
  <c r="AJ312" i="235"/>
  <c r="AI312" i="235"/>
  <c r="AH312" i="235"/>
  <c r="AG312" i="235"/>
  <c r="AF312" i="235"/>
  <c r="AE312" i="235"/>
  <c r="AD312" i="235"/>
  <c r="AC312" i="235"/>
  <c r="AB312" i="235"/>
  <c r="AA312" i="235"/>
  <c r="Z312" i="235"/>
  <c r="Y312" i="235"/>
  <c r="X312" i="235"/>
  <c r="W312" i="235"/>
  <c r="V312" i="235"/>
  <c r="U312" i="235"/>
  <c r="T312" i="235"/>
  <c r="S312" i="235"/>
  <c r="R312" i="235"/>
  <c r="Q312" i="235"/>
  <c r="P312" i="235"/>
  <c r="O312" i="235"/>
  <c r="N312" i="235"/>
  <c r="M312" i="235"/>
  <c r="L312" i="235"/>
  <c r="K312" i="235"/>
  <c r="J312" i="235"/>
  <c r="I312" i="235"/>
  <c r="H312" i="235"/>
  <c r="G312" i="235"/>
  <c r="F312" i="235"/>
  <c r="AR311" i="235"/>
  <c r="AQ311" i="235"/>
  <c r="AP311" i="235"/>
  <c r="AK311" i="235"/>
  <c r="AR310" i="235"/>
  <c r="AQ310" i="235"/>
  <c r="AP310" i="235"/>
  <c r="AK310" i="235"/>
  <c r="AJ310" i="235"/>
  <c r="AI310" i="235"/>
  <c r="AH310" i="235"/>
  <c r="AG310" i="235"/>
  <c r="AF310" i="235"/>
  <c r="AE310" i="235"/>
  <c r="AD310" i="235"/>
  <c r="AC310" i="235"/>
  <c r="AB310" i="235"/>
  <c r="AA310" i="235"/>
  <c r="Z310" i="235"/>
  <c r="Y310" i="235"/>
  <c r="X310" i="235"/>
  <c r="W310" i="235"/>
  <c r="V310" i="235"/>
  <c r="U310" i="235"/>
  <c r="T310" i="235"/>
  <c r="S310" i="235"/>
  <c r="R310" i="235"/>
  <c r="Q310" i="235"/>
  <c r="P310" i="235"/>
  <c r="O310" i="235"/>
  <c r="N310" i="235"/>
  <c r="M310" i="235"/>
  <c r="L310" i="235"/>
  <c r="K310" i="235"/>
  <c r="J310" i="235"/>
  <c r="I310" i="235"/>
  <c r="H310" i="235"/>
  <c r="G310" i="235"/>
  <c r="F310" i="235"/>
  <c r="AR309" i="235"/>
  <c r="AQ309" i="235"/>
  <c r="AP309" i="235"/>
  <c r="AK309" i="235"/>
  <c r="AJ309" i="235"/>
  <c r="AI309" i="235"/>
  <c r="AH309" i="235"/>
  <c r="AG309" i="235"/>
  <c r="AF309" i="235"/>
  <c r="AE309" i="235"/>
  <c r="AD309" i="235"/>
  <c r="AC309" i="235"/>
  <c r="AB309" i="235"/>
  <c r="AA309" i="235"/>
  <c r="Z309" i="235"/>
  <c r="Y309" i="235"/>
  <c r="X309" i="235"/>
  <c r="W309" i="235"/>
  <c r="V309" i="235"/>
  <c r="U309" i="235"/>
  <c r="T309" i="235"/>
  <c r="S309" i="235"/>
  <c r="R309" i="235"/>
  <c r="Q309" i="235"/>
  <c r="P309" i="235"/>
  <c r="O309" i="235"/>
  <c r="N309" i="235"/>
  <c r="M309" i="235"/>
  <c r="L309" i="235"/>
  <c r="K309" i="235"/>
  <c r="J309" i="235"/>
  <c r="I309" i="235"/>
  <c r="H309" i="235"/>
  <c r="G309" i="235"/>
  <c r="F309" i="235"/>
  <c r="AR308" i="235"/>
  <c r="AQ308" i="235"/>
  <c r="AP308" i="235"/>
  <c r="AK308" i="235"/>
  <c r="AK307" i="235"/>
  <c r="AJ307" i="235"/>
  <c r="AI307" i="235"/>
  <c r="AH307" i="235"/>
  <c r="AG307" i="235"/>
  <c r="AF307" i="235"/>
  <c r="AE307" i="235"/>
  <c r="AD307" i="235"/>
  <c r="AC307" i="235"/>
  <c r="AB307" i="235"/>
  <c r="AA307" i="235"/>
  <c r="Z307" i="235"/>
  <c r="Y307" i="235"/>
  <c r="X307" i="235"/>
  <c r="W307" i="235"/>
  <c r="V307" i="235"/>
  <c r="U307" i="235"/>
  <c r="T307" i="235"/>
  <c r="S307" i="235"/>
  <c r="R307" i="235"/>
  <c r="Q307" i="235"/>
  <c r="P307" i="235"/>
  <c r="O307" i="235"/>
  <c r="N307" i="235"/>
  <c r="M307" i="235"/>
  <c r="L307" i="235"/>
  <c r="K307" i="235"/>
  <c r="J307" i="235"/>
  <c r="I307" i="235"/>
  <c r="H307" i="235"/>
  <c r="G307" i="235"/>
  <c r="F307" i="235"/>
  <c r="AR306" i="235"/>
  <c r="AQ306" i="235"/>
  <c r="AP306" i="235"/>
  <c r="AK306" i="235"/>
  <c r="AK305" i="235"/>
  <c r="AJ305" i="235"/>
  <c r="AI305" i="235"/>
  <c r="AH305" i="235"/>
  <c r="AG305" i="235"/>
  <c r="AF305" i="235"/>
  <c r="AE305" i="235"/>
  <c r="AD305" i="235"/>
  <c r="AC305" i="235"/>
  <c r="AB305" i="235"/>
  <c r="AA305" i="235"/>
  <c r="Z305" i="235"/>
  <c r="Y305" i="235"/>
  <c r="X305" i="235"/>
  <c r="W305" i="235"/>
  <c r="V305" i="235"/>
  <c r="U305" i="235"/>
  <c r="T305" i="235"/>
  <c r="S305" i="235"/>
  <c r="R305" i="235"/>
  <c r="Q305" i="235"/>
  <c r="P305" i="235"/>
  <c r="O305" i="235"/>
  <c r="N305" i="235"/>
  <c r="M305" i="235"/>
  <c r="L305" i="235"/>
  <c r="K305" i="235"/>
  <c r="J305" i="235"/>
  <c r="I305" i="235"/>
  <c r="H305" i="235"/>
  <c r="G305" i="235"/>
  <c r="F305" i="235"/>
  <c r="AR304" i="235"/>
  <c r="AQ304" i="235"/>
  <c r="AP304" i="235"/>
  <c r="AM304" i="235"/>
  <c r="AL304" i="235"/>
  <c r="AK304" i="235"/>
  <c r="BD303" i="235"/>
  <c r="AR303" i="235"/>
  <c r="AQ303" i="235"/>
  <c r="AP303" i="235"/>
  <c r="AO303" i="235"/>
  <c r="AN303" i="235"/>
  <c r="AK303" i="235"/>
  <c r="AJ303" i="235"/>
  <c r="AI303" i="235"/>
  <c r="AH303" i="235"/>
  <c r="AG303" i="235"/>
  <c r="AF303" i="235"/>
  <c r="AE303" i="235"/>
  <c r="AD303" i="235"/>
  <c r="AC303" i="235"/>
  <c r="AB303" i="235"/>
  <c r="AA303" i="235"/>
  <c r="Z303" i="235"/>
  <c r="Y303" i="235"/>
  <c r="X303" i="235"/>
  <c r="W303" i="235"/>
  <c r="V303" i="235"/>
  <c r="U303" i="235"/>
  <c r="T303" i="235"/>
  <c r="S303" i="235"/>
  <c r="R303" i="235"/>
  <c r="Q303" i="235"/>
  <c r="P303" i="235"/>
  <c r="O303" i="235"/>
  <c r="N303" i="235"/>
  <c r="M303" i="235"/>
  <c r="L303" i="235"/>
  <c r="K303" i="235"/>
  <c r="J303" i="235"/>
  <c r="I303" i="235"/>
  <c r="H303" i="235"/>
  <c r="G303" i="235"/>
  <c r="F303" i="235"/>
  <c r="AR302" i="235"/>
  <c r="AQ302" i="235"/>
  <c r="AP302" i="235"/>
  <c r="AJ302" i="235"/>
  <c r="AI302" i="235"/>
  <c r="AH302" i="235"/>
  <c r="AG302" i="235"/>
  <c r="AF302" i="235"/>
  <c r="AE302" i="235"/>
  <c r="AD302" i="235"/>
  <c r="AC302" i="235"/>
  <c r="AB302" i="235"/>
  <c r="AA302" i="235"/>
  <c r="Z302" i="235"/>
  <c r="Y302" i="235"/>
  <c r="X302" i="235"/>
  <c r="W302" i="235"/>
  <c r="V302" i="235"/>
  <c r="U302" i="235"/>
  <c r="T302" i="235"/>
  <c r="S302" i="235"/>
  <c r="R302" i="235"/>
  <c r="Q302" i="235"/>
  <c r="P302" i="235"/>
  <c r="O302" i="235"/>
  <c r="N302" i="235"/>
  <c r="M302" i="235"/>
  <c r="L302" i="235"/>
  <c r="K302" i="235"/>
  <c r="J302" i="235"/>
  <c r="I302" i="235"/>
  <c r="H302" i="235"/>
  <c r="G302" i="235"/>
  <c r="F302" i="235"/>
  <c r="AR301" i="235"/>
  <c r="AQ301" i="235"/>
  <c r="AP301" i="235"/>
  <c r="AK301" i="235"/>
  <c r="AJ301" i="235"/>
  <c r="AI301" i="235"/>
  <c r="AH301" i="235"/>
  <c r="AG301" i="235"/>
  <c r="AF301" i="235"/>
  <c r="AE301" i="235"/>
  <c r="AD301" i="235"/>
  <c r="AC301" i="235"/>
  <c r="AB301" i="235"/>
  <c r="AA301" i="235"/>
  <c r="Z301" i="235"/>
  <c r="Y301" i="235"/>
  <c r="X301" i="235"/>
  <c r="W301" i="235"/>
  <c r="V301" i="235"/>
  <c r="U301" i="235"/>
  <c r="T301" i="235"/>
  <c r="S301" i="235"/>
  <c r="R301" i="235"/>
  <c r="Q301" i="235"/>
  <c r="P301" i="235"/>
  <c r="O301" i="235"/>
  <c r="N301" i="235"/>
  <c r="M301" i="235"/>
  <c r="L301" i="235"/>
  <c r="K301" i="235"/>
  <c r="J301" i="235"/>
  <c r="I301" i="235"/>
  <c r="H301" i="235"/>
  <c r="G301" i="235"/>
  <c r="F301" i="235"/>
  <c r="AR300" i="235"/>
  <c r="AQ300" i="235"/>
  <c r="AP300" i="235"/>
  <c r="AK300" i="235"/>
  <c r="AR299" i="235"/>
  <c r="AQ299" i="235"/>
  <c r="AP299" i="235"/>
  <c r="AK299" i="235"/>
  <c r="AZ298" i="235"/>
  <c r="AY298" i="235"/>
  <c r="AR298" i="235"/>
  <c r="AQ298" i="235"/>
  <c r="AP298" i="235"/>
  <c r="AM298" i="235"/>
  <c r="AL298" i="235"/>
  <c r="AK298" i="235"/>
  <c r="AJ298" i="235"/>
  <c r="AI298" i="235"/>
  <c r="AH298" i="235"/>
  <c r="AG298" i="235"/>
  <c r="AF298" i="235"/>
  <c r="AE298" i="235"/>
  <c r="AD298" i="235"/>
  <c r="AC298" i="235"/>
  <c r="AB298" i="235"/>
  <c r="AA298" i="235"/>
  <c r="Z298" i="235"/>
  <c r="Y298" i="235"/>
  <c r="X298" i="235"/>
  <c r="W298" i="235"/>
  <c r="V298" i="235"/>
  <c r="U298" i="235"/>
  <c r="T298" i="235"/>
  <c r="S298" i="235"/>
  <c r="R298" i="235"/>
  <c r="Q298" i="235"/>
  <c r="P298" i="235"/>
  <c r="O298" i="235"/>
  <c r="N298" i="235"/>
  <c r="M298" i="235"/>
  <c r="L298" i="235"/>
  <c r="K298" i="235"/>
  <c r="J298" i="235"/>
  <c r="I298" i="235"/>
  <c r="H298" i="235"/>
  <c r="G298" i="235"/>
  <c r="F298" i="235"/>
  <c r="D298" i="235"/>
  <c r="AR297" i="235"/>
  <c r="AQ297" i="235"/>
  <c r="AP297" i="235"/>
  <c r="AK297" i="235"/>
  <c r="AJ297" i="235"/>
  <c r="AI297" i="235"/>
  <c r="AH297" i="235"/>
  <c r="AG297" i="235"/>
  <c r="AF297" i="235"/>
  <c r="AE297" i="235"/>
  <c r="AD297" i="235"/>
  <c r="AC297" i="235"/>
  <c r="AB297" i="235"/>
  <c r="AA297" i="235"/>
  <c r="Z297" i="235"/>
  <c r="Y297" i="235"/>
  <c r="X297" i="235"/>
  <c r="W297" i="235"/>
  <c r="V297" i="235"/>
  <c r="U297" i="235"/>
  <c r="T297" i="235"/>
  <c r="S297" i="235"/>
  <c r="R297" i="235"/>
  <c r="Q297" i="235"/>
  <c r="P297" i="235"/>
  <c r="O297" i="235"/>
  <c r="N297" i="235"/>
  <c r="M297" i="235"/>
  <c r="L297" i="235"/>
  <c r="K297" i="235"/>
  <c r="J297" i="235"/>
  <c r="I297" i="235"/>
  <c r="H297" i="235"/>
  <c r="G297" i="235"/>
  <c r="F297" i="235"/>
  <c r="AR296" i="235"/>
  <c r="AQ296" i="235"/>
  <c r="AP296" i="235"/>
  <c r="AK296" i="235"/>
  <c r="AR295" i="235"/>
  <c r="AQ295" i="235"/>
  <c r="AP295" i="235"/>
  <c r="AK295" i="235"/>
  <c r="AJ295" i="235"/>
  <c r="AI295" i="235"/>
  <c r="AH295" i="235"/>
  <c r="AG295" i="235"/>
  <c r="AF295" i="235"/>
  <c r="AE295" i="235"/>
  <c r="AD295" i="235"/>
  <c r="AC295" i="235"/>
  <c r="AB295" i="235"/>
  <c r="AA295" i="235"/>
  <c r="Z295" i="235"/>
  <c r="Y295" i="235"/>
  <c r="X295" i="235"/>
  <c r="W295" i="235"/>
  <c r="V295" i="235"/>
  <c r="U295" i="235"/>
  <c r="T295" i="235"/>
  <c r="S295" i="235"/>
  <c r="R295" i="235"/>
  <c r="Q295" i="235"/>
  <c r="P295" i="235"/>
  <c r="O295" i="235"/>
  <c r="N295" i="235"/>
  <c r="M295" i="235"/>
  <c r="L295" i="235"/>
  <c r="K295" i="235"/>
  <c r="J295" i="235"/>
  <c r="I295" i="235"/>
  <c r="H295" i="235"/>
  <c r="G295" i="235"/>
  <c r="F295" i="235"/>
  <c r="AR294" i="235"/>
  <c r="AQ294" i="235"/>
  <c r="AP294" i="235"/>
  <c r="AK294" i="235"/>
  <c r="AJ294" i="235"/>
  <c r="AI294" i="235"/>
  <c r="AH294" i="235"/>
  <c r="AG294" i="235"/>
  <c r="AF294" i="235"/>
  <c r="AE294" i="235"/>
  <c r="AD294" i="235"/>
  <c r="AC294" i="235"/>
  <c r="AB294" i="235"/>
  <c r="AA294" i="235"/>
  <c r="Z294" i="235"/>
  <c r="Y294" i="235"/>
  <c r="X294" i="235"/>
  <c r="W294" i="235"/>
  <c r="V294" i="235"/>
  <c r="U294" i="235"/>
  <c r="T294" i="235"/>
  <c r="S294" i="235"/>
  <c r="R294" i="235"/>
  <c r="Q294" i="235"/>
  <c r="P294" i="235"/>
  <c r="O294" i="235"/>
  <c r="N294" i="235"/>
  <c r="M294" i="235"/>
  <c r="L294" i="235"/>
  <c r="K294" i="235"/>
  <c r="J294" i="235"/>
  <c r="I294" i="235"/>
  <c r="H294" i="235"/>
  <c r="G294" i="235"/>
  <c r="F294" i="235"/>
  <c r="AR293" i="235"/>
  <c r="AQ293" i="235"/>
  <c r="AP293" i="235"/>
  <c r="AK293" i="235"/>
  <c r="AR292" i="235"/>
  <c r="AQ292" i="235"/>
  <c r="AP292" i="235"/>
  <c r="AK292" i="235"/>
  <c r="AJ292" i="235"/>
  <c r="AI292" i="235"/>
  <c r="AH292" i="235"/>
  <c r="AG292" i="235"/>
  <c r="AF292" i="235"/>
  <c r="AE292" i="235"/>
  <c r="AD292" i="235"/>
  <c r="AC292" i="235"/>
  <c r="AB292" i="235"/>
  <c r="AA292" i="235"/>
  <c r="Z292" i="235"/>
  <c r="Y292" i="235"/>
  <c r="X292" i="235"/>
  <c r="W292" i="235"/>
  <c r="V292" i="235"/>
  <c r="U292" i="235"/>
  <c r="T292" i="235"/>
  <c r="S292" i="235"/>
  <c r="R292" i="235"/>
  <c r="Q292" i="235"/>
  <c r="P292" i="235"/>
  <c r="O292" i="235"/>
  <c r="N292" i="235"/>
  <c r="M292" i="235"/>
  <c r="L292" i="235"/>
  <c r="K292" i="235"/>
  <c r="J292" i="235"/>
  <c r="I292" i="235"/>
  <c r="H292" i="235"/>
  <c r="G292" i="235"/>
  <c r="F292" i="235"/>
  <c r="AR291" i="235"/>
  <c r="AQ291" i="235"/>
  <c r="AP291" i="235"/>
  <c r="AM291" i="235"/>
  <c r="AL291" i="235"/>
  <c r="AK291" i="235"/>
  <c r="BD290" i="235"/>
  <c r="AR290" i="235"/>
  <c r="AQ290" i="235"/>
  <c r="AP290" i="235"/>
  <c r="AO290" i="235"/>
  <c r="AN290" i="235"/>
  <c r="AK290" i="235"/>
  <c r="AJ290" i="235"/>
  <c r="AI290" i="235"/>
  <c r="AH290" i="235"/>
  <c r="AG290" i="235"/>
  <c r="AF290" i="235"/>
  <c r="AE290" i="235"/>
  <c r="AD290" i="235"/>
  <c r="AC290" i="235"/>
  <c r="AB290" i="235"/>
  <c r="AA290" i="235"/>
  <c r="Z290" i="235"/>
  <c r="Y290" i="235"/>
  <c r="X290" i="235"/>
  <c r="W290" i="235"/>
  <c r="V290" i="235"/>
  <c r="U290" i="235"/>
  <c r="T290" i="235"/>
  <c r="S290" i="235"/>
  <c r="R290" i="235"/>
  <c r="Q290" i="235"/>
  <c r="P290" i="235"/>
  <c r="O290" i="235"/>
  <c r="N290" i="235"/>
  <c r="M290" i="235"/>
  <c r="L290" i="235"/>
  <c r="K290" i="235"/>
  <c r="J290" i="235"/>
  <c r="I290" i="235"/>
  <c r="H290" i="235"/>
  <c r="G290" i="235"/>
  <c r="F290" i="235"/>
  <c r="AR289" i="235"/>
  <c r="AQ289" i="235"/>
  <c r="AP289" i="235"/>
  <c r="AJ289" i="235"/>
  <c r="AI289" i="235"/>
  <c r="AH289" i="235"/>
  <c r="AG289" i="235"/>
  <c r="AF289" i="235"/>
  <c r="AE289" i="235"/>
  <c r="AD289" i="235"/>
  <c r="AC289" i="235"/>
  <c r="AB289" i="235"/>
  <c r="AA289" i="235"/>
  <c r="Z289" i="235"/>
  <c r="Y289" i="235"/>
  <c r="X289" i="235"/>
  <c r="W289" i="235"/>
  <c r="V289" i="235"/>
  <c r="U289" i="235"/>
  <c r="T289" i="235"/>
  <c r="S289" i="235"/>
  <c r="R289" i="235"/>
  <c r="Q289" i="235"/>
  <c r="P289" i="235"/>
  <c r="O289" i="235"/>
  <c r="N289" i="235"/>
  <c r="M289" i="235"/>
  <c r="L289" i="235"/>
  <c r="K289" i="235"/>
  <c r="J289" i="235"/>
  <c r="I289" i="235"/>
  <c r="H289" i="235"/>
  <c r="G289" i="235"/>
  <c r="F289" i="235"/>
  <c r="AR288" i="235"/>
  <c r="AQ288" i="235"/>
  <c r="AP288" i="235"/>
  <c r="AK288" i="235"/>
  <c r="AJ288" i="235"/>
  <c r="AI288" i="235"/>
  <c r="AH288" i="235"/>
  <c r="AG288" i="235"/>
  <c r="AF288" i="235"/>
  <c r="AE288" i="235"/>
  <c r="AD288" i="235"/>
  <c r="AC288" i="235"/>
  <c r="AB288" i="235"/>
  <c r="AA288" i="235"/>
  <c r="Z288" i="235"/>
  <c r="Y288" i="235"/>
  <c r="X288" i="235"/>
  <c r="W288" i="235"/>
  <c r="V288" i="235"/>
  <c r="U288" i="235"/>
  <c r="T288" i="235"/>
  <c r="S288" i="235"/>
  <c r="R288" i="235"/>
  <c r="Q288" i="235"/>
  <c r="P288" i="235"/>
  <c r="O288" i="235"/>
  <c r="N288" i="235"/>
  <c r="M288" i="235"/>
  <c r="L288" i="235"/>
  <c r="K288" i="235"/>
  <c r="J288" i="235"/>
  <c r="I288" i="235"/>
  <c r="H288" i="235"/>
  <c r="G288" i="235"/>
  <c r="F288" i="235"/>
  <c r="AR287" i="235"/>
  <c r="AQ287" i="235"/>
  <c r="AP287" i="235"/>
  <c r="AK287" i="235"/>
  <c r="AR286" i="235"/>
  <c r="AQ286" i="235"/>
  <c r="AP286" i="235"/>
  <c r="AK286" i="235"/>
  <c r="AZ285" i="235"/>
  <c r="AY285" i="235"/>
  <c r="AR285" i="235"/>
  <c r="AQ285" i="235"/>
  <c r="AP285" i="235"/>
  <c r="AM285" i="235"/>
  <c r="AL285" i="235"/>
  <c r="AK285" i="235"/>
  <c r="AJ285" i="235"/>
  <c r="AI285" i="235"/>
  <c r="AH285" i="235"/>
  <c r="AG285" i="235"/>
  <c r="AF285" i="235"/>
  <c r="AE285" i="235"/>
  <c r="AD285" i="235"/>
  <c r="AC285" i="235"/>
  <c r="AB285" i="235"/>
  <c r="AA285" i="235"/>
  <c r="Z285" i="235"/>
  <c r="Y285" i="235"/>
  <c r="X285" i="235"/>
  <c r="W285" i="235"/>
  <c r="V285" i="235"/>
  <c r="U285" i="235"/>
  <c r="T285" i="235"/>
  <c r="S285" i="235"/>
  <c r="R285" i="235"/>
  <c r="Q285" i="235"/>
  <c r="P285" i="235"/>
  <c r="O285" i="235"/>
  <c r="N285" i="235"/>
  <c r="M285" i="235"/>
  <c r="L285" i="235"/>
  <c r="K285" i="235"/>
  <c r="J285" i="235"/>
  <c r="I285" i="235"/>
  <c r="H285" i="235"/>
  <c r="G285" i="235"/>
  <c r="F285" i="235"/>
  <c r="D285" i="235"/>
  <c r="AR284" i="235"/>
  <c r="AQ284" i="235"/>
  <c r="AP284" i="235"/>
  <c r="AK284" i="235"/>
  <c r="AJ284" i="235"/>
  <c r="AI284" i="235"/>
  <c r="AH284" i="235"/>
  <c r="AG284" i="235"/>
  <c r="AF284" i="235"/>
  <c r="AE284" i="235"/>
  <c r="AD284" i="235"/>
  <c r="AC284" i="235"/>
  <c r="AB284" i="235"/>
  <c r="AA284" i="235"/>
  <c r="Z284" i="235"/>
  <c r="Y284" i="235"/>
  <c r="X284" i="235"/>
  <c r="W284" i="235"/>
  <c r="V284" i="235"/>
  <c r="U284" i="235"/>
  <c r="T284" i="235"/>
  <c r="S284" i="235"/>
  <c r="R284" i="235"/>
  <c r="Q284" i="235"/>
  <c r="P284" i="235"/>
  <c r="O284" i="235"/>
  <c r="N284" i="235"/>
  <c r="M284" i="235"/>
  <c r="L284" i="235"/>
  <c r="K284" i="235"/>
  <c r="J284" i="235"/>
  <c r="I284" i="235"/>
  <c r="H284" i="235"/>
  <c r="G284" i="235"/>
  <c r="F284" i="235"/>
  <c r="AR283" i="235"/>
  <c r="AQ283" i="235"/>
  <c r="AP283" i="235"/>
  <c r="AK283" i="235"/>
  <c r="AR282" i="235"/>
  <c r="AQ282" i="235"/>
  <c r="AP282" i="235"/>
  <c r="AK282" i="235"/>
  <c r="AJ282" i="235"/>
  <c r="AI282" i="235"/>
  <c r="AH282" i="235"/>
  <c r="AG282" i="235"/>
  <c r="AF282" i="235"/>
  <c r="AE282" i="235"/>
  <c r="AD282" i="235"/>
  <c r="AC282" i="235"/>
  <c r="AB282" i="235"/>
  <c r="AA282" i="235"/>
  <c r="Z282" i="235"/>
  <c r="Y282" i="235"/>
  <c r="X282" i="235"/>
  <c r="W282" i="235"/>
  <c r="V282" i="235"/>
  <c r="U282" i="235"/>
  <c r="T282" i="235"/>
  <c r="S282" i="235"/>
  <c r="R282" i="235"/>
  <c r="Q282" i="235"/>
  <c r="P282" i="235"/>
  <c r="O282" i="235"/>
  <c r="N282" i="235"/>
  <c r="M282" i="235"/>
  <c r="L282" i="235"/>
  <c r="K282" i="235"/>
  <c r="J282" i="235"/>
  <c r="I282" i="235"/>
  <c r="H282" i="235"/>
  <c r="G282" i="235"/>
  <c r="F282" i="235"/>
  <c r="AR281" i="235"/>
  <c r="AQ281" i="235"/>
  <c r="AP281" i="235"/>
  <c r="AK281" i="235"/>
  <c r="AJ281" i="235"/>
  <c r="AI281" i="235"/>
  <c r="AH281" i="235"/>
  <c r="AG281" i="235"/>
  <c r="AF281" i="235"/>
  <c r="AE281" i="235"/>
  <c r="AD281" i="235"/>
  <c r="AC281" i="235"/>
  <c r="AB281" i="235"/>
  <c r="AA281" i="235"/>
  <c r="Z281" i="235"/>
  <c r="Y281" i="235"/>
  <c r="X281" i="235"/>
  <c r="W281" i="235"/>
  <c r="V281" i="235"/>
  <c r="U281" i="235"/>
  <c r="T281" i="235"/>
  <c r="S281" i="235"/>
  <c r="R281" i="235"/>
  <c r="Q281" i="235"/>
  <c r="P281" i="235"/>
  <c r="O281" i="235"/>
  <c r="N281" i="235"/>
  <c r="M281" i="235"/>
  <c r="L281" i="235"/>
  <c r="K281" i="235"/>
  <c r="J281" i="235"/>
  <c r="I281" i="235"/>
  <c r="H281" i="235"/>
  <c r="G281" i="235"/>
  <c r="F281" i="235"/>
  <c r="AR280" i="235"/>
  <c r="AQ280" i="235"/>
  <c r="AP280" i="235"/>
  <c r="AK280" i="235"/>
  <c r="AR279" i="235"/>
  <c r="AQ279" i="235"/>
  <c r="AP279" i="235"/>
  <c r="AK279" i="235"/>
  <c r="AJ279" i="235"/>
  <c r="AI279" i="235"/>
  <c r="AH279" i="235"/>
  <c r="AG279" i="235"/>
  <c r="AF279" i="235"/>
  <c r="AE279" i="235"/>
  <c r="AD279" i="235"/>
  <c r="AC279" i="235"/>
  <c r="AB279" i="235"/>
  <c r="AA279" i="235"/>
  <c r="Z279" i="235"/>
  <c r="Y279" i="235"/>
  <c r="X279" i="235"/>
  <c r="W279" i="235"/>
  <c r="V279" i="235"/>
  <c r="U279" i="235"/>
  <c r="T279" i="235"/>
  <c r="S279" i="235"/>
  <c r="R279" i="235"/>
  <c r="Q279" i="235"/>
  <c r="P279" i="235"/>
  <c r="O279" i="235"/>
  <c r="N279" i="235"/>
  <c r="M279" i="235"/>
  <c r="L279" i="235"/>
  <c r="K279" i="235"/>
  <c r="J279" i="235"/>
  <c r="I279" i="235"/>
  <c r="H279" i="235"/>
  <c r="G279" i="235"/>
  <c r="F279" i="235"/>
  <c r="AR278" i="235"/>
  <c r="AQ278" i="235"/>
  <c r="AP278" i="235"/>
  <c r="AM278" i="235"/>
  <c r="AL278" i="235"/>
  <c r="AK278" i="235"/>
  <c r="BD277" i="235"/>
  <c r="AR277" i="235"/>
  <c r="AQ277" i="235"/>
  <c r="AP277" i="235"/>
  <c r="AN277" i="235"/>
  <c r="AK277" i="235"/>
  <c r="AJ277" i="235"/>
  <c r="AI277" i="235"/>
  <c r="AH277" i="235"/>
  <c r="AG277" i="235"/>
  <c r="AF277" i="235"/>
  <c r="AE277" i="235"/>
  <c r="AD277" i="235"/>
  <c r="AC277" i="235"/>
  <c r="AB277" i="235"/>
  <c r="AA277" i="235"/>
  <c r="Z277" i="235"/>
  <c r="Y277" i="235"/>
  <c r="X277" i="235"/>
  <c r="W277" i="235"/>
  <c r="V277" i="235"/>
  <c r="U277" i="235"/>
  <c r="T277" i="235"/>
  <c r="S277" i="235"/>
  <c r="R277" i="235"/>
  <c r="Q277" i="235"/>
  <c r="P277" i="235"/>
  <c r="O277" i="235"/>
  <c r="N277" i="235"/>
  <c r="M277" i="235"/>
  <c r="L277" i="235"/>
  <c r="K277" i="235"/>
  <c r="J277" i="235"/>
  <c r="I277" i="235"/>
  <c r="H277" i="235"/>
  <c r="G277" i="235"/>
  <c r="F277" i="235"/>
  <c r="AR276" i="235"/>
  <c r="AQ276" i="235"/>
  <c r="AP276" i="235"/>
  <c r="AJ276" i="235"/>
  <c r="AI276" i="235"/>
  <c r="AH276" i="235"/>
  <c r="AG276" i="235"/>
  <c r="AF276" i="235"/>
  <c r="AE276" i="235"/>
  <c r="AD276" i="235"/>
  <c r="AC276" i="235"/>
  <c r="AB276" i="235"/>
  <c r="AA276" i="235"/>
  <c r="Z276" i="235"/>
  <c r="Y276" i="235"/>
  <c r="X276" i="235"/>
  <c r="W276" i="235"/>
  <c r="V276" i="235"/>
  <c r="U276" i="235"/>
  <c r="T276" i="235"/>
  <c r="S276" i="235"/>
  <c r="R276" i="235"/>
  <c r="Q276" i="235"/>
  <c r="P276" i="235"/>
  <c r="O276" i="235"/>
  <c r="N276" i="235"/>
  <c r="M276" i="235"/>
  <c r="L276" i="235"/>
  <c r="K276" i="235"/>
  <c r="J276" i="235"/>
  <c r="I276" i="235"/>
  <c r="H276" i="235"/>
  <c r="G276" i="235"/>
  <c r="F276" i="235"/>
  <c r="AR275" i="235"/>
  <c r="AQ275" i="235"/>
  <c r="AP275" i="235"/>
  <c r="AK275" i="235"/>
  <c r="AJ275" i="235"/>
  <c r="AI275" i="235"/>
  <c r="AH275" i="235"/>
  <c r="AG275" i="235"/>
  <c r="AF275" i="235"/>
  <c r="AE275" i="235"/>
  <c r="AD275" i="235"/>
  <c r="AC275" i="235"/>
  <c r="AB275" i="235"/>
  <c r="AA275" i="235"/>
  <c r="Z275" i="235"/>
  <c r="Y275" i="235"/>
  <c r="X275" i="235"/>
  <c r="W275" i="235"/>
  <c r="V275" i="235"/>
  <c r="U275" i="235"/>
  <c r="T275" i="235"/>
  <c r="S275" i="235"/>
  <c r="R275" i="235"/>
  <c r="Q275" i="235"/>
  <c r="P275" i="235"/>
  <c r="O275" i="235"/>
  <c r="N275" i="235"/>
  <c r="M275" i="235"/>
  <c r="L275" i="235"/>
  <c r="K275" i="235"/>
  <c r="J275" i="235"/>
  <c r="I275" i="235"/>
  <c r="H275" i="235"/>
  <c r="G275" i="235"/>
  <c r="F275" i="235"/>
  <c r="AR274" i="235"/>
  <c r="AQ274" i="235"/>
  <c r="AP274" i="235"/>
  <c r="AK274" i="235"/>
  <c r="AR273" i="235"/>
  <c r="AQ273" i="235"/>
  <c r="AP273" i="235"/>
  <c r="AZ272" i="235"/>
  <c r="AY272" i="235"/>
  <c r="AR272" i="235"/>
  <c r="AQ272" i="235"/>
  <c r="AP272" i="235"/>
  <c r="AM272" i="235"/>
  <c r="AL272" i="235"/>
  <c r="AK272" i="235"/>
  <c r="AJ272" i="235"/>
  <c r="AI272" i="235"/>
  <c r="AH272" i="235"/>
  <c r="AG272" i="235"/>
  <c r="AF272" i="235"/>
  <c r="AE272" i="235"/>
  <c r="AD272" i="235"/>
  <c r="AC272" i="235"/>
  <c r="AB272" i="235"/>
  <c r="AA272" i="235"/>
  <c r="Z272" i="235"/>
  <c r="Y272" i="235"/>
  <c r="X272" i="235"/>
  <c r="W272" i="235"/>
  <c r="V272" i="235"/>
  <c r="U272" i="235"/>
  <c r="T272" i="235"/>
  <c r="S272" i="235"/>
  <c r="R272" i="235"/>
  <c r="Q272" i="235"/>
  <c r="P272" i="235"/>
  <c r="O272" i="235"/>
  <c r="N272" i="235"/>
  <c r="M272" i="235"/>
  <c r="L272" i="235"/>
  <c r="K272" i="235"/>
  <c r="J272" i="235"/>
  <c r="I272" i="235"/>
  <c r="H272" i="235"/>
  <c r="G272" i="235"/>
  <c r="F272" i="235"/>
  <c r="D272" i="235"/>
  <c r="AR271" i="235"/>
  <c r="AQ271" i="235"/>
  <c r="AP271" i="235"/>
  <c r="AK271" i="235"/>
  <c r="AJ271" i="235"/>
  <c r="AI271" i="235"/>
  <c r="AH271" i="235"/>
  <c r="AG271" i="235"/>
  <c r="AF271" i="235"/>
  <c r="AE271" i="235"/>
  <c r="AD271" i="235"/>
  <c r="AC271" i="235"/>
  <c r="AB271" i="235"/>
  <c r="AA271" i="235"/>
  <c r="Z271" i="235"/>
  <c r="Y271" i="235"/>
  <c r="X271" i="235"/>
  <c r="W271" i="235"/>
  <c r="V271" i="235"/>
  <c r="U271" i="235"/>
  <c r="T271" i="235"/>
  <c r="S271" i="235"/>
  <c r="R271" i="235"/>
  <c r="Q271" i="235"/>
  <c r="P271" i="235"/>
  <c r="O271" i="235"/>
  <c r="N271" i="235"/>
  <c r="M271" i="235"/>
  <c r="L271" i="235"/>
  <c r="K271" i="235"/>
  <c r="J271" i="235"/>
  <c r="I271" i="235"/>
  <c r="H271" i="235"/>
  <c r="G271" i="235"/>
  <c r="F271" i="235"/>
  <c r="AR270" i="235"/>
  <c r="AQ270" i="235"/>
  <c r="AP270" i="235"/>
  <c r="AK270" i="235"/>
  <c r="AR269" i="235"/>
  <c r="AQ269" i="235"/>
  <c r="AP269" i="235"/>
  <c r="AK269" i="235"/>
  <c r="AJ269" i="235"/>
  <c r="AI269" i="235"/>
  <c r="AH269" i="235"/>
  <c r="AG269" i="235"/>
  <c r="AF269" i="235"/>
  <c r="AE269" i="235"/>
  <c r="AD269" i="235"/>
  <c r="AC269" i="235"/>
  <c r="AB269" i="235"/>
  <c r="AA269" i="235"/>
  <c r="Z269" i="235"/>
  <c r="Y269" i="235"/>
  <c r="X269" i="235"/>
  <c r="W269" i="235"/>
  <c r="V269" i="235"/>
  <c r="U269" i="235"/>
  <c r="T269" i="235"/>
  <c r="S269" i="235"/>
  <c r="R269" i="235"/>
  <c r="Q269" i="235"/>
  <c r="P269" i="235"/>
  <c r="O269" i="235"/>
  <c r="N269" i="235"/>
  <c r="M269" i="235"/>
  <c r="L269" i="235"/>
  <c r="K269" i="235"/>
  <c r="J269" i="235"/>
  <c r="I269" i="235"/>
  <c r="H269" i="235"/>
  <c r="G269" i="235"/>
  <c r="F269" i="235"/>
  <c r="AR268" i="235"/>
  <c r="AQ268" i="235"/>
  <c r="AP268" i="235"/>
  <c r="AK268" i="235"/>
  <c r="AJ268" i="235"/>
  <c r="AI268" i="235"/>
  <c r="AH268" i="235"/>
  <c r="AG268" i="235"/>
  <c r="AF268" i="235"/>
  <c r="AE268" i="235"/>
  <c r="AD268" i="235"/>
  <c r="AC268" i="235"/>
  <c r="AB268" i="235"/>
  <c r="AA268" i="235"/>
  <c r="Z268" i="235"/>
  <c r="Y268" i="235"/>
  <c r="X268" i="235"/>
  <c r="W268" i="235"/>
  <c r="V268" i="235"/>
  <c r="U268" i="235"/>
  <c r="T268" i="235"/>
  <c r="S268" i="235"/>
  <c r="R268" i="235"/>
  <c r="Q268" i="235"/>
  <c r="P268" i="235"/>
  <c r="O268" i="235"/>
  <c r="N268" i="235"/>
  <c r="M268" i="235"/>
  <c r="L268" i="235"/>
  <c r="K268" i="235"/>
  <c r="J268" i="235"/>
  <c r="I268" i="235"/>
  <c r="H268" i="235"/>
  <c r="G268" i="235"/>
  <c r="F268" i="235"/>
  <c r="AR267" i="235"/>
  <c r="AQ267" i="235"/>
  <c r="AP267" i="235"/>
  <c r="AK267" i="235"/>
  <c r="AR266" i="235"/>
  <c r="AQ266" i="235"/>
  <c r="AP266" i="235"/>
  <c r="AK266" i="235"/>
  <c r="AJ266" i="235"/>
  <c r="AI266" i="235"/>
  <c r="AH266" i="235"/>
  <c r="AG266" i="235"/>
  <c r="AF266" i="235"/>
  <c r="AE266" i="235"/>
  <c r="AD266" i="235"/>
  <c r="AC266" i="235"/>
  <c r="AB266" i="235"/>
  <c r="AA266" i="235"/>
  <c r="Z266" i="235"/>
  <c r="Y266" i="235"/>
  <c r="X266" i="235"/>
  <c r="W266" i="235"/>
  <c r="V266" i="235"/>
  <c r="U266" i="235"/>
  <c r="T266" i="235"/>
  <c r="S266" i="235"/>
  <c r="R266" i="235"/>
  <c r="Q266" i="235"/>
  <c r="P266" i="235"/>
  <c r="O266" i="235"/>
  <c r="N266" i="235"/>
  <c r="M266" i="235"/>
  <c r="L266" i="235"/>
  <c r="K266" i="235"/>
  <c r="J266" i="235"/>
  <c r="I266" i="235"/>
  <c r="H266" i="235"/>
  <c r="G266" i="235"/>
  <c r="F266" i="235"/>
  <c r="AR265" i="235"/>
  <c r="AQ265" i="235"/>
  <c r="AP265" i="235"/>
  <c r="AM265" i="235"/>
  <c r="AL265" i="235"/>
  <c r="AK265" i="235"/>
  <c r="BD264" i="235"/>
  <c r="AR264" i="235"/>
  <c r="AQ264" i="235"/>
  <c r="AP264" i="235"/>
  <c r="AO264" i="235"/>
  <c r="AN264" i="235"/>
  <c r="AK264" i="235"/>
  <c r="AJ264" i="235"/>
  <c r="AI264" i="235"/>
  <c r="AH264" i="235"/>
  <c r="AG264" i="235"/>
  <c r="AF264" i="235"/>
  <c r="AE264" i="235"/>
  <c r="AD264" i="235"/>
  <c r="AC264" i="235"/>
  <c r="AB264" i="235"/>
  <c r="AA264" i="235"/>
  <c r="Z264" i="235"/>
  <c r="Y264" i="235"/>
  <c r="X264" i="235"/>
  <c r="W264" i="235"/>
  <c r="V264" i="235"/>
  <c r="U264" i="235"/>
  <c r="T264" i="235"/>
  <c r="S264" i="235"/>
  <c r="R264" i="235"/>
  <c r="Q264" i="235"/>
  <c r="P264" i="235"/>
  <c r="O264" i="235"/>
  <c r="N264" i="235"/>
  <c r="M264" i="235"/>
  <c r="L264" i="235"/>
  <c r="K264" i="235"/>
  <c r="J264" i="235"/>
  <c r="I264" i="235"/>
  <c r="H264" i="235"/>
  <c r="G264" i="235"/>
  <c r="F264" i="235"/>
  <c r="AR263" i="235"/>
  <c r="AQ263" i="235"/>
  <c r="AP263" i="235"/>
  <c r="AJ263" i="235"/>
  <c r="AI263" i="235"/>
  <c r="AH263" i="235"/>
  <c r="AG263" i="235"/>
  <c r="AF263" i="235"/>
  <c r="AE263" i="235"/>
  <c r="AD263" i="235"/>
  <c r="AC263" i="235"/>
  <c r="AB263" i="235"/>
  <c r="AA263" i="235"/>
  <c r="Z263" i="235"/>
  <c r="Y263" i="235"/>
  <c r="X263" i="235"/>
  <c r="W263" i="235"/>
  <c r="V263" i="235"/>
  <c r="U263" i="235"/>
  <c r="T263" i="235"/>
  <c r="S263" i="235"/>
  <c r="R263" i="235"/>
  <c r="Q263" i="235"/>
  <c r="P263" i="235"/>
  <c r="O263" i="235"/>
  <c r="N263" i="235"/>
  <c r="M263" i="235"/>
  <c r="L263" i="235"/>
  <c r="K263" i="235"/>
  <c r="J263" i="235"/>
  <c r="I263" i="235"/>
  <c r="H263" i="235"/>
  <c r="G263" i="235"/>
  <c r="F263" i="235"/>
  <c r="AR262" i="235"/>
  <c r="AQ262" i="235"/>
  <c r="AP262" i="235"/>
  <c r="AK262" i="235"/>
  <c r="AJ262" i="235"/>
  <c r="AI262" i="235"/>
  <c r="AH262" i="235"/>
  <c r="AG262" i="235"/>
  <c r="AF262" i="235"/>
  <c r="AE262" i="235"/>
  <c r="AD262" i="235"/>
  <c r="AC262" i="235"/>
  <c r="AB262" i="235"/>
  <c r="AA262" i="235"/>
  <c r="Z262" i="235"/>
  <c r="Y262" i="235"/>
  <c r="X262" i="235"/>
  <c r="W262" i="235"/>
  <c r="V262" i="235"/>
  <c r="U262" i="235"/>
  <c r="T262" i="235"/>
  <c r="S262" i="235"/>
  <c r="R262" i="235"/>
  <c r="Q262" i="235"/>
  <c r="P262" i="235"/>
  <c r="O262" i="235"/>
  <c r="N262" i="235"/>
  <c r="M262" i="235"/>
  <c r="L262" i="235"/>
  <c r="K262" i="235"/>
  <c r="J262" i="235"/>
  <c r="I262" i="235"/>
  <c r="H262" i="235"/>
  <c r="G262" i="235"/>
  <c r="F262" i="235"/>
  <c r="AR261" i="235"/>
  <c r="AQ261" i="235"/>
  <c r="AP261" i="235"/>
  <c r="AK261" i="235"/>
  <c r="AR260" i="235"/>
  <c r="AQ260" i="235"/>
  <c r="AP260" i="235"/>
  <c r="AK260" i="235"/>
  <c r="AZ259" i="235"/>
  <c r="AY259" i="235"/>
  <c r="AR259" i="235"/>
  <c r="AQ259" i="235"/>
  <c r="AP259" i="235"/>
  <c r="AM259" i="235"/>
  <c r="AL259" i="235"/>
  <c r="AK259" i="235"/>
  <c r="AJ259" i="235"/>
  <c r="AI259" i="235"/>
  <c r="AH259" i="235"/>
  <c r="AG259" i="235"/>
  <c r="AF259" i="235"/>
  <c r="AE259" i="235"/>
  <c r="AD259" i="235"/>
  <c r="AC259" i="235"/>
  <c r="AB259" i="235"/>
  <c r="AA259" i="235"/>
  <c r="Z259" i="235"/>
  <c r="Y259" i="235"/>
  <c r="X259" i="235"/>
  <c r="W259" i="235"/>
  <c r="V259" i="235"/>
  <c r="U259" i="235"/>
  <c r="T259" i="235"/>
  <c r="S259" i="235"/>
  <c r="R259" i="235"/>
  <c r="Q259" i="235"/>
  <c r="P259" i="235"/>
  <c r="O259" i="235"/>
  <c r="N259" i="235"/>
  <c r="M259" i="235"/>
  <c r="L259" i="235"/>
  <c r="K259" i="235"/>
  <c r="J259" i="235"/>
  <c r="I259" i="235"/>
  <c r="H259" i="235"/>
  <c r="G259" i="235"/>
  <c r="F259" i="235"/>
  <c r="D259" i="235"/>
  <c r="AR258" i="235"/>
  <c r="AQ258" i="235"/>
  <c r="AP258" i="235"/>
  <c r="AK258" i="235"/>
  <c r="AJ258" i="235"/>
  <c r="AI258" i="235"/>
  <c r="AH258" i="235"/>
  <c r="AG258" i="235"/>
  <c r="AF258" i="235"/>
  <c r="AE258" i="235"/>
  <c r="AD258" i="235"/>
  <c r="AC258" i="235"/>
  <c r="AB258" i="235"/>
  <c r="AA258" i="235"/>
  <c r="Z258" i="235"/>
  <c r="Y258" i="235"/>
  <c r="X258" i="235"/>
  <c r="W258" i="235"/>
  <c r="V258" i="235"/>
  <c r="U258" i="235"/>
  <c r="T258" i="235"/>
  <c r="S258" i="235"/>
  <c r="R258" i="235"/>
  <c r="Q258" i="235"/>
  <c r="P258" i="235"/>
  <c r="O258" i="235"/>
  <c r="N258" i="235"/>
  <c r="M258" i="235"/>
  <c r="L258" i="235"/>
  <c r="K258" i="235"/>
  <c r="J258" i="235"/>
  <c r="I258" i="235"/>
  <c r="H258" i="235"/>
  <c r="G258" i="235"/>
  <c r="F258" i="235"/>
  <c r="AR257" i="235"/>
  <c r="AQ257" i="235"/>
  <c r="AP257" i="235"/>
  <c r="AK257" i="235"/>
  <c r="AR256" i="235"/>
  <c r="AQ256" i="235"/>
  <c r="AP256" i="235"/>
  <c r="AK256" i="235"/>
  <c r="AJ256" i="235"/>
  <c r="AI256" i="235"/>
  <c r="AH256" i="235"/>
  <c r="AG256" i="235"/>
  <c r="AF256" i="235"/>
  <c r="AE256" i="235"/>
  <c r="AD256" i="235"/>
  <c r="AC256" i="235"/>
  <c r="AB256" i="235"/>
  <c r="AA256" i="235"/>
  <c r="Z256" i="235"/>
  <c r="Y256" i="235"/>
  <c r="X256" i="235"/>
  <c r="W256" i="235"/>
  <c r="V256" i="235"/>
  <c r="U256" i="235"/>
  <c r="T256" i="235"/>
  <c r="S256" i="235"/>
  <c r="R256" i="235"/>
  <c r="Q256" i="235"/>
  <c r="P256" i="235"/>
  <c r="O256" i="235"/>
  <c r="N256" i="235"/>
  <c r="M256" i="235"/>
  <c r="L256" i="235"/>
  <c r="K256" i="235"/>
  <c r="J256" i="235"/>
  <c r="I256" i="235"/>
  <c r="H256" i="235"/>
  <c r="G256" i="235"/>
  <c r="F256" i="235"/>
  <c r="AR255" i="235"/>
  <c r="AQ255" i="235"/>
  <c r="AP255" i="235"/>
  <c r="AK255" i="235"/>
  <c r="AJ255" i="235"/>
  <c r="AI255" i="235"/>
  <c r="AH255" i="235"/>
  <c r="AG255" i="235"/>
  <c r="AF255" i="235"/>
  <c r="AE255" i="235"/>
  <c r="AD255" i="235"/>
  <c r="AC255" i="235"/>
  <c r="AB255" i="235"/>
  <c r="AA255" i="235"/>
  <c r="Z255" i="235"/>
  <c r="Y255" i="235"/>
  <c r="X255" i="235"/>
  <c r="W255" i="235"/>
  <c r="V255" i="235"/>
  <c r="U255" i="235"/>
  <c r="T255" i="235"/>
  <c r="S255" i="235"/>
  <c r="R255" i="235"/>
  <c r="Q255" i="235"/>
  <c r="P255" i="235"/>
  <c r="O255" i="235"/>
  <c r="N255" i="235"/>
  <c r="M255" i="235"/>
  <c r="L255" i="235"/>
  <c r="K255" i="235"/>
  <c r="J255" i="235"/>
  <c r="I255" i="235"/>
  <c r="H255" i="235"/>
  <c r="G255" i="235"/>
  <c r="F255" i="235"/>
  <c r="AR254" i="235"/>
  <c r="AQ254" i="235"/>
  <c r="AP254" i="235"/>
  <c r="AK254" i="235"/>
  <c r="AR253" i="235"/>
  <c r="AQ253" i="235"/>
  <c r="AP253" i="235"/>
  <c r="AK253" i="235"/>
  <c r="AJ253" i="235"/>
  <c r="AI253" i="235"/>
  <c r="AH253" i="235"/>
  <c r="AG253" i="235"/>
  <c r="AF253" i="235"/>
  <c r="AE253" i="235"/>
  <c r="AD253" i="235"/>
  <c r="AC253" i="235"/>
  <c r="AB253" i="235"/>
  <c r="AA253" i="235"/>
  <c r="Z253" i="235"/>
  <c r="Y253" i="235"/>
  <c r="X253" i="235"/>
  <c r="W253" i="235"/>
  <c r="V253" i="235"/>
  <c r="U253" i="235"/>
  <c r="T253" i="235"/>
  <c r="S253" i="235"/>
  <c r="R253" i="235"/>
  <c r="Q253" i="235"/>
  <c r="P253" i="235"/>
  <c r="O253" i="235"/>
  <c r="N253" i="235"/>
  <c r="M253" i="235"/>
  <c r="L253" i="235"/>
  <c r="K253" i="235"/>
  <c r="J253" i="235"/>
  <c r="I253" i="235"/>
  <c r="H253" i="235"/>
  <c r="G253" i="235"/>
  <c r="F253" i="235"/>
  <c r="AR252" i="235"/>
  <c r="AQ252" i="235"/>
  <c r="AP252" i="235"/>
  <c r="AM252" i="235"/>
  <c r="AL252" i="235"/>
  <c r="AK252" i="235"/>
  <c r="BD251" i="235"/>
  <c r="AR251" i="235"/>
  <c r="AQ251" i="235"/>
  <c r="AP251" i="235"/>
  <c r="AN251" i="235"/>
  <c r="AK251" i="235"/>
  <c r="AJ251" i="235"/>
  <c r="AI251" i="235"/>
  <c r="AH251" i="235"/>
  <c r="AG251" i="235"/>
  <c r="AF251" i="235"/>
  <c r="AE251" i="235"/>
  <c r="AD251" i="235"/>
  <c r="AC251" i="235"/>
  <c r="AB251" i="235"/>
  <c r="AA251" i="235"/>
  <c r="Z251" i="235"/>
  <c r="Y251" i="235"/>
  <c r="X251" i="235"/>
  <c r="W251" i="235"/>
  <c r="V251" i="235"/>
  <c r="U251" i="235"/>
  <c r="T251" i="235"/>
  <c r="S251" i="235"/>
  <c r="R251" i="235"/>
  <c r="Q251" i="235"/>
  <c r="P251" i="235"/>
  <c r="O251" i="235"/>
  <c r="N251" i="235"/>
  <c r="M251" i="235"/>
  <c r="L251" i="235"/>
  <c r="K251" i="235"/>
  <c r="J251" i="235"/>
  <c r="I251" i="235"/>
  <c r="H251" i="235"/>
  <c r="G251" i="235"/>
  <c r="F251" i="235"/>
  <c r="AR250" i="235"/>
  <c r="AQ250" i="235"/>
  <c r="AP250" i="235"/>
  <c r="AJ250" i="235"/>
  <c r="AI250" i="235"/>
  <c r="AH250" i="235"/>
  <c r="AG250" i="235"/>
  <c r="AF250" i="235"/>
  <c r="AE250" i="235"/>
  <c r="AD250" i="235"/>
  <c r="AC250" i="235"/>
  <c r="AB250" i="235"/>
  <c r="AA250" i="235"/>
  <c r="Z250" i="235"/>
  <c r="Y250" i="235"/>
  <c r="X250" i="235"/>
  <c r="W250" i="235"/>
  <c r="V250" i="235"/>
  <c r="U250" i="235"/>
  <c r="T250" i="235"/>
  <c r="S250" i="235"/>
  <c r="R250" i="235"/>
  <c r="Q250" i="235"/>
  <c r="P250" i="235"/>
  <c r="O250" i="235"/>
  <c r="N250" i="235"/>
  <c r="M250" i="235"/>
  <c r="L250" i="235"/>
  <c r="K250" i="235"/>
  <c r="J250" i="235"/>
  <c r="I250" i="235"/>
  <c r="H250" i="235"/>
  <c r="G250" i="235"/>
  <c r="F250" i="235"/>
  <c r="AR249" i="235"/>
  <c r="AQ249" i="235"/>
  <c r="AP249" i="235"/>
  <c r="AK249" i="235"/>
  <c r="AJ249" i="235"/>
  <c r="AI249" i="235"/>
  <c r="AH249" i="235"/>
  <c r="AG249" i="235"/>
  <c r="AF249" i="235"/>
  <c r="AE249" i="235"/>
  <c r="AD249" i="235"/>
  <c r="AC249" i="235"/>
  <c r="AB249" i="235"/>
  <c r="AA249" i="235"/>
  <c r="Z249" i="235"/>
  <c r="Y249" i="235"/>
  <c r="X249" i="235"/>
  <c r="W249" i="235"/>
  <c r="V249" i="235"/>
  <c r="U249" i="235"/>
  <c r="T249" i="235"/>
  <c r="S249" i="235"/>
  <c r="R249" i="235"/>
  <c r="Q249" i="235"/>
  <c r="P249" i="235"/>
  <c r="O249" i="235"/>
  <c r="N249" i="235"/>
  <c r="M249" i="235"/>
  <c r="L249" i="235"/>
  <c r="K249" i="235"/>
  <c r="J249" i="235"/>
  <c r="I249" i="235"/>
  <c r="H249" i="235"/>
  <c r="G249" i="235"/>
  <c r="F249" i="235"/>
  <c r="AR248" i="235"/>
  <c r="AQ248" i="235"/>
  <c r="AP248" i="235"/>
  <c r="AK248" i="235"/>
  <c r="AR247" i="235"/>
  <c r="AQ247" i="235"/>
  <c r="AP247" i="235"/>
  <c r="AK247" i="235"/>
  <c r="AZ246" i="235"/>
  <c r="AY246" i="235"/>
  <c r="AR246" i="235"/>
  <c r="AQ246" i="235"/>
  <c r="AP246" i="235"/>
  <c r="AM246" i="235"/>
  <c r="AL246" i="235"/>
  <c r="AK246" i="235"/>
  <c r="AJ246" i="235"/>
  <c r="AI246" i="235"/>
  <c r="AH246" i="235"/>
  <c r="AG246" i="235"/>
  <c r="AF246" i="235"/>
  <c r="AE246" i="235"/>
  <c r="AD246" i="235"/>
  <c r="AC246" i="235"/>
  <c r="AB246" i="235"/>
  <c r="AA246" i="235"/>
  <c r="Z246" i="235"/>
  <c r="Y246" i="235"/>
  <c r="X246" i="235"/>
  <c r="W246" i="235"/>
  <c r="V246" i="235"/>
  <c r="U246" i="235"/>
  <c r="T246" i="235"/>
  <c r="S246" i="235"/>
  <c r="R246" i="235"/>
  <c r="Q246" i="235"/>
  <c r="P246" i="235"/>
  <c r="O246" i="235"/>
  <c r="N246" i="235"/>
  <c r="M246" i="235"/>
  <c r="L246" i="235"/>
  <c r="K246" i="235"/>
  <c r="J246" i="235"/>
  <c r="I246" i="235"/>
  <c r="H246" i="235"/>
  <c r="G246" i="235"/>
  <c r="F246" i="235"/>
  <c r="D246" i="235"/>
  <c r="AR245" i="235"/>
  <c r="AQ245" i="235"/>
  <c r="AP245" i="235"/>
  <c r="AK245" i="235"/>
  <c r="AJ245" i="235"/>
  <c r="AI245" i="235"/>
  <c r="AH245" i="235"/>
  <c r="AG245" i="235"/>
  <c r="AF245" i="235"/>
  <c r="AE245" i="235"/>
  <c r="AD245" i="235"/>
  <c r="AC245" i="235"/>
  <c r="AB245" i="235"/>
  <c r="AA245" i="235"/>
  <c r="Z245" i="235"/>
  <c r="Y245" i="235"/>
  <c r="X245" i="235"/>
  <c r="W245" i="235"/>
  <c r="V245" i="235"/>
  <c r="U245" i="235"/>
  <c r="T245" i="235"/>
  <c r="S245" i="235"/>
  <c r="R245" i="235"/>
  <c r="Q245" i="235"/>
  <c r="P245" i="235"/>
  <c r="O245" i="235"/>
  <c r="N245" i="235"/>
  <c r="M245" i="235"/>
  <c r="L245" i="235"/>
  <c r="K245" i="235"/>
  <c r="J245" i="235"/>
  <c r="I245" i="235"/>
  <c r="H245" i="235"/>
  <c r="G245" i="235"/>
  <c r="F245" i="235"/>
  <c r="AR244" i="235"/>
  <c r="AQ244" i="235"/>
  <c r="AP244" i="235"/>
  <c r="AK244" i="235"/>
  <c r="AR243" i="235"/>
  <c r="AQ243" i="235"/>
  <c r="AP243" i="235"/>
  <c r="AK243" i="235"/>
  <c r="AJ243" i="235"/>
  <c r="AI243" i="235"/>
  <c r="AH243" i="235"/>
  <c r="AG243" i="235"/>
  <c r="AF243" i="235"/>
  <c r="AE243" i="235"/>
  <c r="AD243" i="235"/>
  <c r="AC243" i="235"/>
  <c r="AB243" i="235"/>
  <c r="AA243" i="235"/>
  <c r="Z243" i="235"/>
  <c r="Y243" i="235"/>
  <c r="X243" i="235"/>
  <c r="W243" i="235"/>
  <c r="V243" i="235"/>
  <c r="U243" i="235"/>
  <c r="T243" i="235"/>
  <c r="S243" i="235"/>
  <c r="R243" i="235"/>
  <c r="Q243" i="235"/>
  <c r="P243" i="235"/>
  <c r="O243" i="235"/>
  <c r="N243" i="235"/>
  <c r="M243" i="235"/>
  <c r="L243" i="235"/>
  <c r="K243" i="235"/>
  <c r="J243" i="235"/>
  <c r="I243" i="235"/>
  <c r="H243" i="235"/>
  <c r="G243" i="235"/>
  <c r="F243" i="235"/>
  <c r="AR242" i="235"/>
  <c r="AQ242" i="235"/>
  <c r="AP242" i="235"/>
  <c r="AK242" i="235"/>
  <c r="AJ242" i="235"/>
  <c r="AI242" i="235"/>
  <c r="AH242" i="235"/>
  <c r="AG242" i="235"/>
  <c r="AF242" i="235"/>
  <c r="AE242" i="235"/>
  <c r="AD242" i="235"/>
  <c r="AC242" i="235"/>
  <c r="AB242" i="235"/>
  <c r="AA242" i="235"/>
  <c r="Z242" i="235"/>
  <c r="Y242" i="235"/>
  <c r="X242" i="235"/>
  <c r="W242" i="235"/>
  <c r="V242" i="235"/>
  <c r="U242" i="235"/>
  <c r="T242" i="235"/>
  <c r="S242" i="235"/>
  <c r="R242" i="235"/>
  <c r="Q242" i="235"/>
  <c r="P242" i="235"/>
  <c r="O242" i="235"/>
  <c r="N242" i="235"/>
  <c r="M242" i="235"/>
  <c r="L242" i="235"/>
  <c r="K242" i="235"/>
  <c r="J242" i="235"/>
  <c r="I242" i="235"/>
  <c r="H242" i="235"/>
  <c r="G242" i="235"/>
  <c r="F242" i="235"/>
  <c r="AR241" i="235"/>
  <c r="AQ241" i="235"/>
  <c r="AP241" i="235"/>
  <c r="AK241" i="235"/>
  <c r="AR240" i="235"/>
  <c r="AQ240" i="235"/>
  <c r="AP240" i="235"/>
  <c r="AK240" i="235"/>
  <c r="AJ240" i="235"/>
  <c r="AI240" i="235"/>
  <c r="AH240" i="235"/>
  <c r="AG240" i="235"/>
  <c r="AF240" i="235"/>
  <c r="AE240" i="235"/>
  <c r="AD240" i="235"/>
  <c r="AC240" i="235"/>
  <c r="AB240" i="235"/>
  <c r="AA240" i="235"/>
  <c r="Z240" i="235"/>
  <c r="Y240" i="235"/>
  <c r="X240" i="235"/>
  <c r="W240" i="235"/>
  <c r="V240" i="235"/>
  <c r="U240" i="235"/>
  <c r="T240" i="235"/>
  <c r="S240" i="235"/>
  <c r="R240" i="235"/>
  <c r="Q240" i="235"/>
  <c r="P240" i="235"/>
  <c r="O240" i="235"/>
  <c r="N240" i="235"/>
  <c r="M240" i="235"/>
  <c r="L240" i="235"/>
  <c r="K240" i="235"/>
  <c r="J240" i="235"/>
  <c r="I240" i="235"/>
  <c r="H240" i="235"/>
  <c r="G240" i="235"/>
  <c r="F240" i="235"/>
  <c r="AR239" i="235"/>
  <c r="AQ239" i="235"/>
  <c r="AP239" i="235"/>
  <c r="AM239" i="235"/>
  <c r="AL239" i="235"/>
  <c r="AK239" i="235"/>
  <c r="BD238" i="235"/>
  <c r="AR238" i="235"/>
  <c r="AQ238" i="235"/>
  <c r="AP238" i="235"/>
  <c r="AN238" i="235"/>
  <c r="AK238" i="235"/>
  <c r="AJ238" i="235"/>
  <c r="AI238" i="235"/>
  <c r="AH238" i="235"/>
  <c r="AG238" i="235"/>
  <c r="AF238" i="235"/>
  <c r="AE238" i="235"/>
  <c r="AD238" i="235"/>
  <c r="AC238" i="235"/>
  <c r="AB238" i="235"/>
  <c r="AA238" i="235"/>
  <c r="Z238" i="235"/>
  <c r="Y238" i="235"/>
  <c r="X238" i="235"/>
  <c r="W238" i="235"/>
  <c r="V238" i="235"/>
  <c r="U238" i="235"/>
  <c r="T238" i="235"/>
  <c r="S238" i="235"/>
  <c r="R238" i="235"/>
  <c r="Q238" i="235"/>
  <c r="P238" i="235"/>
  <c r="O238" i="235"/>
  <c r="N238" i="235"/>
  <c r="M238" i="235"/>
  <c r="L238" i="235"/>
  <c r="K238" i="235"/>
  <c r="J238" i="235"/>
  <c r="I238" i="235"/>
  <c r="H238" i="235"/>
  <c r="G238" i="235"/>
  <c r="F238" i="235"/>
  <c r="AR237" i="235"/>
  <c r="AQ237" i="235"/>
  <c r="AP237" i="235"/>
  <c r="AJ237" i="235"/>
  <c r="AI237" i="235"/>
  <c r="AH237" i="235"/>
  <c r="AG237" i="235"/>
  <c r="AF237" i="235"/>
  <c r="AE237" i="235"/>
  <c r="AD237" i="235"/>
  <c r="AC237" i="235"/>
  <c r="AB237" i="235"/>
  <c r="AA237" i="235"/>
  <c r="Z237" i="235"/>
  <c r="Y237" i="235"/>
  <c r="X237" i="235"/>
  <c r="W237" i="235"/>
  <c r="V237" i="235"/>
  <c r="U237" i="235"/>
  <c r="T237" i="235"/>
  <c r="S237" i="235"/>
  <c r="R237" i="235"/>
  <c r="Q237" i="235"/>
  <c r="P237" i="235"/>
  <c r="O237" i="235"/>
  <c r="N237" i="235"/>
  <c r="M237" i="235"/>
  <c r="L237" i="235"/>
  <c r="K237" i="235"/>
  <c r="J237" i="235"/>
  <c r="I237" i="235"/>
  <c r="H237" i="235"/>
  <c r="G237" i="235"/>
  <c r="F237" i="235"/>
  <c r="AR236" i="235"/>
  <c r="AQ236" i="235"/>
  <c r="AP236" i="235"/>
  <c r="AK236" i="235"/>
  <c r="AJ236" i="235"/>
  <c r="AI236" i="235"/>
  <c r="AH236" i="235"/>
  <c r="AG236" i="235"/>
  <c r="AF236" i="235"/>
  <c r="AE236" i="235"/>
  <c r="AD236" i="235"/>
  <c r="AC236" i="235"/>
  <c r="AB236" i="235"/>
  <c r="AA236" i="235"/>
  <c r="Z236" i="235"/>
  <c r="Y236" i="235"/>
  <c r="X236" i="235"/>
  <c r="W236" i="235"/>
  <c r="V236" i="235"/>
  <c r="U236" i="235"/>
  <c r="T236" i="235"/>
  <c r="S236" i="235"/>
  <c r="R236" i="235"/>
  <c r="Q236" i="235"/>
  <c r="P236" i="235"/>
  <c r="O236" i="235"/>
  <c r="N236" i="235"/>
  <c r="M236" i="235"/>
  <c r="L236" i="235"/>
  <c r="K236" i="235"/>
  <c r="J236" i="235"/>
  <c r="I236" i="235"/>
  <c r="H236" i="235"/>
  <c r="G236" i="235"/>
  <c r="F236" i="235"/>
  <c r="AR235" i="235"/>
  <c r="AQ235" i="235"/>
  <c r="AP235" i="235"/>
  <c r="AK235" i="235"/>
  <c r="AR234" i="235"/>
  <c r="AQ234" i="235"/>
  <c r="AP234" i="235"/>
  <c r="AK234" i="235"/>
  <c r="AZ233" i="235"/>
  <c r="AY233" i="235"/>
  <c r="AR233" i="235"/>
  <c r="AQ233" i="235"/>
  <c r="AP233" i="235"/>
  <c r="AM233" i="235"/>
  <c r="AL233" i="235"/>
  <c r="AK233" i="235"/>
  <c r="AJ233" i="235"/>
  <c r="AI233" i="235"/>
  <c r="AH233" i="235"/>
  <c r="AG233" i="235"/>
  <c r="AF233" i="235"/>
  <c r="AE233" i="235"/>
  <c r="AD233" i="235"/>
  <c r="AC233" i="235"/>
  <c r="AB233" i="235"/>
  <c r="AA233" i="235"/>
  <c r="Z233" i="235"/>
  <c r="Y233" i="235"/>
  <c r="X233" i="235"/>
  <c r="W233" i="235"/>
  <c r="V233" i="235"/>
  <c r="U233" i="235"/>
  <c r="T233" i="235"/>
  <c r="S233" i="235"/>
  <c r="R233" i="235"/>
  <c r="Q233" i="235"/>
  <c r="P233" i="235"/>
  <c r="O233" i="235"/>
  <c r="N233" i="235"/>
  <c r="M233" i="235"/>
  <c r="L233" i="235"/>
  <c r="K233" i="235"/>
  <c r="J233" i="235"/>
  <c r="I233" i="235"/>
  <c r="H233" i="235"/>
  <c r="G233" i="235"/>
  <c r="F233" i="235"/>
  <c r="D233" i="235"/>
  <c r="AR232" i="235"/>
  <c r="AQ232" i="235"/>
  <c r="AP232" i="235"/>
  <c r="AK232" i="235"/>
  <c r="AJ232" i="235"/>
  <c r="AI232" i="235"/>
  <c r="AH232" i="235"/>
  <c r="AG232" i="235"/>
  <c r="AF232" i="235"/>
  <c r="AE232" i="235"/>
  <c r="AD232" i="235"/>
  <c r="AC232" i="235"/>
  <c r="AB232" i="235"/>
  <c r="AA232" i="235"/>
  <c r="Z232" i="235"/>
  <c r="Y232" i="235"/>
  <c r="X232" i="235"/>
  <c r="W232" i="235"/>
  <c r="V232" i="235"/>
  <c r="U232" i="235"/>
  <c r="T232" i="235"/>
  <c r="S232" i="235"/>
  <c r="R232" i="235"/>
  <c r="Q232" i="235"/>
  <c r="P232" i="235"/>
  <c r="O232" i="235"/>
  <c r="N232" i="235"/>
  <c r="M232" i="235"/>
  <c r="L232" i="235"/>
  <c r="K232" i="235"/>
  <c r="J232" i="235"/>
  <c r="I232" i="235"/>
  <c r="H232" i="235"/>
  <c r="G232" i="235"/>
  <c r="F232" i="235"/>
  <c r="AR231" i="235"/>
  <c r="AQ231" i="235"/>
  <c r="AP231" i="235"/>
  <c r="AK231" i="235"/>
  <c r="AR230" i="235"/>
  <c r="AQ230" i="235"/>
  <c r="AP230" i="235"/>
  <c r="AK230" i="235"/>
  <c r="AJ230" i="235"/>
  <c r="AI230" i="235"/>
  <c r="AH230" i="235"/>
  <c r="AG230" i="235"/>
  <c r="AF230" i="235"/>
  <c r="AE230" i="235"/>
  <c r="AD230" i="235"/>
  <c r="AC230" i="235"/>
  <c r="AB230" i="235"/>
  <c r="AA230" i="235"/>
  <c r="Z230" i="235"/>
  <c r="Y230" i="235"/>
  <c r="X230" i="235"/>
  <c r="W230" i="235"/>
  <c r="V230" i="235"/>
  <c r="U230" i="235"/>
  <c r="T230" i="235"/>
  <c r="S230" i="235"/>
  <c r="R230" i="235"/>
  <c r="Q230" i="235"/>
  <c r="P230" i="235"/>
  <c r="O230" i="235"/>
  <c r="N230" i="235"/>
  <c r="M230" i="235"/>
  <c r="L230" i="235"/>
  <c r="K230" i="235"/>
  <c r="J230" i="235"/>
  <c r="I230" i="235"/>
  <c r="H230" i="235"/>
  <c r="G230" i="235"/>
  <c r="F230" i="235"/>
  <c r="AR229" i="235"/>
  <c r="AQ229" i="235"/>
  <c r="AP229" i="235"/>
  <c r="AK229" i="235"/>
  <c r="AJ229" i="235"/>
  <c r="AI229" i="235"/>
  <c r="AH229" i="235"/>
  <c r="AG229" i="235"/>
  <c r="AF229" i="235"/>
  <c r="AE229" i="235"/>
  <c r="AD229" i="235"/>
  <c r="AC229" i="235"/>
  <c r="AB229" i="235"/>
  <c r="AA229" i="235"/>
  <c r="Z229" i="235"/>
  <c r="Y229" i="235"/>
  <c r="X229" i="235"/>
  <c r="W229" i="235"/>
  <c r="V229" i="235"/>
  <c r="U229" i="235"/>
  <c r="T229" i="235"/>
  <c r="S229" i="235"/>
  <c r="R229" i="235"/>
  <c r="Q229" i="235"/>
  <c r="P229" i="235"/>
  <c r="O229" i="235"/>
  <c r="N229" i="235"/>
  <c r="M229" i="235"/>
  <c r="L229" i="235"/>
  <c r="K229" i="235"/>
  <c r="J229" i="235"/>
  <c r="I229" i="235"/>
  <c r="H229" i="235"/>
  <c r="G229" i="235"/>
  <c r="F229" i="235"/>
  <c r="AR228" i="235"/>
  <c r="AQ228" i="235"/>
  <c r="AP228" i="235"/>
  <c r="AK228" i="235"/>
  <c r="AR227" i="235"/>
  <c r="AQ227" i="235"/>
  <c r="AP227" i="235"/>
  <c r="AK227" i="235"/>
  <c r="AJ227" i="235"/>
  <c r="AI227" i="235"/>
  <c r="AH227" i="235"/>
  <c r="AG227" i="235"/>
  <c r="AF227" i="235"/>
  <c r="AE227" i="235"/>
  <c r="AD227" i="235"/>
  <c r="AC227" i="235"/>
  <c r="AB227" i="235"/>
  <c r="AA227" i="235"/>
  <c r="Z227" i="235"/>
  <c r="Y227" i="235"/>
  <c r="X227" i="235"/>
  <c r="W227" i="235"/>
  <c r="V227" i="235"/>
  <c r="U227" i="235"/>
  <c r="T227" i="235"/>
  <c r="S227" i="235"/>
  <c r="R227" i="235"/>
  <c r="Q227" i="235"/>
  <c r="P227" i="235"/>
  <c r="O227" i="235"/>
  <c r="N227" i="235"/>
  <c r="M227" i="235"/>
  <c r="L227" i="235"/>
  <c r="K227" i="235"/>
  <c r="J227" i="235"/>
  <c r="I227" i="235"/>
  <c r="H227" i="235"/>
  <c r="G227" i="235"/>
  <c r="F227" i="235"/>
  <c r="AR226" i="235"/>
  <c r="AQ226" i="235"/>
  <c r="AP226" i="235"/>
  <c r="AM226" i="235"/>
  <c r="AL226" i="235"/>
  <c r="AK226" i="235"/>
  <c r="BD225" i="235"/>
  <c r="AR225" i="235"/>
  <c r="AQ225" i="235"/>
  <c r="AP225" i="235"/>
  <c r="AN225" i="235"/>
  <c r="AK225" i="235"/>
  <c r="AJ225" i="235"/>
  <c r="AI225" i="235"/>
  <c r="AH225" i="235"/>
  <c r="AG225" i="235"/>
  <c r="AF225" i="235"/>
  <c r="AE225" i="235"/>
  <c r="AD225" i="235"/>
  <c r="AC225" i="235"/>
  <c r="AB225" i="235"/>
  <c r="AA225" i="235"/>
  <c r="Z225" i="235"/>
  <c r="Y225" i="235"/>
  <c r="X225" i="235"/>
  <c r="W225" i="235"/>
  <c r="V225" i="235"/>
  <c r="U225" i="235"/>
  <c r="T225" i="235"/>
  <c r="S225" i="235"/>
  <c r="R225" i="235"/>
  <c r="Q225" i="235"/>
  <c r="P225" i="235"/>
  <c r="O225" i="235"/>
  <c r="N225" i="235"/>
  <c r="M225" i="235"/>
  <c r="L225" i="235"/>
  <c r="K225" i="235"/>
  <c r="J225" i="235"/>
  <c r="I225" i="235"/>
  <c r="H225" i="235"/>
  <c r="G225" i="235"/>
  <c r="F225" i="235"/>
  <c r="AR224" i="235"/>
  <c r="AQ224" i="235"/>
  <c r="AP224" i="235"/>
  <c r="AJ224" i="235"/>
  <c r="AI224" i="235"/>
  <c r="AH224" i="235"/>
  <c r="AG224" i="235"/>
  <c r="AF224" i="235"/>
  <c r="AE224" i="235"/>
  <c r="AD224" i="235"/>
  <c r="AC224" i="235"/>
  <c r="AB224" i="235"/>
  <c r="AA224" i="235"/>
  <c r="Z224" i="235"/>
  <c r="Y224" i="235"/>
  <c r="X224" i="235"/>
  <c r="W224" i="235"/>
  <c r="V224" i="235"/>
  <c r="U224" i="235"/>
  <c r="T224" i="235"/>
  <c r="S224" i="235"/>
  <c r="R224" i="235"/>
  <c r="Q224" i="235"/>
  <c r="P224" i="235"/>
  <c r="O224" i="235"/>
  <c r="N224" i="235"/>
  <c r="M224" i="235"/>
  <c r="L224" i="235"/>
  <c r="K224" i="235"/>
  <c r="J224" i="235"/>
  <c r="I224" i="235"/>
  <c r="H224" i="235"/>
  <c r="G224" i="235"/>
  <c r="F224" i="235"/>
  <c r="AR223" i="235"/>
  <c r="AQ223" i="235"/>
  <c r="AP223" i="235"/>
  <c r="AK223" i="235"/>
  <c r="AJ223" i="235"/>
  <c r="AI223" i="235"/>
  <c r="AH223" i="235"/>
  <c r="AG223" i="235"/>
  <c r="AF223" i="235"/>
  <c r="AE223" i="235"/>
  <c r="AD223" i="235"/>
  <c r="AC223" i="235"/>
  <c r="AB223" i="235"/>
  <c r="AA223" i="235"/>
  <c r="Z223" i="235"/>
  <c r="Y223" i="235"/>
  <c r="X223" i="235"/>
  <c r="W223" i="235"/>
  <c r="V223" i="235"/>
  <c r="U223" i="235"/>
  <c r="T223" i="235"/>
  <c r="S223" i="235"/>
  <c r="R223" i="235"/>
  <c r="Q223" i="235"/>
  <c r="P223" i="235"/>
  <c r="O223" i="235"/>
  <c r="N223" i="235"/>
  <c r="M223" i="235"/>
  <c r="L223" i="235"/>
  <c r="K223" i="235"/>
  <c r="J223" i="235"/>
  <c r="I223" i="235"/>
  <c r="H223" i="235"/>
  <c r="G223" i="235"/>
  <c r="F223" i="235"/>
  <c r="AR222" i="235"/>
  <c r="AQ222" i="235"/>
  <c r="AP222" i="235"/>
  <c r="AK222" i="235"/>
  <c r="AR221" i="235"/>
  <c r="AQ221" i="235"/>
  <c r="AP221" i="235"/>
  <c r="AK221" i="235"/>
  <c r="AZ220" i="235"/>
  <c r="AY220" i="235"/>
  <c r="AR220" i="235"/>
  <c r="AQ220" i="235"/>
  <c r="AP220" i="235"/>
  <c r="AM220" i="235"/>
  <c r="AL220" i="235"/>
  <c r="AK220" i="235"/>
  <c r="AJ220" i="235"/>
  <c r="AI220" i="235"/>
  <c r="AH220" i="235"/>
  <c r="AG220" i="235"/>
  <c r="AF220" i="235"/>
  <c r="AE220" i="235"/>
  <c r="AD220" i="235"/>
  <c r="AC220" i="235"/>
  <c r="AB220" i="235"/>
  <c r="AA220" i="235"/>
  <c r="Z220" i="235"/>
  <c r="Y220" i="235"/>
  <c r="X220" i="235"/>
  <c r="W220" i="235"/>
  <c r="V220" i="235"/>
  <c r="U220" i="235"/>
  <c r="T220" i="235"/>
  <c r="S220" i="235"/>
  <c r="R220" i="235"/>
  <c r="Q220" i="235"/>
  <c r="P220" i="235"/>
  <c r="O220" i="235"/>
  <c r="N220" i="235"/>
  <c r="M220" i="235"/>
  <c r="L220" i="235"/>
  <c r="K220" i="235"/>
  <c r="J220" i="235"/>
  <c r="I220" i="235"/>
  <c r="H220" i="235"/>
  <c r="G220" i="235"/>
  <c r="F220" i="235"/>
  <c r="D220" i="235"/>
  <c r="AR219" i="235"/>
  <c r="AQ219" i="235"/>
  <c r="AP219" i="235"/>
  <c r="AK219" i="235"/>
  <c r="AJ219" i="235"/>
  <c r="AI219" i="235"/>
  <c r="AH219" i="235"/>
  <c r="AG219" i="235"/>
  <c r="AF219" i="235"/>
  <c r="AE219" i="235"/>
  <c r="AD219" i="235"/>
  <c r="AC219" i="235"/>
  <c r="AB219" i="235"/>
  <c r="AA219" i="235"/>
  <c r="Z219" i="235"/>
  <c r="Y219" i="235"/>
  <c r="X219" i="235"/>
  <c r="W219" i="235"/>
  <c r="V219" i="235"/>
  <c r="U219" i="235"/>
  <c r="T219" i="235"/>
  <c r="S219" i="235"/>
  <c r="R219" i="235"/>
  <c r="Q219" i="235"/>
  <c r="P219" i="235"/>
  <c r="O219" i="235"/>
  <c r="N219" i="235"/>
  <c r="M219" i="235"/>
  <c r="L219" i="235"/>
  <c r="K219" i="235"/>
  <c r="J219" i="235"/>
  <c r="I219" i="235"/>
  <c r="H219" i="235"/>
  <c r="G219" i="235"/>
  <c r="F219" i="235"/>
  <c r="AR218" i="235"/>
  <c r="AQ218" i="235"/>
  <c r="AP218" i="235"/>
  <c r="AK218" i="235"/>
  <c r="AR217" i="235"/>
  <c r="AQ217" i="235"/>
  <c r="AP217" i="235"/>
  <c r="AK217" i="235"/>
  <c r="AJ217" i="235"/>
  <c r="AI217" i="235"/>
  <c r="AH217" i="235"/>
  <c r="AG217" i="235"/>
  <c r="AF217" i="235"/>
  <c r="AE217" i="235"/>
  <c r="AD217" i="235"/>
  <c r="AC217" i="235"/>
  <c r="AB217" i="235"/>
  <c r="AA217" i="235"/>
  <c r="Z217" i="235"/>
  <c r="Y217" i="235"/>
  <c r="X217" i="235"/>
  <c r="W217" i="235"/>
  <c r="V217" i="235"/>
  <c r="U217" i="235"/>
  <c r="T217" i="235"/>
  <c r="S217" i="235"/>
  <c r="R217" i="235"/>
  <c r="Q217" i="235"/>
  <c r="P217" i="235"/>
  <c r="O217" i="235"/>
  <c r="N217" i="235"/>
  <c r="M217" i="235"/>
  <c r="L217" i="235"/>
  <c r="K217" i="235"/>
  <c r="J217" i="235"/>
  <c r="I217" i="235"/>
  <c r="H217" i="235"/>
  <c r="G217" i="235"/>
  <c r="F217" i="235"/>
  <c r="AR216" i="235"/>
  <c r="AQ216" i="235"/>
  <c r="AP216" i="235"/>
  <c r="AK216" i="235"/>
  <c r="AJ216" i="235"/>
  <c r="AI216" i="235"/>
  <c r="AH216" i="235"/>
  <c r="AG216" i="235"/>
  <c r="AF216" i="235"/>
  <c r="AE216" i="235"/>
  <c r="AD216" i="235"/>
  <c r="AC216" i="235"/>
  <c r="AB216" i="235"/>
  <c r="AA216" i="235"/>
  <c r="Z216" i="235"/>
  <c r="Y216" i="235"/>
  <c r="X216" i="235"/>
  <c r="W216" i="235"/>
  <c r="V216" i="235"/>
  <c r="U216" i="235"/>
  <c r="T216" i="235"/>
  <c r="S216" i="235"/>
  <c r="R216" i="235"/>
  <c r="Q216" i="235"/>
  <c r="P216" i="235"/>
  <c r="O216" i="235"/>
  <c r="N216" i="235"/>
  <c r="M216" i="235"/>
  <c r="L216" i="235"/>
  <c r="K216" i="235"/>
  <c r="J216" i="235"/>
  <c r="I216" i="235"/>
  <c r="H216" i="235"/>
  <c r="G216" i="235"/>
  <c r="F216" i="235"/>
  <c r="AR215" i="235"/>
  <c r="AQ215" i="235"/>
  <c r="AP215" i="235"/>
  <c r="AK215" i="235"/>
  <c r="AR214" i="235"/>
  <c r="AQ214" i="235"/>
  <c r="AP214" i="235"/>
  <c r="AK214" i="235"/>
  <c r="AJ214" i="235"/>
  <c r="AI214" i="235"/>
  <c r="AH214" i="235"/>
  <c r="AG214" i="235"/>
  <c r="AF214" i="235"/>
  <c r="AE214" i="235"/>
  <c r="AD214" i="235"/>
  <c r="AC214" i="235"/>
  <c r="AB214" i="235"/>
  <c r="AA214" i="235"/>
  <c r="Z214" i="235"/>
  <c r="Y214" i="235"/>
  <c r="X214" i="235"/>
  <c r="W214" i="235"/>
  <c r="V214" i="235"/>
  <c r="U214" i="235"/>
  <c r="T214" i="235"/>
  <c r="S214" i="235"/>
  <c r="R214" i="235"/>
  <c r="Q214" i="235"/>
  <c r="P214" i="235"/>
  <c r="O214" i="235"/>
  <c r="N214" i="235"/>
  <c r="M214" i="235"/>
  <c r="L214" i="235"/>
  <c r="K214" i="235"/>
  <c r="J214" i="235"/>
  <c r="I214" i="235"/>
  <c r="H214" i="235"/>
  <c r="G214" i="235"/>
  <c r="F214" i="235"/>
  <c r="AR213" i="235"/>
  <c r="AQ213" i="235"/>
  <c r="AP213" i="235"/>
  <c r="AM213" i="235"/>
  <c r="AL213" i="235"/>
  <c r="AK213" i="235"/>
  <c r="BD212" i="235"/>
  <c r="AR212" i="235"/>
  <c r="AQ212" i="235"/>
  <c r="AP212" i="235"/>
  <c r="AN212" i="235"/>
  <c r="AK212" i="235"/>
  <c r="AJ212" i="235"/>
  <c r="AI212" i="235"/>
  <c r="AH212" i="235"/>
  <c r="AG212" i="235"/>
  <c r="AF212" i="235"/>
  <c r="AE212" i="235"/>
  <c r="AD212" i="235"/>
  <c r="AC212" i="235"/>
  <c r="AB212" i="235"/>
  <c r="AA212" i="235"/>
  <c r="Z212" i="235"/>
  <c r="Y212" i="235"/>
  <c r="X212" i="235"/>
  <c r="W212" i="235"/>
  <c r="V212" i="235"/>
  <c r="U212" i="235"/>
  <c r="T212" i="235"/>
  <c r="S212" i="235"/>
  <c r="R212" i="235"/>
  <c r="Q212" i="235"/>
  <c r="P212" i="235"/>
  <c r="O212" i="235"/>
  <c r="N212" i="235"/>
  <c r="M212" i="235"/>
  <c r="L212" i="235"/>
  <c r="K212" i="235"/>
  <c r="J212" i="235"/>
  <c r="I212" i="235"/>
  <c r="H212" i="235"/>
  <c r="G212" i="235"/>
  <c r="F212" i="235"/>
  <c r="AR211" i="235"/>
  <c r="AQ211" i="235"/>
  <c r="AP211" i="235"/>
  <c r="AJ211" i="235"/>
  <c r="AI211" i="235"/>
  <c r="AH211" i="235"/>
  <c r="AG211" i="235"/>
  <c r="AF211" i="235"/>
  <c r="AE211" i="235"/>
  <c r="AD211" i="235"/>
  <c r="AC211" i="235"/>
  <c r="AB211" i="235"/>
  <c r="AA211" i="235"/>
  <c r="Z211" i="235"/>
  <c r="Y211" i="235"/>
  <c r="X211" i="235"/>
  <c r="W211" i="235"/>
  <c r="V211" i="235"/>
  <c r="U211" i="235"/>
  <c r="T211" i="235"/>
  <c r="S211" i="235"/>
  <c r="R211" i="235"/>
  <c r="Q211" i="235"/>
  <c r="P211" i="235"/>
  <c r="O211" i="235"/>
  <c r="N211" i="235"/>
  <c r="M211" i="235"/>
  <c r="L211" i="235"/>
  <c r="K211" i="235"/>
  <c r="J211" i="235"/>
  <c r="I211" i="235"/>
  <c r="H211" i="235"/>
  <c r="G211" i="235"/>
  <c r="F211" i="235"/>
  <c r="AR210" i="235"/>
  <c r="AQ210" i="235"/>
  <c r="AP210" i="235"/>
  <c r="AK210" i="235"/>
  <c r="AJ210" i="235"/>
  <c r="AI210" i="235"/>
  <c r="AH210" i="235"/>
  <c r="AG210" i="235"/>
  <c r="AF210" i="235"/>
  <c r="AE210" i="235"/>
  <c r="AD210" i="235"/>
  <c r="AC210" i="235"/>
  <c r="AB210" i="235"/>
  <c r="AA210" i="235"/>
  <c r="Z210" i="235"/>
  <c r="Y210" i="235"/>
  <c r="X210" i="235"/>
  <c r="W210" i="235"/>
  <c r="V210" i="235"/>
  <c r="U210" i="235"/>
  <c r="T210" i="235"/>
  <c r="S210" i="235"/>
  <c r="R210" i="235"/>
  <c r="Q210" i="235"/>
  <c r="P210" i="235"/>
  <c r="O210" i="235"/>
  <c r="N210" i="235"/>
  <c r="M210" i="235"/>
  <c r="L210" i="235"/>
  <c r="K210" i="235"/>
  <c r="J210" i="235"/>
  <c r="I210" i="235"/>
  <c r="H210" i="235"/>
  <c r="G210" i="235"/>
  <c r="F210" i="235"/>
  <c r="AR209" i="235"/>
  <c r="AQ209" i="235"/>
  <c r="AP209" i="235"/>
  <c r="AK209" i="235"/>
  <c r="AR208" i="235"/>
  <c r="AQ208" i="235"/>
  <c r="AP208" i="235"/>
  <c r="AK208" i="235"/>
  <c r="AZ207" i="235"/>
  <c r="AY207" i="235"/>
  <c r="AR207" i="235"/>
  <c r="AQ207" i="235"/>
  <c r="AP207" i="235"/>
  <c r="AM207" i="235"/>
  <c r="AL207" i="235"/>
  <c r="AK207" i="235"/>
  <c r="AJ207" i="235"/>
  <c r="AI207" i="235"/>
  <c r="AH207" i="235"/>
  <c r="AG207" i="235"/>
  <c r="AF207" i="235"/>
  <c r="AE207" i="235"/>
  <c r="AD207" i="235"/>
  <c r="AC207" i="235"/>
  <c r="AB207" i="235"/>
  <c r="AA207" i="235"/>
  <c r="Z207" i="235"/>
  <c r="Y207" i="235"/>
  <c r="X207" i="235"/>
  <c r="W207" i="235"/>
  <c r="V207" i="235"/>
  <c r="U207" i="235"/>
  <c r="T207" i="235"/>
  <c r="S207" i="235"/>
  <c r="R207" i="235"/>
  <c r="Q207" i="235"/>
  <c r="P207" i="235"/>
  <c r="O207" i="235"/>
  <c r="N207" i="235"/>
  <c r="M207" i="235"/>
  <c r="L207" i="235"/>
  <c r="K207" i="235"/>
  <c r="J207" i="235"/>
  <c r="I207" i="235"/>
  <c r="H207" i="235"/>
  <c r="G207" i="235"/>
  <c r="F207" i="235"/>
  <c r="D207" i="235"/>
  <c r="AR206" i="235"/>
  <c r="AQ206" i="235"/>
  <c r="AP206" i="235"/>
  <c r="AK206" i="235"/>
  <c r="AJ206" i="235"/>
  <c r="AI206" i="235"/>
  <c r="AH206" i="235"/>
  <c r="AG206" i="235"/>
  <c r="AF206" i="235"/>
  <c r="AE206" i="235"/>
  <c r="AD206" i="235"/>
  <c r="AC206" i="235"/>
  <c r="AB206" i="235"/>
  <c r="AA206" i="235"/>
  <c r="Z206" i="235"/>
  <c r="Y206" i="235"/>
  <c r="X206" i="235"/>
  <c r="W206" i="235"/>
  <c r="V206" i="235"/>
  <c r="U206" i="235"/>
  <c r="T206" i="235"/>
  <c r="S206" i="235"/>
  <c r="R206" i="235"/>
  <c r="Q206" i="235"/>
  <c r="P206" i="235"/>
  <c r="O206" i="235"/>
  <c r="N206" i="235"/>
  <c r="M206" i="235"/>
  <c r="L206" i="235"/>
  <c r="K206" i="235"/>
  <c r="J206" i="235"/>
  <c r="I206" i="235"/>
  <c r="H206" i="235"/>
  <c r="G206" i="235"/>
  <c r="F206" i="235"/>
  <c r="AR205" i="235"/>
  <c r="AQ205" i="235"/>
  <c r="AP205" i="235"/>
  <c r="AK205" i="235"/>
  <c r="AR204" i="235"/>
  <c r="AQ204" i="235"/>
  <c r="AP204" i="235"/>
  <c r="AK204" i="235"/>
  <c r="AJ204" i="235"/>
  <c r="AI204" i="235"/>
  <c r="AH204" i="235"/>
  <c r="AG204" i="235"/>
  <c r="AF204" i="235"/>
  <c r="AE204" i="235"/>
  <c r="AD204" i="235"/>
  <c r="AC204" i="235"/>
  <c r="AB204" i="235"/>
  <c r="AA204" i="235"/>
  <c r="Z204" i="235"/>
  <c r="Y204" i="235"/>
  <c r="X204" i="235"/>
  <c r="W204" i="235"/>
  <c r="V204" i="235"/>
  <c r="U204" i="235"/>
  <c r="T204" i="235"/>
  <c r="S204" i="235"/>
  <c r="R204" i="235"/>
  <c r="Q204" i="235"/>
  <c r="P204" i="235"/>
  <c r="O204" i="235"/>
  <c r="N204" i="235"/>
  <c r="M204" i="235"/>
  <c r="L204" i="235"/>
  <c r="K204" i="235"/>
  <c r="J204" i="235"/>
  <c r="I204" i="235"/>
  <c r="H204" i="235"/>
  <c r="G204" i="235"/>
  <c r="F204" i="235"/>
  <c r="AR203" i="235"/>
  <c r="AQ203" i="235"/>
  <c r="AP203" i="235"/>
  <c r="AK203" i="235"/>
  <c r="AJ203" i="235"/>
  <c r="AI203" i="235"/>
  <c r="AH203" i="235"/>
  <c r="AG203" i="235"/>
  <c r="AF203" i="235"/>
  <c r="AE203" i="235"/>
  <c r="AD203" i="235"/>
  <c r="AC203" i="235"/>
  <c r="AB203" i="235"/>
  <c r="AA203" i="235"/>
  <c r="Z203" i="235"/>
  <c r="Y203" i="235"/>
  <c r="X203" i="235"/>
  <c r="W203" i="235"/>
  <c r="V203" i="235"/>
  <c r="U203" i="235"/>
  <c r="T203" i="235"/>
  <c r="S203" i="235"/>
  <c r="R203" i="235"/>
  <c r="Q203" i="235"/>
  <c r="P203" i="235"/>
  <c r="O203" i="235"/>
  <c r="N203" i="235"/>
  <c r="M203" i="235"/>
  <c r="L203" i="235"/>
  <c r="K203" i="235"/>
  <c r="J203" i="235"/>
  <c r="I203" i="235"/>
  <c r="H203" i="235"/>
  <c r="G203" i="235"/>
  <c r="F203" i="235"/>
  <c r="AR202" i="235"/>
  <c r="AQ202" i="235"/>
  <c r="AP202" i="235"/>
  <c r="AK202" i="235"/>
  <c r="AR201" i="235"/>
  <c r="AQ201" i="235"/>
  <c r="AP201" i="235"/>
  <c r="AK201" i="235"/>
  <c r="AJ201" i="235"/>
  <c r="AI201" i="235"/>
  <c r="AH201" i="235"/>
  <c r="AG201" i="235"/>
  <c r="AF201" i="235"/>
  <c r="AE201" i="235"/>
  <c r="AD201" i="235"/>
  <c r="AC201" i="235"/>
  <c r="AB201" i="235"/>
  <c r="AA201" i="235"/>
  <c r="Z201" i="235"/>
  <c r="Y201" i="235"/>
  <c r="X201" i="235"/>
  <c r="W201" i="235"/>
  <c r="V201" i="235"/>
  <c r="U201" i="235"/>
  <c r="T201" i="235"/>
  <c r="S201" i="235"/>
  <c r="R201" i="235"/>
  <c r="Q201" i="235"/>
  <c r="P201" i="235"/>
  <c r="O201" i="235"/>
  <c r="N201" i="235"/>
  <c r="M201" i="235"/>
  <c r="L201" i="235"/>
  <c r="K201" i="235"/>
  <c r="J201" i="235"/>
  <c r="I201" i="235"/>
  <c r="H201" i="235"/>
  <c r="G201" i="235"/>
  <c r="F201" i="235"/>
  <c r="AR200" i="235"/>
  <c r="AQ200" i="235"/>
  <c r="AP200" i="235"/>
  <c r="AM200" i="235"/>
  <c r="AL200" i="235"/>
  <c r="AK200" i="235"/>
  <c r="BD199" i="235"/>
  <c r="AR199" i="235"/>
  <c r="AQ199" i="235"/>
  <c r="AP199" i="235"/>
  <c r="AN199" i="235"/>
  <c r="AK199" i="235"/>
  <c r="AJ199" i="235"/>
  <c r="AI199" i="235"/>
  <c r="AH199" i="235"/>
  <c r="AG199" i="235"/>
  <c r="AF199" i="235"/>
  <c r="AE199" i="235"/>
  <c r="AD199" i="235"/>
  <c r="AC199" i="235"/>
  <c r="AB199" i="235"/>
  <c r="AA199" i="235"/>
  <c r="Z199" i="235"/>
  <c r="Y199" i="235"/>
  <c r="X199" i="235"/>
  <c r="W199" i="235"/>
  <c r="V199" i="235"/>
  <c r="U199" i="235"/>
  <c r="T199" i="235"/>
  <c r="S199" i="235"/>
  <c r="R199" i="235"/>
  <c r="Q199" i="235"/>
  <c r="P199" i="235"/>
  <c r="O199" i="235"/>
  <c r="N199" i="235"/>
  <c r="M199" i="235"/>
  <c r="L199" i="235"/>
  <c r="K199" i="235"/>
  <c r="J199" i="235"/>
  <c r="I199" i="235"/>
  <c r="H199" i="235"/>
  <c r="G199" i="235"/>
  <c r="F199" i="235"/>
  <c r="AR198" i="235"/>
  <c r="AQ198" i="235"/>
  <c r="AP198" i="235"/>
  <c r="AJ198" i="235"/>
  <c r="AI198" i="235"/>
  <c r="AH198" i="235"/>
  <c r="AG198" i="235"/>
  <c r="AF198" i="235"/>
  <c r="AE198" i="235"/>
  <c r="AD198" i="235"/>
  <c r="AC198" i="235"/>
  <c r="AB198" i="235"/>
  <c r="AA198" i="235"/>
  <c r="Z198" i="235"/>
  <c r="Y198" i="235"/>
  <c r="X198" i="235"/>
  <c r="W198" i="235"/>
  <c r="V198" i="235"/>
  <c r="U198" i="235"/>
  <c r="T198" i="235"/>
  <c r="S198" i="235"/>
  <c r="R198" i="235"/>
  <c r="Q198" i="235"/>
  <c r="P198" i="235"/>
  <c r="O198" i="235"/>
  <c r="N198" i="235"/>
  <c r="M198" i="235"/>
  <c r="L198" i="235"/>
  <c r="K198" i="235"/>
  <c r="J198" i="235"/>
  <c r="I198" i="235"/>
  <c r="H198" i="235"/>
  <c r="G198" i="235"/>
  <c r="F198" i="235"/>
  <c r="AR197" i="235"/>
  <c r="AQ197" i="235"/>
  <c r="AP197" i="235"/>
  <c r="AK197" i="235"/>
  <c r="AJ197" i="235"/>
  <c r="AI197" i="235"/>
  <c r="AH197" i="235"/>
  <c r="AG197" i="235"/>
  <c r="AF197" i="235"/>
  <c r="AE197" i="235"/>
  <c r="AD197" i="235"/>
  <c r="AC197" i="235"/>
  <c r="AB197" i="235"/>
  <c r="AA197" i="235"/>
  <c r="Z197" i="235"/>
  <c r="Y197" i="235"/>
  <c r="X197" i="235"/>
  <c r="W197" i="235"/>
  <c r="V197" i="235"/>
  <c r="U197" i="235"/>
  <c r="T197" i="235"/>
  <c r="S197" i="235"/>
  <c r="R197" i="235"/>
  <c r="Q197" i="235"/>
  <c r="P197" i="235"/>
  <c r="O197" i="235"/>
  <c r="N197" i="235"/>
  <c r="M197" i="235"/>
  <c r="L197" i="235"/>
  <c r="K197" i="235"/>
  <c r="J197" i="235"/>
  <c r="I197" i="235"/>
  <c r="H197" i="235"/>
  <c r="G197" i="235"/>
  <c r="F197" i="235"/>
  <c r="AR196" i="235"/>
  <c r="AQ196" i="235"/>
  <c r="AP196" i="235"/>
  <c r="AK196" i="235"/>
  <c r="AR195" i="235"/>
  <c r="AQ195" i="235"/>
  <c r="AP195" i="235"/>
  <c r="AK195" i="235"/>
  <c r="AZ194" i="235"/>
  <c r="AY194" i="235"/>
  <c r="AR194" i="235"/>
  <c r="AQ194" i="235"/>
  <c r="AP194" i="235"/>
  <c r="AM194" i="235"/>
  <c r="AL194" i="235"/>
  <c r="AK194" i="235"/>
  <c r="AJ194" i="235"/>
  <c r="AI194" i="235"/>
  <c r="AH194" i="235"/>
  <c r="AG194" i="235"/>
  <c r="AF194" i="235"/>
  <c r="AE194" i="235"/>
  <c r="AD194" i="235"/>
  <c r="AC194" i="235"/>
  <c r="AB194" i="235"/>
  <c r="AA194" i="235"/>
  <c r="Z194" i="235"/>
  <c r="Y194" i="235"/>
  <c r="X194" i="235"/>
  <c r="W194" i="235"/>
  <c r="V194" i="235"/>
  <c r="U194" i="235"/>
  <c r="T194" i="235"/>
  <c r="S194" i="235"/>
  <c r="R194" i="235"/>
  <c r="Q194" i="235"/>
  <c r="P194" i="235"/>
  <c r="O194" i="235"/>
  <c r="N194" i="235"/>
  <c r="M194" i="235"/>
  <c r="L194" i="235"/>
  <c r="K194" i="235"/>
  <c r="J194" i="235"/>
  <c r="I194" i="235"/>
  <c r="H194" i="235"/>
  <c r="G194" i="235"/>
  <c r="F194" i="235"/>
  <c r="D194" i="235"/>
  <c r="AR193" i="235"/>
  <c r="AQ193" i="235"/>
  <c r="AP193" i="235"/>
  <c r="AK193" i="235"/>
  <c r="AJ193" i="235"/>
  <c r="AI193" i="235"/>
  <c r="AH193" i="235"/>
  <c r="AG193" i="235"/>
  <c r="AF193" i="235"/>
  <c r="AE193" i="235"/>
  <c r="AD193" i="235"/>
  <c r="AC193" i="235"/>
  <c r="AB193" i="235"/>
  <c r="AA193" i="235"/>
  <c r="Z193" i="235"/>
  <c r="Y193" i="235"/>
  <c r="X193" i="235"/>
  <c r="W193" i="235"/>
  <c r="V193" i="235"/>
  <c r="U193" i="235"/>
  <c r="T193" i="235"/>
  <c r="S193" i="235"/>
  <c r="R193" i="235"/>
  <c r="Q193" i="235"/>
  <c r="P193" i="235"/>
  <c r="O193" i="235"/>
  <c r="N193" i="235"/>
  <c r="M193" i="235"/>
  <c r="L193" i="235"/>
  <c r="K193" i="235"/>
  <c r="J193" i="235"/>
  <c r="I193" i="235"/>
  <c r="H193" i="235"/>
  <c r="G193" i="235"/>
  <c r="F193" i="235"/>
  <c r="AR192" i="235"/>
  <c r="AQ192" i="235"/>
  <c r="AP192" i="235"/>
  <c r="AK192" i="235"/>
  <c r="AR191" i="235"/>
  <c r="AQ191" i="235"/>
  <c r="AP191" i="235"/>
  <c r="AK191" i="235"/>
  <c r="AJ191" i="235"/>
  <c r="AI191" i="235"/>
  <c r="AH191" i="235"/>
  <c r="AG191" i="235"/>
  <c r="AF191" i="235"/>
  <c r="AE191" i="235"/>
  <c r="AD191" i="235"/>
  <c r="AC191" i="235"/>
  <c r="AB191" i="235"/>
  <c r="AA191" i="235"/>
  <c r="Z191" i="235"/>
  <c r="Y191" i="235"/>
  <c r="X191" i="235"/>
  <c r="W191" i="235"/>
  <c r="V191" i="235"/>
  <c r="U191" i="235"/>
  <c r="T191" i="235"/>
  <c r="S191" i="235"/>
  <c r="R191" i="235"/>
  <c r="Q191" i="235"/>
  <c r="P191" i="235"/>
  <c r="O191" i="235"/>
  <c r="N191" i="235"/>
  <c r="M191" i="235"/>
  <c r="L191" i="235"/>
  <c r="K191" i="235"/>
  <c r="J191" i="235"/>
  <c r="I191" i="235"/>
  <c r="H191" i="235"/>
  <c r="G191" i="235"/>
  <c r="F191" i="235"/>
  <c r="AR190" i="235"/>
  <c r="AQ190" i="235"/>
  <c r="AP190" i="235"/>
  <c r="AK190" i="235"/>
  <c r="AR189" i="235"/>
  <c r="AQ189" i="235"/>
  <c r="AP189" i="235"/>
  <c r="AK189" i="235"/>
  <c r="AR188" i="235"/>
  <c r="AQ188" i="235"/>
  <c r="AP188" i="235"/>
  <c r="AK188" i="235"/>
  <c r="AJ188" i="235"/>
  <c r="AI188" i="235"/>
  <c r="AH188" i="235"/>
  <c r="AG188" i="235"/>
  <c r="AF188" i="235"/>
  <c r="AE188" i="235"/>
  <c r="AD188" i="235"/>
  <c r="AC188" i="235"/>
  <c r="AB188" i="235"/>
  <c r="AA188" i="235"/>
  <c r="Z188" i="235"/>
  <c r="Y188" i="235"/>
  <c r="X188" i="235"/>
  <c r="W188" i="235"/>
  <c r="V188" i="235"/>
  <c r="U188" i="235"/>
  <c r="T188" i="235"/>
  <c r="S188" i="235"/>
  <c r="R188" i="235"/>
  <c r="Q188" i="235"/>
  <c r="P188" i="235"/>
  <c r="O188" i="235"/>
  <c r="N188" i="235"/>
  <c r="M188" i="235"/>
  <c r="L188" i="235"/>
  <c r="K188" i="235"/>
  <c r="J188" i="235"/>
  <c r="I188" i="235"/>
  <c r="H188" i="235"/>
  <c r="G188" i="235"/>
  <c r="F188" i="235"/>
  <c r="AR187" i="235"/>
  <c r="AQ187" i="235"/>
  <c r="AP187" i="235"/>
  <c r="AM187" i="235"/>
  <c r="AL187" i="235"/>
  <c r="AK187" i="235"/>
  <c r="BD186" i="235"/>
  <c r="AR186" i="235"/>
  <c r="AQ186" i="235"/>
  <c r="AP186" i="235"/>
  <c r="AN186" i="235"/>
  <c r="AK186" i="235"/>
  <c r="AJ186" i="235"/>
  <c r="AI186" i="235"/>
  <c r="AH186" i="235"/>
  <c r="AG186" i="235"/>
  <c r="AF186" i="235"/>
  <c r="AE186" i="235"/>
  <c r="AD186" i="235"/>
  <c r="AC186" i="235"/>
  <c r="AB186" i="235"/>
  <c r="AA186" i="235"/>
  <c r="Z186" i="235"/>
  <c r="Y186" i="235"/>
  <c r="X186" i="235"/>
  <c r="W186" i="235"/>
  <c r="V186" i="235"/>
  <c r="U186" i="235"/>
  <c r="T186" i="235"/>
  <c r="S186" i="235"/>
  <c r="R186" i="235"/>
  <c r="Q186" i="235"/>
  <c r="P186" i="235"/>
  <c r="O186" i="235"/>
  <c r="N186" i="235"/>
  <c r="M186" i="235"/>
  <c r="L186" i="235"/>
  <c r="K186" i="235"/>
  <c r="J186" i="235"/>
  <c r="I186" i="235"/>
  <c r="H186" i="235"/>
  <c r="G186" i="235"/>
  <c r="F186" i="235"/>
  <c r="AR185" i="235"/>
  <c r="AQ185" i="235"/>
  <c r="AP185" i="235"/>
  <c r="AJ185" i="235"/>
  <c r="AI185" i="235"/>
  <c r="AH185" i="235"/>
  <c r="AG185" i="235"/>
  <c r="AF185" i="235"/>
  <c r="AE185" i="235"/>
  <c r="AD185" i="235"/>
  <c r="AC185" i="235"/>
  <c r="AB185" i="235"/>
  <c r="AA185" i="235"/>
  <c r="Z185" i="235"/>
  <c r="Y185" i="235"/>
  <c r="X185" i="235"/>
  <c r="W185" i="235"/>
  <c r="V185" i="235"/>
  <c r="U185" i="235"/>
  <c r="T185" i="235"/>
  <c r="S185" i="235"/>
  <c r="R185" i="235"/>
  <c r="Q185" i="235"/>
  <c r="P185" i="235"/>
  <c r="O185" i="235"/>
  <c r="N185" i="235"/>
  <c r="M185" i="235"/>
  <c r="L185" i="235"/>
  <c r="K185" i="235"/>
  <c r="J185" i="235"/>
  <c r="I185" i="235"/>
  <c r="H185" i="235"/>
  <c r="G185" i="235"/>
  <c r="F185" i="235"/>
  <c r="AR184" i="235"/>
  <c r="AQ184" i="235"/>
  <c r="AP184" i="235"/>
  <c r="AK184" i="235"/>
  <c r="AJ184" i="235"/>
  <c r="AI184" i="235"/>
  <c r="AH184" i="235"/>
  <c r="AG184" i="235"/>
  <c r="AF184" i="235"/>
  <c r="AE184" i="235"/>
  <c r="AD184" i="235"/>
  <c r="AC184" i="235"/>
  <c r="AB184" i="235"/>
  <c r="AA184" i="235"/>
  <c r="Z184" i="235"/>
  <c r="Y184" i="235"/>
  <c r="X184" i="235"/>
  <c r="W184" i="235"/>
  <c r="V184" i="235"/>
  <c r="U184" i="235"/>
  <c r="T184" i="235"/>
  <c r="S184" i="235"/>
  <c r="R184" i="235"/>
  <c r="Q184" i="235"/>
  <c r="P184" i="235"/>
  <c r="O184" i="235"/>
  <c r="N184" i="235"/>
  <c r="M184" i="235"/>
  <c r="L184" i="235"/>
  <c r="K184" i="235"/>
  <c r="J184" i="235"/>
  <c r="I184" i="235"/>
  <c r="H184" i="235"/>
  <c r="G184" i="235"/>
  <c r="F184" i="235"/>
  <c r="AR183" i="235"/>
  <c r="AQ183" i="235"/>
  <c r="AP183" i="235"/>
  <c r="AK183" i="235"/>
  <c r="AR182" i="235"/>
  <c r="AQ182" i="235"/>
  <c r="AP182" i="235"/>
  <c r="AK182" i="235"/>
  <c r="AZ181" i="235"/>
  <c r="AY181" i="235"/>
  <c r="AR181" i="235"/>
  <c r="AQ181" i="235"/>
  <c r="AP181" i="235"/>
  <c r="AM181" i="235"/>
  <c r="AL181" i="235"/>
  <c r="AK181" i="235"/>
  <c r="AJ181" i="235"/>
  <c r="AI181" i="235"/>
  <c r="AH181" i="235"/>
  <c r="AG181" i="235"/>
  <c r="AF181" i="235"/>
  <c r="AE181" i="235"/>
  <c r="AD181" i="235"/>
  <c r="AC181" i="235"/>
  <c r="AB181" i="235"/>
  <c r="AA181" i="235"/>
  <c r="Z181" i="235"/>
  <c r="Y181" i="235"/>
  <c r="X181" i="235"/>
  <c r="W181" i="235"/>
  <c r="V181" i="235"/>
  <c r="U181" i="235"/>
  <c r="T181" i="235"/>
  <c r="S181" i="235"/>
  <c r="R181" i="235"/>
  <c r="Q181" i="235"/>
  <c r="P181" i="235"/>
  <c r="O181" i="235"/>
  <c r="N181" i="235"/>
  <c r="M181" i="235"/>
  <c r="L181" i="235"/>
  <c r="K181" i="235"/>
  <c r="J181" i="235"/>
  <c r="I181" i="235"/>
  <c r="H181" i="235"/>
  <c r="G181" i="235"/>
  <c r="F181" i="235"/>
  <c r="D181" i="235"/>
  <c r="AR180" i="235"/>
  <c r="AQ180" i="235"/>
  <c r="AP180" i="235"/>
  <c r="AK180" i="235"/>
  <c r="AJ180" i="235"/>
  <c r="AI180" i="235"/>
  <c r="AH180" i="235"/>
  <c r="AG180" i="235"/>
  <c r="AF180" i="235"/>
  <c r="AE180" i="235"/>
  <c r="AD180" i="235"/>
  <c r="AC180" i="235"/>
  <c r="AB180" i="235"/>
  <c r="AA180" i="235"/>
  <c r="Z180" i="235"/>
  <c r="Y180" i="235"/>
  <c r="X180" i="235"/>
  <c r="W180" i="235"/>
  <c r="V180" i="235"/>
  <c r="U180" i="235"/>
  <c r="T180" i="235"/>
  <c r="S180" i="235"/>
  <c r="R180" i="235"/>
  <c r="Q180" i="235"/>
  <c r="P180" i="235"/>
  <c r="O180" i="235"/>
  <c r="N180" i="235"/>
  <c r="M180" i="235"/>
  <c r="L180" i="235"/>
  <c r="K180" i="235"/>
  <c r="J180" i="235"/>
  <c r="I180" i="235"/>
  <c r="H180" i="235"/>
  <c r="G180" i="235"/>
  <c r="F180" i="235"/>
  <c r="AR179" i="235"/>
  <c r="AQ179" i="235"/>
  <c r="AP179" i="235"/>
  <c r="AK179" i="235"/>
  <c r="AR178" i="235"/>
  <c r="AQ178" i="235"/>
  <c r="AP178" i="235"/>
  <c r="AK178" i="235"/>
  <c r="AJ178" i="235"/>
  <c r="AI178" i="235"/>
  <c r="AH178" i="235"/>
  <c r="AG178" i="235"/>
  <c r="AF178" i="235"/>
  <c r="AE178" i="235"/>
  <c r="AD178" i="235"/>
  <c r="AC178" i="235"/>
  <c r="AB178" i="235"/>
  <c r="AA178" i="235"/>
  <c r="Z178" i="235"/>
  <c r="Y178" i="235"/>
  <c r="X178" i="235"/>
  <c r="W178" i="235"/>
  <c r="V178" i="235"/>
  <c r="U178" i="235"/>
  <c r="T178" i="235"/>
  <c r="S178" i="235"/>
  <c r="R178" i="235"/>
  <c r="Q178" i="235"/>
  <c r="P178" i="235"/>
  <c r="O178" i="235"/>
  <c r="N178" i="235"/>
  <c r="M178" i="235"/>
  <c r="L178" i="235"/>
  <c r="K178" i="235"/>
  <c r="J178" i="235"/>
  <c r="I178" i="235"/>
  <c r="H178" i="235"/>
  <c r="G178" i="235"/>
  <c r="F178" i="235"/>
  <c r="AR177" i="235"/>
  <c r="AQ177" i="235"/>
  <c r="AP177" i="235"/>
  <c r="AK177" i="235"/>
  <c r="AJ177" i="235"/>
  <c r="AI177" i="235"/>
  <c r="AH177" i="235"/>
  <c r="AG177" i="235"/>
  <c r="AF177" i="235"/>
  <c r="AE177" i="235"/>
  <c r="AD177" i="235"/>
  <c r="AC177" i="235"/>
  <c r="AB177" i="235"/>
  <c r="AA177" i="235"/>
  <c r="Z177" i="235"/>
  <c r="Y177" i="235"/>
  <c r="X177" i="235"/>
  <c r="W177" i="235"/>
  <c r="V177" i="235"/>
  <c r="U177" i="235"/>
  <c r="T177" i="235"/>
  <c r="S177" i="235"/>
  <c r="R177" i="235"/>
  <c r="Q177" i="235"/>
  <c r="P177" i="235"/>
  <c r="O177" i="235"/>
  <c r="N177" i="235"/>
  <c r="M177" i="235"/>
  <c r="L177" i="235"/>
  <c r="K177" i="235"/>
  <c r="J177" i="235"/>
  <c r="I177" i="235"/>
  <c r="H177" i="235"/>
  <c r="G177" i="235"/>
  <c r="F177" i="235"/>
  <c r="AR176" i="235"/>
  <c r="AQ176" i="235"/>
  <c r="AP176" i="235"/>
  <c r="AK176" i="235"/>
  <c r="AR175" i="235"/>
  <c r="AQ175" i="235"/>
  <c r="AP175" i="235"/>
  <c r="AK175" i="235"/>
  <c r="AJ175" i="235"/>
  <c r="AI175" i="235"/>
  <c r="AH175" i="235"/>
  <c r="AG175" i="235"/>
  <c r="AF175" i="235"/>
  <c r="AE175" i="235"/>
  <c r="AD175" i="235"/>
  <c r="AC175" i="235"/>
  <c r="AB175" i="235"/>
  <c r="AA175" i="235"/>
  <c r="Z175" i="235"/>
  <c r="Y175" i="235"/>
  <c r="X175" i="235"/>
  <c r="W175" i="235"/>
  <c r="V175" i="235"/>
  <c r="U175" i="235"/>
  <c r="T175" i="235"/>
  <c r="S175" i="235"/>
  <c r="R175" i="235"/>
  <c r="Q175" i="235"/>
  <c r="P175" i="235"/>
  <c r="O175" i="235"/>
  <c r="N175" i="235"/>
  <c r="M175" i="235"/>
  <c r="L175" i="235"/>
  <c r="K175" i="235"/>
  <c r="J175" i="235"/>
  <c r="I175" i="235"/>
  <c r="H175" i="235"/>
  <c r="G175" i="235"/>
  <c r="F175" i="235"/>
  <c r="AR174" i="235"/>
  <c r="AQ174" i="235"/>
  <c r="AP174" i="235"/>
  <c r="AM174" i="235"/>
  <c r="AL174" i="235"/>
  <c r="AK174" i="235"/>
  <c r="BD173" i="235"/>
  <c r="AR173" i="235"/>
  <c r="AQ173" i="235"/>
  <c r="AP173" i="235"/>
  <c r="AN173" i="235"/>
  <c r="AK173" i="235"/>
  <c r="AJ173" i="235"/>
  <c r="AI173" i="235"/>
  <c r="AH173" i="235"/>
  <c r="AG173" i="235"/>
  <c r="AF173" i="235"/>
  <c r="AE173" i="235"/>
  <c r="AD173" i="235"/>
  <c r="AC173" i="235"/>
  <c r="AB173" i="235"/>
  <c r="AA173" i="235"/>
  <c r="Z173" i="235"/>
  <c r="Y173" i="235"/>
  <c r="X173" i="235"/>
  <c r="W173" i="235"/>
  <c r="V173" i="235"/>
  <c r="U173" i="235"/>
  <c r="T173" i="235"/>
  <c r="S173" i="235"/>
  <c r="R173" i="235"/>
  <c r="Q173" i="235"/>
  <c r="P173" i="235"/>
  <c r="O173" i="235"/>
  <c r="N173" i="235"/>
  <c r="M173" i="235"/>
  <c r="L173" i="235"/>
  <c r="K173" i="235"/>
  <c r="J173" i="235"/>
  <c r="I173" i="235"/>
  <c r="H173" i="235"/>
  <c r="G173" i="235"/>
  <c r="F173" i="235"/>
  <c r="AR172" i="235"/>
  <c r="AQ172" i="235"/>
  <c r="AP172" i="235"/>
  <c r="AJ172" i="235"/>
  <c r="AI172" i="235"/>
  <c r="AH172" i="235"/>
  <c r="AG172" i="235"/>
  <c r="AF172" i="235"/>
  <c r="AE172" i="235"/>
  <c r="AD172" i="235"/>
  <c r="AC172" i="235"/>
  <c r="AB172" i="235"/>
  <c r="AA172" i="235"/>
  <c r="Z172" i="235"/>
  <c r="Y172" i="235"/>
  <c r="X172" i="235"/>
  <c r="W172" i="235"/>
  <c r="V172" i="235"/>
  <c r="U172" i="235"/>
  <c r="T172" i="235"/>
  <c r="S172" i="235"/>
  <c r="R172" i="235"/>
  <c r="Q172" i="235"/>
  <c r="P172" i="235"/>
  <c r="O172" i="235"/>
  <c r="N172" i="235"/>
  <c r="M172" i="235"/>
  <c r="L172" i="235"/>
  <c r="K172" i="235"/>
  <c r="J172" i="235"/>
  <c r="I172" i="235"/>
  <c r="H172" i="235"/>
  <c r="G172" i="235"/>
  <c r="F172" i="235"/>
  <c r="AR171" i="235"/>
  <c r="AQ171" i="235"/>
  <c r="AP171" i="235"/>
  <c r="AK171" i="235"/>
  <c r="AJ171" i="235"/>
  <c r="AI171" i="235"/>
  <c r="AH171" i="235"/>
  <c r="AG171" i="235"/>
  <c r="AF171" i="235"/>
  <c r="AE171" i="235"/>
  <c r="AD171" i="235"/>
  <c r="AC171" i="235"/>
  <c r="AB171" i="235"/>
  <c r="AA171" i="235"/>
  <c r="Z171" i="235"/>
  <c r="Y171" i="235"/>
  <c r="X171" i="235"/>
  <c r="W171" i="235"/>
  <c r="V171" i="235"/>
  <c r="U171" i="235"/>
  <c r="T171" i="235"/>
  <c r="S171" i="235"/>
  <c r="R171" i="235"/>
  <c r="Q171" i="235"/>
  <c r="P171" i="235"/>
  <c r="O171" i="235"/>
  <c r="N171" i="235"/>
  <c r="M171" i="235"/>
  <c r="L171" i="235"/>
  <c r="K171" i="235"/>
  <c r="J171" i="235"/>
  <c r="I171" i="235"/>
  <c r="H171" i="235"/>
  <c r="G171" i="235"/>
  <c r="F171" i="235"/>
  <c r="AR170" i="235"/>
  <c r="AQ170" i="235"/>
  <c r="AP170" i="235"/>
  <c r="AK170" i="235"/>
  <c r="AR169" i="235"/>
  <c r="AQ169" i="235"/>
  <c r="AP169" i="235"/>
  <c r="AK169" i="235"/>
  <c r="AZ168" i="235"/>
  <c r="AY168" i="235"/>
  <c r="AR168" i="235"/>
  <c r="AQ168" i="235"/>
  <c r="AP168" i="235"/>
  <c r="AM168" i="235"/>
  <c r="AL168" i="235"/>
  <c r="AK168" i="235"/>
  <c r="AJ168" i="235"/>
  <c r="AI168" i="235"/>
  <c r="AH168" i="235"/>
  <c r="AG168" i="235"/>
  <c r="AF168" i="235"/>
  <c r="AE168" i="235"/>
  <c r="AD168" i="235"/>
  <c r="AC168" i="235"/>
  <c r="AB168" i="235"/>
  <c r="AA168" i="235"/>
  <c r="Z168" i="235"/>
  <c r="Y168" i="235"/>
  <c r="X168" i="235"/>
  <c r="W168" i="235"/>
  <c r="V168" i="235"/>
  <c r="U168" i="235"/>
  <c r="T168" i="235"/>
  <c r="S168" i="235"/>
  <c r="R168" i="235"/>
  <c r="Q168" i="235"/>
  <c r="P168" i="235"/>
  <c r="O168" i="235"/>
  <c r="N168" i="235"/>
  <c r="M168" i="235"/>
  <c r="L168" i="235"/>
  <c r="K168" i="235"/>
  <c r="J168" i="235"/>
  <c r="I168" i="235"/>
  <c r="H168" i="235"/>
  <c r="G168" i="235"/>
  <c r="F168" i="235"/>
  <c r="D168" i="235"/>
  <c r="AR167" i="235"/>
  <c r="AQ167" i="235"/>
  <c r="AP167" i="235"/>
  <c r="AK167" i="235"/>
  <c r="AJ167" i="235"/>
  <c r="AI167" i="235"/>
  <c r="AH167" i="235"/>
  <c r="AG167" i="235"/>
  <c r="AF167" i="235"/>
  <c r="AE167" i="235"/>
  <c r="AD167" i="235"/>
  <c r="AC167" i="235"/>
  <c r="AB167" i="235"/>
  <c r="AA167" i="235"/>
  <c r="Z167" i="235"/>
  <c r="Y167" i="235"/>
  <c r="X167" i="235"/>
  <c r="W167" i="235"/>
  <c r="V167" i="235"/>
  <c r="U167" i="235"/>
  <c r="T167" i="235"/>
  <c r="S167" i="235"/>
  <c r="R167" i="235"/>
  <c r="Q167" i="235"/>
  <c r="P167" i="235"/>
  <c r="O167" i="235"/>
  <c r="N167" i="235"/>
  <c r="M167" i="235"/>
  <c r="L167" i="235"/>
  <c r="K167" i="235"/>
  <c r="J167" i="235"/>
  <c r="I167" i="235"/>
  <c r="H167" i="235"/>
  <c r="G167" i="235"/>
  <c r="F167" i="235"/>
  <c r="AR166" i="235"/>
  <c r="AQ166" i="235"/>
  <c r="AP166" i="235"/>
  <c r="AK166" i="235"/>
  <c r="AR165" i="235"/>
  <c r="AQ165" i="235"/>
  <c r="AP165" i="235"/>
  <c r="AK165" i="235"/>
  <c r="AJ165" i="235"/>
  <c r="AI165" i="235"/>
  <c r="AH165" i="235"/>
  <c r="AG165" i="235"/>
  <c r="AF165" i="235"/>
  <c r="AE165" i="235"/>
  <c r="AD165" i="235"/>
  <c r="AC165" i="235"/>
  <c r="AB165" i="235"/>
  <c r="AA165" i="235"/>
  <c r="Z165" i="235"/>
  <c r="Y165" i="235"/>
  <c r="X165" i="235"/>
  <c r="W165" i="235"/>
  <c r="V165" i="235"/>
  <c r="U165" i="235"/>
  <c r="T165" i="235"/>
  <c r="S165" i="235"/>
  <c r="R165" i="235"/>
  <c r="Q165" i="235"/>
  <c r="P165" i="235"/>
  <c r="O165" i="235"/>
  <c r="N165" i="235"/>
  <c r="M165" i="235"/>
  <c r="L165" i="235"/>
  <c r="K165" i="235"/>
  <c r="J165" i="235"/>
  <c r="I165" i="235"/>
  <c r="H165" i="235"/>
  <c r="G165" i="235"/>
  <c r="F165" i="235"/>
  <c r="AR164" i="235"/>
  <c r="AQ164" i="235"/>
  <c r="AP164" i="235"/>
  <c r="AK164" i="235"/>
  <c r="AJ164" i="235"/>
  <c r="AI164" i="235"/>
  <c r="AH164" i="235"/>
  <c r="AG164" i="235"/>
  <c r="AF164" i="235"/>
  <c r="AE164" i="235"/>
  <c r="AD164" i="235"/>
  <c r="AC164" i="235"/>
  <c r="AB164" i="235"/>
  <c r="AA164" i="235"/>
  <c r="Z164" i="235"/>
  <c r="Y164" i="235"/>
  <c r="X164" i="235"/>
  <c r="W164" i="235"/>
  <c r="V164" i="235"/>
  <c r="U164" i="235"/>
  <c r="T164" i="235"/>
  <c r="S164" i="235"/>
  <c r="R164" i="235"/>
  <c r="Q164" i="235"/>
  <c r="P164" i="235"/>
  <c r="O164" i="235"/>
  <c r="N164" i="235"/>
  <c r="M164" i="235"/>
  <c r="L164" i="235"/>
  <c r="K164" i="235"/>
  <c r="J164" i="235"/>
  <c r="I164" i="235"/>
  <c r="H164" i="235"/>
  <c r="G164" i="235"/>
  <c r="F164" i="235"/>
  <c r="AR163" i="235"/>
  <c r="AQ163" i="235"/>
  <c r="AP163" i="235"/>
  <c r="AK163" i="235"/>
  <c r="AR162" i="235"/>
  <c r="AQ162" i="235"/>
  <c r="AP162" i="235"/>
  <c r="AK162" i="235"/>
  <c r="AJ162" i="235"/>
  <c r="AI162" i="235"/>
  <c r="AH162" i="235"/>
  <c r="AG162" i="235"/>
  <c r="AF162" i="235"/>
  <c r="AE162" i="235"/>
  <c r="AD162" i="235"/>
  <c r="AC162" i="235"/>
  <c r="AB162" i="235"/>
  <c r="AA162" i="235"/>
  <c r="Z162" i="235"/>
  <c r="Y162" i="235"/>
  <c r="X162" i="235"/>
  <c r="W162" i="235"/>
  <c r="V162" i="235"/>
  <c r="U162" i="235"/>
  <c r="T162" i="235"/>
  <c r="S162" i="235"/>
  <c r="R162" i="235"/>
  <c r="Q162" i="235"/>
  <c r="P162" i="235"/>
  <c r="O162" i="235"/>
  <c r="N162" i="235"/>
  <c r="M162" i="235"/>
  <c r="L162" i="235"/>
  <c r="K162" i="235"/>
  <c r="J162" i="235"/>
  <c r="I162" i="235"/>
  <c r="H162" i="235"/>
  <c r="G162" i="235"/>
  <c r="F162" i="235"/>
  <c r="AR161" i="235"/>
  <c r="AQ161" i="235"/>
  <c r="AP161" i="235"/>
  <c r="AM161" i="235"/>
  <c r="AL161" i="235"/>
  <c r="AK161" i="235"/>
  <c r="BD160" i="235"/>
  <c r="AR160" i="235"/>
  <c r="AQ160" i="235"/>
  <c r="AP160" i="235"/>
  <c r="AN160" i="235"/>
  <c r="AK160" i="235"/>
  <c r="AJ160" i="235"/>
  <c r="AI160" i="235"/>
  <c r="AH160" i="235"/>
  <c r="AG160" i="235"/>
  <c r="AF160" i="235"/>
  <c r="AE160" i="235"/>
  <c r="AD160" i="235"/>
  <c r="AC160" i="235"/>
  <c r="AB160" i="235"/>
  <c r="AA160" i="235"/>
  <c r="Z160" i="235"/>
  <c r="Y160" i="235"/>
  <c r="X160" i="235"/>
  <c r="W160" i="235"/>
  <c r="V160" i="235"/>
  <c r="U160" i="235"/>
  <c r="T160" i="235"/>
  <c r="S160" i="235"/>
  <c r="R160" i="235"/>
  <c r="Q160" i="235"/>
  <c r="P160" i="235"/>
  <c r="O160" i="235"/>
  <c r="N160" i="235"/>
  <c r="M160" i="235"/>
  <c r="L160" i="235"/>
  <c r="K160" i="235"/>
  <c r="J160" i="235"/>
  <c r="I160" i="235"/>
  <c r="H160" i="235"/>
  <c r="G160" i="235"/>
  <c r="F160" i="235"/>
  <c r="AR159" i="235"/>
  <c r="AQ159" i="235"/>
  <c r="AP159" i="235"/>
  <c r="AJ159" i="235"/>
  <c r="AI159" i="235"/>
  <c r="AH159" i="235"/>
  <c r="AG159" i="235"/>
  <c r="AF159" i="235"/>
  <c r="AE159" i="235"/>
  <c r="AD159" i="235"/>
  <c r="AC159" i="235"/>
  <c r="AB159" i="235"/>
  <c r="AA159" i="235"/>
  <c r="Z159" i="235"/>
  <c r="Y159" i="235"/>
  <c r="X159" i="235"/>
  <c r="W159" i="235"/>
  <c r="V159" i="235"/>
  <c r="U159" i="235"/>
  <c r="T159" i="235"/>
  <c r="S159" i="235"/>
  <c r="R159" i="235"/>
  <c r="Q159" i="235"/>
  <c r="P159" i="235"/>
  <c r="O159" i="235"/>
  <c r="N159" i="235"/>
  <c r="M159" i="235"/>
  <c r="L159" i="235"/>
  <c r="K159" i="235"/>
  <c r="J159" i="235"/>
  <c r="I159" i="235"/>
  <c r="H159" i="235"/>
  <c r="G159" i="235"/>
  <c r="F159" i="235"/>
  <c r="AR158" i="235"/>
  <c r="AQ158" i="235"/>
  <c r="AP158" i="235"/>
  <c r="AK158" i="235"/>
  <c r="AJ158" i="235"/>
  <c r="AI158" i="235"/>
  <c r="AH158" i="235"/>
  <c r="AG158" i="235"/>
  <c r="AF158" i="235"/>
  <c r="AE158" i="235"/>
  <c r="AD158" i="235"/>
  <c r="AC158" i="235"/>
  <c r="AB158" i="235"/>
  <c r="AA158" i="235"/>
  <c r="Z158" i="235"/>
  <c r="Y158" i="235"/>
  <c r="X158" i="235"/>
  <c r="W158" i="235"/>
  <c r="V158" i="235"/>
  <c r="U158" i="235"/>
  <c r="T158" i="235"/>
  <c r="S158" i="235"/>
  <c r="R158" i="235"/>
  <c r="Q158" i="235"/>
  <c r="P158" i="235"/>
  <c r="O158" i="235"/>
  <c r="N158" i="235"/>
  <c r="M158" i="235"/>
  <c r="L158" i="235"/>
  <c r="K158" i="235"/>
  <c r="J158" i="235"/>
  <c r="I158" i="235"/>
  <c r="H158" i="235"/>
  <c r="G158" i="235"/>
  <c r="F158" i="235"/>
  <c r="AR157" i="235"/>
  <c r="AQ157" i="235"/>
  <c r="AP157" i="235"/>
  <c r="AK157" i="235"/>
  <c r="AR156" i="235"/>
  <c r="AQ156" i="235"/>
  <c r="AP156" i="235"/>
  <c r="AK156" i="235"/>
  <c r="AZ155" i="235"/>
  <c r="AY155" i="235"/>
  <c r="AR155" i="235"/>
  <c r="AQ155" i="235"/>
  <c r="AP155" i="235"/>
  <c r="AM155" i="235"/>
  <c r="AL155" i="235"/>
  <c r="AK155" i="235"/>
  <c r="AJ155" i="235"/>
  <c r="AI155" i="235"/>
  <c r="AH155" i="235"/>
  <c r="AG155" i="235"/>
  <c r="AF155" i="235"/>
  <c r="AE155" i="235"/>
  <c r="AD155" i="235"/>
  <c r="AC155" i="235"/>
  <c r="AB155" i="235"/>
  <c r="AA155" i="235"/>
  <c r="Z155" i="235"/>
  <c r="Y155" i="235"/>
  <c r="X155" i="235"/>
  <c r="W155" i="235"/>
  <c r="V155" i="235"/>
  <c r="U155" i="235"/>
  <c r="T155" i="235"/>
  <c r="S155" i="235"/>
  <c r="R155" i="235"/>
  <c r="Q155" i="235"/>
  <c r="P155" i="235"/>
  <c r="O155" i="235"/>
  <c r="N155" i="235"/>
  <c r="M155" i="235"/>
  <c r="L155" i="235"/>
  <c r="K155" i="235"/>
  <c r="J155" i="235"/>
  <c r="I155" i="235"/>
  <c r="H155" i="235"/>
  <c r="G155" i="235"/>
  <c r="F155" i="235"/>
  <c r="D155" i="235"/>
  <c r="AR154" i="235"/>
  <c r="AQ154" i="235"/>
  <c r="AP154" i="235"/>
  <c r="AK154" i="235"/>
  <c r="AJ154" i="235"/>
  <c r="AI154" i="235"/>
  <c r="AH154" i="235"/>
  <c r="AG154" i="235"/>
  <c r="AF154" i="235"/>
  <c r="AE154" i="235"/>
  <c r="AD154" i="235"/>
  <c r="AC154" i="235"/>
  <c r="AB154" i="235"/>
  <c r="AA154" i="235"/>
  <c r="Z154" i="235"/>
  <c r="Y154" i="235"/>
  <c r="X154" i="235"/>
  <c r="W154" i="235"/>
  <c r="V154" i="235"/>
  <c r="U154" i="235"/>
  <c r="T154" i="235"/>
  <c r="S154" i="235"/>
  <c r="R154" i="235"/>
  <c r="Q154" i="235"/>
  <c r="P154" i="235"/>
  <c r="O154" i="235"/>
  <c r="N154" i="235"/>
  <c r="M154" i="235"/>
  <c r="L154" i="235"/>
  <c r="K154" i="235"/>
  <c r="J154" i="235"/>
  <c r="I154" i="235"/>
  <c r="H154" i="235"/>
  <c r="G154" i="235"/>
  <c r="F154" i="235"/>
  <c r="AR153" i="235"/>
  <c r="AQ153" i="235"/>
  <c r="AP153" i="235"/>
  <c r="AK153" i="235"/>
  <c r="AR152" i="235"/>
  <c r="AQ152" i="235"/>
  <c r="AP152" i="235"/>
  <c r="AK152" i="235"/>
  <c r="AJ152" i="235"/>
  <c r="AI152" i="235"/>
  <c r="AH152" i="235"/>
  <c r="AG152" i="235"/>
  <c r="AF152" i="235"/>
  <c r="AE152" i="235"/>
  <c r="AD152" i="235"/>
  <c r="AC152" i="235"/>
  <c r="AB152" i="235"/>
  <c r="AA152" i="235"/>
  <c r="Z152" i="235"/>
  <c r="Y152" i="235"/>
  <c r="X152" i="235"/>
  <c r="W152" i="235"/>
  <c r="V152" i="235"/>
  <c r="U152" i="235"/>
  <c r="T152" i="235"/>
  <c r="S152" i="235"/>
  <c r="R152" i="235"/>
  <c r="Q152" i="235"/>
  <c r="P152" i="235"/>
  <c r="O152" i="235"/>
  <c r="N152" i="235"/>
  <c r="M152" i="235"/>
  <c r="L152" i="235"/>
  <c r="K152" i="235"/>
  <c r="J152" i="235"/>
  <c r="I152" i="235"/>
  <c r="H152" i="235"/>
  <c r="G152" i="235"/>
  <c r="F152" i="235"/>
  <c r="AR151" i="235"/>
  <c r="AQ151" i="235"/>
  <c r="AP151" i="235"/>
  <c r="AK151" i="235"/>
  <c r="AJ151" i="235"/>
  <c r="AI151" i="235"/>
  <c r="AH151" i="235"/>
  <c r="AG151" i="235"/>
  <c r="AF151" i="235"/>
  <c r="AE151" i="235"/>
  <c r="AD151" i="235"/>
  <c r="AC151" i="235"/>
  <c r="AB151" i="235"/>
  <c r="AA151" i="235"/>
  <c r="Z151" i="235"/>
  <c r="Y151" i="235"/>
  <c r="X151" i="235"/>
  <c r="W151" i="235"/>
  <c r="V151" i="235"/>
  <c r="U151" i="235"/>
  <c r="T151" i="235"/>
  <c r="S151" i="235"/>
  <c r="R151" i="235"/>
  <c r="Q151" i="235"/>
  <c r="P151" i="235"/>
  <c r="O151" i="235"/>
  <c r="N151" i="235"/>
  <c r="M151" i="235"/>
  <c r="L151" i="235"/>
  <c r="K151" i="235"/>
  <c r="J151" i="235"/>
  <c r="I151" i="235"/>
  <c r="H151" i="235"/>
  <c r="G151" i="235"/>
  <c r="F151" i="235"/>
  <c r="AR150" i="235"/>
  <c r="AQ150" i="235"/>
  <c r="AP150" i="235"/>
  <c r="AK150" i="235"/>
  <c r="AR149" i="235"/>
  <c r="AQ149" i="235"/>
  <c r="AP149" i="235"/>
  <c r="AK149" i="235"/>
  <c r="AJ149" i="235"/>
  <c r="AI149" i="235"/>
  <c r="AH149" i="235"/>
  <c r="AG149" i="235"/>
  <c r="AF149" i="235"/>
  <c r="AE149" i="235"/>
  <c r="AD149" i="235"/>
  <c r="AC149" i="235"/>
  <c r="AB149" i="235"/>
  <c r="AA149" i="235"/>
  <c r="Z149" i="235"/>
  <c r="Y149" i="235"/>
  <c r="X149" i="235"/>
  <c r="W149" i="235"/>
  <c r="V149" i="235"/>
  <c r="U149" i="235"/>
  <c r="T149" i="235"/>
  <c r="S149" i="235"/>
  <c r="R149" i="235"/>
  <c r="Q149" i="235"/>
  <c r="P149" i="235"/>
  <c r="O149" i="235"/>
  <c r="N149" i="235"/>
  <c r="M149" i="235"/>
  <c r="L149" i="235"/>
  <c r="K149" i="235"/>
  <c r="J149" i="235"/>
  <c r="I149" i="235"/>
  <c r="H149" i="235"/>
  <c r="G149" i="235"/>
  <c r="F149" i="235"/>
  <c r="AR148" i="235"/>
  <c r="AQ148" i="235"/>
  <c r="AP148" i="235"/>
  <c r="AM148" i="235"/>
  <c r="AL148" i="235"/>
  <c r="AK148" i="235"/>
  <c r="BD147" i="235"/>
  <c r="AR147" i="235"/>
  <c r="AQ147" i="235"/>
  <c r="AP147" i="235"/>
  <c r="AN147" i="235"/>
  <c r="AK147" i="235"/>
  <c r="AJ147" i="235"/>
  <c r="AI147" i="235"/>
  <c r="AH147" i="235"/>
  <c r="AG147" i="235"/>
  <c r="AF147" i="235"/>
  <c r="AE147" i="235"/>
  <c r="AD147" i="235"/>
  <c r="AC147" i="235"/>
  <c r="AB147" i="235"/>
  <c r="AA147" i="235"/>
  <c r="Z147" i="235"/>
  <c r="Y147" i="235"/>
  <c r="X147" i="235"/>
  <c r="W147" i="235"/>
  <c r="V147" i="235"/>
  <c r="U147" i="235"/>
  <c r="T147" i="235"/>
  <c r="S147" i="235"/>
  <c r="R147" i="235"/>
  <c r="Q147" i="235"/>
  <c r="P147" i="235"/>
  <c r="O147" i="235"/>
  <c r="N147" i="235"/>
  <c r="M147" i="235"/>
  <c r="L147" i="235"/>
  <c r="K147" i="235"/>
  <c r="J147" i="235"/>
  <c r="I147" i="235"/>
  <c r="H147" i="235"/>
  <c r="G147" i="235"/>
  <c r="F147" i="235"/>
  <c r="AR146" i="235"/>
  <c r="AQ146" i="235"/>
  <c r="AP146" i="235"/>
  <c r="AJ146" i="235"/>
  <c r="AI146" i="235"/>
  <c r="AH146" i="235"/>
  <c r="AG146" i="235"/>
  <c r="AF146" i="235"/>
  <c r="AE146" i="235"/>
  <c r="AD146" i="235"/>
  <c r="AC146" i="235"/>
  <c r="AB146" i="235"/>
  <c r="AA146" i="235"/>
  <c r="Z146" i="235"/>
  <c r="Y146" i="235"/>
  <c r="X146" i="235"/>
  <c r="W146" i="235"/>
  <c r="V146" i="235"/>
  <c r="U146" i="235"/>
  <c r="T146" i="235"/>
  <c r="S146" i="235"/>
  <c r="R146" i="235"/>
  <c r="Q146" i="235"/>
  <c r="P146" i="235"/>
  <c r="O146" i="235"/>
  <c r="N146" i="235"/>
  <c r="M146" i="235"/>
  <c r="L146" i="235"/>
  <c r="K146" i="235"/>
  <c r="J146" i="235"/>
  <c r="I146" i="235"/>
  <c r="H146" i="235"/>
  <c r="G146" i="235"/>
  <c r="F146" i="235"/>
  <c r="AR145" i="235"/>
  <c r="AQ145" i="235"/>
  <c r="AP145" i="235"/>
  <c r="AK145" i="235"/>
  <c r="AJ145" i="235"/>
  <c r="AI145" i="235"/>
  <c r="AH145" i="235"/>
  <c r="AG145" i="235"/>
  <c r="AF145" i="235"/>
  <c r="AE145" i="235"/>
  <c r="AD145" i="235"/>
  <c r="AC145" i="235"/>
  <c r="AB145" i="235"/>
  <c r="AA145" i="235"/>
  <c r="Z145" i="235"/>
  <c r="Y145" i="235"/>
  <c r="X145" i="235"/>
  <c r="W145" i="235"/>
  <c r="V145" i="235"/>
  <c r="U145" i="235"/>
  <c r="T145" i="235"/>
  <c r="S145" i="235"/>
  <c r="R145" i="235"/>
  <c r="Q145" i="235"/>
  <c r="P145" i="235"/>
  <c r="O145" i="235"/>
  <c r="N145" i="235"/>
  <c r="M145" i="235"/>
  <c r="L145" i="235"/>
  <c r="K145" i="235"/>
  <c r="J145" i="235"/>
  <c r="I145" i="235"/>
  <c r="H145" i="235"/>
  <c r="G145" i="235"/>
  <c r="F145" i="235"/>
  <c r="AR144" i="235"/>
  <c r="AQ144" i="235"/>
  <c r="AP144" i="235"/>
  <c r="AK144" i="235"/>
  <c r="AR143" i="235"/>
  <c r="AQ143" i="235"/>
  <c r="AP143" i="235"/>
  <c r="AK143" i="235"/>
  <c r="AZ142" i="235"/>
  <c r="AY142" i="235"/>
  <c r="AR142" i="235"/>
  <c r="AQ142" i="235"/>
  <c r="AP142" i="235"/>
  <c r="AM142" i="235"/>
  <c r="AL142" i="235"/>
  <c r="AK142" i="235"/>
  <c r="AJ142" i="235"/>
  <c r="AI142" i="235"/>
  <c r="AH142" i="235"/>
  <c r="AG142" i="235"/>
  <c r="AF142" i="235"/>
  <c r="AE142" i="235"/>
  <c r="AD142" i="235"/>
  <c r="AC142" i="235"/>
  <c r="AB142" i="235"/>
  <c r="AA142" i="235"/>
  <c r="Z142" i="235"/>
  <c r="Y142" i="235"/>
  <c r="X142" i="235"/>
  <c r="W142" i="235"/>
  <c r="V142" i="235"/>
  <c r="U142" i="235"/>
  <c r="T142" i="235"/>
  <c r="S142" i="235"/>
  <c r="R142" i="235"/>
  <c r="Q142" i="235"/>
  <c r="P142" i="235"/>
  <c r="O142" i="235"/>
  <c r="N142" i="235"/>
  <c r="M142" i="235"/>
  <c r="L142" i="235"/>
  <c r="K142" i="235"/>
  <c r="J142" i="235"/>
  <c r="I142" i="235"/>
  <c r="H142" i="235"/>
  <c r="G142" i="235"/>
  <c r="F142" i="235"/>
  <c r="D142" i="235"/>
  <c r="AR141" i="235"/>
  <c r="AQ141" i="235"/>
  <c r="AP141" i="235"/>
  <c r="AK141" i="235"/>
  <c r="AJ141" i="235"/>
  <c r="AI141" i="235"/>
  <c r="AH141" i="235"/>
  <c r="AG141" i="235"/>
  <c r="AF141" i="235"/>
  <c r="AE141" i="235"/>
  <c r="AD141" i="235"/>
  <c r="AC141" i="235"/>
  <c r="AB141" i="235"/>
  <c r="AA141" i="235"/>
  <c r="Z141" i="235"/>
  <c r="Y141" i="235"/>
  <c r="X141" i="235"/>
  <c r="W141" i="235"/>
  <c r="V141" i="235"/>
  <c r="U141" i="235"/>
  <c r="T141" i="235"/>
  <c r="S141" i="235"/>
  <c r="R141" i="235"/>
  <c r="Q141" i="235"/>
  <c r="P141" i="235"/>
  <c r="O141" i="235"/>
  <c r="N141" i="235"/>
  <c r="M141" i="235"/>
  <c r="L141" i="235"/>
  <c r="K141" i="235"/>
  <c r="J141" i="235"/>
  <c r="I141" i="235"/>
  <c r="H141" i="235"/>
  <c r="G141" i="235"/>
  <c r="F141" i="235"/>
  <c r="AR140" i="235"/>
  <c r="AQ140" i="235"/>
  <c r="AP140" i="235"/>
  <c r="AK140" i="235"/>
  <c r="AR139" i="235"/>
  <c r="AQ139" i="235"/>
  <c r="AP139" i="235"/>
  <c r="AK139" i="235"/>
  <c r="AJ139" i="235"/>
  <c r="AI139" i="235"/>
  <c r="AH139" i="235"/>
  <c r="AG139" i="235"/>
  <c r="AF139" i="235"/>
  <c r="AE139" i="235"/>
  <c r="AD139" i="235"/>
  <c r="AC139" i="235"/>
  <c r="AB139" i="235"/>
  <c r="AA139" i="235"/>
  <c r="Z139" i="235"/>
  <c r="Y139" i="235"/>
  <c r="X139" i="235"/>
  <c r="W139" i="235"/>
  <c r="V139" i="235"/>
  <c r="U139" i="235"/>
  <c r="T139" i="235"/>
  <c r="S139" i="235"/>
  <c r="R139" i="235"/>
  <c r="Q139" i="235"/>
  <c r="P139" i="235"/>
  <c r="O139" i="235"/>
  <c r="N139" i="235"/>
  <c r="M139" i="235"/>
  <c r="L139" i="235"/>
  <c r="K139" i="235"/>
  <c r="J139" i="235"/>
  <c r="I139" i="235"/>
  <c r="H139" i="235"/>
  <c r="G139" i="235"/>
  <c r="F139" i="235"/>
  <c r="AR138" i="235"/>
  <c r="AQ138" i="235"/>
  <c r="AP138" i="235"/>
  <c r="AK138" i="235"/>
  <c r="AJ138" i="235"/>
  <c r="AI138" i="235"/>
  <c r="AH138" i="235"/>
  <c r="AG138" i="235"/>
  <c r="AF138" i="235"/>
  <c r="AE138" i="235"/>
  <c r="AD138" i="235"/>
  <c r="AC138" i="235"/>
  <c r="AB138" i="235"/>
  <c r="AA138" i="235"/>
  <c r="Z138" i="235"/>
  <c r="Y138" i="235"/>
  <c r="X138" i="235"/>
  <c r="W138" i="235"/>
  <c r="V138" i="235"/>
  <c r="U138" i="235"/>
  <c r="T138" i="235"/>
  <c r="S138" i="235"/>
  <c r="R138" i="235"/>
  <c r="Q138" i="235"/>
  <c r="P138" i="235"/>
  <c r="O138" i="235"/>
  <c r="N138" i="235"/>
  <c r="M138" i="235"/>
  <c r="L138" i="235"/>
  <c r="K138" i="235"/>
  <c r="J138" i="235"/>
  <c r="I138" i="235"/>
  <c r="H138" i="235"/>
  <c r="G138" i="235"/>
  <c r="F138" i="235"/>
  <c r="AR137" i="235"/>
  <c r="AQ137" i="235"/>
  <c r="AP137" i="235"/>
  <c r="AK137" i="235"/>
  <c r="AR136" i="235"/>
  <c r="AQ136" i="235"/>
  <c r="AP136" i="235"/>
  <c r="AK136" i="235"/>
  <c r="AJ136" i="235"/>
  <c r="AI136" i="235"/>
  <c r="AH136" i="235"/>
  <c r="AG136" i="235"/>
  <c r="AF136" i="235"/>
  <c r="AE136" i="235"/>
  <c r="AD136" i="235"/>
  <c r="AC136" i="235"/>
  <c r="AB136" i="235"/>
  <c r="AA136" i="235"/>
  <c r="Z136" i="235"/>
  <c r="Y136" i="235"/>
  <c r="X136" i="235"/>
  <c r="W136" i="235"/>
  <c r="V136" i="235"/>
  <c r="U136" i="235"/>
  <c r="T136" i="235"/>
  <c r="S136" i="235"/>
  <c r="R136" i="235"/>
  <c r="Q136" i="235"/>
  <c r="P136" i="235"/>
  <c r="O136" i="235"/>
  <c r="N136" i="235"/>
  <c r="M136" i="235"/>
  <c r="L136" i="235"/>
  <c r="K136" i="235"/>
  <c r="J136" i="235"/>
  <c r="I136" i="235"/>
  <c r="H136" i="235"/>
  <c r="G136" i="235"/>
  <c r="F136" i="235"/>
  <c r="AR135" i="235"/>
  <c r="AQ135" i="235"/>
  <c r="AP135" i="235"/>
  <c r="AM135" i="235"/>
  <c r="AL135" i="235"/>
  <c r="AK135" i="235"/>
  <c r="BD134" i="235"/>
  <c r="AR134" i="235"/>
  <c r="AQ134" i="235"/>
  <c r="AP134" i="235"/>
  <c r="AN134" i="235"/>
  <c r="AK134" i="235"/>
  <c r="AJ134" i="235"/>
  <c r="AI134" i="235"/>
  <c r="AH134" i="235"/>
  <c r="AG134" i="235"/>
  <c r="AF134" i="235"/>
  <c r="AE134" i="235"/>
  <c r="AD134" i="235"/>
  <c r="AC134" i="235"/>
  <c r="AB134" i="235"/>
  <c r="AA134" i="235"/>
  <c r="Z134" i="235"/>
  <c r="Y134" i="235"/>
  <c r="X134" i="235"/>
  <c r="W134" i="235"/>
  <c r="V134" i="235"/>
  <c r="U134" i="235"/>
  <c r="T134" i="235"/>
  <c r="S134" i="235"/>
  <c r="R134" i="235"/>
  <c r="Q134" i="235"/>
  <c r="P134" i="235"/>
  <c r="O134" i="235"/>
  <c r="N134" i="235"/>
  <c r="M134" i="235"/>
  <c r="L134" i="235"/>
  <c r="K134" i="235"/>
  <c r="J134" i="235"/>
  <c r="I134" i="235"/>
  <c r="H134" i="235"/>
  <c r="G134" i="235"/>
  <c r="F134" i="235"/>
  <c r="AR133" i="235"/>
  <c r="AQ133" i="235"/>
  <c r="AP133" i="235"/>
  <c r="AJ133" i="235"/>
  <c r="AI133" i="235"/>
  <c r="AH133" i="235"/>
  <c r="AG133" i="235"/>
  <c r="AF133" i="235"/>
  <c r="AE133" i="235"/>
  <c r="AD133" i="235"/>
  <c r="AC133" i="235"/>
  <c r="AB133" i="235"/>
  <c r="AA133" i="235"/>
  <c r="Z133" i="235"/>
  <c r="Y133" i="235"/>
  <c r="X133" i="235"/>
  <c r="W133" i="235"/>
  <c r="V133" i="235"/>
  <c r="U133" i="235"/>
  <c r="T133" i="235"/>
  <c r="S133" i="235"/>
  <c r="R133" i="235"/>
  <c r="Q133" i="235"/>
  <c r="P133" i="235"/>
  <c r="O133" i="235"/>
  <c r="N133" i="235"/>
  <c r="M133" i="235"/>
  <c r="L133" i="235"/>
  <c r="K133" i="235"/>
  <c r="J133" i="235"/>
  <c r="I133" i="235"/>
  <c r="H133" i="235"/>
  <c r="G133" i="235"/>
  <c r="F133" i="235"/>
  <c r="AR132" i="235"/>
  <c r="AQ132" i="235"/>
  <c r="AP132" i="235"/>
  <c r="AK132" i="235"/>
  <c r="AJ132" i="235"/>
  <c r="AI132" i="235"/>
  <c r="AH132" i="235"/>
  <c r="AG132" i="235"/>
  <c r="AF132" i="235"/>
  <c r="AE132" i="235"/>
  <c r="AD132" i="235"/>
  <c r="AC132" i="235"/>
  <c r="AB132" i="235"/>
  <c r="AA132" i="235"/>
  <c r="Z132" i="235"/>
  <c r="Y132" i="235"/>
  <c r="X132" i="235"/>
  <c r="W132" i="235"/>
  <c r="V132" i="235"/>
  <c r="U132" i="235"/>
  <c r="T132" i="235"/>
  <c r="S132" i="235"/>
  <c r="R132" i="235"/>
  <c r="Q132" i="235"/>
  <c r="P132" i="235"/>
  <c r="O132" i="235"/>
  <c r="N132" i="235"/>
  <c r="M132" i="235"/>
  <c r="L132" i="235"/>
  <c r="K132" i="235"/>
  <c r="J132" i="235"/>
  <c r="I132" i="235"/>
  <c r="H132" i="235"/>
  <c r="G132" i="235"/>
  <c r="F132" i="235"/>
  <c r="AR131" i="235"/>
  <c r="AQ131" i="235"/>
  <c r="AP131" i="235"/>
  <c r="AK131" i="235"/>
  <c r="AR130" i="235"/>
  <c r="AQ130" i="235"/>
  <c r="AP130" i="235"/>
  <c r="AK130" i="235"/>
  <c r="AZ129" i="235"/>
  <c r="AY129" i="235"/>
  <c r="AR129" i="235"/>
  <c r="AQ129" i="235"/>
  <c r="AP129" i="235"/>
  <c r="AM129" i="235"/>
  <c r="AL129" i="235"/>
  <c r="AK129" i="235"/>
  <c r="AJ129" i="235"/>
  <c r="AI129" i="235"/>
  <c r="AH129" i="235"/>
  <c r="AG129" i="235"/>
  <c r="AF129" i="235"/>
  <c r="AE129" i="235"/>
  <c r="AD129" i="235"/>
  <c r="AC129" i="235"/>
  <c r="AB129" i="235"/>
  <c r="AA129" i="235"/>
  <c r="Z129" i="235"/>
  <c r="Y129" i="235"/>
  <c r="X129" i="235"/>
  <c r="W129" i="235"/>
  <c r="V129" i="235"/>
  <c r="U129" i="235"/>
  <c r="T129" i="235"/>
  <c r="S129" i="235"/>
  <c r="R129" i="235"/>
  <c r="Q129" i="235"/>
  <c r="P129" i="235"/>
  <c r="O129" i="235"/>
  <c r="N129" i="235"/>
  <c r="M129" i="235"/>
  <c r="L129" i="235"/>
  <c r="K129" i="235"/>
  <c r="J129" i="235"/>
  <c r="I129" i="235"/>
  <c r="H129" i="235"/>
  <c r="G129" i="235"/>
  <c r="F129" i="235"/>
  <c r="D129" i="235"/>
  <c r="AR128" i="235"/>
  <c r="AQ128" i="235"/>
  <c r="AP128" i="235"/>
  <c r="AK128" i="235"/>
  <c r="AJ128" i="235"/>
  <c r="AI128" i="235"/>
  <c r="AH128" i="235"/>
  <c r="AG128" i="235"/>
  <c r="AF128" i="235"/>
  <c r="AE128" i="235"/>
  <c r="AD128" i="235"/>
  <c r="AC128" i="235"/>
  <c r="AB128" i="235"/>
  <c r="AA128" i="235"/>
  <c r="Z128" i="235"/>
  <c r="Y128" i="235"/>
  <c r="X128" i="235"/>
  <c r="W128" i="235"/>
  <c r="V128" i="235"/>
  <c r="U128" i="235"/>
  <c r="T128" i="235"/>
  <c r="S128" i="235"/>
  <c r="R128" i="235"/>
  <c r="Q128" i="235"/>
  <c r="P128" i="235"/>
  <c r="O128" i="235"/>
  <c r="N128" i="235"/>
  <c r="M128" i="235"/>
  <c r="L128" i="235"/>
  <c r="K128" i="235"/>
  <c r="J128" i="235"/>
  <c r="I128" i="235"/>
  <c r="H128" i="235"/>
  <c r="G128" i="235"/>
  <c r="F128" i="235"/>
  <c r="AR127" i="235"/>
  <c r="AQ127" i="235"/>
  <c r="AP127" i="235"/>
  <c r="AK127" i="235"/>
  <c r="AR126" i="235"/>
  <c r="AQ126" i="235"/>
  <c r="AP126" i="235"/>
  <c r="AK126" i="235"/>
  <c r="AJ126" i="235"/>
  <c r="AI126" i="235"/>
  <c r="AH126" i="235"/>
  <c r="AG126" i="235"/>
  <c r="AF126" i="235"/>
  <c r="AE126" i="235"/>
  <c r="AD126" i="235"/>
  <c r="AC126" i="235"/>
  <c r="AB126" i="235"/>
  <c r="AA126" i="235"/>
  <c r="Z126" i="235"/>
  <c r="Y126" i="235"/>
  <c r="X126" i="235"/>
  <c r="W126" i="235"/>
  <c r="V126" i="235"/>
  <c r="U126" i="235"/>
  <c r="T126" i="235"/>
  <c r="S126" i="235"/>
  <c r="R126" i="235"/>
  <c r="Q126" i="235"/>
  <c r="P126" i="235"/>
  <c r="O126" i="235"/>
  <c r="N126" i="235"/>
  <c r="M126" i="235"/>
  <c r="L126" i="235"/>
  <c r="K126" i="235"/>
  <c r="J126" i="235"/>
  <c r="I126" i="235"/>
  <c r="H126" i="235"/>
  <c r="G126" i="235"/>
  <c r="F126" i="235"/>
  <c r="AR125" i="235"/>
  <c r="AQ125" i="235"/>
  <c r="AP125" i="235"/>
  <c r="AK125" i="235"/>
  <c r="AJ125" i="235"/>
  <c r="AI125" i="235"/>
  <c r="AH125" i="235"/>
  <c r="AG125" i="235"/>
  <c r="AF125" i="235"/>
  <c r="AE125" i="235"/>
  <c r="AD125" i="235"/>
  <c r="AC125" i="235"/>
  <c r="AB125" i="235"/>
  <c r="AA125" i="235"/>
  <c r="Z125" i="235"/>
  <c r="Y125" i="235"/>
  <c r="X125" i="235"/>
  <c r="W125" i="235"/>
  <c r="V125" i="235"/>
  <c r="U125" i="235"/>
  <c r="T125" i="235"/>
  <c r="S125" i="235"/>
  <c r="R125" i="235"/>
  <c r="Q125" i="235"/>
  <c r="P125" i="235"/>
  <c r="O125" i="235"/>
  <c r="N125" i="235"/>
  <c r="M125" i="235"/>
  <c r="L125" i="235"/>
  <c r="K125" i="235"/>
  <c r="J125" i="235"/>
  <c r="I125" i="235"/>
  <c r="H125" i="235"/>
  <c r="G125" i="235"/>
  <c r="F125" i="235"/>
  <c r="AR124" i="235"/>
  <c r="AQ124" i="235"/>
  <c r="AP124" i="235"/>
  <c r="AK124" i="235"/>
  <c r="AR123" i="235"/>
  <c r="AQ123" i="235"/>
  <c r="AP123" i="235"/>
  <c r="AK123" i="235"/>
  <c r="AJ123" i="235"/>
  <c r="AI123" i="235"/>
  <c r="AH123" i="235"/>
  <c r="AG123" i="235"/>
  <c r="AF123" i="235"/>
  <c r="AE123" i="235"/>
  <c r="AD123" i="235"/>
  <c r="AC123" i="235"/>
  <c r="AB123" i="235"/>
  <c r="AA123" i="235"/>
  <c r="Z123" i="235"/>
  <c r="Y123" i="235"/>
  <c r="X123" i="235"/>
  <c r="W123" i="235"/>
  <c r="V123" i="235"/>
  <c r="U123" i="235"/>
  <c r="T123" i="235"/>
  <c r="S123" i="235"/>
  <c r="R123" i="235"/>
  <c r="Q123" i="235"/>
  <c r="P123" i="235"/>
  <c r="O123" i="235"/>
  <c r="N123" i="235"/>
  <c r="M123" i="235"/>
  <c r="L123" i="235"/>
  <c r="K123" i="235"/>
  <c r="J123" i="235"/>
  <c r="I123" i="235"/>
  <c r="H123" i="235"/>
  <c r="G123" i="235"/>
  <c r="F123" i="235"/>
  <c r="AR122" i="235"/>
  <c r="AQ122" i="235"/>
  <c r="AP122" i="235"/>
  <c r="AM122" i="235"/>
  <c r="AL122" i="235"/>
  <c r="AK122" i="235"/>
  <c r="BD121" i="235"/>
  <c r="AR121" i="235"/>
  <c r="AQ121" i="235"/>
  <c r="AP121" i="235"/>
  <c r="AN121" i="235"/>
  <c r="AK121" i="235"/>
  <c r="AJ121" i="235"/>
  <c r="AI121" i="235"/>
  <c r="AH121" i="235"/>
  <c r="AG121" i="235"/>
  <c r="AF121" i="235"/>
  <c r="AE121" i="235"/>
  <c r="AD121" i="235"/>
  <c r="AC121" i="235"/>
  <c r="AB121" i="235"/>
  <c r="AA121" i="235"/>
  <c r="Z121" i="235"/>
  <c r="Y121" i="235"/>
  <c r="X121" i="235"/>
  <c r="W121" i="235"/>
  <c r="V121" i="235"/>
  <c r="U121" i="235"/>
  <c r="T121" i="235"/>
  <c r="S121" i="235"/>
  <c r="R121" i="235"/>
  <c r="Q121" i="235"/>
  <c r="P121" i="235"/>
  <c r="O121" i="235"/>
  <c r="N121" i="235"/>
  <c r="M121" i="235"/>
  <c r="L121" i="235"/>
  <c r="K121" i="235"/>
  <c r="J121" i="235"/>
  <c r="I121" i="235"/>
  <c r="H121" i="235"/>
  <c r="G121" i="235"/>
  <c r="F121" i="235"/>
  <c r="AR120" i="235"/>
  <c r="AQ120" i="235"/>
  <c r="AP120" i="235"/>
  <c r="AJ120" i="235"/>
  <c r="AI120" i="235"/>
  <c r="AH120" i="235"/>
  <c r="AG120" i="235"/>
  <c r="AF120" i="235"/>
  <c r="AE120" i="235"/>
  <c r="AD120" i="235"/>
  <c r="AC120" i="235"/>
  <c r="AB120" i="235"/>
  <c r="AA120" i="235"/>
  <c r="Z120" i="235"/>
  <c r="Y120" i="235"/>
  <c r="X120" i="235"/>
  <c r="W120" i="235"/>
  <c r="V120" i="235"/>
  <c r="U120" i="235"/>
  <c r="T120" i="235"/>
  <c r="S120" i="235"/>
  <c r="R120" i="235"/>
  <c r="Q120" i="235"/>
  <c r="P120" i="235"/>
  <c r="O120" i="235"/>
  <c r="N120" i="235"/>
  <c r="M120" i="235"/>
  <c r="L120" i="235"/>
  <c r="K120" i="235"/>
  <c r="J120" i="235"/>
  <c r="I120" i="235"/>
  <c r="H120" i="235"/>
  <c r="G120" i="235"/>
  <c r="F120" i="235"/>
  <c r="AR119" i="235"/>
  <c r="AQ119" i="235"/>
  <c r="AP119" i="235"/>
  <c r="AK119" i="235"/>
  <c r="AJ119" i="235"/>
  <c r="AI119" i="235"/>
  <c r="AH119" i="235"/>
  <c r="AG119" i="235"/>
  <c r="AF119" i="235"/>
  <c r="AE119" i="235"/>
  <c r="AD119" i="235"/>
  <c r="AC119" i="235"/>
  <c r="AB119" i="235"/>
  <c r="AA119" i="235"/>
  <c r="Z119" i="235"/>
  <c r="Y119" i="235"/>
  <c r="X119" i="235"/>
  <c r="W119" i="235"/>
  <c r="V119" i="235"/>
  <c r="U119" i="235"/>
  <c r="T119" i="235"/>
  <c r="S119" i="235"/>
  <c r="R119" i="235"/>
  <c r="Q119" i="235"/>
  <c r="P119" i="235"/>
  <c r="O119" i="235"/>
  <c r="N119" i="235"/>
  <c r="M119" i="235"/>
  <c r="L119" i="235"/>
  <c r="K119" i="235"/>
  <c r="J119" i="235"/>
  <c r="I119" i="235"/>
  <c r="H119" i="235"/>
  <c r="G119" i="235"/>
  <c r="F119" i="235"/>
  <c r="AR118" i="235"/>
  <c r="AQ118" i="235"/>
  <c r="AP118" i="235"/>
  <c r="AK118" i="235"/>
  <c r="AR117" i="235"/>
  <c r="AQ117" i="235"/>
  <c r="AP117" i="235"/>
  <c r="AK117" i="235"/>
  <c r="AZ116" i="235"/>
  <c r="AY116" i="235"/>
  <c r="AR116" i="235"/>
  <c r="AQ116" i="235"/>
  <c r="AP116" i="235"/>
  <c r="AM116" i="235"/>
  <c r="AL116" i="235"/>
  <c r="AK116" i="235"/>
  <c r="AJ116" i="235"/>
  <c r="AI116" i="235"/>
  <c r="AH116" i="235"/>
  <c r="AG116" i="235"/>
  <c r="AF116" i="235"/>
  <c r="AE116" i="235"/>
  <c r="AD116" i="235"/>
  <c r="AC116" i="235"/>
  <c r="AB116" i="235"/>
  <c r="AA116" i="235"/>
  <c r="Z116" i="235"/>
  <c r="Y116" i="235"/>
  <c r="X116" i="235"/>
  <c r="W116" i="235"/>
  <c r="V116" i="235"/>
  <c r="U116" i="235"/>
  <c r="T116" i="235"/>
  <c r="S116" i="235"/>
  <c r="R116" i="235"/>
  <c r="Q116" i="235"/>
  <c r="P116" i="235"/>
  <c r="O116" i="235"/>
  <c r="N116" i="235"/>
  <c r="M116" i="235"/>
  <c r="L116" i="235"/>
  <c r="K116" i="235"/>
  <c r="J116" i="235"/>
  <c r="I116" i="235"/>
  <c r="H116" i="235"/>
  <c r="G116" i="235"/>
  <c r="F116" i="235"/>
  <c r="D116" i="235"/>
  <c r="AR115" i="235"/>
  <c r="AQ115" i="235"/>
  <c r="AP115" i="235"/>
  <c r="AK115" i="235"/>
  <c r="AJ115" i="235"/>
  <c r="AI115" i="235"/>
  <c r="AH115" i="235"/>
  <c r="AG115" i="235"/>
  <c r="AF115" i="235"/>
  <c r="AE115" i="235"/>
  <c r="AD115" i="235"/>
  <c r="AC115" i="235"/>
  <c r="AB115" i="235"/>
  <c r="AA115" i="235"/>
  <c r="Z115" i="235"/>
  <c r="Y115" i="235"/>
  <c r="X115" i="235"/>
  <c r="W115" i="235"/>
  <c r="V115" i="235"/>
  <c r="U115" i="235"/>
  <c r="T115" i="235"/>
  <c r="S115" i="235"/>
  <c r="R115" i="235"/>
  <c r="Q115" i="235"/>
  <c r="P115" i="235"/>
  <c r="O115" i="235"/>
  <c r="N115" i="235"/>
  <c r="M115" i="235"/>
  <c r="L115" i="235"/>
  <c r="K115" i="235"/>
  <c r="J115" i="235"/>
  <c r="I115" i="235"/>
  <c r="H115" i="235"/>
  <c r="G115" i="235"/>
  <c r="F115" i="235"/>
  <c r="AR114" i="235"/>
  <c r="AQ114" i="235"/>
  <c r="AP114" i="235"/>
  <c r="AK114" i="235"/>
  <c r="AR113" i="235"/>
  <c r="AQ113" i="235"/>
  <c r="AP113" i="235"/>
  <c r="AK113" i="235"/>
  <c r="AJ113" i="235"/>
  <c r="AI113" i="235"/>
  <c r="AH113" i="235"/>
  <c r="AG113" i="235"/>
  <c r="AF113" i="235"/>
  <c r="AE113" i="235"/>
  <c r="AD113" i="235"/>
  <c r="AC113" i="235"/>
  <c r="AB113" i="235"/>
  <c r="AA113" i="235"/>
  <c r="Z113" i="235"/>
  <c r="Y113" i="235"/>
  <c r="X113" i="235"/>
  <c r="W113" i="235"/>
  <c r="V113" i="235"/>
  <c r="U113" i="235"/>
  <c r="T113" i="235"/>
  <c r="S113" i="235"/>
  <c r="R113" i="235"/>
  <c r="Q113" i="235"/>
  <c r="P113" i="235"/>
  <c r="O113" i="235"/>
  <c r="N113" i="235"/>
  <c r="M113" i="235"/>
  <c r="L113" i="235"/>
  <c r="K113" i="235"/>
  <c r="J113" i="235"/>
  <c r="I113" i="235"/>
  <c r="H113" i="235"/>
  <c r="G113" i="235"/>
  <c r="F113" i="235"/>
  <c r="AR112" i="235"/>
  <c r="AQ112" i="235"/>
  <c r="AP112" i="235"/>
  <c r="AK112" i="235"/>
  <c r="AJ112" i="235"/>
  <c r="AI112" i="235"/>
  <c r="AH112" i="235"/>
  <c r="AG112" i="235"/>
  <c r="AF112" i="235"/>
  <c r="AE112" i="235"/>
  <c r="AD112" i="235"/>
  <c r="AC112" i="235"/>
  <c r="AB112" i="235"/>
  <c r="AA112" i="235"/>
  <c r="Z112" i="235"/>
  <c r="Y112" i="235"/>
  <c r="X112" i="235"/>
  <c r="W112" i="235"/>
  <c r="V112" i="235"/>
  <c r="U112" i="235"/>
  <c r="T112" i="235"/>
  <c r="S112" i="235"/>
  <c r="R112" i="235"/>
  <c r="Q112" i="235"/>
  <c r="P112" i="235"/>
  <c r="O112" i="235"/>
  <c r="N112" i="235"/>
  <c r="M112" i="235"/>
  <c r="L112" i="235"/>
  <c r="K112" i="235"/>
  <c r="J112" i="235"/>
  <c r="I112" i="235"/>
  <c r="H112" i="235"/>
  <c r="G112" i="235"/>
  <c r="F112" i="235"/>
  <c r="AR111" i="235"/>
  <c r="AQ111" i="235"/>
  <c r="AP111" i="235"/>
  <c r="AK111" i="235"/>
  <c r="AR110" i="235"/>
  <c r="AQ110" i="235"/>
  <c r="AP110" i="235"/>
  <c r="AK110" i="235"/>
  <c r="AJ110" i="235"/>
  <c r="AI110" i="235"/>
  <c r="AH110" i="235"/>
  <c r="AG110" i="235"/>
  <c r="AF110" i="235"/>
  <c r="AE110" i="235"/>
  <c r="AD110" i="235"/>
  <c r="AC110" i="235"/>
  <c r="AB110" i="235"/>
  <c r="AA110" i="235"/>
  <c r="Z110" i="235"/>
  <c r="Y110" i="235"/>
  <c r="X110" i="235"/>
  <c r="W110" i="235"/>
  <c r="V110" i="235"/>
  <c r="U110" i="235"/>
  <c r="T110" i="235"/>
  <c r="S110" i="235"/>
  <c r="R110" i="235"/>
  <c r="Q110" i="235"/>
  <c r="P110" i="235"/>
  <c r="O110" i="235"/>
  <c r="N110" i="235"/>
  <c r="M110" i="235"/>
  <c r="L110" i="235"/>
  <c r="K110" i="235"/>
  <c r="J110" i="235"/>
  <c r="I110" i="235"/>
  <c r="H110" i="235"/>
  <c r="G110" i="235"/>
  <c r="F110" i="235"/>
  <c r="AR109" i="235"/>
  <c r="AQ109" i="235"/>
  <c r="AP109" i="235"/>
  <c r="AM109" i="235"/>
  <c r="AL109" i="235"/>
  <c r="AK109" i="235"/>
  <c r="BD108" i="235"/>
  <c r="AR108" i="235"/>
  <c r="AQ108" i="235"/>
  <c r="AP108" i="235"/>
  <c r="AN108" i="235"/>
  <c r="AK108" i="235"/>
  <c r="AJ108" i="235"/>
  <c r="AI108" i="235"/>
  <c r="AH108" i="235"/>
  <c r="AG108" i="235"/>
  <c r="AF108" i="235"/>
  <c r="AE108" i="235"/>
  <c r="AD108" i="235"/>
  <c r="AC108" i="235"/>
  <c r="AB108" i="235"/>
  <c r="AA108" i="235"/>
  <c r="Z108" i="235"/>
  <c r="Y108" i="235"/>
  <c r="X108" i="235"/>
  <c r="W108" i="235"/>
  <c r="V108" i="235"/>
  <c r="U108" i="235"/>
  <c r="T108" i="235"/>
  <c r="S108" i="235"/>
  <c r="R108" i="235"/>
  <c r="Q108" i="235"/>
  <c r="P108" i="235"/>
  <c r="O108" i="235"/>
  <c r="N108" i="235"/>
  <c r="M108" i="235"/>
  <c r="L108" i="235"/>
  <c r="K108" i="235"/>
  <c r="J108" i="235"/>
  <c r="I108" i="235"/>
  <c r="H108" i="235"/>
  <c r="G108" i="235"/>
  <c r="F108" i="235"/>
  <c r="AR107" i="235"/>
  <c r="AQ107" i="235"/>
  <c r="AP107" i="235"/>
  <c r="AJ107" i="235"/>
  <c r="AI107" i="235"/>
  <c r="AH107" i="235"/>
  <c r="AG107" i="235"/>
  <c r="AF107" i="235"/>
  <c r="AE107" i="235"/>
  <c r="AD107" i="235"/>
  <c r="AC107" i="235"/>
  <c r="AB107" i="235"/>
  <c r="AA107" i="235"/>
  <c r="Z107" i="235"/>
  <c r="Y107" i="235"/>
  <c r="X107" i="235"/>
  <c r="W107" i="235"/>
  <c r="V107" i="235"/>
  <c r="U107" i="235"/>
  <c r="T107" i="235"/>
  <c r="S107" i="235"/>
  <c r="R107" i="235"/>
  <c r="Q107" i="235"/>
  <c r="P107" i="235"/>
  <c r="O107" i="235"/>
  <c r="N107" i="235"/>
  <c r="M107" i="235"/>
  <c r="L107" i="235"/>
  <c r="K107" i="235"/>
  <c r="J107" i="235"/>
  <c r="I107" i="235"/>
  <c r="H107" i="235"/>
  <c r="G107" i="235"/>
  <c r="F107" i="235"/>
  <c r="AR106" i="235"/>
  <c r="AQ106" i="235"/>
  <c r="AP106" i="235"/>
  <c r="AK106" i="235"/>
  <c r="AJ106" i="235"/>
  <c r="AI106" i="235"/>
  <c r="AH106" i="235"/>
  <c r="AG106" i="235"/>
  <c r="AF106" i="235"/>
  <c r="AE106" i="235"/>
  <c r="AD106" i="235"/>
  <c r="AC106" i="235"/>
  <c r="AB106" i="235"/>
  <c r="AA106" i="235"/>
  <c r="Z106" i="235"/>
  <c r="Y106" i="235"/>
  <c r="X106" i="235"/>
  <c r="W106" i="235"/>
  <c r="V106" i="235"/>
  <c r="U106" i="235"/>
  <c r="T106" i="235"/>
  <c r="S106" i="235"/>
  <c r="R106" i="235"/>
  <c r="Q106" i="235"/>
  <c r="P106" i="235"/>
  <c r="O106" i="235"/>
  <c r="N106" i="235"/>
  <c r="M106" i="235"/>
  <c r="L106" i="235"/>
  <c r="K106" i="235"/>
  <c r="J106" i="235"/>
  <c r="I106" i="235"/>
  <c r="H106" i="235"/>
  <c r="G106" i="235"/>
  <c r="F106" i="235"/>
  <c r="AR105" i="235"/>
  <c r="AQ105" i="235"/>
  <c r="AP105" i="235"/>
  <c r="AK105" i="235"/>
  <c r="AR104" i="235"/>
  <c r="AQ104" i="235"/>
  <c r="AP104" i="235"/>
  <c r="AK104" i="235"/>
  <c r="AZ103" i="235"/>
  <c r="AY103" i="235"/>
  <c r="AR103" i="235"/>
  <c r="AQ103" i="235"/>
  <c r="AP103" i="235"/>
  <c r="AM103" i="235"/>
  <c r="AL103" i="235"/>
  <c r="AK103" i="235"/>
  <c r="AJ103" i="235"/>
  <c r="AI103" i="235"/>
  <c r="AH103" i="235"/>
  <c r="AG103" i="235"/>
  <c r="AF103" i="235"/>
  <c r="AE103" i="235"/>
  <c r="AD103" i="235"/>
  <c r="AC103" i="235"/>
  <c r="AB103" i="235"/>
  <c r="AA103" i="235"/>
  <c r="Z103" i="235"/>
  <c r="Y103" i="235"/>
  <c r="X103" i="235"/>
  <c r="W103" i="235"/>
  <c r="V103" i="235"/>
  <c r="U103" i="235"/>
  <c r="T103" i="235"/>
  <c r="S103" i="235"/>
  <c r="R103" i="235"/>
  <c r="Q103" i="235"/>
  <c r="P103" i="235"/>
  <c r="O103" i="235"/>
  <c r="N103" i="235"/>
  <c r="M103" i="235"/>
  <c r="L103" i="235"/>
  <c r="K103" i="235"/>
  <c r="J103" i="235"/>
  <c r="I103" i="235"/>
  <c r="H103" i="235"/>
  <c r="G103" i="235"/>
  <c r="F103" i="235"/>
  <c r="D103" i="235"/>
  <c r="AR102" i="235"/>
  <c r="AQ102" i="235"/>
  <c r="AP102" i="235"/>
  <c r="AK102" i="235"/>
  <c r="AJ102" i="235"/>
  <c r="AI102" i="235"/>
  <c r="AH102" i="235"/>
  <c r="AG102" i="235"/>
  <c r="AF102" i="235"/>
  <c r="AE102" i="235"/>
  <c r="AD102" i="235"/>
  <c r="AC102" i="235"/>
  <c r="AB102" i="235"/>
  <c r="AA102" i="235"/>
  <c r="Z102" i="235"/>
  <c r="Y102" i="235"/>
  <c r="X102" i="235"/>
  <c r="W102" i="235"/>
  <c r="V102" i="235"/>
  <c r="U102" i="235"/>
  <c r="T102" i="235"/>
  <c r="S102" i="235"/>
  <c r="R102" i="235"/>
  <c r="Q102" i="235"/>
  <c r="P102" i="235"/>
  <c r="O102" i="235"/>
  <c r="N102" i="235"/>
  <c r="M102" i="235"/>
  <c r="L102" i="235"/>
  <c r="K102" i="235"/>
  <c r="J102" i="235"/>
  <c r="I102" i="235"/>
  <c r="H102" i="235"/>
  <c r="G102" i="235"/>
  <c r="F102" i="235"/>
  <c r="AR101" i="235"/>
  <c r="AQ101" i="235"/>
  <c r="AP101" i="235"/>
  <c r="AK101" i="235"/>
  <c r="AR100" i="235"/>
  <c r="AQ100" i="235"/>
  <c r="AP100" i="235"/>
  <c r="AK100" i="235"/>
  <c r="AJ100" i="235"/>
  <c r="AI100" i="235"/>
  <c r="AH100" i="235"/>
  <c r="AG100" i="235"/>
  <c r="AF100" i="235"/>
  <c r="AE100" i="235"/>
  <c r="AD100" i="235"/>
  <c r="AC100" i="235"/>
  <c r="AB100" i="235"/>
  <c r="AA100" i="235"/>
  <c r="Z100" i="235"/>
  <c r="Y100" i="235"/>
  <c r="X100" i="235"/>
  <c r="W100" i="235"/>
  <c r="V100" i="235"/>
  <c r="U100" i="235"/>
  <c r="T100" i="235"/>
  <c r="S100" i="235"/>
  <c r="R100" i="235"/>
  <c r="Q100" i="235"/>
  <c r="P100" i="235"/>
  <c r="O100" i="235"/>
  <c r="N100" i="235"/>
  <c r="M100" i="235"/>
  <c r="L100" i="235"/>
  <c r="K100" i="235"/>
  <c r="J100" i="235"/>
  <c r="I100" i="235"/>
  <c r="H100" i="235"/>
  <c r="G100" i="235"/>
  <c r="F100" i="235"/>
  <c r="AR99" i="235"/>
  <c r="AQ99" i="235"/>
  <c r="AP99" i="235"/>
  <c r="AK99" i="235"/>
  <c r="AJ99" i="235"/>
  <c r="AI99" i="235"/>
  <c r="AH99" i="235"/>
  <c r="AG99" i="235"/>
  <c r="AF99" i="235"/>
  <c r="AE99" i="235"/>
  <c r="AD99" i="235"/>
  <c r="AC99" i="235"/>
  <c r="AB99" i="235"/>
  <c r="AA99" i="235"/>
  <c r="Z99" i="235"/>
  <c r="Y99" i="235"/>
  <c r="X99" i="235"/>
  <c r="W99" i="235"/>
  <c r="V99" i="235"/>
  <c r="U99" i="235"/>
  <c r="T99" i="235"/>
  <c r="S99" i="235"/>
  <c r="R99" i="235"/>
  <c r="Q99" i="235"/>
  <c r="P99" i="235"/>
  <c r="O99" i="235"/>
  <c r="N99" i="235"/>
  <c r="M99" i="235"/>
  <c r="L99" i="235"/>
  <c r="K99" i="235"/>
  <c r="J99" i="235"/>
  <c r="I99" i="235"/>
  <c r="H99" i="235"/>
  <c r="G99" i="235"/>
  <c r="F99" i="235"/>
  <c r="AR98" i="235"/>
  <c r="AQ98" i="235"/>
  <c r="AP98" i="235"/>
  <c r="AK98" i="235"/>
  <c r="AR97" i="235"/>
  <c r="AQ97" i="235"/>
  <c r="AP97" i="235"/>
  <c r="AK97" i="235"/>
  <c r="AJ97" i="235"/>
  <c r="AI97" i="235"/>
  <c r="AH97" i="235"/>
  <c r="AG97" i="235"/>
  <c r="AF97" i="235"/>
  <c r="AE97" i="235"/>
  <c r="AD97" i="235"/>
  <c r="AC97" i="235"/>
  <c r="AB97" i="235"/>
  <c r="AA97" i="235"/>
  <c r="Z97" i="235"/>
  <c r="Y97" i="235"/>
  <c r="X97" i="235"/>
  <c r="W97" i="235"/>
  <c r="V97" i="235"/>
  <c r="U97" i="235"/>
  <c r="T97" i="235"/>
  <c r="S97" i="235"/>
  <c r="R97" i="235"/>
  <c r="Q97" i="235"/>
  <c r="P97" i="235"/>
  <c r="O97" i="235"/>
  <c r="N97" i="235"/>
  <c r="M97" i="235"/>
  <c r="L97" i="235"/>
  <c r="K97" i="235"/>
  <c r="J97" i="235"/>
  <c r="I97" i="235"/>
  <c r="H97" i="235"/>
  <c r="G97" i="235"/>
  <c r="F97" i="235"/>
  <c r="AR96" i="235"/>
  <c r="AQ96" i="235"/>
  <c r="AP96" i="235"/>
  <c r="AM96" i="235"/>
  <c r="AL96" i="235"/>
  <c r="AK96" i="235"/>
  <c r="BD95" i="235"/>
  <c r="AR95" i="235"/>
  <c r="AQ95" i="235"/>
  <c r="AP95" i="235"/>
  <c r="AN95" i="235"/>
  <c r="AK95" i="235"/>
  <c r="AJ95" i="235"/>
  <c r="AI95" i="235"/>
  <c r="AH95" i="235"/>
  <c r="AG95" i="235"/>
  <c r="AF95" i="235"/>
  <c r="AE95" i="235"/>
  <c r="AD95" i="235"/>
  <c r="AC95" i="235"/>
  <c r="AB95" i="235"/>
  <c r="AA95" i="235"/>
  <c r="Z95" i="235"/>
  <c r="Y95" i="235"/>
  <c r="X95" i="235"/>
  <c r="W95" i="235"/>
  <c r="V95" i="235"/>
  <c r="U95" i="235"/>
  <c r="T95" i="235"/>
  <c r="S95" i="235"/>
  <c r="R95" i="235"/>
  <c r="Q95" i="235"/>
  <c r="P95" i="235"/>
  <c r="O95" i="235"/>
  <c r="N95" i="235"/>
  <c r="M95" i="235"/>
  <c r="L95" i="235"/>
  <c r="K95" i="235"/>
  <c r="J95" i="235"/>
  <c r="I95" i="235"/>
  <c r="H95" i="235"/>
  <c r="G95" i="235"/>
  <c r="F95" i="235"/>
  <c r="AR94" i="235"/>
  <c r="AQ94" i="235"/>
  <c r="AP94" i="235"/>
  <c r="AJ94" i="235"/>
  <c r="AI94" i="235"/>
  <c r="AH94" i="235"/>
  <c r="AG94" i="235"/>
  <c r="AF94" i="235"/>
  <c r="AE94" i="235"/>
  <c r="AD94" i="235"/>
  <c r="AC94" i="235"/>
  <c r="AB94" i="235"/>
  <c r="AA94" i="235"/>
  <c r="Z94" i="235"/>
  <c r="Y94" i="235"/>
  <c r="X94" i="235"/>
  <c r="W94" i="235"/>
  <c r="V94" i="235"/>
  <c r="U94" i="235"/>
  <c r="T94" i="235"/>
  <c r="S94" i="235"/>
  <c r="R94" i="235"/>
  <c r="Q94" i="235"/>
  <c r="P94" i="235"/>
  <c r="O94" i="235"/>
  <c r="N94" i="235"/>
  <c r="M94" i="235"/>
  <c r="L94" i="235"/>
  <c r="K94" i="235"/>
  <c r="J94" i="235"/>
  <c r="I94" i="235"/>
  <c r="H94" i="235"/>
  <c r="G94" i="235"/>
  <c r="F94" i="235"/>
  <c r="AR93" i="235"/>
  <c r="AQ93" i="235"/>
  <c r="AP93" i="235"/>
  <c r="AK93" i="235"/>
  <c r="AJ93" i="235"/>
  <c r="AI93" i="235"/>
  <c r="AH93" i="235"/>
  <c r="AG93" i="235"/>
  <c r="AF93" i="235"/>
  <c r="AE93" i="235"/>
  <c r="AD93" i="235"/>
  <c r="AC93" i="235"/>
  <c r="AB93" i="235"/>
  <c r="AA93" i="235"/>
  <c r="Z93" i="235"/>
  <c r="Y93" i="235"/>
  <c r="X93" i="235"/>
  <c r="W93" i="235"/>
  <c r="V93" i="235"/>
  <c r="U93" i="235"/>
  <c r="T93" i="235"/>
  <c r="S93" i="235"/>
  <c r="R93" i="235"/>
  <c r="Q93" i="235"/>
  <c r="P93" i="235"/>
  <c r="O93" i="235"/>
  <c r="N93" i="235"/>
  <c r="M93" i="235"/>
  <c r="L93" i="235"/>
  <c r="K93" i="235"/>
  <c r="J93" i="235"/>
  <c r="I93" i="235"/>
  <c r="H93" i="235"/>
  <c r="G93" i="235"/>
  <c r="F93" i="235"/>
  <c r="AR92" i="235"/>
  <c r="AQ92" i="235"/>
  <c r="AP92" i="235"/>
  <c r="AK92" i="235"/>
  <c r="AR91" i="235"/>
  <c r="AQ91" i="235"/>
  <c r="AP91" i="235"/>
  <c r="AK91" i="235"/>
  <c r="AZ90" i="235"/>
  <c r="AY90" i="235"/>
  <c r="AR90" i="235"/>
  <c r="AQ90" i="235"/>
  <c r="AP90" i="235"/>
  <c r="AM90" i="235"/>
  <c r="AL90" i="235"/>
  <c r="AK90" i="235"/>
  <c r="AJ90" i="235"/>
  <c r="AI90" i="235"/>
  <c r="AH90" i="235"/>
  <c r="AG90" i="235"/>
  <c r="AF90" i="235"/>
  <c r="AE90" i="235"/>
  <c r="AD90" i="235"/>
  <c r="AC90" i="235"/>
  <c r="AB90" i="235"/>
  <c r="AA90" i="235"/>
  <c r="Z90" i="235"/>
  <c r="Y90" i="235"/>
  <c r="X90" i="235"/>
  <c r="W90" i="235"/>
  <c r="V90" i="235"/>
  <c r="U90" i="235"/>
  <c r="T90" i="235"/>
  <c r="S90" i="235"/>
  <c r="R90" i="235"/>
  <c r="Q90" i="235"/>
  <c r="P90" i="235"/>
  <c r="O90" i="235"/>
  <c r="N90" i="235"/>
  <c r="M90" i="235"/>
  <c r="L90" i="235"/>
  <c r="K90" i="235"/>
  <c r="J90" i="235"/>
  <c r="I90" i="235"/>
  <c r="H90" i="235"/>
  <c r="G90" i="235"/>
  <c r="F90" i="235"/>
  <c r="D90" i="235"/>
  <c r="AR89" i="235"/>
  <c r="AQ89" i="235"/>
  <c r="AP89" i="235"/>
  <c r="AK89" i="235"/>
  <c r="AJ89" i="235"/>
  <c r="AI89" i="235"/>
  <c r="AH89" i="235"/>
  <c r="AG89" i="235"/>
  <c r="AF89" i="235"/>
  <c r="AE89" i="235"/>
  <c r="AD89" i="235"/>
  <c r="AC89" i="235"/>
  <c r="AB89" i="235"/>
  <c r="AA89" i="235"/>
  <c r="Z89" i="235"/>
  <c r="Y89" i="235"/>
  <c r="X89" i="235"/>
  <c r="W89" i="235"/>
  <c r="V89" i="235"/>
  <c r="U89" i="235"/>
  <c r="T89" i="235"/>
  <c r="S89" i="235"/>
  <c r="R89" i="235"/>
  <c r="Q89" i="235"/>
  <c r="P89" i="235"/>
  <c r="O89" i="235"/>
  <c r="N89" i="235"/>
  <c r="M89" i="235"/>
  <c r="L89" i="235"/>
  <c r="K89" i="235"/>
  <c r="J89" i="235"/>
  <c r="I89" i="235"/>
  <c r="H89" i="235"/>
  <c r="G89" i="235"/>
  <c r="F89" i="235"/>
  <c r="AR88" i="235"/>
  <c r="AQ88" i="235"/>
  <c r="AP88" i="235"/>
  <c r="AK88" i="235"/>
  <c r="AR87" i="235"/>
  <c r="AQ87" i="235"/>
  <c r="AP87" i="235"/>
  <c r="AK87" i="235"/>
  <c r="AJ87" i="235"/>
  <c r="AI87" i="235"/>
  <c r="AH87" i="235"/>
  <c r="AG87" i="235"/>
  <c r="AF87" i="235"/>
  <c r="AE87" i="235"/>
  <c r="AD87" i="235"/>
  <c r="AC87" i="235"/>
  <c r="AB87" i="235"/>
  <c r="AA87" i="235"/>
  <c r="Z87" i="235"/>
  <c r="Y87" i="235"/>
  <c r="X87" i="235"/>
  <c r="W87" i="235"/>
  <c r="V87" i="235"/>
  <c r="U87" i="235"/>
  <c r="T87" i="235"/>
  <c r="S87" i="235"/>
  <c r="R87" i="235"/>
  <c r="Q87" i="235"/>
  <c r="P87" i="235"/>
  <c r="O87" i="235"/>
  <c r="N87" i="235"/>
  <c r="M87" i="235"/>
  <c r="L87" i="235"/>
  <c r="K87" i="235"/>
  <c r="J87" i="235"/>
  <c r="I87" i="235"/>
  <c r="H87" i="235"/>
  <c r="G87" i="235"/>
  <c r="F87" i="235"/>
  <c r="AR86" i="235"/>
  <c r="AQ86" i="235"/>
  <c r="AP86" i="235"/>
  <c r="AK86" i="235"/>
  <c r="AJ86" i="235"/>
  <c r="AI86" i="235"/>
  <c r="AH86" i="235"/>
  <c r="AG86" i="235"/>
  <c r="AF86" i="235"/>
  <c r="AE86" i="235"/>
  <c r="AD86" i="235"/>
  <c r="AC86" i="235"/>
  <c r="AB86" i="235"/>
  <c r="AA86" i="235"/>
  <c r="Z86" i="235"/>
  <c r="Y86" i="235"/>
  <c r="X86" i="235"/>
  <c r="W86" i="235"/>
  <c r="V86" i="235"/>
  <c r="U86" i="235"/>
  <c r="T86" i="235"/>
  <c r="S86" i="235"/>
  <c r="R86" i="235"/>
  <c r="Q86" i="235"/>
  <c r="P86" i="235"/>
  <c r="O86" i="235"/>
  <c r="N86" i="235"/>
  <c r="M86" i="235"/>
  <c r="L86" i="235"/>
  <c r="K86" i="235"/>
  <c r="J86" i="235"/>
  <c r="I86" i="235"/>
  <c r="H86" i="235"/>
  <c r="G86" i="235"/>
  <c r="F86" i="235"/>
  <c r="AR85" i="235"/>
  <c r="AQ85" i="235"/>
  <c r="AP85" i="235"/>
  <c r="AK85" i="235"/>
  <c r="AR84" i="235"/>
  <c r="AQ84" i="235"/>
  <c r="AP84" i="235"/>
  <c r="AK84" i="235"/>
  <c r="AJ84" i="235"/>
  <c r="AI84" i="235"/>
  <c r="AH84" i="235"/>
  <c r="AG84" i="235"/>
  <c r="AF84" i="235"/>
  <c r="AE84" i="235"/>
  <c r="AD84" i="235"/>
  <c r="AC84" i="235"/>
  <c r="AB84" i="235"/>
  <c r="AA84" i="235"/>
  <c r="Z84" i="235"/>
  <c r="Y84" i="235"/>
  <c r="X84" i="235"/>
  <c r="W84" i="235"/>
  <c r="V84" i="235"/>
  <c r="U84" i="235"/>
  <c r="T84" i="235"/>
  <c r="S84" i="235"/>
  <c r="R84" i="235"/>
  <c r="Q84" i="235"/>
  <c r="P84" i="235"/>
  <c r="O84" i="235"/>
  <c r="N84" i="235"/>
  <c r="M84" i="235"/>
  <c r="L84" i="235"/>
  <c r="K84" i="235"/>
  <c r="J84" i="235"/>
  <c r="I84" i="235"/>
  <c r="H84" i="235"/>
  <c r="G84" i="235"/>
  <c r="F84" i="235"/>
  <c r="AR83" i="235"/>
  <c r="AQ83" i="235"/>
  <c r="AP83" i="235"/>
  <c r="AM83" i="235"/>
  <c r="AL83" i="235"/>
  <c r="AK83" i="235"/>
  <c r="BD82" i="235"/>
  <c r="AR82" i="235"/>
  <c r="AQ82" i="235"/>
  <c r="AP82" i="235"/>
  <c r="AN82" i="235"/>
  <c r="AK82" i="235"/>
  <c r="AJ82" i="235"/>
  <c r="AI82" i="235"/>
  <c r="AH82" i="235"/>
  <c r="AG82" i="235"/>
  <c r="AF82" i="235"/>
  <c r="AE82" i="235"/>
  <c r="AD82" i="235"/>
  <c r="AC82" i="235"/>
  <c r="AB82" i="235"/>
  <c r="AA82" i="235"/>
  <c r="Z82" i="235"/>
  <c r="Y82" i="235"/>
  <c r="X82" i="235"/>
  <c r="W82" i="235"/>
  <c r="V82" i="235"/>
  <c r="U82" i="235"/>
  <c r="T82" i="235"/>
  <c r="S82" i="235"/>
  <c r="R82" i="235"/>
  <c r="Q82" i="235"/>
  <c r="P82" i="235"/>
  <c r="O82" i="235"/>
  <c r="N82" i="235"/>
  <c r="M82" i="235"/>
  <c r="L82" i="235"/>
  <c r="K82" i="235"/>
  <c r="J82" i="235"/>
  <c r="I82" i="235"/>
  <c r="H82" i="235"/>
  <c r="G82" i="235"/>
  <c r="F82" i="235"/>
  <c r="AR81" i="235"/>
  <c r="AQ81" i="235"/>
  <c r="AP81" i="235"/>
  <c r="AJ81" i="235"/>
  <c r="AI81" i="235"/>
  <c r="AH81" i="235"/>
  <c r="AG81" i="235"/>
  <c r="AF81" i="235"/>
  <c r="AE81" i="235"/>
  <c r="AD81" i="235"/>
  <c r="AC81" i="235"/>
  <c r="AB81" i="235"/>
  <c r="AA81" i="235"/>
  <c r="Z81" i="235"/>
  <c r="Y81" i="235"/>
  <c r="X81" i="235"/>
  <c r="W81" i="235"/>
  <c r="V81" i="235"/>
  <c r="U81" i="235"/>
  <c r="T81" i="235"/>
  <c r="S81" i="235"/>
  <c r="R81" i="235"/>
  <c r="Q81" i="235"/>
  <c r="P81" i="235"/>
  <c r="O81" i="235"/>
  <c r="N81" i="235"/>
  <c r="M81" i="235"/>
  <c r="L81" i="235"/>
  <c r="K81" i="235"/>
  <c r="J81" i="235"/>
  <c r="I81" i="235"/>
  <c r="H81" i="235"/>
  <c r="G81" i="235"/>
  <c r="F81" i="235"/>
  <c r="AR80" i="235"/>
  <c r="AQ80" i="235"/>
  <c r="AP80" i="235"/>
  <c r="AK80" i="235"/>
  <c r="AJ80" i="235"/>
  <c r="AI80" i="235"/>
  <c r="AH80" i="235"/>
  <c r="AG80" i="235"/>
  <c r="AF80" i="235"/>
  <c r="AE80" i="235"/>
  <c r="AD80" i="235"/>
  <c r="AC80" i="235"/>
  <c r="AB80" i="235"/>
  <c r="AA80" i="235"/>
  <c r="Z80" i="235"/>
  <c r="Y80" i="235"/>
  <c r="X80" i="235"/>
  <c r="W80" i="235"/>
  <c r="V80" i="235"/>
  <c r="U80" i="235"/>
  <c r="T80" i="235"/>
  <c r="S80" i="235"/>
  <c r="R80" i="235"/>
  <c r="Q80" i="235"/>
  <c r="P80" i="235"/>
  <c r="O80" i="235"/>
  <c r="N80" i="235"/>
  <c r="M80" i="235"/>
  <c r="L80" i="235"/>
  <c r="K80" i="235"/>
  <c r="J80" i="235"/>
  <c r="I80" i="235"/>
  <c r="H80" i="235"/>
  <c r="G80" i="235"/>
  <c r="F80" i="235"/>
  <c r="AR79" i="235"/>
  <c r="AQ79" i="235"/>
  <c r="AP79" i="235"/>
  <c r="AK79" i="235"/>
  <c r="AR78" i="235"/>
  <c r="AQ78" i="235"/>
  <c r="AP78" i="235"/>
  <c r="AK78" i="235"/>
  <c r="AZ77" i="235"/>
  <c r="AY77" i="235"/>
  <c r="AR77" i="235"/>
  <c r="AQ77" i="235"/>
  <c r="AP77" i="235"/>
  <c r="AM77" i="235"/>
  <c r="AL77" i="235"/>
  <c r="AK77" i="235"/>
  <c r="AJ77" i="235"/>
  <c r="AI77" i="235"/>
  <c r="AH77" i="235"/>
  <c r="AG77" i="235"/>
  <c r="AF77" i="235"/>
  <c r="AE77" i="235"/>
  <c r="AD77" i="235"/>
  <c r="AC77" i="235"/>
  <c r="AB77" i="235"/>
  <c r="AA77" i="235"/>
  <c r="Z77" i="235"/>
  <c r="Y77" i="235"/>
  <c r="X77" i="235"/>
  <c r="W77" i="235"/>
  <c r="V77" i="235"/>
  <c r="U77" i="235"/>
  <c r="T77" i="235"/>
  <c r="S77" i="235"/>
  <c r="R77" i="235"/>
  <c r="Q77" i="235"/>
  <c r="P77" i="235"/>
  <c r="O77" i="235"/>
  <c r="N77" i="235"/>
  <c r="M77" i="235"/>
  <c r="L77" i="235"/>
  <c r="K77" i="235"/>
  <c r="J77" i="235"/>
  <c r="I77" i="235"/>
  <c r="H77" i="235"/>
  <c r="G77" i="235"/>
  <c r="F77" i="235"/>
  <c r="D77" i="235"/>
  <c r="AR76" i="235"/>
  <c r="AQ76" i="235"/>
  <c r="AP76" i="235"/>
  <c r="AK76" i="235"/>
  <c r="AJ76" i="235"/>
  <c r="AI76" i="235"/>
  <c r="AH76" i="235"/>
  <c r="AG76" i="235"/>
  <c r="AF76" i="235"/>
  <c r="AE76" i="235"/>
  <c r="AD76" i="235"/>
  <c r="AC76" i="235"/>
  <c r="AB76" i="235"/>
  <c r="AA76" i="235"/>
  <c r="Z76" i="235"/>
  <c r="Y76" i="235"/>
  <c r="X76" i="235"/>
  <c r="W76" i="235"/>
  <c r="V76" i="235"/>
  <c r="U76" i="235"/>
  <c r="T76" i="235"/>
  <c r="S76" i="235"/>
  <c r="R76" i="235"/>
  <c r="Q76" i="235"/>
  <c r="P76" i="235"/>
  <c r="O76" i="235"/>
  <c r="N76" i="235"/>
  <c r="M76" i="235"/>
  <c r="L76" i="235"/>
  <c r="K76" i="235"/>
  <c r="J76" i="235"/>
  <c r="I76" i="235"/>
  <c r="H76" i="235"/>
  <c r="G76" i="235"/>
  <c r="F76" i="235"/>
  <c r="AR75" i="235"/>
  <c r="AQ75" i="235"/>
  <c r="AP75" i="235"/>
  <c r="AK75" i="235"/>
  <c r="AR74" i="235"/>
  <c r="AQ74" i="235"/>
  <c r="AP74" i="235"/>
  <c r="AK74" i="235"/>
  <c r="AJ74" i="235"/>
  <c r="AI74" i="235"/>
  <c r="AH74" i="235"/>
  <c r="AG74" i="235"/>
  <c r="AF74" i="235"/>
  <c r="AE74" i="235"/>
  <c r="AD74" i="235"/>
  <c r="AC74" i="235"/>
  <c r="AB74" i="235"/>
  <c r="AA74" i="235"/>
  <c r="Z74" i="235"/>
  <c r="Y74" i="235"/>
  <c r="X74" i="235"/>
  <c r="W74" i="235"/>
  <c r="V74" i="235"/>
  <c r="U74" i="235"/>
  <c r="T74" i="235"/>
  <c r="S74" i="235"/>
  <c r="R74" i="235"/>
  <c r="Q74" i="235"/>
  <c r="P74" i="235"/>
  <c r="O74" i="235"/>
  <c r="N74" i="235"/>
  <c r="M74" i="235"/>
  <c r="L74" i="235"/>
  <c r="K74" i="235"/>
  <c r="J74" i="235"/>
  <c r="I74" i="235"/>
  <c r="H74" i="235"/>
  <c r="G74" i="235"/>
  <c r="F74" i="235"/>
  <c r="AR73" i="235"/>
  <c r="AQ73" i="235"/>
  <c r="AP73" i="235"/>
  <c r="AK73" i="235"/>
  <c r="AJ73" i="235"/>
  <c r="AI73" i="235"/>
  <c r="AH73" i="235"/>
  <c r="AG73" i="235"/>
  <c r="AF73" i="235"/>
  <c r="AE73" i="235"/>
  <c r="AD73" i="235"/>
  <c r="AC73" i="235"/>
  <c r="AB73" i="235"/>
  <c r="AA73" i="235"/>
  <c r="Z73" i="235"/>
  <c r="Y73" i="235"/>
  <c r="X73" i="235"/>
  <c r="W73" i="235"/>
  <c r="V73" i="235"/>
  <c r="U73" i="235"/>
  <c r="T73" i="235"/>
  <c r="S73" i="235"/>
  <c r="R73" i="235"/>
  <c r="Q73" i="235"/>
  <c r="P73" i="235"/>
  <c r="O73" i="235"/>
  <c r="N73" i="235"/>
  <c r="M73" i="235"/>
  <c r="L73" i="235"/>
  <c r="K73" i="235"/>
  <c r="J73" i="235"/>
  <c r="I73" i="235"/>
  <c r="H73" i="235"/>
  <c r="G73" i="235"/>
  <c r="F73" i="235"/>
  <c r="AR72" i="235"/>
  <c r="AQ72" i="235"/>
  <c r="AP72" i="235"/>
  <c r="AK72" i="235"/>
  <c r="AR71" i="235"/>
  <c r="AQ71" i="235"/>
  <c r="AP71" i="235"/>
  <c r="AK71" i="235"/>
  <c r="AJ71" i="235"/>
  <c r="AI71" i="235"/>
  <c r="AH71" i="235"/>
  <c r="AG71" i="235"/>
  <c r="AF71" i="235"/>
  <c r="AE71" i="235"/>
  <c r="AD71" i="235"/>
  <c r="AC71" i="235"/>
  <c r="AB71" i="235"/>
  <c r="AA71" i="235"/>
  <c r="Z71" i="235"/>
  <c r="Y71" i="235"/>
  <c r="X71" i="235"/>
  <c r="W71" i="235"/>
  <c r="V71" i="235"/>
  <c r="U71" i="235"/>
  <c r="T71" i="235"/>
  <c r="S71" i="235"/>
  <c r="R71" i="235"/>
  <c r="Q71" i="235"/>
  <c r="P71" i="235"/>
  <c r="O71" i="235"/>
  <c r="N71" i="235"/>
  <c r="M71" i="235"/>
  <c r="L71" i="235"/>
  <c r="K71" i="235"/>
  <c r="J71" i="235"/>
  <c r="I71" i="235"/>
  <c r="H71" i="235"/>
  <c r="G71" i="235"/>
  <c r="F71" i="235"/>
  <c r="AR70" i="235"/>
  <c r="AQ70" i="235"/>
  <c r="AP70" i="235"/>
  <c r="AM70" i="235"/>
  <c r="AL70" i="235"/>
  <c r="AK70" i="235"/>
  <c r="BD69" i="235"/>
  <c r="AR69" i="235"/>
  <c r="AQ69" i="235"/>
  <c r="AP69" i="235"/>
  <c r="AN69" i="235"/>
  <c r="AK69" i="235"/>
  <c r="AJ69" i="235"/>
  <c r="AI69" i="235"/>
  <c r="AH69" i="235"/>
  <c r="AG69" i="235"/>
  <c r="AF69" i="235"/>
  <c r="AE69" i="235"/>
  <c r="AD69" i="235"/>
  <c r="AC69" i="235"/>
  <c r="AB69" i="235"/>
  <c r="AA69" i="235"/>
  <c r="Z69" i="235"/>
  <c r="Y69" i="235"/>
  <c r="X69" i="235"/>
  <c r="W69" i="235"/>
  <c r="V69" i="235"/>
  <c r="U69" i="235"/>
  <c r="T69" i="235"/>
  <c r="S69" i="235"/>
  <c r="R69" i="235"/>
  <c r="Q69" i="235"/>
  <c r="P69" i="235"/>
  <c r="O69" i="235"/>
  <c r="N69" i="235"/>
  <c r="M69" i="235"/>
  <c r="L69" i="235"/>
  <c r="K69" i="235"/>
  <c r="J69" i="235"/>
  <c r="I69" i="235"/>
  <c r="H69" i="235"/>
  <c r="G69" i="235"/>
  <c r="F69" i="235"/>
  <c r="AR68" i="235"/>
  <c r="AQ68" i="235"/>
  <c r="AP68" i="235"/>
  <c r="AJ68" i="235"/>
  <c r="AI68" i="235"/>
  <c r="AH68" i="235"/>
  <c r="AG68" i="235"/>
  <c r="AF68" i="235"/>
  <c r="AE68" i="235"/>
  <c r="AD68" i="235"/>
  <c r="AC68" i="235"/>
  <c r="AB68" i="235"/>
  <c r="AA68" i="235"/>
  <c r="Z68" i="235"/>
  <c r="Y68" i="235"/>
  <c r="X68" i="235"/>
  <c r="W68" i="235"/>
  <c r="V68" i="235"/>
  <c r="U68" i="235"/>
  <c r="T68" i="235"/>
  <c r="S68" i="235"/>
  <c r="R68" i="235"/>
  <c r="Q68" i="235"/>
  <c r="P68" i="235"/>
  <c r="O68" i="235"/>
  <c r="N68" i="235"/>
  <c r="M68" i="235"/>
  <c r="L68" i="235"/>
  <c r="K68" i="235"/>
  <c r="J68" i="235"/>
  <c r="I68" i="235"/>
  <c r="H68" i="235"/>
  <c r="G68" i="235"/>
  <c r="F68" i="235"/>
  <c r="AR67" i="235"/>
  <c r="AQ67" i="235"/>
  <c r="AP67" i="235"/>
  <c r="AK67" i="235"/>
  <c r="AJ67" i="235"/>
  <c r="AI67" i="235"/>
  <c r="AH67" i="235"/>
  <c r="AG67" i="235"/>
  <c r="AF67" i="235"/>
  <c r="AE67" i="235"/>
  <c r="AD67" i="235"/>
  <c r="AC67" i="235"/>
  <c r="AB67" i="235"/>
  <c r="AA67" i="235"/>
  <c r="Z67" i="235"/>
  <c r="Y67" i="235"/>
  <c r="X67" i="235"/>
  <c r="W67" i="235"/>
  <c r="V67" i="235"/>
  <c r="U67" i="235"/>
  <c r="T67" i="235"/>
  <c r="S67" i="235"/>
  <c r="R67" i="235"/>
  <c r="Q67" i="235"/>
  <c r="P67" i="235"/>
  <c r="O67" i="235"/>
  <c r="N67" i="235"/>
  <c r="M67" i="235"/>
  <c r="L67" i="235"/>
  <c r="K67" i="235"/>
  <c r="J67" i="235"/>
  <c r="I67" i="235"/>
  <c r="H67" i="235"/>
  <c r="G67" i="235"/>
  <c r="F67" i="235"/>
  <c r="AR66" i="235"/>
  <c r="AQ66" i="235"/>
  <c r="AP66" i="235"/>
  <c r="AK66" i="235"/>
  <c r="AR65" i="235"/>
  <c r="AQ65" i="235"/>
  <c r="AP65" i="235"/>
  <c r="AK65" i="235"/>
  <c r="AZ64" i="235"/>
  <c r="AY64" i="235"/>
  <c r="AR64" i="235"/>
  <c r="AQ64" i="235"/>
  <c r="AP64" i="235"/>
  <c r="AM64" i="235"/>
  <c r="AL64" i="235"/>
  <c r="AK64" i="235"/>
  <c r="AJ64" i="235"/>
  <c r="AI64" i="235"/>
  <c r="AH64" i="235"/>
  <c r="AG64" i="235"/>
  <c r="AF64" i="235"/>
  <c r="AE64" i="235"/>
  <c r="AD64" i="235"/>
  <c r="AC64" i="235"/>
  <c r="AB64" i="235"/>
  <c r="AA64" i="235"/>
  <c r="Z64" i="235"/>
  <c r="Y64" i="235"/>
  <c r="X64" i="235"/>
  <c r="W64" i="235"/>
  <c r="V64" i="235"/>
  <c r="U64" i="235"/>
  <c r="T64" i="235"/>
  <c r="S64" i="235"/>
  <c r="R64" i="235"/>
  <c r="Q64" i="235"/>
  <c r="P64" i="235"/>
  <c r="O64" i="235"/>
  <c r="N64" i="235"/>
  <c r="M64" i="235"/>
  <c r="L64" i="235"/>
  <c r="K64" i="235"/>
  <c r="J64" i="235"/>
  <c r="I64" i="235"/>
  <c r="H64" i="235"/>
  <c r="G64" i="235"/>
  <c r="F64" i="235"/>
  <c r="D64" i="235"/>
  <c r="AR63" i="235"/>
  <c r="AQ63" i="235"/>
  <c r="AP63" i="235"/>
  <c r="AK63" i="235"/>
  <c r="AJ63" i="235"/>
  <c r="AI63" i="235"/>
  <c r="AH63" i="235"/>
  <c r="AG63" i="235"/>
  <c r="AF63" i="235"/>
  <c r="AE63" i="235"/>
  <c r="AD63" i="235"/>
  <c r="AC63" i="235"/>
  <c r="AB63" i="235"/>
  <c r="AA63" i="235"/>
  <c r="Z63" i="235"/>
  <c r="Y63" i="235"/>
  <c r="X63" i="235"/>
  <c r="W63" i="235"/>
  <c r="V63" i="235"/>
  <c r="U63" i="235"/>
  <c r="T63" i="235"/>
  <c r="S63" i="235"/>
  <c r="R63" i="235"/>
  <c r="Q63" i="235"/>
  <c r="P63" i="235"/>
  <c r="O63" i="235"/>
  <c r="N63" i="235"/>
  <c r="M63" i="235"/>
  <c r="L63" i="235"/>
  <c r="K63" i="235"/>
  <c r="J63" i="235"/>
  <c r="I63" i="235"/>
  <c r="H63" i="235"/>
  <c r="G63" i="235"/>
  <c r="F63" i="235"/>
  <c r="AR62" i="235"/>
  <c r="AQ62" i="235"/>
  <c r="AP62" i="235"/>
  <c r="AK62" i="235"/>
  <c r="AR61" i="235"/>
  <c r="AQ61" i="235"/>
  <c r="AP61" i="235"/>
  <c r="AK61" i="235"/>
  <c r="AJ61" i="235"/>
  <c r="AI61" i="235"/>
  <c r="AH61" i="235"/>
  <c r="AG61" i="235"/>
  <c r="AF61" i="235"/>
  <c r="AE61" i="235"/>
  <c r="AD61" i="235"/>
  <c r="AC61" i="235"/>
  <c r="AB61" i="235"/>
  <c r="AA61" i="235"/>
  <c r="Z61" i="235"/>
  <c r="Y61" i="235"/>
  <c r="X61" i="235"/>
  <c r="W61" i="235"/>
  <c r="V61" i="235"/>
  <c r="U61" i="235"/>
  <c r="T61" i="235"/>
  <c r="S61" i="235"/>
  <c r="R61" i="235"/>
  <c r="Q61" i="235"/>
  <c r="P61" i="235"/>
  <c r="O61" i="235"/>
  <c r="N61" i="235"/>
  <c r="M61" i="235"/>
  <c r="L61" i="235"/>
  <c r="K61" i="235"/>
  <c r="J61" i="235"/>
  <c r="I61" i="235"/>
  <c r="H61" i="235"/>
  <c r="G61" i="235"/>
  <c r="F61" i="235"/>
  <c r="AR60" i="235"/>
  <c r="AQ60" i="235"/>
  <c r="AP60" i="235"/>
  <c r="AK60" i="235"/>
  <c r="AJ60" i="235"/>
  <c r="AI60" i="235"/>
  <c r="AH60" i="235"/>
  <c r="AG60" i="235"/>
  <c r="AF60" i="235"/>
  <c r="AE60" i="235"/>
  <c r="AD60" i="235"/>
  <c r="AC60" i="235"/>
  <c r="AB60" i="235"/>
  <c r="AA60" i="235"/>
  <c r="Z60" i="235"/>
  <c r="Y60" i="235"/>
  <c r="X60" i="235"/>
  <c r="W60" i="235"/>
  <c r="V60" i="235"/>
  <c r="U60" i="235"/>
  <c r="T60" i="235"/>
  <c r="S60" i="235"/>
  <c r="R60" i="235"/>
  <c r="Q60" i="235"/>
  <c r="P60" i="235"/>
  <c r="O60" i="235"/>
  <c r="N60" i="235"/>
  <c r="M60" i="235"/>
  <c r="L60" i="235"/>
  <c r="K60" i="235"/>
  <c r="J60" i="235"/>
  <c r="I60" i="235"/>
  <c r="H60" i="235"/>
  <c r="G60" i="235"/>
  <c r="F60" i="235"/>
  <c r="AR59" i="235"/>
  <c r="AQ59" i="235"/>
  <c r="AP59" i="235"/>
  <c r="AK59" i="235"/>
  <c r="AR58" i="235"/>
  <c r="AQ58" i="235"/>
  <c r="AP58" i="235"/>
  <c r="AK58" i="235"/>
  <c r="AJ58" i="235"/>
  <c r="AI58" i="235"/>
  <c r="AH58" i="235"/>
  <c r="AG58" i="235"/>
  <c r="AF58" i="235"/>
  <c r="AE58" i="235"/>
  <c r="AD58" i="235"/>
  <c r="AC58" i="235"/>
  <c r="AB58" i="235"/>
  <c r="AA58" i="235"/>
  <c r="Z58" i="235"/>
  <c r="Y58" i="235"/>
  <c r="X58" i="235"/>
  <c r="W58" i="235"/>
  <c r="V58" i="235"/>
  <c r="U58" i="235"/>
  <c r="T58" i="235"/>
  <c r="S58" i="235"/>
  <c r="R58" i="235"/>
  <c r="Q58" i="235"/>
  <c r="P58" i="235"/>
  <c r="O58" i="235"/>
  <c r="N58" i="235"/>
  <c r="M58" i="235"/>
  <c r="L58" i="235"/>
  <c r="K58" i="235"/>
  <c r="J58" i="235"/>
  <c r="I58" i="235"/>
  <c r="H58" i="235"/>
  <c r="G58" i="235"/>
  <c r="F58" i="235"/>
  <c r="AR57" i="235"/>
  <c r="AQ57" i="235"/>
  <c r="AP57" i="235"/>
  <c r="AM57" i="235"/>
  <c r="AL57" i="235"/>
  <c r="AK57" i="235"/>
  <c r="BD56" i="235"/>
  <c r="AR56" i="235"/>
  <c r="AQ56" i="235"/>
  <c r="AP56" i="235"/>
  <c r="AN56" i="235"/>
  <c r="AK56" i="235"/>
  <c r="AJ56" i="235"/>
  <c r="AI56" i="235"/>
  <c r="AH56" i="235"/>
  <c r="AG56" i="235"/>
  <c r="AF56" i="235"/>
  <c r="AE56" i="235"/>
  <c r="AD56" i="235"/>
  <c r="AC56" i="235"/>
  <c r="AB56" i="235"/>
  <c r="AA56" i="235"/>
  <c r="Z56" i="235"/>
  <c r="Y56" i="235"/>
  <c r="X56" i="235"/>
  <c r="W56" i="235"/>
  <c r="V56" i="235"/>
  <c r="U56" i="235"/>
  <c r="T56" i="235"/>
  <c r="S56" i="235"/>
  <c r="R56" i="235"/>
  <c r="Q56" i="235"/>
  <c r="P56" i="235"/>
  <c r="O56" i="235"/>
  <c r="N56" i="235"/>
  <c r="M56" i="235"/>
  <c r="L56" i="235"/>
  <c r="K56" i="235"/>
  <c r="J56" i="235"/>
  <c r="I56" i="235"/>
  <c r="H56" i="235"/>
  <c r="G56" i="235"/>
  <c r="F56" i="235"/>
  <c r="AR55" i="235"/>
  <c r="AQ55" i="235"/>
  <c r="AP55" i="235"/>
  <c r="AJ55" i="235"/>
  <c r="AI55" i="235"/>
  <c r="AH55" i="235"/>
  <c r="AG55" i="235"/>
  <c r="AF55" i="235"/>
  <c r="AE55" i="235"/>
  <c r="AD55" i="235"/>
  <c r="AC55" i="235"/>
  <c r="AB55" i="235"/>
  <c r="AA55" i="235"/>
  <c r="Z55" i="235"/>
  <c r="Y55" i="235"/>
  <c r="X55" i="235"/>
  <c r="W55" i="235"/>
  <c r="V55" i="235"/>
  <c r="U55" i="235"/>
  <c r="T55" i="235"/>
  <c r="S55" i="235"/>
  <c r="R55" i="235"/>
  <c r="Q55" i="235"/>
  <c r="P55" i="235"/>
  <c r="O55" i="235"/>
  <c r="N55" i="235"/>
  <c r="M55" i="235"/>
  <c r="L55" i="235"/>
  <c r="K55" i="235"/>
  <c r="J55" i="235"/>
  <c r="I55" i="235"/>
  <c r="H55" i="235"/>
  <c r="G55" i="235"/>
  <c r="F55" i="235"/>
  <c r="AR54" i="235"/>
  <c r="AQ54" i="235"/>
  <c r="AP54" i="235"/>
  <c r="AK54" i="235"/>
  <c r="AR53" i="235"/>
  <c r="AQ53" i="235"/>
  <c r="AP53" i="235"/>
  <c r="AK53" i="235"/>
  <c r="AR52" i="235"/>
  <c r="AQ52" i="235"/>
  <c r="AP52" i="235"/>
  <c r="AK52" i="235"/>
  <c r="AZ51" i="235"/>
  <c r="AY51" i="235"/>
  <c r="AR51" i="235"/>
  <c r="AQ51" i="235"/>
  <c r="AP51" i="235"/>
  <c r="AM51" i="235"/>
  <c r="AL51" i="235"/>
  <c r="AK51" i="235"/>
  <c r="AJ51" i="235"/>
  <c r="AI51" i="235"/>
  <c r="AH51" i="235"/>
  <c r="AG51" i="235"/>
  <c r="AA51" i="235"/>
  <c r="Z51" i="235"/>
  <c r="Y51" i="235"/>
  <c r="U51" i="235"/>
  <c r="T51" i="235"/>
  <c r="S51" i="235"/>
  <c r="R51" i="235"/>
  <c r="N51" i="235"/>
  <c r="M51" i="235"/>
  <c r="L51" i="235"/>
  <c r="K51" i="235"/>
  <c r="G51" i="235"/>
  <c r="F51" i="235"/>
  <c r="D51" i="235"/>
  <c r="AR50" i="235"/>
  <c r="AQ50" i="235"/>
  <c r="AP50" i="235"/>
  <c r="AK50" i="235"/>
  <c r="AJ50" i="235"/>
  <c r="AI50" i="235"/>
  <c r="AH50" i="235"/>
  <c r="AG50" i="235"/>
  <c r="AF50" i="235"/>
  <c r="AE50" i="235"/>
  <c r="AD50" i="235"/>
  <c r="AC50" i="235"/>
  <c r="AB50" i="235"/>
  <c r="AA50" i="235"/>
  <c r="Z50" i="235"/>
  <c r="Y50" i="235"/>
  <c r="X50" i="235"/>
  <c r="W50" i="235"/>
  <c r="V50" i="235"/>
  <c r="U50" i="235"/>
  <c r="T50" i="235"/>
  <c r="S50" i="235"/>
  <c r="R50" i="235"/>
  <c r="Q50" i="235"/>
  <c r="P50" i="235"/>
  <c r="O50" i="235"/>
  <c r="N50" i="235"/>
  <c r="M50" i="235"/>
  <c r="L50" i="235"/>
  <c r="K50" i="235"/>
  <c r="J50" i="235"/>
  <c r="I50" i="235"/>
  <c r="H50" i="235"/>
  <c r="G50" i="235"/>
  <c r="F50" i="235"/>
  <c r="AR49" i="235"/>
  <c r="AQ49" i="235"/>
  <c r="AP49" i="235"/>
  <c r="AK49" i="235"/>
  <c r="AR48" i="235"/>
  <c r="AQ48" i="235"/>
  <c r="AP48" i="235"/>
  <c r="AK48" i="235"/>
  <c r="AJ48" i="235"/>
  <c r="AI48" i="235"/>
  <c r="AH48" i="235"/>
  <c r="AG48" i="235"/>
  <c r="AF48" i="235"/>
  <c r="AE48" i="235"/>
  <c r="AD48" i="235"/>
  <c r="AC48" i="235"/>
  <c r="AB48" i="235"/>
  <c r="AA48" i="235"/>
  <c r="Z48" i="235"/>
  <c r="Y48" i="235"/>
  <c r="X48" i="235"/>
  <c r="W48" i="235"/>
  <c r="V48" i="235"/>
  <c r="U48" i="235"/>
  <c r="T48" i="235"/>
  <c r="S48" i="235"/>
  <c r="R48" i="235"/>
  <c r="Q48" i="235"/>
  <c r="P48" i="235"/>
  <c r="O48" i="235"/>
  <c r="N48" i="235"/>
  <c r="M48" i="235"/>
  <c r="L48" i="235"/>
  <c r="K48" i="235"/>
  <c r="J48" i="235"/>
  <c r="I48" i="235"/>
  <c r="H48" i="235"/>
  <c r="G48" i="235"/>
  <c r="F48" i="235"/>
  <c r="AR47" i="235"/>
  <c r="AQ47" i="235"/>
  <c r="AP47" i="235"/>
  <c r="AK47" i="235"/>
  <c r="AJ47" i="235"/>
  <c r="AI47" i="235"/>
  <c r="AH47" i="235"/>
  <c r="AG47" i="235"/>
  <c r="AF47" i="235"/>
  <c r="AE47" i="235"/>
  <c r="AD47" i="235"/>
  <c r="AC47" i="235"/>
  <c r="AB47" i="235"/>
  <c r="AA47" i="235"/>
  <c r="Z47" i="235"/>
  <c r="Y47" i="235"/>
  <c r="X47" i="235"/>
  <c r="W47" i="235"/>
  <c r="V47" i="235"/>
  <c r="U47" i="235"/>
  <c r="T47" i="235"/>
  <c r="S47" i="235"/>
  <c r="R47" i="235"/>
  <c r="Q47" i="235"/>
  <c r="P47" i="235"/>
  <c r="O47" i="235"/>
  <c r="N47" i="235"/>
  <c r="M47" i="235"/>
  <c r="L47" i="235"/>
  <c r="K47" i="235"/>
  <c r="J47" i="235"/>
  <c r="I47" i="235"/>
  <c r="H47" i="235"/>
  <c r="G47" i="235"/>
  <c r="F47" i="235"/>
  <c r="AR46" i="235"/>
  <c r="AQ46" i="235"/>
  <c r="AP46" i="235"/>
  <c r="AK46" i="235"/>
  <c r="AR45" i="235"/>
  <c r="AQ45" i="235"/>
  <c r="AP45" i="235"/>
  <c r="AK45" i="235"/>
  <c r="E45" i="235"/>
  <c r="AR44" i="235"/>
  <c r="AQ44" i="235"/>
  <c r="AP44" i="235"/>
  <c r="AK44" i="235"/>
  <c r="BD43" i="235"/>
  <c r="AR43" i="235"/>
  <c r="AQ43" i="235"/>
  <c r="AP43" i="235"/>
  <c r="AO43" i="235"/>
  <c r="AN43" i="235"/>
  <c r="AK43" i="235"/>
  <c r="AJ43" i="235"/>
  <c r="AI43" i="235"/>
  <c r="AH43" i="235"/>
  <c r="AG43" i="235"/>
  <c r="AF43" i="235"/>
  <c r="AE43" i="235"/>
  <c r="AD43" i="235"/>
  <c r="AC43" i="235"/>
  <c r="AB43" i="235"/>
  <c r="AA43" i="235"/>
  <c r="Z43" i="235"/>
  <c r="Y43" i="235"/>
  <c r="X43" i="235"/>
  <c r="W43" i="235"/>
  <c r="V43" i="235"/>
  <c r="U43" i="235"/>
  <c r="T43" i="235"/>
  <c r="S43" i="235"/>
  <c r="R43" i="235"/>
  <c r="Q43" i="235"/>
  <c r="P43" i="235"/>
  <c r="O43" i="235"/>
  <c r="N43" i="235"/>
  <c r="M43" i="235"/>
  <c r="L43" i="235"/>
  <c r="K43" i="235"/>
  <c r="J43" i="235"/>
  <c r="I43" i="235"/>
  <c r="H43" i="235"/>
  <c r="G43" i="235"/>
  <c r="F43" i="235"/>
  <c r="AR42" i="235"/>
  <c r="AQ42" i="235"/>
  <c r="AP42" i="235"/>
  <c r="AJ42" i="235"/>
  <c r="AI42" i="235"/>
  <c r="AH42" i="235"/>
  <c r="AG42" i="235"/>
  <c r="AF42" i="235"/>
  <c r="AE42" i="235"/>
  <c r="AD42" i="235"/>
  <c r="AC42" i="235"/>
  <c r="AB42" i="235"/>
  <c r="AA42" i="235"/>
  <c r="Z42" i="235"/>
  <c r="Y42" i="235"/>
  <c r="X42" i="235"/>
  <c r="W42" i="235"/>
  <c r="V42" i="235"/>
  <c r="U42" i="235"/>
  <c r="T42" i="235"/>
  <c r="S42" i="235"/>
  <c r="R42" i="235"/>
  <c r="Q42" i="235"/>
  <c r="P42" i="235"/>
  <c r="O42" i="235"/>
  <c r="N42" i="235"/>
  <c r="M42" i="235"/>
  <c r="L42" i="235"/>
  <c r="K42" i="235"/>
  <c r="J42" i="235"/>
  <c r="I42" i="235"/>
  <c r="H42" i="235"/>
  <c r="G42" i="235"/>
  <c r="F42" i="235"/>
  <c r="AR41" i="235"/>
  <c r="AQ41" i="235"/>
  <c r="AP41" i="235"/>
  <c r="AK41" i="235"/>
  <c r="AJ41" i="235"/>
  <c r="AI41" i="235"/>
  <c r="AH41" i="235"/>
  <c r="AG41" i="235"/>
  <c r="AF41" i="235"/>
  <c r="AE41" i="235"/>
  <c r="AD41" i="235"/>
  <c r="AC41" i="235"/>
  <c r="AB41" i="235"/>
  <c r="AA41" i="235"/>
  <c r="Z41" i="235"/>
  <c r="Y41" i="235"/>
  <c r="X41" i="235"/>
  <c r="W41" i="235"/>
  <c r="V41" i="235"/>
  <c r="U41" i="235"/>
  <c r="T41" i="235"/>
  <c r="S41" i="235"/>
  <c r="R41" i="235"/>
  <c r="Q41" i="235"/>
  <c r="P41" i="235"/>
  <c r="O41" i="235"/>
  <c r="N41" i="235"/>
  <c r="M41" i="235"/>
  <c r="L41" i="235"/>
  <c r="K41" i="235"/>
  <c r="J41" i="235"/>
  <c r="I41" i="235"/>
  <c r="H41" i="235"/>
  <c r="G41" i="235"/>
  <c r="F41" i="235"/>
  <c r="AR40" i="235"/>
  <c r="AQ40" i="235"/>
  <c r="AP40" i="235"/>
  <c r="AK40" i="235"/>
  <c r="AR39" i="235"/>
  <c r="AQ39" i="235"/>
  <c r="AP39" i="235"/>
  <c r="AK39" i="235"/>
  <c r="AZ38" i="235"/>
  <c r="AR38" i="235"/>
  <c r="AQ38" i="235"/>
  <c r="AP38" i="235"/>
  <c r="AM38" i="235"/>
  <c r="AL38" i="235"/>
  <c r="AK38" i="235"/>
  <c r="AJ38" i="235"/>
  <c r="AI38" i="235"/>
  <c r="AH38" i="235"/>
  <c r="AG38" i="235"/>
  <c r="AF38" i="235"/>
  <c r="AB38" i="235"/>
  <c r="AA38" i="235"/>
  <c r="Z38" i="235"/>
  <c r="Y38" i="235"/>
  <c r="U38" i="235"/>
  <c r="T38" i="235"/>
  <c r="S38" i="235"/>
  <c r="R38" i="235"/>
  <c r="N38" i="235"/>
  <c r="M38" i="235"/>
  <c r="L38" i="235"/>
  <c r="K38" i="235"/>
  <c r="G38" i="235"/>
  <c r="F38" i="235"/>
  <c r="D38" i="235"/>
  <c r="AR37" i="235"/>
  <c r="AQ37" i="235"/>
  <c r="AP37" i="235"/>
  <c r="AK37" i="235"/>
  <c r="AJ37" i="235"/>
  <c r="AI37" i="235"/>
  <c r="AH37" i="235"/>
  <c r="AG37" i="235"/>
  <c r="AF37" i="235"/>
  <c r="AE37" i="235"/>
  <c r="AD37" i="235"/>
  <c r="AC37" i="235"/>
  <c r="AB37" i="235"/>
  <c r="AA37" i="235"/>
  <c r="Z37" i="235"/>
  <c r="Y37" i="235"/>
  <c r="X37" i="235"/>
  <c r="W37" i="235"/>
  <c r="V37" i="235"/>
  <c r="U37" i="235"/>
  <c r="T37" i="235"/>
  <c r="S37" i="235"/>
  <c r="R37" i="235"/>
  <c r="Q37" i="235"/>
  <c r="P37" i="235"/>
  <c r="O37" i="235"/>
  <c r="N37" i="235"/>
  <c r="M37" i="235"/>
  <c r="L37" i="235"/>
  <c r="K37" i="235"/>
  <c r="J37" i="235"/>
  <c r="I37" i="235"/>
  <c r="H37" i="235"/>
  <c r="G37" i="235"/>
  <c r="F37" i="235"/>
  <c r="AR36" i="235"/>
  <c r="AQ36" i="235"/>
  <c r="AP36" i="235"/>
  <c r="AK36" i="235"/>
  <c r="AR35" i="235"/>
  <c r="AQ35" i="235"/>
  <c r="AP35" i="235"/>
  <c r="AK35" i="235"/>
  <c r="AJ35" i="235"/>
  <c r="AI35" i="235"/>
  <c r="AH35" i="235"/>
  <c r="AG35" i="235"/>
  <c r="AF35" i="235"/>
  <c r="AE35" i="235"/>
  <c r="AD35" i="235"/>
  <c r="AC35" i="235"/>
  <c r="AB35" i="235"/>
  <c r="AA35" i="235"/>
  <c r="Z35" i="235"/>
  <c r="Y35" i="235"/>
  <c r="X35" i="235"/>
  <c r="W35" i="235"/>
  <c r="V35" i="235"/>
  <c r="U35" i="235"/>
  <c r="T35" i="235"/>
  <c r="S35" i="235"/>
  <c r="R35" i="235"/>
  <c r="Q35" i="235"/>
  <c r="P35" i="235"/>
  <c r="O35" i="235"/>
  <c r="N35" i="235"/>
  <c r="M35" i="235"/>
  <c r="L35" i="235"/>
  <c r="K35" i="235"/>
  <c r="J35" i="235"/>
  <c r="I35" i="235"/>
  <c r="H35" i="235"/>
  <c r="G35" i="235"/>
  <c r="F35" i="235"/>
  <c r="AR34" i="235"/>
  <c r="AQ34" i="235"/>
  <c r="AP34" i="235"/>
  <c r="AK34" i="235"/>
  <c r="AJ34" i="235"/>
  <c r="AI34" i="235"/>
  <c r="AH34" i="235"/>
  <c r="AG34" i="235"/>
  <c r="AF34" i="235"/>
  <c r="AE34" i="235"/>
  <c r="AD34" i="235"/>
  <c r="AC34" i="235"/>
  <c r="AB34" i="235"/>
  <c r="AA34" i="235"/>
  <c r="Z34" i="235"/>
  <c r="Y34" i="235"/>
  <c r="X34" i="235"/>
  <c r="W34" i="235"/>
  <c r="V34" i="235"/>
  <c r="U34" i="235"/>
  <c r="T34" i="235"/>
  <c r="S34" i="235"/>
  <c r="R34" i="235"/>
  <c r="Q34" i="235"/>
  <c r="P34" i="235"/>
  <c r="O34" i="235"/>
  <c r="N34" i="235"/>
  <c r="M34" i="235"/>
  <c r="L34" i="235"/>
  <c r="K34" i="235"/>
  <c r="J34" i="235"/>
  <c r="I34" i="235"/>
  <c r="H34" i="235"/>
  <c r="G34" i="235"/>
  <c r="F34" i="235"/>
  <c r="AR33" i="235"/>
  <c r="AQ33" i="235"/>
  <c r="AP33" i="235"/>
  <c r="AK33" i="235"/>
  <c r="AR32" i="235"/>
  <c r="AQ32" i="235"/>
  <c r="AP32" i="235"/>
  <c r="AK32" i="235"/>
  <c r="AJ32" i="235"/>
  <c r="AI32" i="235"/>
  <c r="AH32" i="235"/>
  <c r="AG32" i="235"/>
  <c r="AF32" i="235"/>
  <c r="AE32" i="235"/>
  <c r="AD32" i="235"/>
  <c r="AC32" i="235"/>
  <c r="AB32" i="235"/>
  <c r="AA32" i="235"/>
  <c r="Z32" i="235"/>
  <c r="Y32" i="235"/>
  <c r="X32" i="235"/>
  <c r="W32" i="235"/>
  <c r="V32" i="235"/>
  <c r="U32" i="235"/>
  <c r="T32" i="235"/>
  <c r="S32" i="235"/>
  <c r="R32" i="235"/>
  <c r="Q32" i="235"/>
  <c r="P32" i="235"/>
  <c r="O32" i="235"/>
  <c r="N32" i="235"/>
  <c r="M32" i="235"/>
  <c r="L32" i="235"/>
  <c r="K32" i="235"/>
  <c r="J32" i="235"/>
  <c r="I32" i="235"/>
  <c r="H32" i="235"/>
  <c r="G32" i="235"/>
  <c r="F32" i="235"/>
  <c r="E32" i="235"/>
  <c r="AR31" i="235"/>
  <c r="AQ31" i="235"/>
  <c r="AP31" i="235"/>
  <c r="AK31" i="235"/>
  <c r="BD30" i="235"/>
  <c r="AR30" i="235"/>
  <c r="AQ30" i="235"/>
  <c r="AP30" i="235"/>
  <c r="AN30" i="235"/>
  <c r="AK30" i="235"/>
  <c r="AJ30" i="235"/>
  <c r="AI30" i="235"/>
  <c r="AH30" i="235"/>
  <c r="AG30" i="235"/>
  <c r="AF30" i="235"/>
  <c r="AE30" i="235"/>
  <c r="AD30" i="235"/>
  <c r="AC30" i="235"/>
  <c r="AB30" i="235"/>
  <c r="AA30" i="235"/>
  <c r="Z30" i="235"/>
  <c r="Y30" i="235"/>
  <c r="X30" i="235"/>
  <c r="W30" i="235"/>
  <c r="V30" i="235"/>
  <c r="U30" i="235"/>
  <c r="T30" i="235"/>
  <c r="S30" i="235"/>
  <c r="R30" i="235"/>
  <c r="Q30" i="235"/>
  <c r="P30" i="235"/>
  <c r="O30" i="235"/>
  <c r="N30" i="235"/>
  <c r="M30" i="235"/>
  <c r="L30" i="235"/>
  <c r="K30" i="235"/>
  <c r="J30" i="235"/>
  <c r="I30" i="235"/>
  <c r="H30" i="235"/>
  <c r="G30" i="235"/>
  <c r="F30" i="235"/>
  <c r="AR29" i="235"/>
  <c r="AQ29" i="235"/>
  <c r="AP29" i="235"/>
  <c r="AJ29" i="235"/>
  <c r="AI29" i="235"/>
  <c r="AH29" i="235"/>
  <c r="AG29" i="235"/>
  <c r="AF29" i="235"/>
  <c r="AE29" i="235"/>
  <c r="AD29" i="235"/>
  <c r="AC29" i="235"/>
  <c r="AB29" i="235"/>
  <c r="AA29" i="235"/>
  <c r="Z29" i="235"/>
  <c r="Y29" i="235"/>
  <c r="X29" i="235"/>
  <c r="W29" i="235"/>
  <c r="V29" i="235"/>
  <c r="U29" i="235"/>
  <c r="T29" i="235"/>
  <c r="S29" i="235"/>
  <c r="R29" i="235"/>
  <c r="Q29" i="235"/>
  <c r="P29" i="235"/>
  <c r="O29" i="235"/>
  <c r="N29" i="235"/>
  <c r="M29" i="235"/>
  <c r="L29" i="235"/>
  <c r="K29" i="235"/>
  <c r="J29" i="235"/>
  <c r="I29" i="235"/>
  <c r="H29" i="235"/>
  <c r="G29" i="235"/>
  <c r="F29" i="235"/>
  <c r="AR28" i="235"/>
  <c r="AQ28" i="235"/>
  <c r="AP28" i="235"/>
  <c r="AK28" i="235"/>
  <c r="AJ28" i="235"/>
  <c r="AI28" i="235"/>
  <c r="AH28" i="235"/>
  <c r="AG28" i="235"/>
  <c r="AF28" i="235"/>
  <c r="AE28" i="235"/>
  <c r="AD28" i="235"/>
  <c r="AC28" i="235"/>
  <c r="AB28" i="235"/>
  <c r="AA28" i="235"/>
  <c r="Z28" i="235"/>
  <c r="Y28" i="235"/>
  <c r="X28" i="235"/>
  <c r="W28" i="235"/>
  <c r="V28" i="235"/>
  <c r="U28" i="235"/>
  <c r="T28" i="235"/>
  <c r="S28" i="235"/>
  <c r="R28" i="235"/>
  <c r="Q28" i="235"/>
  <c r="P28" i="235"/>
  <c r="O28" i="235"/>
  <c r="N28" i="235"/>
  <c r="M28" i="235"/>
  <c r="L28" i="235"/>
  <c r="K28" i="235"/>
  <c r="J28" i="235"/>
  <c r="I28" i="235"/>
  <c r="H28" i="235"/>
  <c r="G28" i="235"/>
  <c r="F28" i="235"/>
  <c r="AR27" i="235"/>
  <c r="AQ27" i="235"/>
  <c r="AP27" i="235"/>
  <c r="AK27" i="235"/>
  <c r="AR26" i="235"/>
  <c r="AQ26" i="235"/>
  <c r="AP26" i="235"/>
  <c r="AK26" i="235"/>
  <c r="AZ25" i="235"/>
  <c r="AY25" i="235"/>
  <c r="AR25" i="235"/>
  <c r="AQ25" i="235"/>
  <c r="AP25" i="235"/>
  <c r="AM25" i="235"/>
  <c r="AL25" i="235"/>
  <c r="AK25" i="235"/>
  <c r="AJ25" i="235"/>
  <c r="AI25" i="235"/>
  <c r="AH25" i="235"/>
  <c r="AG25" i="235"/>
  <c r="AF25" i="235"/>
  <c r="AE25" i="235"/>
  <c r="AD25" i="235"/>
  <c r="AC25" i="235"/>
  <c r="AB25" i="235"/>
  <c r="AA25" i="235"/>
  <c r="Z25" i="235"/>
  <c r="Y25" i="235"/>
  <c r="X25" i="235"/>
  <c r="W25" i="235"/>
  <c r="V25" i="235"/>
  <c r="U25" i="235"/>
  <c r="T25" i="235"/>
  <c r="S25" i="235"/>
  <c r="R25" i="235"/>
  <c r="Q25" i="235"/>
  <c r="P25" i="235"/>
  <c r="O25" i="235"/>
  <c r="N25" i="235"/>
  <c r="M25" i="235"/>
  <c r="L25" i="235"/>
  <c r="K25" i="235"/>
  <c r="J25" i="235"/>
  <c r="I25" i="235"/>
  <c r="H25" i="235"/>
  <c r="G25" i="235"/>
  <c r="F25" i="235"/>
  <c r="D25" i="235"/>
  <c r="AR24" i="235"/>
  <c r="AQ24" i="235"/>
  <c r="AP24" i="235"/>
  <c r="AK24" i="235"/>
  <c r="AJ24" i="235"/>
  <c r="AI24" i="235"/>
  <c r="AH24" i="235"/>
  <c r="AG24" i="235"/>
  <c r="AF24" i="235"/>
  <c r="AE24" i="235"/>
  <c r="AD24" i="235"/>
  <c r="AC24" i="235"/>
  <c r="AB24" i="235"/>
  <c r="AA24" i="235"/>
  <c r="Z24" i="235"/>
  <c r="Y24" i="235"/>
  <c r="X24" i="235"/>
  <c r="W24" i="235"/>
  <c r="V24" i="235"/>
  <c r="U24" i="235"/>
  <c r="T24" i="235"/>
  <c r="S24" i="235"/>
  <c r="R24" i="235"/>
  <c r="Q24" i="235"/>
  <c r="P24" i="235"/>
  <c r="O24" i="235"/>
  <c r="N24" i="235"/>
  <c r="M24" i="235"/>
  <c r="L24" i="235"/>
  <c r="K24" i="235"/>
  <c r="J24" i="235"/>
  <c r="I24" i="235"/>
  <c r="H24" i="235"/>
  <c r="G24" i="235"/>
  <c r="F24" i="235"/>
  <c r="AR23" i="235"/>
  <c r="AQ23" i="235"/>
  <c r="AP23" i="235"/>
  <c r="AK23" i="235"/>
  <c r="AR22" i="235"/>
  <c r="AQ22" i="235"/>
  <c r="AP22" i="235"/>
  <c r="AK22" i="235"/>
  <c r="AJ22" i="235"/>
  <c r="AI22" i="235"/>
  <c r="AH22" i="235"/>
  <c r="AG22" i="235"/>
  <c r="AF22" i="235"/>
  <c r="AE22" i="235"/>
  <c r="AD22" i="235"/>
  <c r="AC22" i="235"/>
  <c r="AB22" i="235"/>
  <c r="AA22" i="235"/>
  <c r="Z22" i="235"/>
  <c r="Y22" i="235"/>
  <c r="X22" i="235"/>
  <c r="W22" i="235"/>
  <c r="V22" i="235"/>
  <c r="U22" i="235"/>
  <c r="T22" i="235"/>
  <c r="S22" i="235"/>
  <c r="R22" i="235"/>
  <c r="Q22" i="235"/>
  <c r="P22" i="235"/>
  <c r="O22" i="235"/>
  <c r="N22" i="235"/>
  <c r="M22" i="235"/>
  <c r="L22" i="235"/>
  <c r="K22" i="235"/>
  <c r="J22" i="235"/>
  <c r="I22" i="235"/>
  <c r="H22" i="235"/>
  <c r="G22" i="235"/>
  <c r="F22" i="235"/>
  <c r="AR21" i="235"/>
  <c r="AQ21" i="235"/>
  <c r="AP21" i="235"/>
  <c r="AK21" i="235"/>
  <c r="AJ21" i="235"/>
  <c r="AI21" i="235"/>
  <c r="AH21" i="235"/>
  <c r="AG21" i="235"/>
  <c r="AF21" i="235"/>
  <c r="AE21" i="235"/>
  <c r="AD21" i="235"/>
  <c r="AC21" i="235"/>
  <c r="AB21" i="235"/>
  <c r="AA21" i="235"/>
  <c r="Z21" i="235"/>
  <c r="Y21" i="235"/>
  <c r="X21" i="235"/>
  <c r="W21" i="235"/>
  <c r="V21" i="235"/>
  <c r="U21" i="235"/>
  <c r="T21" i="235"/>
  <c r="S21" i="235"/>
  <c r="R21" i="235"/>
  <c r="Q21" i="235"/>
  <c r="P21" i="235"/>
  <c r="O21" i="235"/>
  <c r="N21" i="235"/>
  <c r="M21" i="235"/>
  <c r="L21" i="235"/>
  <c r="K21" i="235"/>
  <c r="J21" i="235"/>
  <c r="I21" i="235"/>
  <c r="H21" i="235"/>
  <c r="G21" i="235"/>
  <c r="F21" i="235"/>
  <c r="AR20" i="235"/>
  <c r="AQ20" i="235"/>
  <c r="AP20" i="235"/>
  <c r="AK20" i="235"/>
  <c r="AR19" i="235"/>
  <c r="AQ19" i="235"/>
  <c r="AP19" i="235"/>
  <c r="AK19" i="235"/>
  <c r="AJ19" i="235"/>
  <c r="AI19" i="235"/>
  <c r="AH19" i="235"/>
  <c r="AG19" i="235"/>
  <c r="AF19" i="235"/>
  <c r="AE19" i="235"/>
  <c r="AD19" i="235"/>
  <c r="AC19" i="235"/>
  <c r="AB19" i="235"/>
  <c r="AA19" i="235"/>
  <c r="Z19" i="235"/>
  <c r="Y19" i="235"/>
  <c r="X19" i="235"/>
  <c r="W19" i="235"/>
  <c r="V19" i="235"/>
  <c r="U19" i="235"/>
  <c r="T19" i="235"/>
  <c r="S19" i="235"/>
  <c r="R19" i="235"/>
  <c r="Q19" i="235"/>
  <c r="P19" i="235"/>
  <c r="O19" i="235"/>
  <c r="N19" i="235"/>
  <c r="M19" i="235"/>
  <c r="L19" i="235"/>
  <c r="K19" i="235"/>
  <c r="J19" i="235"/>
  <c r="I19" i="235"/>
  <c r="H19" i="235"/>
  <c r="G19" i="235"/>
  <c r="F19" i="235"/>
  <c r="AR18" i="235"/>
  <c r="AQ18" i="235"/>
  <c r="AP18" i="235"/>
  <c r="AM18" i="235"/>
  <c r="AL18" i="235"/>
  <c r="AK18" i="235"/>
  <c r="BD17" i="235"/>
  <c r="AR17" i="235"/>
  <c r="AQ17" i="235"/>
  <c r="AP17" i="235"/>
  <c r="AO17" i="235"/>
  <c r="AN17" i="235"/>
  <c r="AK17" i="235"/>
  <c r="AJ17" i="235"/>
  <c r="AI17" i="235"/>
  <c r="AH17" i="235"/>
  <c r="AG17" i="235"/>
  <c r="AF17" i="235"/>
  <c r="AE17" i="235"/>
  <c r="AD17" i="235"/>
  <c r="AC17" i="235"/>
  <c r="AB17" i="235"/>
  <c r="AA17" i="235"/>
  <c r="Z17" i="235"/>
  <c r="Y17" i="235"/>
  <c r="X17" i="235"/>
  <c r="W17" i="235"/>
  <c r="V17" i="235"/>
  <c r="U17" i="235"/>
  <c r="T17" i="235"/>
  <c r="S17" i="235"/>
  <c r="R17" i="235"/>
  <c r="Q17" i="235"/>
  <c r="P17" i="235"/>
  <c r="O17" i="235"/>
  <c r="N17" i="235"/>
  <c r="M17" i="235"/>
  <c r="L17" i="235"/>
  <c r="K17" i="235"/>
  <c r="J17" i="235"/>
  <c r="I17" i="235"/>
  <c r="H17" i="235"/>
  <c r="G17" i="235"/>
  <c r="F17" i="235"/>
  <c r="AR16" i="235"/>
  <c r="AQ16" i="235"/>
  <c r="AP16" i="235"/>
  <c r="AJ16" i="235"/>
  <c r="AI16" i="235"/>
  <c r="AH16" i="235"/>
  <c r="AG16" i="235"/>
  <c r="AF16" i="235"/>
  <c r="AE16" i="235"/>
  <c r="AD16" i="235"/>
  <c r="AC16" i="235"/>
  <c r="AB16" i="235"/>
  <c r="AA16" i="235"/>
  <c r="Z16" i="235"/>
  <c r="Y16" i="235"/>
  <c r="X16" i="235"/>
  <c r="W16" i="235"/>
  <c r="V16" i="235"/>
  <c r="U16" i="235"/>
  <c r="T16" i="235"/>
  <c r="S16" i="235"/>
  <c r="R16" i="235"/>
  <c r="Q16" i="235"/>
  <c r="P16" i="235"/>
  <c r="O16" i="235"/>
  <c r="N16" i="235"/>
  <c r="M16" i="235"/>
  <c r="L16" i="235"/>
  <c r="K16" i="235"/>
  <c r="J16" i="235"/>
  <c r="I16" i="235"/>
  <c r="H16" i="235"/>
  <c r="G16" i="235"/>
  <c r="F16" i="235"/>
  <c r="AR15" i="235"/>
  <c r="AQ15" i="235"/>
  <c r="AP15" i="235"/>
  <c r="AK15" i="235"/>
  <c r="AJ15" i="235"/>
  <c r="AI15" i="235"/>
  <c r="AH15" i="235"/>
  <c r="AG15" i="235"/>
  <c r="AF15" i="235"/>
  <c r="AE15" i="235"/>
  <c r="AD15" i="235"/>
  <c r="AC15" i="235"/>
  <c r="AB15" i="235"/>
  <c r="AA15" i="235"/>
  <c r="Z15" i="235"/>
  <c r="Y15" i="235"/>
  <c r="X15" i="235"/>
  <c r="W15" i="235"/>
  <c r="V15" i="235"/>
  <c r="U15" i="235"/>
  <c r="T15" i="235"/>
  <c r="S15" i="235"/>
  <c r="R15" i="235"/>
  <c r="Q15" i="235"/>
  <c r="P15" i="235"/>
  <c r="O15" i="235"/>
  <c r="N15" i="235"/>
  <c r="M15" i="235"/>
  <c r="L15" i="235"/>
  <c r="K15" i="235"/>
  <c r="J15" i="235"/>
  <c r="I15" i="235"/>
  <c r="H15" i="235"/>
  <c r="G15" i="235"/>
  <c r="F15" i="235"/>
  <c r="AR14" i="235"/>
  <c r="AQ14" i="235"/>
  <c r="AP14" i="235"/>
  <c r="AK14" i="235"/>
  <c r="AR13" i="235"/>
  <c r="AQ13" i="235"/>
  <c r="AP13" i="235"/>
  <c r="AK13" i="235"/>
  <c r="AZ12" i="235"/>
  <c r="AY12" i="235"/>
  <c r="AR12" i="235"/>
  <c r="AQ12" i="235"/>
  <c r="AP12" i="235"/>
  <c r="AM12" i="235"/>
  <c r="AL12" i="235"/>
  <c r="AK12" i="235"/>
  <c r="AJ12" i="235"/>
  <c r="AI12" i="235"/>
  <c r="AH12" i="235"/>
  <c r="AG12" i="235"/>
  <c r="AF12" i="235"/>
  <c r="AE12" i="235"/>
  <c r="AD12" i="235"/>
  <c r="AC12" i="235"/>
  <c r="AB12" i="235"/>
  <c r="AA12" i="235"/>
  <c r="Z12" i="235"/>
  <c r="Y12" i="235"/>
  <c r="X12" i="235"/>
  <c r="W12" i="235"/>
  <c r="V12" i="235"/>
  <c r="U12" i="235"/>
  <c r="T12" i="235"/>
  <c r="S12" i="235"/>
  <c r="R12" i="235"/>
  <c r="Q12" i="235"/>
  <c r="P12" i="235"/>
  <c r="O12" i="235"/>
  <c r="N12" i="235"/>
  <c r="M12" i="235"/>
  <c r="L12" i="235"/>
  <c r="K12" i="235"/>
  <c r="J12" i="235"/>
  <c r="I12" i="235"/>
  <c r="H12" i="235"/>
  <c r="G12" i="235"/>
  <c r="F12" i="235"/>
  <c r="D12" i="235"/>
  <c r="AR11" i="235"/>
  <c r="AQ11" i="235"/>
  <c r="AP11" i="235"/>
  <c r="AK11" i="235"/>
  <c r="AJ11" i="235"/>
  <c r="AI11" i="235"/>
  <c r="AH11" i="235"/>
  <c r="AG11" i="235"/>
  <c r="AF11" i="235"/>
  <c r="AE11" i="235"/>
  <c r="AD11" i="235"/>
  <c r="AC11" i="235"/>
  <c r="AB11" i="235"/>
  <c r="AA11" i="235"/>
  <c r="Z11" i="235"/>
  <c r="Y11" i="235"/>
  <c r="X11" i="235"/>
  <c r="W11" i="235"/>
  <c r="V11" i="235"/>
  <c r="U11" i="235"/>
  <c r="T11" i="235"/>
  <c r="S11" i="235"/>
  <c r="R11" i="235"/>
  <c r="Q11" i="235"/>
  <c r="P11" i="235"/>
  <c r="O11" i="235"/>
  <c r="N11" i="235"/>
  <c r="M11" i="235"/>
  <c r="L11" i="235"/>
  <c r="K11" i="235"/>
  <c r="J11" i="235"/>
  <c r="I11" i="235"/>
  <c r="H11" i="235"/>
  <c r="G11" i="235"/>
  <c r="F11" i="235"/>
  <c r="AR10" i="235"/>
  <c r="AQ10" i="235"/>
  <c r="AP10" i="235"/>
  <c r="AK10" i="235"/>
  <c r="AR9" i="235"/>
  <c r="AQ9" i="235"/>
  <c r="AP9" i="235"/>
  <c r="AK9" i="235"/>
  <c r="AJ9" i="235"/>
  <c r="AI9" i="235"/>
  <c r="AH9" i="235"/>
  <c r="AG9" i="235"/>
  <c r="AF9" i="235"/>
  <c r="AE9" i="235"/>
  <c r="AD9" i="235"/>
  <c r="AC9" i="235"/>
  <c r="AB9" i="235"/>
  <c r="AA9" i="235"/>
  <c r="Z9" i="235"/>
  <c r="Y9" i="235"/>
  <c r="X9" i="235"/>
  <c r="W9" i="235"/>
  <c r="V9" i="235"/>
  <c r="U9" i="235"/>
  <c r="T9" i="235"/>
  <c r="S9" i="235"/>
  <c r="R9" i="235"/>
  <c r="Q9" i="235"/>
  <c r="P9" i="235"/>
  <c r="O9" i="235"/>
  <c r="N9" i="235"/>
  <c r="M9" i="235"/>
  <c r="L9" i="235"/>
  <c r="K9" i="235"/>
  <c r="J9" i="235"/>
  <c r="I9" i="235"/>
  <c r="H9" i="235"/>
  <c r="G9" i="235"/>
  <c r="F9" i="235"/>
  <c r="AR8" i="235"/>
  <c r="AQ8" i="235"/>
  <c r="AP8" i="235"/>
  <c r="AK8" i="235"/>
  <c r="AJ8" i="235"/>
  <c r="AI8" i="235"/>
  <c r="AH8" i="235"/>
  <c r="AG8" i="235"/>
  <c r="AF8" i="235"/>
  <c r="AE8" i="235"/>
  <c r="AD8" i="235"/>
  <c r="AC8" i="235"/>
  <c r="AB8" i="235"/>
  <c r="AA8" i="235"/>
  <c r="Z8" i="235"/>
  <c r="Y8" i="235"/>
  <c r="X8" i="235"/>
  <c r="W8" i="235"/>
  <c r="V8" i="235"/>
  <c r="U8" i="235"/>
  <c r="T8" i="235"/>
  <c r="S8" i="235"/>
  <c r="R8" i="235"/>
  <c r="Q8" i="235"/>
  <c r="P8" i="235"/>
  <c r="O8" i="235"/>
  <c r="N8" i="235"/>
  <c r="M8" i="235"/>
  <c r="L8" i="235"/>
  <c r="K8" i="235"/>
  <c r="J8" i="235"/>
  <c r="I8" i="235"/>
  <c r="H8" i="235"/>
  <c r="G8" i="235"/>
  <c r="F8" i="235"/>
  <c r="AR7" i="235"/>
  <c r="AQ7" i="235"/>
  <c r="AP7" i="235"/>
  <c r="AK7" i="235"/>
  <c r="AR6" i="235"/>
  <c r="AQ6" i="235"/>
  <c r="AP6" i="235"/>
  <c r="AK6" i="235"/>
  <c r="AJ6" i="235"/>
  <c r="AI6" i="235"/>
  <c r="AH6" i="235"/>
  <c r="AG6" i="235"/>
  <c r="AF6" i="235"/>
  <c r="AE6" i="235"/>
  <c r="AD6" i="235"/>
  <c r="AC6" i="235"/>
  <c r="AB6" i="235"/>
  <c r="AA6" i="235"/>
  <c r="Z6" i="235"/>
  <c r="Y6" i="235"/>
  <c r="X6" i="235"/>
  <c r="W6" i="235"/>
  <c r="V6" i="235"/>
  <c r="U6" i="235"/>
  <c r="T6" i="235"/>
  <c r="S6" i="235"/>
  <c r="R6" i="235"/>
  <c r="Q6" i="235"/>
  <c r="P6" i="235"/>
  <c r="O6" i="235"/>
  <c r="N6" i="235"/>
  <c r="M6" i="235"/>
  <c r="L6" i="235"/>
  <c r="K6" i="235"/>
  <c r="J6" i="235"/>
  <c r="I6" i="235"/>
  <c r="H6" i="235"/>
  <c r="G6" i="235"/>
  <c r="F6" i="235"/>
  <c r="AR5" i="235"/>
  <c r="AQ5" i="235"/>
  <c r="AP5" i="235"/>
  <c r="AM5" i="235"/>
  <c r="AL5" i="235"/>
  <c r="AK5" i="235"/>
  <c r="AM4" i="235"/>
  <c r="AJ4" i="235"/>
  <c r="AI4" i="235"/>
  <c r="AH4" i="235"/>
  <c r="AG4" i="235"/>
  <c r="AF4" i="235"/>
  <c r="AE4" i="235"/>
  <c r="AD4" i="235"/>
  <c r="AC4" i="235"/>
  <c r="AB4" i="235"/>
  <c r="AA4" i="235"/>
  <c r="Z4" i="235"/>
  <c r="Y4" i="235"/>
  <c r="X4" i="235"/>
  <c r="W4" i="235"/>
  <c r="V4" i="235"/>
  <c r="U4" i="235"/>
  <c r="T4" i="235"/>
  <c r="S4" i="235"/>
  <c r="R4" i="235"/>
  <c r="Q4" i="235"/>
  <c r="P4" i="235"/>
  <c r="O4" i="235"/>
  <c r="N4" i="235"/>
  <c r="M4" i="235"/>
  <c r="L4" i="235"/>
  <c r="K4" i="235"/>
  <c r="J4" i="235"/>
  <c r="I4" i="235"/>
  <c r="H4" i="235"/>
  <c r="G4" i="235"/>
  <c r="F4" i="235"/>
  <c r="AJ3" i="235"/>
  <c r="AI3" i="235"/>
  <c r="AH3" i="235"/>
  <c r="AG3" i="235"/>
  <c r="AF3" i="235"/>
  <c r="AE3" i="235"/>
  <c r="AD3" i="235"/>
  <c r="AC3" i="235"/>
  <c r="AB3" i="235"/>
  <c r="AA3" i="235"/>
  <c r="Z3" i="235"/>
  <c r="Y3" i="235"/>
  <c r="X3" i="235"/>
  <c r="W3" i="235"/>
  <c r="V3" i="235"/>
  <c r="U3" i="235"/>
  <c r="T3" i="235"/>
  <c r="S3" i="235"/>
  <c r="R3" i="235"/>
  <c r="Q3" i="235"/>
  <c r="P3" i="235"/>
  <c r="O3" i="235"/>
  <c r="N3" i="235"/>
  <c r="M3" i="235"/>
  <c r="L3" i="235"/>
  <c r="K3" i="235"/>
  <c r="J3" i="235"/>
  <c r="I3" i="235"/>
  <c r="H3" i="235"/>
  <c r="G3" i="235"/>
  <c r="F3" i="235"/>
  <c r="AJ386" i="234"/>
  <c r="AI386" i="234"/>
  <c r="AH386" i="234"/>
  <c r="AG386" i="234"/>
  <c r="AF386" i="234"/>
  <c r="AE386" i="234"/>
  <c r="AD386" i="234"/>
  <c r="AC386" i="234"/>
  <c r="AB386" i="234"/>
  <c r="AA386" i="234"/>
  <c r="Z386" i="234"/>
  <c r="Y386" i="234"/>
  <c r="X386" i="234"/>
  <c r="W386" i="234"/>
  <c r="V386" i="234"/>
  <c r="U386" i="234"/>
  <c r="T386" i="234"/>
  <c r="S386" i="234"/>
  <c r="R386" i="234"/>
  <c r="Q386" i="234"/>
  <c r="P386" i="234"/>
  <c r="O386" i="234"/>
  <c r="N386" i="234"/>
  <c r="M386" i="234"/>
  <c r="L386" i="234"/>
  <c r="K386" i="234"/>
  <c r="J386" i="234"/>
  <c r="I386" i="234"/>
  <c r="H386" i="234"/>
  <c r="G386" i="234"/>
  <c r="F386" i="234"/>
  <c r="AJ385" i="234"/>
  <c r="AI385" i="234"/>
  <c r="AH385" i="234"/>
  <c r="AG385" i="234"/>
  <c r="AF385" i="234"/>
  <c r="AE385" i="234"/>
  <c r="AD385" i="234"/>
  <c r="AC385" i="234"/>
  <c r="AB385" i="234"/>
  <c r="AA385" i="234"/>
  <c r="Z385" i="234"/>
  <c r="Y385" i="234"/>
  <c r="X385" i="234"/>
  <c r="W385" i="234"/>
  <c r="V385" i="234"/>
  <c r="U385" i="234"/>
  <c r="T385" i="234"/>
  <c r="S385" i="234"/>
  <c r="R385" i="234"/>
  <c r="Q385" i="234"/>
  <c r="P385" i="234"/>
  <c r="O385" i="234"/>
  <c r="N385" i="234"/>
  <c r="M385" i="234"/>
  <c r="L385" i="234"/>
  <c r="K385" i="234"/>
  <c r="J385" i="234"/>
  <c r="I385" i="234"/>
  <c r="H385" i="234"/>
  <c r="G385" i="234"/>
  <c r="F385" i="234"/>
  <c r="AJ384" i="234"/>
  <c r="AI384" i="234"/>
  <c r="AH384" i="234"/>
  <c r="AG384" i="234"/>
  <c r="AF384" i="234"/>
  <c r="AE384" i="234"/>
  <c r="AD384" i="234"/>
  <c r="AC384" i="234"/>
  <c r="AB384" i="234"/>
  <c r="AA384" i="234"/>
  <c r="Z384" i="234"/>
  <c r="Y384" i="234"/>
  <c r="X384" i="234"/>
  <c r="W384" i="234"/>
  <c r="V384" i="234"/>
  <c r="U384" i="234"/>
  <c r="T384" i="234"/>
  <c r="S384" i="234"/>
  <c r="R384" i="234"/>
  <c r="Q384" i="234"/>
  <c r="P384" i="234"/>
  <c r="O384" i="234"/>
  <c r="N384" i="234"/>
  <c r="M384" i="234"/>
  <c r="L384" i="234"/>
  <c r="K384" i="234"/>
  <c r="J384" i="234"/>
  <c r="I384" i="234"/>
  <c r="H384" i="234"/>
  <c r="G384" i="234"/>
  <c r="F384" i="234"/>
  <c r="AJ383" i="234"/>
  <c r="AI383" i="234"/>
  <c r="AH383" i="234"/>
  <c r="AG383" i="234"/>
  <c r="AF383" i="234"/>
  <c r="AE383" i="234"/>
  <c r="AD383" i="234"/>
  <c r="AC383" i="234"/>
  <c r="AB383" i="234"/>
  <c r="AA383" i="234"/>
  <c r="Z383" i="234"/>
  <c r="Y383" i="234"/>
  <c r="X383" i="234"/>
  <c r="W383" i="234"/>
  <c r="V383" i="234"/>
  <c r="U383" i="234"/>
  <c r="T383" i="234"/>
  <c r="S383" i="234"/>
  <c r="R383" i="234"/>
  <c r="Q383" i="234"/>
  <c r="P383" i="234"/>
  <c r="O383" i="234"/>
  <c r="N383" i="234"/>
  <c r="M383" i="234"/>
  <c r="L383" i="234"/>
  <c r="K383" i="234"/>
  <c r="J383" i="234"/>
  <c r="I383" i="234"/>
  <c r="H383" i="234"/>
  <c r="G383" i="234"/>
  <c r="F383" i="234"/>
  <c r="AJ382" i="234"/>
  <c r="AI382" i="234"/>
  <c r="AH382" i="234"/>
  <c r="AG382" i="234"/>
  <c r="AF382" i="234"/>
  <c r="AE382" i="234"/>
  <c r="AD382" i="234"/>
  <c r="AC382" i="234"/>
  <c r="AB382" i="234"/>
  <c r="AA382" i="234"/>
  <c r="Z382" i="234"/>
  <c r="Y382" i="234"/>
  <c r="X382" i="234"/>
  <c r="W382" i="234"/>
  <c r="V382" i="234"/>
  <c r="U382" i="234"/>
  <c r="T382" i="234"/>
  <c r="S382" i="234"/>
  <c r="R382" i="234"/>
  <c r="Q382" i="234"/>
  <c r="P382" i="234"/>
  <c r="O382" i="234"/>
  <c r="N382" i="234"/>
  <c r="M382" i="234"/>
  <c r="L382" i="234"/>
  <c r="K382" i="234"/>
  <c r="J382" i="234"/>
  <c r="I382" i="234"/>
  <c r="H382" i="234"/>
  <c r="G382" i="234"/>
  <c r="F382" i="234"/>
  <c r="AJ381" i="234"/>
  <c r="AI381" i="234"/>
  <c r="AH381" i="234"/>
  <c r="AG381" i="234"/>
  <c r="AF381" i="234"/>
  <c r="AE381" i="234"/>
  <c r="AD381" i="234"/>
  <c r="AC381" i="234"/>
  <c r="AB381" i="234"/>
  <c r="AA381" i="234"/>
  <c r="Z381" i="234"/>
  <c r="Y381" i="234"/>
  <c r="X381" i="234"/>
  <c r="W381" i="234"/>
  <c r="V381" i="234"/>
  <c r="U381" i="234"/>
  <c r="T381" i="234"/>
  <c r="S381" i="234"/>
  <c r="R381" i="234"/>
  <c r="Q381" i="234"/>
  <c r="P381" i="234"/>
  <c r="O381" i="234"/>
  <c r="N381" i="234"/>
  <c r="M381" i="234"/>
  <c r="L381" i="234"/>
  <c r="K381" i="234"/>
  <c r="J381" i="234"/>
  <c r="I381" i="234"/>
  <c r="H381" i="234"/>
  <c r="G381" i="234"/>
  <c r="F381" i="234"/>
  <c r="AJ380" i="234"/>
  <c r="AI380" i="234"/>
  <c r="AH380" i="234"/>
  <c r="AG380" i="234"/>
  <c r="AF380" i="234"/>
  <c r="AE380" i="234"/>
  <c r="AD380" i="234"/>
  <c r="AC380" i="234"/>
  <c r="AB380" i="234"/>
  <c r="AA380" i="234"/>
  <c r="Z380" i="234"/>
  <c r="Y380" i="234"/>
  <c r="X380" i="234"/>
  <c r="W380" i="234"/>
  <c r="V380" i="234"/>
  <c r="U380" i="234"/>
  <c r="T380" i="234"/>
  <c r="S380" i="234"/>
  <c r="R380" i="234"/>
  <c r="Q380" i="234"/>
  <c r="P380" i="234"/>
  <c r="O380" i="234"/>
  <c r="N380" i="234"/>
  <c r="M380" i="234"/>
  <c r="L380" i="234"/>
  <c r="K380" i="234"/>
  <c r="J380" i="234"/>
  <c r="I380" i="234"/>
  <c r="H380" i="234"/>
  <c r="G380" i="234"/>
  <c r="F380" i="234"/>
  <c r="AJ379" i="234"/>
  <c r="AI379" i="234"/>
  <c r="AH379" i="234"/>
  <c r="AG379" i="234"/>
  <c r="AF379" i="234"/>
  <c r="AE379" i="234"/>
  <c r="AD379" i="234"/>
  <c r="AC379" i="234"/>
  <c r="AB379" i="234"/>
  <c r="AA379" i="234"/>
  <c r="Z379" i="234"/>
  <c r="Y379" i="234"/>
  <c r="X379" i="234"/>
  <c r="W379" i="234"/>
  <c r="V379" i="234"/>
  <c r="U379" i="234"/>
  <c r="T379" i="234"/>
  <c r="S379" i="234"/>
  <c r="R379" i="234"/>
  <c r="Q379" i="234"/>
  <c r="P379" i="234"/>
  <c r="O379" i="234"/>
  <c r="N379" i="234"/>
  <c r="M379" i="234"/>
  <c r="L379" i="234"/>
  <c r="K379" i="234"/>
  <c r="J379" i="234"/>
  <c r="I379" i="234"/>
  <c r="H379" i="234"/>
  <c r="G379" i="234"/>
  <c r="F379" i="234"/>
  <c r="AJ378" i="234"/>
  <c r="AI378" i="234"/>
  <c r="AH378" i="234"/>
  <c r="AG378" i="234"/>
  <c r="AF378" i="234"/>
  <c r="AE378" i="234"/>
  <c r="AD378" i="234"/>
  <c r="AC378" i="234"/>
  <c r="AB378" i="234"/>
  <c r="AA378" i="234"/>
  <c r="Z378" i="234"/>
  <c r="Y378" i="234"/>
  <c r="X378" i="234"/>
  <c r="W378" i="234"/>
  <c r="V378" i="234"/>
  <c r="U378" i="234"/>
  <c r="T378" i="234"/>
  <c r="S378" i="234"/>
  <c r="R378" i="234"/>
  <c r="Q378" i="234"/>
  <c r="P378" i="234"/>
  <c r="O378" i="234"/>
  <c r="N378" i="234"/>
  <c r="M378" i="234"/>
  <c r="L378" i="234"/>
  <c r="K378" i="234"/>
  <c r="J378" i="234"/>
  <c r="I378" i="234"/>
  <c r="H378" i="234"/>
  <c r="G378" i="234"/>
  <c r="F378" i="234"/>
  <c r="BF371" i="234"/>
  <c r="BE371" i="234"/>
  <c r="BC371" i="234"/>
  <c r="BB371" i="234"/>
  <c r="AZ371" i="234"/>
  <c r="AY371" i="234"/>
  <c r="BF370" i="234"/>
  <c r="BE370" i="234"/>
  <c r="BF369" i="234"/>
  <c r="BE369" i="234"/>
  <c r="BF368" i="234"/>
  <c r="BE368" i="234"/>
  <c r="BF367" i="234"/>
  <c r="BE367" i="234"/>
  <c r="BF366" i="234"/>
  <c r="BE366" i="234"/>
  <c r="C366" i="234"/>
  <c r="BF365" i="234"/>
  <c r="BE365" i="234"/>
  <c r="E365" i="234"/>
  <c r="D365" i="234"/>
  <c r="BF364" i="234"/>
  <c r="BE364" i="234"/>
  <c r="E364" i="234"/>
  <c r="BF363" i="234"/>
  <c r="BE363" i="234"/>
  <c r="BF362" i="234"/>
  <c r="BE362" i="234"/>
  <c r="BF361" i="234"/>
  <c r="BE361" i="234"/>
  <c r="BF360" i="234"/>
  <c r="BE360" i="234"/>
  <c r="BF359" i="234"/>
  <c r="BE359" i="234"/>
  <c r="BF358" i="234"/>
  <c r="BE358" i="234"/>
  <c r="BF357" i="234"/>
  <c r="BE357" i="234"/>
  <c r="BF356" i="234"/>
  <c r="BE356" i="234"/>
  <c r="BF355" i="234"/>
  <c r="BE355" i="234"/>
  <c r="BF354" i="234"/>
  <c r="BE354" i="234"/>
  <c r="BF353" i="234"/>
  <c r="BE353" i="234"/>
  <c r="BF352" i="234"/>
  <c r="BE352" i="234"/>
  <c r="BF351" i="234"/>
  <c r="BE351" i="234"/>
  <c r="BF350" i="234"/>
  <c r="BE350" i="234"/>
  <c r="BF349" i="234"/>
  <c r="BE349" i="234"/>
  <c r="BF348" i="234"/>
  <c r="BE348" i="234"/>
  <c r="BF347" i="234"/>
  <c r="BE347" i="234"/>
  <c r="BF346" i="234"/>
  <c r="BE346" i="234"/>
  <c r="AE346" i="234"/>
  <c r="AD346" i="234"/>
  <c r="AC346" i="234"/>
  <c r="AB346" i="234"/>
  <c r="AA346" i="234"/>
  <c r="Z346" i="234"/>
  <c r="Y346" i="234"/>
  <c r="X346" i="234"/>
  <c r="W346" i="234"/>
  <c r="V346" i="234"/>
  <c r="U346" i="234"/>
  <c r="T346" i="234"/>
  <c r="S346" i="234"/>
  <c r="R346" i="234"/>
  <c r="Q346" i="234"/>
  <c r="P346" i="234"/>
  <c r="O346" i="234"/>
  <c r="N346" i="234"/>
  <c r="M346" i="234"/>
  <c r="L346" i="234"/>
  <c r="K346" i="234"/>
  <c r="J346" i="234"/>
  <c r="I346" i="234"/>
  <c r="H346" i="234"/>
  <c r="G346" i="234"/>
  <c r="F346" i="234"/>
  <c r="AO343" i="234"/>
  <c r="AZ342" i="234"/>
  <c r="AY342" i="234"/>
  <c r="AP341" i="234"/>
  <c r="AM341" i="234"/>
  <c r="AL341" i="234"/>
  <c r="AK341" i="234"/>
  <c r="AJ341" i="234"/>
  <c r="AI341" i="234"/>
  <c r="AH341" i="234"/>
  <c r="AG341" i="234"/>
  <c r="AF341" i="234"/>
  <c r="AE341" i="234"/>
  <c r="AD341" i="234"/>
  <c r="AC341" i="234"/>
  <c r="AB341" i="234"/>
  <c r="AA341" i="234"/>
  <c r="Z341" i="234"/>
  <c r="Y341" i="234"/>
  <c r="X341" i="234"/>
  <c r="W341" i="234"/>
  <c r="V341" i="234"/>
  <c r="U341" i="234"/>
  <c r="T341" i="234"/>
  <c r="S341" i="234"/>
  <c r="R341" i="234"/>
  <c r="Q341" i="234"/>
  <c r="P341" i="234"/>
  <c r="O341" i="234"/>
  <c r="N341" i="234"/>
  <c r="M341" i="234"/>
  <c r="L341" i="234"/>
  <c r="K341" i="234"/>
  <c r="J341" i="234"/>
  <c r="I341" i="234"/>
  <c r="H341" i="234"/>
  <c r="G341" i="234"/>
  <c r="F341" i="234"/>
  <c r="E341" i="234"/>
  <c r="AP340" i="234"/>
  <c r="AM340" i="234"/>
  <c r="AL340" i="234"/>
  <c r="AK340" i="234"/>
  <c r="AJ340" i="234"/>
  <c r="AI340" i="234"/>
  <c r="AH340" i="234"/>
  <c r="AG340" i="234"/>
  <c r="AF340" i="234"/>
  <c r="AE340" i="234"/>
  <c r="AD340" i="234"/>
  <c r="AC340" i="234"/>
  <c r="AB340" i="234"/>
  <c r="AA340" i="234"/>
  <c r="Z340" i="234"/>
  <c r="Y340" i="234"/>
  <c r="X340" i="234"/>
  <c r="W340" i="234"/>
  <c r="V340" i="234"/>
  <c r="U340" i="234"/>
  <c r="T340" i="234"/>
  <c r="S340" i="234"/>
  <c r="R340" i="234"/>
  <c r="Q340" i="234"/>
  <c r="P340" i="234"/>
  <c r="O340" i="234"/>
  <c r="N340" i="234"/>
  <c r="M340" i="234"/>
  <c r="L340" i="234"/>
  <c r="K340" i="234"/>
  <c r="J340" i="234"/>
  <c r="I340" i="234"/>
  <c r="H340" i="234"/>
  <c r="G340" i="234"/>
  <c r="F340" i="234"/>
  <c r="AZ339" i="234"/>
  <c r="AY339" i="234"/>
  <c r="AP339" i="234"/>
  <c r="AM339" i="234"/>
  <c r="AL339" i="234"/>
  <c r="AK339" i="234"/>
  <c r="AJ339" i="234"/>
  <c r="AI339" i="234"/>
  <c r="AH339" i="234"/>
  <c r="AG339" i="234"/>
  <c r="AF339" i="234"/>
  <c r="AE339" i="234"/>
  <c r="AD339" i="234"/>
  <c r="AC339" i="234"/>
  <c r="AB339" i="234"/>
  <c r="AA339" i="234"/>
  <c r="Z339" i="234"/>
  <c r="Y339" i="234"/>
  <c r="X339" i="234"/>
  <c r="W339" i="234"/>
  <c r="V339" i="234"/>
  <c r="U339" i="234"/>
  <c r="T339" i="234"/>
  <c r="S339" i="234"/>
  <c r="R339" i="234"/>
  <c r="Q339" i="234"/>
  <c r="P339" i="234"/>
  <c r="O339" i="234"/>
  <c r="N339" i="234"/>
  <c r="M339" i="234"/>
  <c r="L339" i="234"/>
  <c r="K339" i="234"/>
  <c r="J339" i="234"/>
  <c r="I339" i="234"/>
  <c r="H339" i="234"/>
  <c r="G339" i="234"/>
  <c r="F339" i="234"/>
  <c r="AP338" i="234"/>
  <c r="AM338" i="234"/>
  <c r="AL338" i="234"/>
  <c r="AK338" i="234"/>
  <c r="AJ338" i="234"/>
  <c r="AI338" i="234"/>
  <c r="AH338" i="234"/>
  <c r="AG338" i="234"/>
  <c r="AF338" i="234"/>
  <c r="AE338" i="234"/>
  <c r="AD338" i="234"/>
  <c r="AC338" i="234"/>
  <c r="AB338" i="234"/>
  <c r="AA338" i="234"/>
  <c r="Z338" i="234"/>
  <c r="Y338" i="234"/>
  <c r="X338" i="234"/>
  <c r="W338" i="234"/>
  <c r="V338" i="234"/>
  <c r="U338" i="234"/>
  <c r="T338" i="234"/>
  <c r="S338" i="234"/>
  <c r="R338" i="234"/>
  <c r="Q338" i="234"/>
  <c r="P338" i="234"/>
  <c r="O338" i="234"/>
  <c r="N338" i="234"/>
  <c r="M338" i="234"/>
  <c r="L338" i="234"/>
  <c r="K338" i="234"/>
  <c r="J338" i="234"/>
  <c r="I338" i="234"/>
  <c r="H338" i="234"/>
  <c r="G338" i="234"/>
  <c r="F338" i="234"/>
  <c r="AP337" i="234"/>
  <c r="AM337" i="234"/>
  <c r="AL337" i="234"/>
  <c r="AK337" i="234"/>
  <c r="AJ337" i="234"/>
  <c r="AI337" i="234"/>
  <c r="AH337" i="234"/>
  <c r="AG337" i="234"/>
  <c r="AF337" i="234"/>
  <c r="AE337" i="234"/>
  <c r="AD337" i="234"/>
  <c r="AC337" i="234"/>
  <c r="AB337" i="234"/>
  <c r="AA337" i="234"/>
  <c r="Z337" i="234"/>
  <c r="Y337" i="234"/>
  <c r="X337" i="234"/>
  <c r="W337" i="234"/>
  <c r="V337" i="234"/>
  <c r="U337" i="234"/>
  <c r="T337" i="234"/>
  <c r="S337" i="234"/>
  <c r="R337" i="234"/>
  <c r="Q337" i="234"/>
  <c r="P337" i="234"/>
  <c r="O337" i="234"/>
  <c r="N337" i="234"/>
  <c r="M337" i="234"/>
  <c r="L337" i="234"/>
  <c r="K337" i="234"/>
  <c r="J337" i="234"/>
  <c r="I337" i="234"/>
  <c r="H337" i="234"/>
  <c r="G337" i="234"/>
  <c r="F337" i="234"/>
  <c r="E337" i="234"/>
  <c r="AP336" i="234"/>
  <c r="AM336" i="234"/>
  <c r="AL336" i="234"/>
  <c r="AK336" i="234"/>
  <c r="AJ336" i="234"/>
  <c r="AI336" i="234"/>
  <c r="AH336" i="234"/>
  <c r="AG336" i="234"/>
  <c r="AF336" i="234"/>
  <c r="AE336" i="234"/>
  <c r="AD336" i="234"/>
  <c r="AC336" i="234"/>
  <c r="AB336" i="234"/>
  <c r="AA336" i="234"/>
  <c r="Z336" i="234"/>
  <c r="Y336" i="234"/>
  <c r="X336" i="234"/>
  <c r="W336" i="234"/>
  <c r="V336" i="234"/>
  <c r="U336" i="234"/>
  <c r="T336" i="234"/>
  <c r="S336" i="234"/>
  <c r="R336" i="234"/>
  <c r="Q336" i="234"/>
  <c r="P336" i="234"/>
  <c r="O336" i="234"/>
  <c r="N336" i="234"/>
  <c r="M336" i="234"/>
  <c r="L336" i="234"/>
  <c r="K336" i="234"/>
  <c r="J336" i="234"/>
  <c r="I336" i="234"/>
  <c r="H336" i="234"/>
  <c r="G336" i="234"/>
  <c r="F336" i="234"/>
  <c r="E336" i="234"/>
  <c r="AP335" i="234"/>
  <c r="AJ335" i="234"/>
  <c r="AI335" i="234"/>
  <c r="AH335" i="234"/>
  <c r="AG335" i="234"/>
  <c r="AF335" i="234"/>
  <c r="AE335" i="234"/>
  <c r="AD335" i="234"/>
  <c r="AC335" i="234"/>
  <c r="AB335" i="234"/>
  <c r="AA335" i="234"/>
  <c r="Z335" i="234"/>
  <c r="Y335" i="234"/>
  <c r="X335" i="234"/>
  <c r="W335" i="234"/>
  <c r="V335" i="234"/>
  <c r="U335" i="234"/>
  <c r="T335" i="234"/>
  <c r="S335" i="234"/>
  <c r="R335" i="234"/>
  <c r="Q335" i="234"/>
  <c r="P335" i="234"/>
  <c r="O335" i="234"/>
  <c r="N335" i="234"/>
  <c r="M335" i="234"/>
  <c r="L335" i="234"/>
  <c r="K335" i="234"/>
  <c r="J335" i="234"/>
  <c r="I335" i="234"/>
  <c r="H335" i="234"/>
  <c r="G335" i="234"/>
  <c r="F335" i="234"/>
  <c r="AP334" i="234"/>
  <c r="AJ334" i="234"/>
  <c r="AI334" i="234"/>
  <c r="AH334" i="234"/>
  <c r="AG334" i="234"/>
  <c r="AF334" i="234"/>
  <c r="AE334" i="234"/>
  <c r="AD334" i="234"/>
  <c r="AC334" i="234"/>
  <c r="AB334" i="234"/>
  <c r="AA334" i="234"/>
  <c r="Z334" i="234"/>
  <c r="Y334" i="234"/>
  <c r="X334" i="234"/>
  <c r="W334" i="234"/>
  <c r="V334" i="234"/>
  <c r="U334" i="234"/>
  <c r="T334" i="234"/>
  <c r="S334" i="234"/>
  <c r="R334" i="234"/>
  <c r="Q334" i="234"/>
  <c r="P334" i="234"/>
  <c r="O334" i="234"/>
  <c r="N334" i="234"/>
  <c r="M334" i="234"/>
  <c r="L334" i="234"/>
  <c r="K334" i="234"/>
  <c r="J334" i="234"/>
  <c r="I334" i="234"/>
  <c r="H334" i="234"/>
  <c r="G334" i="234"/>
  <c r="F334" i="234"/>
  <c r="BD332" i="234"/>
  <c r="AR332" i="234"/>
  <c r="AQ332" i="234"/>
  <c r="AP332" i="234"/>
  <c r="AN332" i="234"/>
  <c r="AK332" i="234"/>
  <c r="AJ332" i="234"/>
  <c r="AI332" i="234"/>
  <c r="AH332" i="234"/>
  <c r="AG332" i="234"/>
  <c r="AF332" i="234"/>
  <c r="AE332" i="234"/>
  <c r="AD332" i="234"/>
  <c r="AC332" i="234"/>
  <c r="AB332" i="234"/>
  <c r="AA332" i="234"/>
  <c r="Z332" i="234"/>
  <c r="Y332" i="234"/>
  <c r="X332" i="234"/>
  <c r="W332" i="234"/>
  <c r="V332" i="234"/>
  <c r="U332" i="234"/>
  <c r="T332" i="234"/>
  <c r="S332" i="234"/>
  <c r="R332" i="234"/>
  <c r="Q332" i="234"/>
  <c r="P332" i="234"/>
  <c r="O332" i="234"/>
  <c r="N332" i="234"/>
  <c r="M332" i="234"/>
  <c r="L332" i="234"/>
  <c r="K332" i="234"/>
  <c r="J332" i="234"/>
  <c r="I332" i="234"/>
  <c r="H332" i="234"/>
  <c r="G332" i="234"/>
  <c r="F332" i="234"/>
  <c r="AR331" i="234"/>
  <c r="AQ331" i="234"/>
  <c r="AP331" i="234"/>
  <c r="AJ331" i="234"/>
  <c r="AI331" i="234"/>
  <c r="AH331" i="234"/>
  <c r="AG331" i="234"/>
  <c r="AF331" i="234"/>
  <c r="AE331" i="234"/>
  <c r="AD331" i="234"/>
  <c r="AC331" i="234"/>
  <c r="AB331" i="234"/>
  <c r="AA331" i="234"/>
  <c r="Z331" i="234"/>
  <c r="Y331" i="234"/>
  <c r="X331" i="234"/>
  <c r="W331" i="234"/>
  <c r="V331" i="234"/>
  <c r="U331" i="234"/>
  <c r="T331" i="234"/>
  <c r="S331" i="234"/>
  <c r="R331" i="234"/>
  <c r="Q331" i="234"/>
  <c r="P331" i="234"/>
  <c r="O331" i="234"/>
  <c r="N331" i="234"/>
  <c r="M331" i="234"/>
  <c r="L331" i="234"/>
  <c r="K331" i="234"/>
  <c r="J331" i="234"/>
  <c r="I331" i="234"/>
  <c r="H331" i="234"/>
  <c r="G331" i="234"/>
  <c r="F331" i="234"/>
  <c r="AR330" i="234"/>
  <c r="AQ330" i="234"/>
  <c r="AP330" i="234"/>
  <c r="AK330" i="234"/>
  <c r="AJ330" i="234"/>
  <c r="AI330" i="234"/>
  <c r="AH330" i="234"/>
  <c r="AG330" i="234"/>
  <c r="AF330" i="234"/>
  <c r="AE330" i="234"/>
  <c r="AD330" i="234"/>
  <c r="AC330" i="234"/>
  <c r="AB330" i="234"/>
  <c r="AA330" i="234"/>
  <c r="Z330" i="234"/>
  <c r="Y330" i="234"/>
  <c r="X330" i="234"/>
  <c r="W330" i="234"/>
  <c r="V330" i="234"/>
  <c r="U330" i="234"/>
  <c r="T330" i="234"/>
  <c r="S330" i="234"/>
  <c r="R330" i="234"/>
  <c r="Q330" i="234"/>
  <c r="P330" i="234"/>
  <c r="O330" i="234"/>
  <c r="N330" i="234"/>
  <c r="M330" i="234"/>
  <c r="L330" i="234"/>
  <c r="K330" i="234"/>
  <c r="J330" i="234"/>
  <c r="I330" i="234"/>
  <c r="H330" i="234"/>
  <c r="G330" i="234"/>
  <c r="F330" i="234"/>
  <c r="AR329" i="234"/>
  <c r="AQ329" i="234"/>
  <c r="AP329" i="234"/>
  <c r="AK329" i="234"/>
  <c r="AR328" i="234"/>
  <c r="AQ328" i="234"/>
  <c r="AP328" i="234"/>
  <c r="AK328" i="234"/>
  <c r="AZ327" i="234"/>
  <c r="AY327" i="234"/>
  <c r="AR327" i="234"/>
  <c r="AQ327" i="234"/>
  <c r="AP327" i="234"/>
  <c r="AK327" i="234"/>
  <c r="AJ327" i="234"/>
  <c r="AI327" i="234"/>
  <c r="AH327" i="234"/>
  <c r="AG327" i="234"/>
  <c r="AF327" i="234"/>
  <c r="AE327" i="234"/>
  <c r="AD327" i="234"/>
  <c r="AC327" i="234"/>
  <c r="AB327" i="234"/>
  <c r="AA327" i="234"/>
  <c r="Z327" i="234"/>
  <c r="Y327" i="234"/>
  <c r="X327" i="234"/>
  <c r="W327" i="234"/>
  <c r="V327" i="234"/>
  <c r="U327" i="234"/>
  <c r="T327" i="234"/>
  <c r="S327" i="234"/>
  <c r="R327" i="234"/>
  <c r="Q327" i="234"/>
  <c r="P327" i="234"/>
  <c r="O327" i="234"/>
  <c r="N327" i="234"/>
  <c r="M327" i="234"/>
  <c r="L327" i="234"/>
  <c r="K327" i="234"/>
  <c r="J327" i="234"/>
  <c r="I327" i="234"/>
  <c r="H327" i="234"/>
  <c r="G327" i="234"/>
  <c r="F327" i="234"/>
  <c r="D327" i="234"/>
  <c r="AR326" i="234"/>
  <c r="AQ326" i="234"/>
  <c r="AP326" i="234"/>
  <c r="AK326" i="234"/>
  <c r="AJ326" i="234"/>
  <c r="AI326" i="234"/>
  <c r="AH326" i="234"/>
  <c r="AG326" i="234"/>
  <c r="AF326" i="234"/>
  <c r="AE326" i="234"/>
  <c r="AD326" i="234"/>
  <c r="AC326" i="234"/>
  <c r="AB326" i="234"/>
  <c r="AA326" i="234"/>
  <c r="Z326" i="234"/>
  <c r="Y326" i="234"/>
  <c r="X326" i="234"/>
  <c r="W326" i="234"/>
  <c r="V326" i="234"/>
  <c r="U326" i="234"/>
  <c r="T326" i="234"/>
  <c r="S326" i="234"/>
  <c r="R326" i="234"/>
  <c r="Q326" i="234"/>
  <c r="P326" i="234"/>
  <c r="O326" i="234"/>
  <c r="N326" i="234"/>
  <c r="M326" i="234"/>
  <c r="L326" i="234"/>
  <c r="K326" i="234"/>
  <c r="J326" i="234"/>
  <c r="I326" i="234"/>
  <c r="H326" i="234"/>
  <c r="G326" i="234"/>
  <c r="F326" i="234"/>
  <c r="AR325" i="234"/>
  <c r="AQ325" i="234"/>
  <c r="AP325" i="234"/>
  <c r="AK325" i="234"/>
  <c r="AR324" i="234"/>
  <c r="AQ324" i="234"/>
  <c r="AP324" i="234"/>
  <c r="AK324" i="234"/>
  <c r="AJ324" i="234"/>
  <c r="AI324" i="234"/>
  <c r="AH324" i="234"/>
  <c r="AG324" i="234"/>
  <c r="AF324" i="234"/>
  <c r="AE324" i="234"/>
  <c r="AD324" i="234"/>
  <c r="AC324" i="234"/>
  <c r="AB324" i="234"/>
  <c r="AA324" i="234"/>
  <c r="Z324" i="234"/>
  <c r="Y324" i="234"/>
  <c r="X324" i="234"/>
  <c r="W324" i="234"/>
  <c r="V324" i="234"/>
  <c r="U324" i="234"/>
  <c r="T324" i="234"/>
  <c r="S324" i="234"/>
  <c r="R324" i="234"/>
  <c r="Q324" i="234"/>
  <c r="P324" i="234"/>
  <c r="O324" i="234"/>
  <c r="N324" i="234"/>
  <c r="M324" i="234"/>
  <c r="L324" i="234"/>
  <c r="K324" i="234"/>
  <c r="J324" i="234"/>
  <c r="I324" i="234"/>
  <c r="H324" i="234"/>
  <c r="G324" i="234"/>
  <c r="F324" i="234"/>
  <c r="AR323" i="234"/>
  <c r="AQ323" i="234"/>
  <c r="AP323" i="234"/>
  <c r="AK323" i="234"/>
  <c r="AJ323" i="234"/>
  <c r="AI323" i="234"/>
  <c r="AH323" i="234"/>
  <c r="AG323" i="234"/>
  <c r="AF323" i="234"/>
  <c r="AE323" i="234"/>
  <c r="AD323" i="234"/>
  <c r="AC323" i="234"/>
  <c r="AB323" i="234"/>
  <c r="AA323" i="234"/>
  <c r="Z323" i="234"/>
  <c r="Y323" i="234"/>
  <c r="X323" i="234"/>
  <c r="W323" i="234"/>
  <c r="V323" i="234"/>
  <c r="U323" i="234"/>
  <c r="T323" i="234"/>
  <c r="S323" i="234"/>
  <c r="R323" i="234"/>
  <c r="Q323" i="234"/>
  <c r="P323" i="234"/>
  <c r="O323" i="234"/>
  <c r="N323" i="234"/>
  <c r="M323" i="234"/>
  <c r="L323" i="234"/>
  <c r="K323" i="234"/>
  <c r="J323" i="234"/>
  <c r="I323" i="234"/>
  <c r="H323" i="234"/>
  <c r="G323" i="234"/>
  <c r="F323" i="234"/>
  <c r="AR322" i="234"/>
  <c r="AQ322" i="234"/>
  <c r="AP322" i="234"/>
  <c r="AK322" i="234"/>
  <c r="AR321" i="234"/>
  <c r="AQ321" i="234"/>
  <c r="AP321" i="234"/>
  <c r="AK321" i="234"/>
  <c r="AJ321" i="234"/>
  <c r="AI321" i="234"/>
  <c r="AH321" i="234"/>
  <c r="AG321" i="234"/>
  <c r="AF321" i="234"/>
  <c r="AE321" i="234"/>
  <c r="AD321" i="234"/>
  <c r="AC321" i="234"/>
  <c r="AB321" i="234"/>
  <c r="AA321" i="234"/>
  <c r="Z321" i="234"/>
  <c r="Y321" i="234"/>
  <c r="X321" i="234"/>
  <c r="W321" i="234"/>
  <c r="V321" i="234"/>
  <c r="U321" i="234"/>
  <c r="T321" i="234"/>
  <c r="S321" i="234"/>
  <c r="R321" i="234"/>
  <c r="Q321" i="234"/>
  <c r="P321" i="234"/>
  <c r="O321" i="234"/>
  <c r="N321" i="234"/>
  <c r="M321" i="234"/>
  <c r="L321" i="234"/>
  <c r="K321" i="234"/>
  <c r="J321" i="234"/>
  <c r="I321" i="234"/>
  <c r="H321" i="234"/>
  <c r="G321" i="234"/>
  <c r="F321" i="234"/>
  <c r="AR320" i="234"/>
  <c r="AQ320" i="234"/>
  <c r="AP320" i="234"/>
  <c r="AK320" i="234"/>
  <c r="BD319" i="234"/>
  <c r="AR319" i="234"/>
  <c r="AQ319" i="234"/>
  <c r="AP319" i="234"/>
  <c r="AN319" i="234"/>
  <c r="AK319" i="234"/>
  <c r="AJ319" i="234"/>
  <c r="AI319" i="234"/>
  <c r="AH319" i="234"/>
  <c r="AG319" i="234"/>
  <c r="AF319" i="234"/>
  <c r="AE319" i="234"/>
  <c r="AD319" i="234"/>
  <c r="AC319" i="234"/>
  <c r="AB319" i="234"/>
  <c r="AA319" i="234"/>
  <c r="Z319" i="234"/>
  <c r="Y319" i="234"/>
  <c r="X319" i="234"/>
  <c r="W319" i="234"/>
  <c r="V319" i="234"/>
  <c r="U319" i="234"/>
  <c r="T319" i="234"/>
  <c r="S319" i="234"/>
  <c r="R319" i="234"/>
  <c r="Q319" i="234"/>
  <c r="P319" i="234"/>
  <c r="O319" i="234"/>
  <c r="N319" i="234"/>
  <c r="M319" i="234"/>
  <c r="L319" i="234"/>
  <c r="K319" i="234"/>
  <c r="J319" i="234"/>
  <c r="I319" i="234"/>
  <c r="H319" i="234"/>
  <c r="G319" i="234"/>
  <c r="F319" i="234"/>
  <c r="AR318" i="234"/>
  <c r="AQ318" i="234"/>
  <c r="AP318" i="234"/>
  <c r="AJ318" i="234"/>
  <c r="AI318" i="234"/>
  <c r="AH318" i="234"/>
  <c r="AG318" i="234"/>
  <c r="AF318" i="234"/>
  <c r="AE318" i="234"/>
  <c r="AD318" i="234"/>
  <c r="AC318" i="234"/>
  <c r="AB318" i="234"/>
  <c r="AA318" i="234"/>
  <c r="Z318" i="234"/>
  <c r="Y318" i="234"/>
  <c r="X318" i="234"/>
  <c r="W318" i="234"/>
  <c r="V318" i="234"/>
  <c r="U318" i="234"/>
  <c r="T318" i="234"/>
  <c r="S318" i="234"/>
  <c r="R318" i="234"/>
  <c r="Q318" i="234"/>
  <c r="P318" i="234"/>
  <c r="O318" i="234"/>
  <c r="N318" i="234"/>
  <c r="M318" i="234"/>
  <c r="L318" i="234"/>
  <c r="K318" i="234"/>
  <c r="J318" i="234"/>
  <c r="I318" i="234"/>
  <c r="H318" i="234"/>
  <c r="G318" i="234"/>
  <c r="F318" i="234"/>
  <c r="AR317" i="234"/>
  <c r="AQ317" i="234"/>
  <c r="AP317" i="234"/>
  <c r="AK317" i="234"/>
  <c r="AJ317" i="234"/>
  <c r="AI317" i="234"/>
  <c r="AH317" i="234"/>
  <c r="AG317" i="234"/>
  <c r="AF317" i="234"/>
  <c r="AE317" i="234"/>
  <c r="AD317" i="234"/>
  <c r="AC317" i="234"/>
  <c r="AB317" i="234"/>
  <c r="AA317" i="234"/>
  <c r="Z317" i="234"/>
  <c r="Y317" i="234"/>
  <c r="X317" i="234"/>
  <c r="W317" i="234"/>
  <c r="V317" i="234"/>
  <c r="U317" i="234"/>
  <c r="T317" i="234"/>
  <c r="S317" i="234"/>
  <c r="R317" i="234"/>
  <c r="Q317" i="234"/>
  <c r="P317" i="234"/>
  <c r="O317" i="234"/>
  <c r="N317" i="234"/>
  <c r="M317" i="234"/>
  <c r="L317" i="234"/>
  <c r="K317" i="234"/>
  <c r="J317" i="234"/>
  <c r="I317" i="234"/>
  <c r="H317" i="234"/>
  <c r="G317" i="234"/>
  <c r="F317" i="234"/>
  <c r="AR316" i="234"/>
  <c r="AQ316" i="234"/>
  <c r="AP316" i="234"/>
  <c r="AK316" i="234"/>
  <c r="AR315" i="234"/>
  <c r="AQ315" i="234"/>
  <c r="AP315" i="234"/>
  <c r="AK315" i="234"/>
  <c r="AZ314" i="234"/>
  <c r="AY314" i="234"/>
  <c r="AR314" i="234"/>
  <c r="AQ314" i="234"/>
  <c r="AP314" i="234"/>
  <c r="AM314" i="234"/>
  <c r="AL314" i="234"/>
  <c r="AK314" i="234"/>
  <c r="D314" i="234"/>
  <c r="AQ313" i="234"/>
  <c r="AJ313" i="234"/>
  <c r="AI313" i="234"/>
  <c r="AH313" i="234"/>
  <c r="AG313" i="234"/>
  <c r="AF313" i="234"/>
  <c r="AE313" i="234"/>
  <c r="AD313" i="234"/>
  <c r="AC313" i="234"/>
  <c r="AB313" i="234"/>
  <c r="AA313" i="234"/>
  <c r="Z313" i="234"/>
  <c r="Y313" i="234"/>
  <c r="X313" i="234"/>
  <c r="W313" i="234"/>
  <c r="V313" i="234"/>
  <c r="U313" i="234"/>
  <c r="T313" i="234"/>
  <c r="S313" i="234"/>
  <c r="R313" i="234"/>
  <c r="Q313" i="234"/>
  <c r="P313" i="234"/>
  <c r="O313" i="234"/>
  <c r="N313" i="234"/>
  <c r="M313" i="234"/>
  <c r="L313" i="234"/>
  <c r="K313" i="234"/>
  <c r="J313" i="234"/>
  <c r="I313" i="234"/>
  <c r="H313" i="234"/>
  <c r="G313" i="234"/>
  <c r="F313" i="234"/>
  <c r="E313" i="234"/>
  <c r="AR312" i="234"/>
  <c r="AQ312" i="234"/>
  <c r="AP312" i="234"/>
  <c r="AK312" i="234"/>
  <c r="AJ312" i="234"/>
  <c r="AI312" i="234"/>
  <c r="AH312" i="234"/>
  <c r="AG312" i="234"/>
  <c r="AF312" i="234"/>
  <c r="AE312" i="234"/>
  <c r="AD312" i="234"/>
  <c r="AC312" i="234"/>
  <c r="AB312" i="234"/>
  <c r="AA312" i="234"/>
  <c r="Z312" i="234"/>
  <c r="Y312" i="234"/>
  <c r="X312" i="234"/>
  <c r="W312" i="234"/>
  <c r="V312" i="234"/>
  <c r="U312" i="234"/>
  <c r="T312" i="234"/>
  <c r="S312" i="234"/>
  <c r="R312" i="234"/>
  <c r="Q312" i="234"/>
  <c r="P312" i="234"/>
  <c r="O312" i="234"/>
  <c r="N312" i="234"/>
  <c r="M312" i="234"/>
  <c r="L312" i="234"/>
  <c r="K312" i="234"/>
  <c r="J312" i="234"/>
  <c r="I312" i="234"/>
  <c r="H312" i="234"/>
  <c r="G312" i="234"/>
  <c r="F312" i="234"/>
  <c r="AR311" i="234"/>
  <c r="AQ311" i="234"/>
  <c r="AP311" i="234"/>
  <c r="AK311" i="234"/>
  <c r="AR310" i="234"/>
  <c r="AQ310" i="234"/>
  <c r="AP310" i="234"/>
  <c r="AK310" i="234"/>
  <c r="AJ310" i="234"/>
  <c r="AI310" i="234"/>
  <c r="AH310" i="234"/>
  <c r="AG310" i="234"/>
  <c r="AF310" i="234"/>
  <c r="AE310" i="234"/>
  <c r="AD310" i="234"/>
  <c r="AC310" i="234"/>
  <c r="AB310" i="234"/>
  <c r="AA310" i="234"/>
  <c r="Z310" i="234"/>
  <c r="Y310" i="234"/>
  <c r="X310" i="234"/>
  <c r="W310" i="234"/>
  <c r="V310" i="234"/>
  <c r="U310" i="234"/>
  <c r="T310" i="234"/>
  <c r="S310" i="234"/>
  <c r="R310" i="234"/>
  <c r="Q310" i="234"/>
  <c r="P310" i="234"/>
  <c r="O310" i="234"/>
  <c r="N310" i="234"/>
  <c r="M310" i="234"/>
  <c r="L310" i="234"/>
  <c r="K310" i="234"/>
  <c r="J310" i="234"/>
  <c r="I310" i="234"/>
  <c r="H310" i="234"/>
  <c r="G310" i="234"/>
  <c r="F310" i="234"/>
  <c r="E310" i="234"/>
  <c r="AR309" i="234"/>
  <c r="AQ309" i="234"/>
  <c r="AP309" i="234"/>
  <c r="AK309" i="234"/>
  <c r="AJ309" i="234"/>
  <c r="AI309" i="234"/>
  <c r="AH309" i="234"/>
  <c r="AG309" i="234"/>
  <c r="AF309" i="234"/>
  <c r="AE309" i="234"/>
  <c r="AD309" i="234"/>
  <c r="AC309" i="234"/>
  <c r="AB309" i="234"/>
  <c r="AA309" i="234"/>
  <c r="Z309" i="234"/>
  <c r="Y309" i="234"/>
  <c r="X309" i="234"/>
  <c r="W309" i="234"/>
  <c r="V309" i="234"/>
  <c r="U309" i="234"/>
  <c r="T309" i="234"/>
  <c r="S309" i="234"/>
  <c r="R309" i="234"/>
  <c r="Q309" i="234"/>
  <c r="P309" i="234"/>
  <c r="O309" i="234"/>
  <c r="N309" i="234"/>
  <c r="M309" i="234"/>
  <c r="L309" i="234"/>
  <c r="K309" i="234"/>
  <c r="J309" i="234"/>
  <c r="I309" i="234"/>
  <c r="H309" i="234"/>
  <c r="G309" i="234"/>
  <c r="F309" i="234"/>
  <c r="AR308" i="234"/>
  <c r="AQ308" i="234"/>
  <c r="AP308" i="234"/>
  <c r="AK308" i="234"/>
  <c r="AK307" i="234"/>
  <c r="AJ307" i="234"/>
  <c r="AI307" i="234"/>
  <c r="AH307" i="234"/>
  <c r="AG307" i="234"/>
  <c r="AF307" i="234"/>
  <c r="AE307" i="234"/>
  <c r="AD307" i="234"/>
  <c r="AC307" i="234"/>
  <c r="AB307" i="234"/>
  <c r="AA307" i="234"/>
  <c r="Z307" i="234"/>
  <c r="Y307" i="234"/>
  <c r="X307" i="234"/>
  <c r="W307" i="234"/>
  <c r="V307" i="234"/>
  <c r="U307" i="234"/>
  <c r="T307" i="234"/>
  <c r="S307" i="234"/>
  <c r="R307" i="234"/>
  <c r="Q307" i="234"/>
  <c r="P307" i="234"/>
  <c r="O307" i="234"/>
  <c r="N307" i="234"/>
  <c r="M307" i="234"/>
  <c r="L307" i="234"/>
  <c r="K307" i="234"/>
  <c r="J307" i="234"/>
  <c r="I307" i="234"/>
  <c r="H307" i="234"/>
  <c r="G307" i="234"/>
  <c r="F307" i="234"/>
  <c r="AR306" i="234"/>
  <c r="AQ306" i="234"/>
  <c r="AP306" i="234"/>
  <c r="AK306" i="234"/>
  <c r="AK305" i="234"/>
  <c r="AJ305" i="234"/>
  <c r="AI305" i="234"/>
  <c r="AH305" i="234"/>
  <c r="AG305" i="234"/>
  <c r="AF305" i="234"/>
  <c r="AE305" i="234"/>
  <c r="AD305" i="234"/>
  <c r="AC305" i="234"/>
  <c r="AB305" i="234"/>
  <c r="AA305" i="234"/>
  <c r="Z305" i="234"/>
  <c r="Y305" i="234"/>
  <c r="X305" i="234"/>
  <c r="W305" i="234"/>
  <c r="V305" i="234"/>
  <c r="U305" i="234"/>
  <c r="T305" i="234"/>
  <c r="S305" i="234"/>
  <c r="R305" i="234"/>
  <c r="Q305" i="234"/>
  <c r="P305" i="234"/>
  <c r="O305" i="234"/>
  <c r="N305" i="234"/>
  <c r="M305" i="234"/>
  <c r="L305" i="234"/>
  <c r="K305" i="234"/>
  <c r="J305" i="234"/>
  <c r="I305" i="234"/>
  <c r="H305" i="234"/>
  <c r="G305" i="234"/>
  <c r="F305" i="234"/>
  <c r="AR304" i="234"/>
  <c r="AQ304" i="234"/>
  <c r="AP304" i="234"/>
  <c r="AK304" i="234"/>
  <c r="BD303" i="234"/>
  <c r="AR303" i="234"/>
  <c r="AQ303" i="234"/>
  <c r="AP303" i="234"/>
  <c r="AN303" i="234"/>
  <c r="AK303" i="234"/>
  <c r="AJ303" i="234"/>
  <c r="AI303" i="234"/>
  <c r="AH303" i="234"/>
  <c r="AG303" i="234"/>
  <c r="AF303" i="234"/>
  <c r="AE303" i="234"/>
  <c r="AD303" i="234"/>
  <c r="AC303" i="234"/>
  <c r="AB303" i="234"/>
  <c r="AA303" i="234"/>
  <c r="Z303" i="234"/>
  <c r="Y303" i="234"/>
  <c r="X303" i="234"/>
  <c r="W303" i="234"/>
  <c r="V303" i="234"/>
  <c r="U303" i="234"/>
  <c r="T303" i="234"/>
  <c r="S303" i="234"/>
  <c r="R303" i="234"/>
  <c r="Q303" i="234"/>
  <c r="P303" i="234"/>
  <c r="O303" i="234"/>
  <c r="N303" i="234"/>
  <c r="M303" i="234"/>
  <c r="L303" i="234"/>
  <c r="K303" i="234"/>
  <c r="J303" i="234"/>
  <c r="I303" i="234"/>
  <c r="H303" i="234"/>
  <c r="G303" i="234"/>
  <c r="F303" i="234"/>
  <c r="AR302" i="234"/>
  <c r="AQ302" i="234"/>
  <c r="AP302" i="234"/>
  <c r="AJ302" i="234"/>
  <c r="AI302" i="234"/>
  <c r="AH302" i="234"/>
  <c r="AG302" i="234"/>
  <c r="AF302" i="234"/>
  <c r="AE302" i="234"/>
  <c r="AD302" i="234"/>
  <c r="AC302" i="234"/>
  <c r="AB302" i="234"/>
  <c r="AA302" i="234"/>
  <c r="Z302" i="234"/>
  <c r="Y302" i="234"/>
  <c r="X302" i="234"/>
  <c r="W302" i="234"/>
  <c r="V302" i="234"/>
  <c r="U302" i="234"/>
  <c r="T302" i="234"/>
  <c r="S302" i="234"/>
  <c r="R302" i="234"/>
  <c r="Q302" i="234"/>
  <c r="P302" i="234"/>
  <c r="O302" i="234"/>
  <c r="N302" i="234"/>
  <c r="M302" i="234"/>
  <c r="L302" i="234"/>
  <c r="K302" i="234"/>
  <c r="J302" i="234"/>
  <c r="I302" i="234"/>
  <c r="H302" i="234"/>
  <c r="G302" i="234"/>
  <c r="F302" i="234"/>
  <c r="AR301" i="234"/>
  <c r="AQ301" i="234"/>
  <c r="AP301" i="234"/>
  <c r="AK301" i="234"/>
  <c r="AJ301" i="234"/>
  <c r="AI301" i="234"/>
  <c r="AH301" i="234"/>
  <c r="AG301" i="234"/>
  <c r="AF301" i="234"/>
  <c r="AE301" i="234"/>
  <c r="AD301" i="234"/>
  <c r="AC301" i="234"/>
  <c r="AB301" i="234"/>
  <c r="AA301" i="234"/>
  <c r="Z301" i="234"/>
  <c r="Y301" i="234"/>
  <c r="X301" i="234"/>
  <c r="W301" i="234"/>
  <c r="V301" i="234"/>
  <c r="U301" i="234"/>
  <c r="T301" i="234"/>
  <c r="S301" i="234"/>
  <c r="R301" i="234"/>
  <c r="Q301" i="234"/>
  <c r="P301" i="234"/>
  <c r="O301" i="234"/>
  <c r="N301" i="234"/>
  <c r="M301" i="234"/>
  <c r="L301" i="234"/>
  <c r="K301" i="234"/>
  <c r="J301" i="234"/>
  <c r="I301" i="234"/>
  <c r="H301" i="234"/>
  <c r="G301" i="234"/>
  <c r="F301" i="234"/>
  <c r="AR300" i="234"/>
  <c r="AQ300" i="234"/>
  <c r="AP300" i="234"/>
  <c r="AK300" i="234"/>
  <c r="AR299" i="234"/>
  <c r="AQ299" i="234"/>
  <c r="AP299" i="234"/>
  <c r="AK299" i="234"/>
  <c r="AZ298" i="234"/>
  <c r="AY298" i="234"/>
  <c r="AR298" i="234"/>
  <c r="AQ298" i="234"/>
  <c r="AP298" i="234"/>
  <c r="AM298" i="234"/>
  <c r="AL298" i="234"/>
  <c r="AK298" i="234"/>
  <c r="AJ298" i="234"/>
  <c r="AI298" i="234"/>
  <c r="AH298" i="234"/>
  <c r="AG298" i="234"/>
  <c r="AF298" i="234"/>
  <c r="AE298" i="234"/>
  <c r="AD298" i="234"/>
  <c r="AC298" i="234"/>
  <c r="AB298" i="234"/>
  <c r="AA298" i="234"/>
  <c r="Z298" i="234"/>
  <c r="Y298" i="234"/>
  <c r="X298" i="234"/>
  <c r="W298" i="234"/>
  <c r="V298" i="234"/>
  <c r="U298" i="234"/>
  <c r="T298" i="234"/>
  <c r="S298" i="234"/>
  <c r="R298" i="234"/>
  <c r="Q298" i="234"/>
  <c r="P298" i="234"/>
  <c r="O298" i="234"/>
  <c r="N298" i="234"/>
  <c r="M298" i="234"/>
  <c r="L298" i="234"/>
  <c r="K298" i="234"/>
  <c r="J298" i="234"/>
  <c r="I298" i="234"/>
  <c r="H298" i="234"/>
  <c r="F298" i="234"/>
  <c r="D298" i="234"/>
  <c r="AR297" i="234"/>
  <c r="AQ297" i="234"/>
  <c r="AP297" i="234"/>
  <c r="AK297" i="234"/>
  <c r="AJ297" i="234"/>
  <c r="AI297" i="234"/>
  <c r="AH297" i="234"/>
  <c r="AG297" i="234"/>
  <c r="AF297" i="234"/>
  <c r="AE297" i="234"/>
  <c r="AD297" i="234"/>
  <c r="AC297" i="234"/>
  <c r="AB297" i="234"/>
  <c r="AA297" i="234"/>
  <c r="Z297" i="234"/>
  <c r="Y297" i="234"/>
  <c r="X297" i="234"/>
  <c r="W297" i="234"/>
  <c r="V297" i="234"/>
  <c r="U297" i="234"/>
  <c r="T297" i="234"/>
  <c r="S297" i="234"/>
  <c r="R297" i="234"/>
  <c r="Q297" i="234"/>
  <c r="P297" i="234"/>
  <c r="O297" i="234"/>
  <c r="N297" i="234"/>
  <c r="M297" i="234"/>
  <c r="L297" i="234"/>
  <c r="K297" i="234"/>
  <c r="J297" i="234"/>
  <c r="I297" i="234"/>
  <c r="H297" i="234"/>
  <c r="G297" i="234"/>
  <c r="F297" i="234"/>
  <c r="B297" i="234"/>
  <c r="AR296" i="234"/>
  <c r="AQ296" i="234"/>
  <c r="AP296" i="234"/>
  <c r="AK296" i="234"/>
  <c r="B296" i="234"/>
  <c r="AR295" i="234"/>
  <c r="AQ295" i="234"/>
  <c r="AP295" i="234"/>
  <c r="AK295" i="234"/>
  <c r="AJ295" i="234"/>
  <c r="AI295" i="234"/>
  <c r="AH295" i="234"/>
  <c r="AG295" i="234"/>
  <c r="AF295" i="234"/>
  <c r="AE295" i="234"/>
  <c r="AD295" i="234"/>
  <c r="AC295" i="234"/>
  <c r="AB295" i="234"/>
  <c r="AA295" i="234"/>
  <c r="Z295" i="234"/>
  <c r="Y295" i="234"/>
  <c r="X295" i="234"/>
  <c r="W295" i="234"/>
  <c r="V295" i="234"/>
  <c r="U295" i="234"/>
  <c r="T295" i="234"/>
  <c r="S295" i="234"/>
  <c r="R295" i="234"/>
  <c r="Q295" i="234"/>
  <c r="P295" i="234"/>
  <c r="O295" i="234"/>
  <c r="N295" i="234"/>
  <c r="M295" i="234"/>
  <c r="L295" i="234"/>
  <c r="K295" i="234"/>
  <c r="J295" i="234"/>
  <c r="I295" i="234"/>
  <c r="H295" i="234"/>
  <c r="G295" i="234"/>
  <c r="F295" i="234"/>
  <c r="B295" i="234"/>
  <c r="AR294" i="234"/>
  <c r="AQ294" i="234"/>
  <c r="AP294" i="234"/>
  <c r="AK294" i="234"/>
  <c r="AJ294" i="234"/>
  <c r="AI294" i="234"/>
  <c r="AH294" i="234"/>
  <c r="AG294" i="234"/>
  <c r="AF294" i="234"/>
  <c r="AE294" i="234"/>
  <c r="AD294" i="234"/>
  <c r="AC294" i="234"/>
  <c r="AB294" i="234"/>
  <c r="AA294" i="234"/>
  <c r="Z294" i="234"/>
  <c r="Y294" i="234"/>
  <c r="X294" i="234"/>
  <c r="W294" i="234"/>
  <c r="V294" i="234"/>
  <c r="U294" i="234"/>
  <c r="T294" i="234"/>
  <c r="S294" i="234"/>
  <c r="R294" i="234"/>
  <c r="Q294" i="234"/>
  <c r="P294" i="234"/>
  <c r="O294" i="234"/>
  <c r="N294" i="234"/>
  <c r="M294" i="234"/>
  <c r="L294" i="234"/>
  <c r="K294" i="234"/>
  <c r="J294" i="234"/>
  <c r="I294" i="234"/>
  <c r="H294" i="234"/>
  <c r="G294" i="234"/>
  <c r="F294" i="234"/>
  <c r="B294" i="234"/>
  <c r="AR293" i="234"/>
  <c r="AQ293" i="234"/>
  <c r="AP293" i="234"/>
  <c r="AK293" i="234"/>
  <c r="AR292" i="234"/>
  <c r="AQ292" i="234"/>
  <c r="AP292" i="234"/>
  <c r="AK292" i="234"/>
  <c r="AJ292" i="234"/>
  <c r="AI292" i="234"/>
  <c r="AH292" i="234"/>
  <c r="AG292" i="234"/>
  <c r="AF292" i="234"/>
  <c r="AE292" i="234"/>
  <c r="AD292" i="234"/>
  <c r="AC292" i="234"/>
  <c r="AB292" i="234"/>
  <c r="AA292" i="234"/>
  <c r="Z292" i="234"/>
  <c r="Y292" i="234"/>
  <c r="X292" i="234"/>
  <c r="W292" i="234"/>
  <c r="V292" i="234"/>
  <c r="U292" i="234"/>
  <c r="T292" i="234"/>
  <c r="S292" i="234"/>
  <c r="R292" i="234"/>
  <c r="Q292" i="234"/>
  <c r="P292" i="234"/>
  <c r="O292" i="234"/>
  <c r="N292" i="234"/>
  <c r="M292" i="234"/>
  <c r="L292" i="234"/>
  <c r="K292" i="234"/>
  <c r="J292" i="234"/>
  <c r="I292" i="234"/>
  <c r="H292" i="234"/>
  <c r="G292" i="234"/>
  <c r="F292" i="234"/>
  <c r="E292" i="234"/>
  <c r="AR291" i="234"/>
  <c r="AQ291" i="234"/>
  <c r="AP291" i="234"/>
  <c r="AM291" i="234"/>
  <c r="AL291" i="234"/>
  <c r="AK291" i="234"/>
  <c r="BD290" i="234"/>
  <c r="AR290" i="234"/>
  <c r="AQ290" i="234"/>
  <c r="AP290" i="234"/>
  <c r="AN290" i="234"/>
  <c r="AK290" i="234"/>
  <c r="AJ290" i="234"/>
  <c r="AI290" i="234"/>
  <c r="AH290" i="234"/>
  <c r="AG290" i="234"/>
  <c r="AF290" i="234"/>
  <c r="AE290" i="234"/>
  <c r="AD290" i="234"/>
  <c r="AC290" i="234"/>
  <c r="AB290" i="234"/>
  <c r="AA290" i="234"/>
  <c r="Z290" i="234"/>
  <c r="Y290" i="234"/>
  <c r="X290" i="234"/>
  <c r="W290" i="234"/>
  <c r="V290" i="234"/>
  <c r="U290" i="234"/>
  <c r="T290" i="234"/>
  <c r="S290" i="234"/>
  <c r="R290" i="234"/>
  <c r="Q290" i="234"/>
  <c r="P290" i="234"/>
  <c r="O290" i="234"/>
  <c r="N290" i="234"/>
  <c r="M290" i="234"/>
  <c r="L290" i="234"/>
  <c r="K290" i="234"/>
  <c r="J290" i="234"/>
  <c r="I290" i="234"/>
  <c r="H290" i="234"/>
  <c r="G290" i="234"/>
  <c r="F290" i="234"/>
  <c r="AR289" i="234"/>
  <c r="AQ289" i="234"/>
  <c r="AP289" i="234"/>
  <c r="AJ289" i="234"/>
  <c r="AI289" i="234"/>
  <c r="AH289" i="234"/>
  <c r="AG289" i="234"/>
  <c r="AF289" i="234"/>
  <c r="AE289" i="234"/>
  <c r="AD289" i="234"/>
  <c r="AC289" i="234"/>
  <c r="AB289" i="234"/>
  <c r="AA289" i="234"/>
  <c r="Z289" i="234"/>
  <c r="Y289" i="234"/>
  <c r="X289" i="234"/>
  <c r="W289" i="234"/>
  <c r="V289" i="234"/>
  <c r="U289" i="234"/>
  <c r="T289" i="234"/>
  <c r="S289" i="234"/>
  <c r="R289" i="234"/>
  <c r="Q289" i="234"/>
  <c r="P289" i="234"/>
  <c r="O289" i="234"/>
  <c r="N289" i="234"/>
  <c r="M289" i="234"/>
  <c r="L289" i="234"/>
  <c r="K289" i="234"/>
  <c r="J289" i="234"/>
  <c r="I289" i="234"/>
  <c r="H289" i="234"/>
  <c r="G289" i="234"/>
  <c r="F289" i="234"/>
  <c r="AR288" i="234"/>
  <c r="AQ288" i="234"/>
  <c r="AP288" i="234"/>
  <c r="AK288" i="234"/>
  <c r="AJ288" i="234"/>
  <c r="AI288" i="234"/>
  <c r="AH288" i="234"/>
  <c r="AG288" i="234"/>
  <c r="AF288" i="234"/>
  <c r="AE288" i="234"/>
  <c r="AD288" i="234"/>
  <c r="AC288" i="234"/>
  <c r="AB288" i="234"/>
  <c r="AA288" i="234"/>
  <c r="Z288" i="234"/>
  <c r="Y288" i="234"/>
  <c r="X288" i="234"/>
  <c r="W288" i="234"/>
  <c r="V288" i="234"/>
  <c r="U288" i="234"/>
  <c r="T288" i="234"/>
  <c r="S288" i="234"/>
  <c r="R288" i="234"/>
  <c r="Q288" i="234"/>
  <c r="P288" i="234"/>
  <c r="O288" i="234"/>
  <c r="N288" i="234"/>
  <c r="M288" i="234"/>
  <c r="L288" i="234"/>
  <c r="K288" i="234"/>
  <c r="J288" i="234"/>
  <c r="I288" i="234"/>
  <c r="H288" i="234"/>
  <c r="G288" i="234"/>
  <c r="F288" i="234"/>
  <c r="AR287" i="234"/>
  <c r="AQ287" i="234"/>
  <c r="AP287" i="234"/>
  <c r="AK287" i="234"/>
  <c r="AR286" i="234"/>
  <c r="AQ286" i="234"/>
  <c r="AP286" i="234"/>
  <c r="AK286" i="234"/>
  <c r="AZ285" i="234"/>
  <c r="AY285" i="234"/>
  <c r="AR285" i="234"/>
  <c r="AQ285" i="234"/>
  <c r="AP285" i="234"/>
  <c r="AM285" i="234"/>
  <c r="AL285" i="234"/>
  <c r="AK285" i="234"/>
  <c r="AJ285" i="234"/>
  <c r="AI285" i="234"/>
  <c r="AH285" i="234"/>
  <c r="AG285" i="234"/>
  <c r="AF285" i="234"/>
  <c r="AE285" i="234"/>
  <c r="AD285" i="234"/>
  <c r="AC285" i="234"/>
  <c r="AB285" i="234"/>
  <c r="AA285" i="234"/>
  <c r="Z285" i="234"/>
  <c r="Y285" i="234"/>
  <c r="X285" i="234"/>
  <c r="W285" i="234"/>
  <c r="V285" i="234"/>
  <c r="U285" i="234"/>
  <c r="T285" i="234"/>
  <c r="S285" i="234"/>
  <c r="R285" i="234"/>
  <c r="Q285" i="234"/>
  <c r="P285" i="234"/>
  <c r="O285" i="234"/>
  <c r="N285" i="234"/>
  <c r="M285" i="234"/>
  <c r="L285" i="234"/>
  <c r="K285" i="234"/>
  <c r="J285" i="234"/>
  <c r="I285" i="234"/>
  <c r="H285" i="234"/>
  <c r="G285" i="234"/>
  <c r="F285" i="234"/>
  <c r="D285" i="234"/>
  <c r="AR284" i="234"/>
  <c r="AQ284" i="234"/>
  <c r="AP284" i="234"/>
  <c r="AK284" i="234"/>
  <c r="AJ284" i="234"/>
  <c r="AI284" i="234"/>
  <c r="AH284" i="234"/>
  <c r="AG284" i="234"/>
  <c r="AF284" i="234"/>
  <c r="AE284" i="234"/>
  <c r="AD284" i="234"/>
  <c r="AC284" i="234"/>
  <c r="AB284" i="234"/>
  <c r="AA284" i="234"/>
  <c r="Z284" i="234"/>
  <c r="Y284" i="234"/>
  <c r="X284" i="234"/>
  <c r="W284" i="234"/>
  <c r="V284" i="234"/>
  <c r="U284" i="234"/>
  <c r="T284" i="234"/>
  <c r="S284" i="234"/>
  <c r="R284" i="234"/>
  <c r="Q284" i="234"/>
  <c r="P284" i="234"/>
  <c r="O284" i="234"/>
  <c r="N284" i="234"/>
  <c r="M284" i="234"/>
  <c r="L284" i="234"/>
  <c r="K284" i="234"/>
  <c r="J284" i="234"/>
  <c r="I284" i="234"/>
  <c r="H284" i="234"/>
  <c r="G284" i="234"/>
  <c r="F284" i="234"/>
  <c r="AR283" i="234"/>
  <c r="AQ283" i="234"/>
  <c r="AP283" i="234"/>
  <c r="AK283" i="234"/>
  <c r="AR282" i="234"/>
  <c r="AQ282" i="234"/>
  <c r="AP282" i="234"/>
  <c r="AK282" i="234"/>
  <c r="AJ282" i="234"/>
  <c r="AI282" i="234"/>
  <c r="AH282" i="234"/>
  <c r="AG282" i="234"/>
  <c r="AF282" i="234"/>
  <c r="AE282" i="234"/>
  <c r="AD282" i="234"/>
  <c r="AC282" i="234"/>
  <c r="AB282" i="234"/>
  <c r="AA282" i="234"/>
  <c r="Z282" i="234"/>
  <c r="Y282" i="234"/>
  <c r="X282" i="234"/>
  <c r="W282" i="234"/>
  <c r="V282" i="234"/>
  <c r="U282" i="234"/>
  <c r="T282" i="234"/>
  <c r="S282" i="234"/>
  <c r="R282" i="234"/>
  <c r="Q282" i="234"/>
  <c r="P282" i="234"/>
  <c r="O282" i="234"/>
  <c r="N282" i="234"/>
  <c r="M282" i="234"/>
  <c r="L282" i="234"/>
  <c r="K282" i="234"/>
  <c r="J282" i="234"/>
  <c r="I282" i="234"/>
  <c r="H282" i="234"/>
  <c r="G282" i="234"/>
  <c r="F282" i="234"/>
  <c r="AR281" i="234"/>
  <c r="AQ281" i="234"/>
  <c r="AP281" i="234"/>
  <c r="AK281" i="234"/>
  <c r="AJ281" i="234"/>
  <c r="AI281" i="234"/>
  <c r="AH281" i="234"/>
  <c r="AG281" i="234"/>
  <c r="AF281" i="234"/>
  <c r="AE281" i="234"/>
  <c r="AD281" i="234"/>
  <c r="AC281" i="234"/>
  <c r="AB281" i="234"/>
  <c r="AA281" i="234"/>
  <c r="Z281" i="234"/>
  <c r="Y281" i="234"/>
  <c r="X281" i="234"/>
  <c r="W281" i="234"/>
  <c r="V281" i="234"/>
  <c r="U281" i="234"/>
  <c r="T281" i="234"/>
  <c r="S281" i="234"/>
  <c r="R281" i="234"/>
  <c r="Q281" i="234"/>
  <c r="P281" i="234"/>
  <c r="O281" i="234"/>
  <c r="N281" i="234"/>
  <c r="M281" i="234"/>
  <c r="L281" i="234"/>
  <c r="K281" i="234"/>
  <c r="J281" i="234"/>
  <c r="I281" i="234"/>
  <c r="H281" i="234"/>
  <c r="G281" i="234"/>
  <c r="F281" i="234"/>
  <c r="AR280" i="234"/>
  <c r="AQ280" i="234"/>
  <c r="AP280" i="234"/>
  <c r="AK280" i="234"/>
  <c r="AR279" i="234"/>
  <c r="AQ279" i="234"/>
  <c r="AP279" i="234"/>
  <c r="AK279" i="234"/>
  <c r="AJ279" i="234"/>
  <c r="AI279" i="234"/>
  <c r="AH279" i="234"/>
  <c r="AG279" i="234"/>
  <c r="AF279" i="234"/>
  <c r="AE279" i="234"/>
  <c r="AD279" i="234"/>
  <c r="AC279" i="234"/>
  <c r="AB279" i="234"/>
  <c r="AA279" i="234"/>
  <c r="Z279" i="234"/>
  <c r="Y279" i="234"/>
  <c r="X279" i="234"/>
  <c r="W279" i="234"/>
  <c r="V279" i="234"/>
  <c r="U279" i="234"/>
  <c r="T279" i="234"/>
  <c r="S279" i="234"/>
  <c r="R279" i="234"/>
  <c r="Q279" i="234"/>
  <c r="P279" i="234"/>
  <c r="O279" i="234"/>
  <c r="N279" i="234"/>
  <c r="M279" i="234"/>
  <c r="L279" i="234"/>
  <c r="K279" i="234"/>
  <c r="J279" i="234"/>
  <c r="I279" i="234"/>
  <c r="H279" i="234"/>
  <c r="G279" i="234"/>
  <c r="F279" i="234"/>
  <c r="E279" i="234"/>
  <c r="AR278" i="234"/>
  <c r="AQ278" i="234"/>
  <c r="AP278" i="234"/>
  <c r="AM278" i="234"/>
  <c r="AL278" i="234"/>
  <c r="AK278" i="234"/>
  <c r="BD277" i="234"/>
  <c r="AR277" i="234"/>
  <c r="AQ277" i="234"/>
  <c r="AP277" i="234"/>
  <c r="AN277" i="234"/>
  <c r="AK277" i="234"/>
  <c r="AJ277" i="234"/>
  <c r="AI277" i="234"/>
  <c r="AH277" i="234"/>
  <c r="AG277" i="234"/>
  <c r="AF277" i="234"/>
  <c r="AE277" i="234"/>
  <c r="AD277" i="234"/>
  <c r="AC277" i="234"/>
  <c r="AB277" i="234"/>
  <c r="AA277" i="234"/>
  <c r="Z277" i="234"/>
  <c r="Y277" i="234"/>
  <c r="X277" i="234"/>
  <c r="W277" i="234"/>
  <c r="V277" i="234"/>
  <c r="U277" i="234"/>
  <c r="T277" i="234"/>
  <c r="S277" i="234"/>
  <c r="R277" i="234"/>
  <c r="Q277" i="234"/>
  <c r="P277" i="234"/>
  <c r="O277" i="234"/>
  <c r="N277" i="234"/>
  <c r="M277" i="234"/>
  <c r="L277" i="234"/>
  <c r="K277" i="234"/>
  <c r="J277" i="234"/>
  <c r="I277" i="234"/>
  <c r="H277" i="234"/>
  <c r="G277" i="234"/>
  <c r="F277" i="234"/>
  <c r="AR276" i="234"/>
  <c r="AQ276" i="234"/>
  <c r="AP276" i="234"/>
  <c r="AJ276" i="234"/>
  <c r="AI276" i="234"/>
  <c r="AH276" i="234"/>
  <c r="AG276" i="234"/>
  <c r="AF276" i="234"/>
  <c r="AE276" i="234"/>
  <c r="AD276" i="234"/>
  <c r="AC276" i="234"/>
  <c r="AB276" i="234"/>
  <c r="AA276" i="234"/>
  <c r="Z276" i="234"/>
  <c r="Y276" i="234"/>
  <c r="X276" i="234"/>
  <c r="W276" i="234"/>
  <c r="V276" i="234"/>
  <c r="U276" i="234"/>
  <c r="T276" i="234"/>
  <c r="S276" i="234"/>
  <c r="R276" i="234"/>
  <c r="Q276" i="234"/>
  <c r="P276" i="234"/>
  <c r="O276" i="234"/>
  <c r="N276" i="234"/>
  <c r="M276" i="234"/>
  <c r="L276" i="234"/>
  <c r="K276" i="234"/>
  <c r="J276" i="234"/>
  <c r="I276" i="234"/>
  <c r="H276" i="234"/>
  <c r="G276" i="234"/>
  <c r="F276" i="234"/>
  <c r="AR275" i="234"/>
  <c r="AQ275" i="234"/>
  <c r="AP275" i="234"/>
  <c r="AK275" i="234"/>
  <c r="AJ275" i="234"/>
  <c r="AI275" i="234"/>
  <c r="AH275" i="234"/>
  <c r="AG275" i="234"/>
  <c r="AF275" i="234"/>
  <c r="AE275" i="234"/>
  <c r="AD275" i="234"/>
  <c r="AC275" i="234"/>
  <c r="AB275" i="234"/>
  <c r="AA275" i="234"/>
  <c r="Z275" i="234"/>
  <c r="Y275" i="234"/>
  <c r="X275" i="234"/>
  <c r="W275" i="234"/>
  <c r="V275" i="234"/>
  <c r="U275" i="234"/>
  <c r="T275" i="234"/>
  <c r="S275" i="234"/>
  <c r="R275" i="234"/>
  <c r="Q275" i="234"/>
  <c r="P275" i="234"/>
  <c r="O275" i="234"/>
  <c r="N275" i="234"/>
  <c r="M275" i="234"/>
  <c r="L275" i="234"/>
  <c r="K275" i="234"/>
  <c r="J275" i="234"/>
  <c r="I275" i="234"/>
  <c r="H275" i="234"/>
  <c r="G275" i="234"/>
  <c r="F275" i="234"/>
  <c r="AR274" i="234"/>
  <c r="AQ274" i="234"/>
  <c r="AP274" i="234"/>
  <c r="AK274" i="234"/>
  <c r="AR273" i="234"/>
  <c r="AQ273" i="234"/>
  <c r="AP273" i="234"/>
  <c r="AZ272" i="234"/>
  <c r="AY272" i="234"/>
  <c r="AR272" i="234"/>
  <c r="AQ272" i="234"/>
  <c r="AP272" i="234"/>
  <c r="AM272" i="234"/>
  <c r="AL272" i="234"/>
  <c r="AK272" i="234"/>
  <c r="AJ272" i="234"/>
  <c r="AI272" i="234"/>
  <c r="AH272" i="234"/>
  <c r="AG272" i="234"/>
  <c r="AF272" i="234"/>
  <c r="AE272" i="234"/>
  <c r="AD272" i="234"/>
  <c r="AC272" i="234"/>
  <c r="AB272" i="234"/>
  <c r="AA272" i="234"/>
  <c r="Z272" i="234"/>
  <c r="Y272" i="234"/>
  <c r="X272" i="234"/>
  <c r="W272" i="234"/>
  <c r="V272" i="234"/>
  <c r="U272" i="234"/>
  <c r="T272" i="234"/>
  <c r="S272" i="234"/>
  <c r="R272" i="234"/>
  <c r="Q272" i="234"/>
  <c r="P272" i="234"/>
  <c r="O272" i="234"/>
  <c r="N272" i="234"/>
  <c r="M272" i="234"/>
  <c r="L272" i="234"/>
  <c r="K272" i="234"/>
  <c r="J272" i="234"/>
  <c r="I272" i="234"/>
  <c r="H272" i="234"/>
  <c r="G272" i="234"/>
  <c r="F272" i="234"/>
  <c r="D272" i="234"/>
  <c r="AR271" i="234"/>
  <c r="AQ271" i="234"/>
  <c r="AP271" i="234"/>
  <c r="AK271" i="234"/>
  <c r="AJ271" i="234"/>
  <c r="AI271" i="234"/>
  <c r="AH271" i="234"/>
  <c r="AG271" i="234"/>
  <c r="AF271" i="234"/>
  <c r="AE271" i="234"/>
  <c r="AD271" i="234"/>
  <c r="AC271" i="234"/>
  <c r="AB271" i="234"/>
  <c r="AA271" i="234"/>
  <c r="Z271" i="234"/>
  <c r="Y271" i="234"/>
  <c r="X271" i="234"/>
  <c r="W271" i="234"/>
  <c r="V271" i="234"/>
  <c r="U271" i="234"/>
  <c r="T271" i="234"/>
  <c r="S271" i="234"/>
  <c r="R271" i="234"/>
  <c r="Q271" i="234"/>
  <c r="P271" i="234"/>
  <c r="O271" i="234"/>
  <c r="N271" i="234"/>
  <c r="M271" i="234"/>
  <c r="L271" i="234"/>
  <c r="K271" i="234"/>
  <c r="J271" i="234"/>
  <c r="I271" i="234"/>
  <c r="H271" i="234"/>
  <c r="G271" i="234"/>
  <c r="F271" i="234"/>
  <c r="AR270" i="234"/>
  <c r="AQ270" i="234"/>
  <c r="AP270" i="234"/>
  <c r="AK270" i="234"/>
  <c r="AR269" i="234"/>
  <c r="AQ269" i="234"/>
  <c r="AP269" i="234"/>
  <c r="AK269" i="234"/>
  <c r="AJ269" i="234"/>
  <c r="AI269" i="234"/>
  <c r="AH269" i="234"/>
  <c r="AG269" i="234"/>
  <c r="AF269" i="234"/>
  <c r="AE269" i="234"/>
  <c r="AD269" i="234"/>
  <c r="AC269" i="234"/>
  <c r="AB269" i="234"/>
  <c r="AA269" i="234"/>
  <c r="Z269" i="234"/>
  <c r="Y269" i="234"/>
  <c r="X269" i="234"/>
  <c r="W269" i="234"/>
  <c r="V269" i="234"/>
  <c r="U269" i="234"/>
  <c r="T269" i="234"/>
  <c r="S269" i="234"/>
  <c r="R269" i="234"/>
  <c r="Q269" i="234"/>
  <c r="P269" i="234"/>
  <c r="O269" i="234"/>
  <c r="N269" i="234"/>
  <c r="M269" i="234"/>
  <c r="L269" i="234"/>
  <c r="K269" i="234"/>
  <c r="J269" i="234"/>
  <c r="I269" i="234"/>
  <c r="H269" i="234"/>
  <c r="G269" i="234"/>
  <c r="F269" i="234"/>
  <c r="AR268" i="234"/>
  <c r="AQ268" i="234"/>
  <c r="AP268" i="234"/>
  <c r="AK268" i="234"/>
  <c r="AJ268" i="234"/>
  <c r="AI268" i="234"/>
  <c r="AH268" i="234"/>
  <c r="AG268" i="234"/>
  <c r="AF268" i="234"/>
  <c r="AE268" i="234"/>
  <c r="AD268" i="234"/>
  <c r="AC268" i="234"/>
  <c r="AB268" i="234"/>
  <c r="AA268" i="234"/>
  <c r="Z268" i="234"/>
  <c r="Y268" i="234"/>
  <c r="X268" i="234"/>
  <c r="W268" i="234"/>
  <c r="V268" i="234"/>
  <c r="U268" i="234"/>
  <c r="T268" i="234"/>
  <c r="S268" i="234"/>
  <c r="R268" i="234"/>
  <c r="Q268" i="234"/>
  <c r="P268" i="234"/>
  <c r="O268" i="234"/>
  <c r="N268" i="234"/>
  <c r="M268" i="234"/>
  <c r="L268" i="234"/>
  <c r="K268" i="234"/>
  <c r="J268" i="234"/>
  <c r="I268" i="234"/>
  <c r="H268" i="234"/>
  <c r="G268" i="234"/>
  <c r="F268" i="234"/>
  <c r="AR267" i="234"/>
  <c r="AQ267" i="234"/>
  <c r="AP267" i="234"/>
  <c r="AK267" i="234"/>
  <c r="AR266" i="234"/>
  <c r="AQ266" i="234"/>
  <c r="AP266" i="234"/>
  <c r="AK266" i="234"/>
  <c r="AJ266" i="234"/>
  <c r="AI266" i="234"/>
  <c r="AH266" i="234"/>
  <c r="AG266" i="234"/>
  <c r="AF266" i="234"/>
  <c r="AE266" i="234"/>
  <c r="AD266" i="234"/>
  <c r="AC266" i="234"/>
  <c r="AB266" i="234"/>
  <c r="AA266" i="234"/>
  <c r="Z266" i="234"/>
  <c r="Y266" i="234"/>
  <c r="X266" i="234"/>
  <c r="W266" i="234"/>
  <c r="V266" i="234"/>
  <c r="U266" i="234"/>
  <c r="T266" i="234"/>
  <c r="S266" i="234"/>
  <c r="R266" i="234"/>
  <c r="Q266" i="234"/>
  <c r="P266" i="234"/>
  <c r="O266" i="234"/>
  <c r="N266" i="234"/>
  <c r="M266" i="234"/>
  <c r="L266" i="234"/>
  <c r="K266" i="234"/>
  <c r="J266" i="234"/>
  <c r="I266" i="234"/>
  <c r="H266" i="234"/>
  <c r="G266" i="234"/>
  <c r="F266" i="234"/>
  <c r="AR265" i="234"/>
  <c r="AQ265" i="234"/>
  <c r="AP265" i="234"/>
  <c r="AM265" i="234"/>
  <c r="AL265" i="234"/>
  <c r="AK265" i="234"/>
  <c r="BD264" i="234"/>
  <c r="AR264" i="234"/>
  <c r="AQ264" i="234"/>
  <c r="AP264" i="234"/>
  <c r="AN264" i="234"/>
  <c r="AK264" i="234"/>
  <c r="AJ264" i="234"/>
  <c r="AI264" i="234"/>
  <c r="AH264" i="234"/>
  <c r="AG264" i="234"/>
  <c r="AF264" i="234"/>
  <c r="AE264" i="234"/>
  <c r="AD264" i="234"/>
  <c r="AC264" i="234"/>
  <c r="AB264" i="234"/>
  <c r="AA264" i="234"/>
  <c r="Z264" i="234"/>
  <c r="Y264" i="234"/>
  <c r="X264" i="234"/>
  <c r="W264" i="234"/>
  <c r="V264" i="234"/>
  <c r="U264" i="234"/>
  <c r="T264" i="234"/>
  <c r="S264" i="234"/>
  <c r="R264" i="234"/>
  <c r="Q264" i="234"/>
  <c r="P264" i="234"/>
  <c r="O264" i="234"/>
  <c r="N264" i="234"/>
  <c r="M264" i="234"/>
  <c r="L264" i="234"/>
  <c r="K264" i="234"/>
  <c r="J264" i="234"/>
  <c r="I264" i="234"/>
  <c r="H264" i="234"/>
  <c r="G264" i="234"/>
  <c r="F264" i="234"/>
  <c r="AR263" i="234"/>
  <c r="AQ263" i="234"/>
  <c r="AP263" i="234"/>
  <c r="AJ263" i="234"/>
  <c r="AI263" i="234"/>
  <c r="AH263" i="234"/>
  <c r="AG263" i="234"/>
  <c r="AF263" i="234"/>
  <c r="AE263" i="234"/>
  <c r="AD263" i="234"/>
  <c r="AC263" i="234"/>
  <c r="AB263" i="234"/>
  <c r="AA263" i="234"/>
  <c r="Z263" i="234"/>
  <c r="Y263" i="234"/>
  <c r="X263" i="234"/>
  <c r="W263" i="234"/>
  <c r="V263" i="234"/>
  <c r="U263" i="234"/>
  <c r="T263" i="234"/>
  <c r="S263" i="234"/>
  <c r="R263" i="234"/>
  <c r="Q263" i="234"/>
  <c r="P263" i="234"/>
  <c r="O263" i="234"/>
  <c r="N263" i="234"/>
  <c r="M263" i="234"/>
  <c r="L263" i="234"/>
  <c r="K263" i="234"/>
  <c r="J263" i="234"/>
  <c r="I263" i="234"/>
  <c r="H263" i="234"/>
  <c r="G263" i="234"/>
  <c r="F263" i="234"/>
  <c r="AR262" i="234"/>
  <c r="AQ262" i="234"/>
  <c r="AP262" i="234"/>
  <c r="AK262" i="234"/>
  <c r="AJ262" i="234"/>
  <c r="AI262" i="234"/>
  <c r="AH262" i="234"/>
  <c r="AG262" i="234"/>
  <c r="AF262" i="234"/>
  <c r="AE262" i="234"/>
  <c r="AD262" i="234"/>
  <c r="AC262" i="234"/>
  <c r="AB262" i="234"/>
  <c r="AA262" i="234"/>
  <c r="Z262" i="234"/>
  <c r="Y262" i="234"/>
  <c r="X262" i="234"/>
  <c r="W262" i="234"/>
  <c r="V262" i="234"/>
  <c r="U262" i="234"/>
  <c r="T262" i="234"/>
  <c r="S262" i="234"/>
  <c r="R262" i="234"/>
  <c r="Q262" i="234"/>
  <c r="P262" i="234"/>
  <c r="O262" i="234"/>
  <c r="N262" i="234"/>
  <c r="M262" i="234"/>
  <c r="L262" i="234"/>
  <c r="K262" i="234"/>
  <c r="J262" i="234"/>
  <c r="I262" i="234"/>
  <c r="H262" i="234"/>
  <c r="G262" i="234"/>
  <c r="F262" i="234"/>
  <c r="AR261" i="234"/>
  <c r="AQ261" i="234"/>
  <c r="AP261" i="234"/>
  <c r="AK261" i="234"/>
  <c r="AR260" i="234"/>
  <c r="AQ260" i="234"/>
  <c r="AP260" i="234"/>
  <c r="AK260" i="234"/>
  <c r="AZ259" i="234"/>
  <c r="AY259" i="234"/>
  <c r="AR259" i="234"/>
  <c r="AQ259" i="234"/>
  <c r="AP259" i="234"/>
  <c r="AM259" i="234"/>
  <c r="AL259" i="234"/>
  <c r="AK259" i="234"/>
  <c r="AJ259" i="234"/>
  <c r="AI259" i="234"/>
  <c r="AH259" i="234"/>
  <c r="AG259" i="234"/>
  <c r="AF259" i="234"/>
  <c r="AE259" i="234"/>
  <c r="AD259" i="234"/>
  <c r="AC259" i="234"/>
  <c r="AB259" i="234"/>
  <c r="AA259" i="234"/>
  <c r="Z259" i="234"/>
  <c r="Y259" i="234"/>
  <c r="X259" i="234"/>
  <c r="W259" i="234"/>
  <c r="V259" i="234"/>
  <c r="U259" i="234"/>
  <c r="T259" i="234"/>
  <c r="S259" i="234"/>
  <c r="R259" i="234"/>
  <c r="Q259" i="234"/>
  <c r="P259" i="234"/>
  <c r="O259" i="234"/>
  <c r="N259" i="234"/>
  <c r="M259" i="234"/>
  <c r="L259" i="234"/>
  <c r="K259" i="234"/>
  <c r="J259" i="234"/>
  <c r="I259" i="234"/>
  <c r="H259" i="234"/>
  <c r="G259" i="234"/>
  <c r="F259" i="234"/>
  <c r="D259" i="234"/>
  <c r="AR258" i="234"/>
  <c r="AQ258" i="234"/>
  <c r="AP258" i="234"/>
  <c r="AK258" i="234"/>
  <c r="AJ258" i="234"/>
  <c r="AI258" i="234"/>
  <c r="AH258" i="234"/>
  <c r="AG258" i="234"/>
  <c r="AF258" i="234"/>
  <c r="AE258" i="234"/>
  <c r="AD258" i="234"/>
  <c r="AC258" i="234"/>
  <c r="AB258" i="234"/>
  <c r="AA258" i="234"/>
  <c r="Z258" i="234"/>
  <c r="Y258" i="234"/>
  <c r="X258" i="234"/>
  <c r="W258" i="234"/>
  <c r="V258" i="234"/>
  <c r="U258" i="234"/>
  <c r="T258" i="234"/>
  <c r="S258" i="234"/>
  <c r="R258" i="234"/>
  <c r="Q258" i="234"/>
  <c r="P258" i="234"/>
  <c r="O258" i="234"/>
  <c r="N258" i="234"/>
  <c r="M258" i="234"/>
  <c r="L258" i="234"/>
  <c r="K258" i="234"/>
  <c r="J258" i="234"/>
  <c r="I258" i="234"/>
  <c r="H258" i="234"/>
  <c r="G258" i="234"/>
  <c r="F258" i="234"/>
  <c r="B258" i="234"/>
  <c r="AR257" i="234"/>
  <c r="AQ257" i="234"/>
  <c r="AP257" i="234"/>
  <c r="AK257" i="234"/>
  <c r="AR256" i="234"/>
  <c r="AQ256" i="234"/>
  <c r="AP256" i="234"/>
  <c r="AK256" i="234"/>
  <c r="AJ256" i="234"/>
  <c r="AI256" i="234"/>
  <c r="AH256" i="234"/>
  <c r="AG256" i="234"/>
  <c r="AF256" i="234"/>
  <c r="AE256" i="234"/>
  <c r="AD256" i="234"/>
  <c r="AC256" i="234"/>
  <c r="AB256" i="234"/>
  <c r="AA256" i="234"/>
  <c r="Z256" i="234"/>
  <c r="Y256" i="234"/>
  <c r="X256" i="234"/>
  <c r="W256" i="234"/>
  <c r="V256" i="234"/>
  <c r="U256" i="234"/>
  <c r="T256" i="234"/>
  <c r="S256" i="234"/>
  <c r="R256" i="234"/>
  <c r="Q256" i="234"/>
  <c r="P256" i="234"/>
  <c r="O256" i="234"/>
  <c r="N256" i="234"/>
  <c r="M256" i="234"/>
  <c r="L256" i="234"/>
  <c r="K256" i="234"/>
  <c r="J256" i="234"/>
  <c r="I256" i="234"/>
  <c r="H256" i="234"/>
  <c r="G256" i="234"/>
  <c r="F256" i="234"/>
  <c r="AR255" i="234"/>
  <c r="AQ255" i="234"/>
  <c r="AP255" i="234"/>
  <c r="AK255" i="234"/>
  <c r="AJ255" i="234"/>
  <c r="AI255" i="234"/>
  <c r="AH255" i="234"/>
  <c r="AG255" i="234"/>
  <c r="AF255" i="234"/>
  <c r="AE255" i="234"/>
  <c r="AD255" i="234"/>
  <c r="AC255" i="234"/>
  <c r="AB255" i="234"/>
  <c r="AA255" i="234"/>
  <c r="Z255" i="234"/>
  <c r="Y255" i="234"/>
  <c r="X255" i="234"/>
  <c r="W255" i="234"/>
  <c r="V255" i="234"/>
  <c r="U255" i="234"/>
  <c r="T255" i="234"/>
  <c r="S255" i="234"/>
  <c r="R255" i="234"/>
  <c r="Q255" i="234"/>
  <c r="P255" i="234"/>
  <c r="O255" i="234"/>
  <c r="N255" i="234"/>
  <c r="M255" i="234"/>
  <c r="L255" i="234"/>
  <c r="K255" i="234"/>
  <c r="J255" i="234"/>
  <c r="I255" i="234"/>
  <c r="H255" i="234"/>
  <c r="G255" i="234"/>
  <c r="F255" i="234"/>
  <c r="AR254" i="234"/>
  <c r="AQ254" i="234"/>
  <c r="AP254" i="234"/>
  <c r="AK254" i="234"/>
  <c r="AR253" i="234"/>
  <c r="AQ253" i="234"/>
  <c r="AP253" i="234"/>
  <c r="AK253" i="234"/>
  <c r="AJ253" i="234"/>
  <c r="AI253" i="234"/>
  <c r="AH253" i="234"/>
  <c r="AG253" i="234"/>
  <c r="AF253" i="234"/>
  <c r="AE253" i="234"/>
  <c r="AD253" i="234"/>
  <c r="AC253" i="234"/>
  <c r="AB253" i="234"/>
  <c r="AA253" i="234"/>
  <c r="Z253" i="234"/>
  <c r="Y253" i="234"/>
  <c r="X253" i="234"/>
  <c r="W253" i="234"/>
  <c r="V253" i="234"/>
  <c r="U253" i="234"/>
  <c r="T253" i="234"/>
  <c r="S253" i="234"/>
  <c r="R253" i="234"/>
  <c r="Q253" i="234"/>
  <c r="P253" i="234"/>
  <c r="O253" i="234"/>
  <c r="N253" i="234"/>
  <c r="M253" i="234"/>
  <c r="L253" i="234"/>
  <c r="K253" i="234"/>
  <c r="J253" i="234"/>
  <c r="I253" i="234"/>
  <c r="H253" i="234"/>
  <c r="G253" i="234"/>
  <c r="F253" i="234"/>
  <c r="AR252" i="234"/>
  <c r="AQ252" i="234"/>
  <c r="AP252" i="234"/>
  <c r="AM252" i="234"/>
  <c r="AL252" i="234"/>
  <c r="AK252" i="234"/>
  <c r="AJ252" i="234"/>
  <c r="AI252" i="234"/>
  <c r="AH252" i="234"/>
  <c r="AG252" i="234"/>
  <c r="AF252" i="234"/>
  <c r="AE252" i="234"/>
  <c r="AD252" i="234"/>
  <c r="AC252" i="234"/>
  <c r="AB252" i="234"/>
  <c r="AA252" i="234"/>
  <c r="Z252" i="234"/>
  <c r="Y252" i="234"/>
  <c r="X252" i="234"/>
  <c r="W252" i="234"/>
  <c r="V252" i="234"/>
  <c r="U252" i="234"/>
  <c r="T252" i="234"/>
  <c r="S252" i="234"/>
  <c r="R252" i="234"/>
  <c r="Q252" i="234"/>
  <c r="P252" i="234"/>
  <c r="O252" i="234"/>
  <c r="N252" i="234"/>
  <c r="M252" i="234"/>
  <c r="L252" i="234"/>
  <c r="K252" i="234"/>
  <c r="J252" i="234"/>
  <c r="I252" i="234"/>
  <c r="H252" i="234"/>
  <c r="G252" i="234"/>
  <c r="F252" i="234"/>
  <c r="BD251" i="234"/>
  <c r="AR251" i="234"/>
  <c r="AQ251" i="234"/>
  <c r="AP251" i="234"/>
  <c r="AN251" i="234"/>
  <c r="AK251" i="234"/>
  <c r="AJ251" i="234"/>
  <c r="AI251" i="234"/>
  <c r="AH251" i="234"/>
  <c r="AG251" i="234"/>
  <c r="AF251" i="234"/>
  <c r="AE251" i="234"/>
  <c r="AD251" i="234"/>
  <c r="AC251" i="234"/>
  <c r="AB251" i="234"/>
  <c r="AA251" i="234"/>
  <c r="Z251" i="234"/>
  <c r="Y251" i="234"/>
  <c r="X251" i="234"/>
  <c r="W251" i="234"/>
  <c r="V251" i="234"/>
  <c r="U251" i="234"/>
  <c r="T251" i="234"/>
  <c r="S251" i="234"/>
  <c r="R251" i="234"/>
  <c r="Q251" i="234"/>
  <c r="P251" i="234"/>
  <c r="O251" i="234"/>
  <c r="N251" i="234"/>
  <c r="M251" i="234"/>
  <c r="L251" i="234"/>
  <c r="K251" i="234"/>
  <c r="J251" i="234"/>
  <c r="I251" i="234"/>
  <c r="H251" i="234"/>
  <c r="G251" i="234"/>
  <c r="F251" i="234"/>
  <c r="E251" i="234"/>
  <c r="AR250" i="234"/>
  <c r="AQ250" i="234"/>
  <c r="AP250" i="234"/>
  <c r="AJ250" i="234"/>
  <c r="AI250" i="234"/>
  <c r="AH250" i="234"/>
  <c r="AG250" i="234"/>
  <c r="AF250" i="234"/>
  <c r="AE250" i="234"/>
  <c r="AD250" i="234"/>
  <c r="AC250" i="234"/>
  <c r="AB250" i="234"/>
  <c r="AA250" i="234"/>
  <c r="Z250" i="234"/>
  <c r="Y250" i="234"/>
  <c r="X250" i="234"/>
  <c r="W250" i="234"/>
  <c r="V250" i="234"/>
  <c r="U250" i="234"/>
  <c r="T250" i="234"/>
  <c r="S250" i="234"/>
  <c r="R250" i="234"/>
  <c r="Q250" i="234"/>
  <c r="P250" i="234"/>
  <c r="O250" i="234"/>
  <c r="N250" i="234"/>
  <c r="M250" i="234"/>
  <c r="L250" i="234"/>
  <c r="K250" i="234"/>
  <c r="J250" i="234"/>
  <c r="I250" i="234"/>
  <c r="H250" i="234"/>
  <c r="G250" i="234"/>
  <c r="F250" i="234"/>
  <c r="AR249" i="234"/>
  <c r="AQ249" i="234"/>
  <c r="AP249" i="234"/>
  <c r="AK249" i="234"/>
  <c r="AJ249" i="234"/>
  <c r="AI249" i="234"/>
  <c r="AH249" i="234"/>
  <c r="AG249" i="234"/>
  <c r="AF249" i="234"/>
  <c r="AE249" i="234"/>
  <c r="AD249" i="234"/>
  <c r="AC249" i="234"/>
  <c r="AB249" i="234"/>
  <c r="AA249" i="234"/>
  <c r="Z249" i="234"/>
  <c r="Y249" i="234"/>
  <c r="X249" i="234"/>
  <c r="W249" i="234"/>
  <c r="V249" i="234"/>
  <c r="U249" i="234"/>
  <c r="T249" i="234"/>
  <c r="S249" i="234"/>
  <c r="R249" i="234"/>
  <c r="Q249" i="234"/>
  <c r="P249" i="234"/>
  <c r="O249" i="234"/>
  <c r="N249" i="234"/>
  <c r="M249" i="234"/>
  <c r="L249" i="234"/>
  <c r="K249" i="234"/>
  <c r="J249" i="234"/>
  <c r="I249" i="234"/>
  <c r="H249" i="234"/>
  <c r="G249" i="234"/>
  <c r="F249" i="234"/>
  <c r="AR248" i="234"/>
  <c r="AQ248" i="234"/>
  <c r="AP248" i="234"/>
  <c r="AK248" i="234"/>
  <c r="AR247" i="234"/>
  <c r="AQ247" i="234"/>
  <c r="AP247" i="234"/>
  <c r="AK247" i="234"/>
  <c r="AZ246" i="234"/>
  <c r="AY246" i="234"/>
  <c r="AR246" i="234"/>
  <c r="AQ246" i="234"/>
  <c r="AP246" i="234"/>
  <c r="AM246" i="234"/>
  <c r="AL246" i="234"/>
  <c r="AK246" i="234"/>
  <c r="AJ246" i="234"/>
  <c r="AI246" i="234"/>
  <c r="AH246" i="234"/>
  <c r="AG246" i="234"/>
  <c r="AF246" i="234"/>
  <c r="AE246" i="234"/>
  <c r="AD246" i="234"/>
  <c r="AC246" i="234"/>
  <c r="AB246" i="234"/>
  <c r="AA246" i="234"/>
  <c r="Z246" i="234"/>
  <c r="Y246" i="234"/>
  <c r="X246" i="234"/>
  <c r="W246" i="234"/>
  <c r="V246" i="234"/>
  <c r="U246" i="234"/>
  <c r="T246" i="234"/>
  <c r="S246" i="234"/>
  <c r="R246" i="234"/>
  <c r="Q246" i="234"/>
  <c r="P246" i="234"/>
  <c r="O246" i="234"/>
  <c r="N246" i="234"/>
  <c r="M246" i="234"/>
  <c r="L246" i="234"/>
  <c r="K246" i="234"/>
  <c r="J246" i="234"/>
  <c r="I246" i="234"/>
  <c r="H246" i="234"/>
  <c r="G246" i="234"/>
  <c r="F246" i="234"/>
  <c r="D246" i="234"/>
  <c r="B246" i="234"/>
  <c r="AR245" i="234"/>
  <c r="AQ245" i="234"/>
  <c r="AP245" i="234"/>
  <c r="AK245" i="234"/>
  <c r="AJ245" i="234"/>
  <c r="AI245" i="234"/>
  <c r="AH245" i="234"/>
  <c r="AG245" i="234"/>
  <c r="AF245" i="234"/>
  <c r="AE245" i="234"/>
  <c r="AD245" i="234"/>
  <c r="AC245" i="234"/>
  <c r="AB245" i="234"/>
  <c r="AA245" i="234"/>
  <c r="Z245" i="234"/>
  <c r="Y245" i="234"/>
  <c r="X245" i="234"/>
  <c r="W245" i="234"/>
  <c r="V245" i="234"/>
  <c r="U245" i="234"/>
  <c r="T245" i="234"/>
  <c r="S245" i="234"/>
  <c r="R245" i="234"/>
  <c r="Q245" i="234"/>
  <c r="P245" i="234"/>
  <c r="O245" i="234"/>
  <c r="N245" i="234"/>
  <c r="M245" i="234"/>
  <c r="L245" i="234"/>
  <c r="K245" i="234"/>
  <c r="J245" i="234"/>
  <c r="I245" i="234"/>
  <c r="H245" i="234"/>
  <c r="G245" i="234"/>
  <c r="F245" i="234"/>
  <c r="B245" i="234"/>
  <c r="AR244" i="234"/>
  <c r="AQ244" i="234"/>
  <c r="AP244" i="234"/>
  <c r="AK244" i="234"/>
  <c r="B244" i="234"/>
  <c r="AR243" i="234"/>
  <c r="AQ243" i="234"/>
  <c r="AP243" i="234"/>
  <c r="AK243" i="234"/>
  <c r="AJ243" i="234"/>
  <c r="AI243" i="234"/>
  <c r="AH243" i="234"/>
  <c r="AG243" i="234"/>
  <c r="AF243" i="234"/>
  <c r="AE243" i="234"/>
  <c r="AD243" i="234"/>
  <c r="AC243" i="234"/>
  <c r="AB243" i="234"/>
  <c r="AA243" i="234"/>
  <c r="Z243" i="234"/>
  <c r="Y243" i="234"/>
  <c r="X243" i="234"/>
  <c r="W243" i="234"/>
  <c r="V243" i="234"/>
  <c r="U243" i="234"/>
  <c r="T243" i="234"/>
  <c r="S243" i="234"/>
  <c r="R243" i="234"/>
  <c r="Q243" i="234"/>
  <c r="P243" i="234"/>
  <c r="O243" i="234"/>
  <c r="N243" i="234"/>
  <c r="M243" i="234"/>
  <c r="L243" i="234"/>
  <c r="K243" i="234"/>
  <c r="J243" i="234"/>
  <c r="I243" i="234"/>
  <c r="H243" i="234"/>
  <c r="G243" i="234"/>
  <c r="F243" i="234"/>
  <c r="B243" i="234"/>
  <c r="AR242" i="234"/>
  <c r="AQ242" i="234"/>
  <c r="AP242" i="234"/>
  <c r="AK242" i="234"/>
  <c r="AJ242" i="234"/>
  <c r="AI242" i="234"/>
  <c r="AH242" i="234"/>
  <c r="AG242" i="234"/>
  <c r="AF242" i="234"/>
  <c r="AE242" i="234"/>
  <c r="AD242" i="234"/>
  <c r="AC242" i="234"/>
  <c r="AB242" i="234"/>
  <c r="AA242" i="234"/>
  <c r="Z242" i="234"/>
  <c r="Y242" i="234"/>
  <c r="X242" i="234"/>
  <c r="W242" i="234"/>
  <c r="V242" i="234"/>
  <c r="U242" i="234"/>
  <c r="T242" i="234"/>
  <c r="S242" i="234"/>
  <c r="R242" i="234"/>
  <c r="Q242" i="234"/>
  <c r="P242" i="234"/>
  <c r="O242" i="234"/>
  <c r="N242" i="234"/>
  <c r="M242" i="234"/>
  <c r="L242" i="234"/>
  <c r="K242" i="234"/>
  <c r="J242" i="234"/>
  <c r="I242" i="234"/>
  <c r="H242" i="234"/>
  <c r="G242" i="234"/>
  <c r="F242" i="234"/>
  <c r="B242" i="234"/>
  <c r="AR241" i="234"/>
  <c r="AQ241" i="234"/>
  <c r="AP241" i="234"/>
  <c r="AK241" i="234"/>
  <c r="AR240" i="234"/>
  <c r="AQ240" i="234"/>
  <c r="AP240" i="234"/>
  <c r="AK240" i="234"/>
  <c r="AJ240" i="234"/>
  <c r="AI240" i="234"/>
  <c r="AH240" i="234"/>
  <c r="AG240" i="234"/>
  <c r="AF240" i="234"/>
  <c r="AE240" i="234"/>
  <c r="AD240" i="234"/>
  <c r="AC240" i="234"/>
  <c r="AB240" i="234"/>
  <c r="AA240" i="234"/>
  <c r="Z240" i="234"/>
  <c r="Y240" i="234"/>
  <c r="X240" i="234"/>
  <c r="W240" i="234"/>
  <c r="V240" i="234"/>
  <c r="U240" i="234"/>
  <c r="T240" i="234"/>
  <c r="S240" i="234"/>
  <c r="R240" i="234"/>
  <c r="Q240" i="234"/>
  <c r="P240" i="234"/>
  <c r="O240" i="234"/>
  <c r="N240" i="234"/>
  <c r="M240" i="234"/>
  <c r="L240" i="234"/>
  <c r="K240" i="234"/>
  <c r="J240" i="234"/>
  <c r="I240" i="234"/>
  <c r="H240" i="234"/>
  <c r="G240" i="234"/>
  <c r="F240" i="234"/>
  <c r="E240" i="234"/>
  <c r="AR239" i="234"/>
  <c r="AQ239" i="234"/>
  <c r="AP239" i="234"/>
  <c r="AM239" i="234"/>
  <c r="AL239" i="234"/>
  <c r="AK239" i="234"/>
  <c r="BD238" i="234"/>
  <c r="AR238" i="234"/>
  <c r="AQ238" i="234"/>
  <c r="AP238" i="234"/>
  <c r="AN238" i="234"/>
  <c r="AK238" i="234"/>
  <c r="AJ238" i="234"/>
  <c r="AI238" i="234"/>
  <c r="AH238" i="234"/>
  <c r="AG238" i="234"/>
  <c r="AF238" i="234"/>
  <c r="AE238" i="234"/>
  <c r="AD238" i="234"/>
  <c r="AC238" i="234"/>
  <c r="AB238" i="234"/>
  <c r="AA238" i="234"/>
  <c r="Z238" i="234"/>
  <c r="Y238" i="234"/>
  <c r="X238" i="234"/>
  <c r="W238" i="234"/>
  <c r="V238" i="234"/>
  <c r="U238" i="234"/>
  <c r="T238" i="234"/>
  <c r="S238" i="234"/>
  <c r="R238" i="234"/>
  <c r="Q238" i="234"/>
  <c r="P238" i="234"/>
  <c r="O238" i="234"/>
  <c r="N238" i="234"/>
  <c r="M238" i="234"/>
  <c r="L238" i="234"/>
  <c r="K238" i="234"/>
  <c r="J238" i="234"/>
  <c r="I238" i="234"/>
  <c r="H238" i="234"/>
  <c r="G238" i="234"/>
  <c r="F238" i="234"/>
  <c r="AR237" i="234"/>
  <c r="AQ237" i="234"/>
  <c r="AP237" i="234"/>
  <c r="AJ237" i="234"/>
  <c r="AI237" i="234"/>
  <c r="AH237" i="234"/>
  <c r="AG237" i="234"/>
  <c r="AF237" i="234"/>
  <c r="AE237" i="234"/>
  <c r="AD237" i="234"/>
  <c r="AC237" i="234"/>
  <c r="AB237" i="234"/>
  <c r="AA237" i="234"/>
  <c r="Z237" i="234"/>
  <c r="Y237" i="234"/>
  <c r="X237" i="234"/>
  <c r="W237" i="234"/>
  <c r="V237" i="234"/>
  <c r="U237" i="234"/>
  <c r="T237" i="234"/>
  <c r="S237" i="234"/>
  <c r="R237" i="234"/>
  <c r="Q237" i="234"/>
  <c r="P237" i="234"/>
  <c r="O237" i="234"/>
  <c r="N237" i="234"/>
  <c r="M237" i="234"/>
  <c r="L237" i="234"/>
  <c r="K237" i="234"/>
  <c r="J237" i="234"/>
  <c r="I237" i="234"/>
  <c r="H237" i="234"/>
  <c r="G237" i="234"/>
  <c r="F237" i="234"/>
  <c r="AR236" i="234"/>
  <c r="AQ236" i="234"/>
  <c r="AP236" i="234"/>
  <c r="AK236" i="234"/>
  <c r="AJ236" i="234"/>
  <c r="AI236" i="234"/>
  <c r="AH236" i="234"/>
  <c r="AG236" i="234"/>
  <c r="AF236" i="234"/>
  <c r="AE236" i="234"/>
  <c r="AD236" i="234"/>
  <c r="AC236" i="234"/>
  <c r="AB236" i="234"/>
  <c r="AA236" i="234"/>
  <c r="Z236" i="234"/>
  <c r="Y236" i="234"/>
  <c r="X236" i="234"/>
  <c r="W236" i="234"/>
  <c r="V236" i="234"/>
  <c r="U236" i="234"/>
  <c r="T236" i="234"/>
  <c r="S236" i="234"/>
  <c r="R236" i="234"/>
  <c r="Q236" i="234"/>
  <c r="P236" i="234"/>
  <c r="O236" i="234"/>
  <c r="N236" i="234"/>
  <c r="M236" i="234"/>
  <c r="L236" i="234"/>
  <c r="K236" i="234"/>
  <c r="J236" i="234"/>
  <c r="I236" i="234"/>
  <c r="H236" i="234"/>
  <c r="G236" i="234"/>
  <c r="F236" i="234"/>
  <c r="AR235" i="234"/>
  <c r="AQ235" i="234"/>
  <c r="AP235" i="234"/>
  <c r="AK235" i="234"/>
  <c r="AR234" i="234"/>
  <c r="AQ234" i="234"/>
  <c r="AP234" i="234"/>
  <c r="AK234" i="234"/>
  <c r="AZ233" i="234"/>
  <c r="AY233" i="234"/>
  <c r="AR233" i="234"/>
  <c r="AQ233" i="234"/>
  <c r="AP233" i="234"/>
  <c r="AM233" i="234"/>
  <c r="AL233" i="234"/>
  <c r="AK233" i="234"/>
  <c r="AJ233" i="234"/>
  <c r="AI233" i="234"/>
  <c r="AH233" i="234"/>
  <c r="AG233" i="234"/>
  <c r="AF233" i="234"/>
  <c r="AA233" i="234"/>
  <c r="Z233" i="234"/>
  <c r="Y233" i="234"/>
  <c r="X233" i="234"/>
  <c r="W233" i="234"/>
  <c r="V233" i="234"/>
  <c r="U233" i="234"/>
  <c r="T233" i="234"/>
  <c r="S233" i="234"/>
  <c r="R233" i="234"/>
  <c r="Q233" i="234"/>
  <c r="P233" i="234"/>
  <c r="O233" i="234"/>
  <c r="N233" i="234"/>
  <c r="M233" i="234"/>
  <c r="L233" i="234"/>
  <c r="K233" i="234"/>
  <c r="J233" i="234"/>
  <c r="I233" i="234"/>
  <c r="H233" i="234"/>
  <c r="G233" i="234"/>
  <c r="F233" i="234"/>
  <c r="D233" i="234"/>
  <c r="B233" i="234"/>
  <c r="AR232" i="234"/>
  <c r="AQ232" i="234"/>
  <c r="AP232" i="234"/>
  <c r="AK232" i="234"/>
  <c r="AJ232" i="234"/>
  <c r="AI232" i="234"/>
  <c r="AH232" i="234"/>
  <c r="AG232" i="234"/>
  <c r="AF232" i="234"/>
  <c r="AE232" i="234"/>
  <c r="AD232" i="234"/>
  <c r="AC232" i="234"/>
  <c r="AB232" i="234"/>
  <c r="AA232" i="234"/>
  <c r="Z232" i="234"/>
  <c r="Y232" i="234"/>
  <c r="X232" i="234"/>
  <c r="W232" i="234"/>
  <c r="V232" i="234"/>
  <c r="U232" i="234"/>
  <c r="T232" i="234"/>
  <c r="S232" i="234"/>
  <c r="R232" i="234"/>
  <c r="Q232" i="234"/>
  <c r="P232" i="234"/>
  <c r="O232" i="234"/>
  <c r="N232" i="234"/>
  <c r="M232" i="234"/>
  <c r="L232" i="234"/>
  <c r="K232" i="234"/>
  <c r="J232" i="234"/>
  <c r="I232" i="234"/>
  <c r="H232" i="234"/>
  <c r="G232" i="234"/>
  <c r="F232" i="234"/>
  <c r="AR231" i="234"/>
  <c r="AQ231" i="234"/>
  <c r="AP231" i="234"/>
  <c r="AK231" i="234"/>
  <c r="B231" i="234"/>
  <c r="AR230" i="234"/>
  <c r="AQ230" i="234"/>
  <c r="AP230" i="234"/>
  <c r="AK230" i="234"/>
  <c r="AJ230" i="234"/>
  <c r="AI230" i="234"/>
  <c r="AH230" i="234"/>
  <c r="AG230" i="234"/>
  <c r="AF230" i="234"/>
  <c r="AE230" i="234"/>
  <c r="AD230" i="234"/>
  <c r="AC230" i="234"/>
  <c r="AB230" i="234"/>
  <c r="AA230" i="234"/>
  <c r="Z230" i="234"/>
  <c r="Y230" i="234"/>
  <c r="X230" i="234"/>
  <c r="W230" i="234"/>
  <c r="V230" i="234"/>
  <c r="U230" i="234"/>
  <c r="T230" i="234"/>
  <c r="S230" i="234"/>
  <c r="R230" i="234"/>
  <c r="Q230" i="234"/>
  <c r="P230" i="234"/>
  <c r="O230" i="234"/>
  <c r="N230" i="234"/>
  <c r="M230" i="234"/>
  <c r="L230" i="234"/>
  <c r="K230" i="234"/>
  <c r="J230" i="234"/>
  <c r="I230" i="234"/>
  <c r="H230" i="234"/>
  <c r="G230" i="234"/>
  <c r="F230" i="234"/>
  <c r="B230" i="234"/>
  <c r="AR229" i="234"/>
  <c r="AQ229" i="234"/>
  <c r="AP229" i="234"/>
  <c r="AK229" i="234"/>
  <c r="AJ229" i="234"/>
  <c r="AI229" i="234"/>
  <c r="AH229" i="234"/>
  <c r="AG229" i="234"/>
  <c r="AF229" i="234"/>
  <c r="AE229" i="234"/>
  <c r="AD229" i="234"/>
  <c r="AC229" i="234"/>
  <c r="AB229" i="234"/>
  <c r="AA229" i="234"/>
  <c r="Z229" i="234"/>
  <c r="Y229" i="234"/>
  <c r="X229" i="234"/>
  <c r="W229" i="234"/>
  <c r="V229" i="234"/>
  <c r="U229" i="234"/>
  <c r="T229" i="234"/>
  <c r="S229" i="234"/>
  <c r="R229" i="234"/>
  <c r="Q229" i="234"/>
  <c r="P229" i="234"/>
  <c r="O229" i="234"/>
  <c r="N229" i="234"/>
  <c r="M229" i="234"/>
  <c r="L229" i="234"/>
  <c r="K229" i="234"/>
  <c r="J229" i="234"/>
  <c r="I229" i="234"/>
  <c r="H229" i="234"/>
  <c r="G229" i="234"/>
  <c r="F229" i="234"/>
  <c r="B229" i="234"/>
  <c r="AR228" i="234"/>
  <c r="AQ228" i="234"/>
  <c r="AP228" i="234"/>
  <c r="AK228" i="234"/>
  <c r="AR227" i="234"/>
  <c r="AQ227" i="234"/>
  <c r="AP227" i="234"/>
  <c r="AK227" i="234"/>
  <c r="AJ227" i="234"/>
  <c r="AI227" i="234"/>
  <c r="AH227" i="234"/>
  <c r="AG227" i="234"/>
  <c r="AF227" i="234"/>
  <c r="AE227" i="234"/>
  <c r="AD227" i="234"/>
  <c r="AC227" i="234"/>
  <c r="AB227" i="234"/>
  <c r="AA227" i="234"/>
  <c r="Z227" i="234"/>
  <c r="Y227" i="234"/>
  <c r="X227" i="234"/>
  <c r="W227" i="234"/>
  <c r="V227" i="234"/>
  <c r="U227" i="234"/>
  <c r="T227" i="234"/>
  <c r="S227" i="234"/>
  <c r="R227" i="234"/>
  <c r="Q227" i="234"/>
  <c r="P227" i="234"/>
  <c r="O227" i="234"/>
  <c r="N227" i="234"/>
  <c r="M227" i="234"/>
  <c r="L227" i="234"/>
  <c r="K227" i="234"/>
  <c r="J227" i="234"/>
  <c r="I227" i="234"/>
  <c r="H227" i="234"/>
  <c r="G227" i="234"/>
  <c r="F227" i="234"/>
  <c r="AR226" i="234"/>
  <c r="AQ226" i="234"/>
  <c r="AP226" i="234"/>
  <c r="AM226" i="234"/>
  <c r="AL226" i="234"/>
  <c r="AK226" i="234"/>
  <c r="AJ226" i="234"/>
  <c r="AI226" i="234"/>
  <c r="AH226" i="234"/>
  <c r="AG226" i="234"/>
  <c r="AF226" i="234"/>
  <c r="AE226" i="234"/>
  <c r="AD226" i="234"/>
  <c r="AC226" i="234"/>
  <c r="AB226" i="234"/>
  <c r="AA226" i="234"/>
  <c r="Z226" i="234"/>
  <c r="T226" i="234"/>
  <c r="S226" i="234"/>
  <c r="R226" i="234"/>
  <c r="Q226" i="234"/>
  <c r="P226" i="234"/>
  <c r="O226" i="234"/>
  <c r="N226" i="234"/>
  <c r="M226" i="234"/>
  <c r="L226" i="234"/>
  <c r="K226" i="234"/>
  <c r="J226" i="234"/>
  <c r="I226" i="234"/>
  <c r="H226" i="234"/>
  <c r="G226" i="234"/>
  <c r="F226" i="234"/>
  <c r="BD225" i="234"/>
  <c r="AR225" i="234"/>
  <c r="AQ225" i="234"/>
  <c r="AP225" i="234"/>
  <c r="AN225" i="234"/>
  <c r="AK225" i="234"/>
  <c r="AJ225" i="234"/>
  <c r="AI225" i="234"/>
  <c r="AH225" i="234"/>
  <c r="AG225" i="234"/>
  <c r="AF225" i="234"/>
  <c r="AE225" i="234"/>
  <c r="AD225" i="234"/>
  <c r="AC225" i="234"/>
  <c r="AB225" i="234"/>
  <c r="AA225" i="234"/>
  <c r="Z225" i="234"/>
  <c r="Y225" i="234"/>
  <c r="X225" i="234"/>
  <c r="W225" i="234"/>
  <c r="V225" i="234"/>
  <c r="U225" i="234"/>
  <c r="T225" i="234"/>
  <c r="S225" i="234"/>
  <c r="R225" i="234"/>
  <c r="Q225" i="234"/>
  <c r="P225" i="234"/>
  <c r="O225" i="234"/>
  <c r="N225" i="234"/>
  <c r="M225" i="234"/>
  <c r="L225" i="234"/>
  <c r="K225" i="234"/>
  <c r="J225" i="234"/>
  <c r="I225" i="234"/>
  <c r="H225" i="234"/>
  <c r="G225" i="234"/>
  <c r="F225" i="234"/>
  <c r="AR224" i="234"/>
  <c r="AQ224" i="234"/>
  <c r="AP224" i="234"/>
  <c r="AJ224" i="234"/>
  <c r="AI224" i="234"/>
  <c r="AH224" i="234"/>
  <c r="AG224" i="234"/>
  <c r="AF224" i="234"/>
  <c r="AE224" i="234"/>
  <c r="AD224" i="234"/>
  <c r="AC224" i="234"/>
  <c r="AB224" i="234"/>
  <c r="AA224" i="234"/>
  <c r="Z224" i="234"/>
  <c r="Y224" i="234"/>
  <c r="X224" i="234"/>
  <c r="W224" i="234"/>
  <c r="V224" i="234"/>
  <c r="U224" i="234"/>
  <c r="T224" i="234"/>
  <c r="S224" i="234"/>
  <c r="R224" i="234"/>
  <c r="Q224" i="234"/>
  <c r="P224" i="234"/>
  <c r="O224" i="234"/>
  <c r="N224" i="234"/>
  <c r="M224" i="234"/>
  <c r="L224" i="234"/>
  <c r="K224" i="234"/>
  <c r="J224" i="234"/>
  <c r="I224" i="234"/>
  <c r="H224" i="234"/>
  <c r="G224" i="234"/>
  <c r="F224" i="234"/>
  <c r="AR223" i="234"/>
  <c r="AQ223" i="234"/>
  <c r="AP223" i="234"/>
  <c r="AK223" i="234"/>
  <c r="AJ223" i="234"/>
  <c r="AI223" i="234"/>
  <c r="AH223" i="234"/>
  <c r="AG223" i="234"/>
  <c r="AF223" i="234"/>
  <c r="AE223" i="234"/>
  <c r="AD223" i="234"/>
  <c r="AC223" i="234"/>
  <c r="AB223" i="234"/>
  <c r="AA223" i="234"/>
  <c r="Z223" i="234"/>
  <c r="Y223" i="234"/>
  <c r="X223" i="234"/>
  <c r="W223" i="234"/>
  <c r="V223" i="234"/>
  <c r="U223" i="234"/>
  <c r="T223" i="234"/>
  <c r="S223" i="234"/>
  <c r="R223" i="234"/>
  <c r="Q223" i="234"/>
  <c r="P223" i="234"/>
  <c r="O223" i="234"/>
  <c r="N223" i="234"/>
  <c r="M223" i="234"/>
  <c r="L223" i="234"/>
  <c r="K223" i="234"/>
  <c r="J223" i="234"/>
  <c r="I223" i="234"/>
  <c r="H223" i="234"/>
  <c r="G223" i="234"/>
  <c r="F223" i="234"/>
  <c r="AR222" i="234"/>
  <c r="AQ222" i="234"/>
  <c r="AP222" i="234"/>
  <c r="AK222" i="234"/>
  <c r="AR221" i="234"/>
  <c r="AQ221" i="234"/>
  <c r="AP221" i="234"/>
  <c r="AK221" i="234"/>
  <c r="AZ220" i="234"/>
  <c r="AY220" i="234"/>
  <c r="AR220" i="234"/>
  <c r="AQ220" i="234"/>
  <c r="AP220" i="234"/>
  <c r="AM220" i="234"/>
  <c r="AL220" i="234"/>
  <c r="AK220" i="234"/>
  <c r="AJ220" i="234"/>
  <c r="AI220" i="234"/>
  <c r="AH220" i="234"/>
  <c r="AG220" i="234"/>
  <c r="AF220" i="234"/>
  <c r="AE220" i="234"/>
  <c r="AD220" i="234"/>
  <c r="AC220" i="234"/>
  <c r="AB220" i="234"/>
  <c r="AA220" i="234"/>
  <c r="Z220" i="234"/>
  <c r="M220" i="234"/>
  <c r="L220" i="234"/>
  <c r="K220" i="234"/>
  <c r="J220" i="234"/>
  <c r="I220" i="234"/>
  <c r="H220" i="234"/>
  <c r="F220" i="234"/>
  <c r="D220" i="234"/>
  <c r="AR219" i="234"/>
  <c r="AQ219" i="234"/>
  <c r="AP219" i="234"/>
  <c r="AK219" i="234"/>
  <c r="AJ219" i="234"/>
  <c r="AI219" i="234"/>
  <c r="AH219" i="234"/>
  <c r="AG219" i="234"/>
  <c r="AF219" i="234"/>
  <c r="AE219" i="234"/>
  <c r="AD219" i="234"/>
  <c r="AC219" i="234"/>
  <c r="AB219" i="234"/>
  <c r="AA219" i="234"/>
  <c r="Z219" i="234"/>
  <c r="Y219" i="234"/>
  <c r="X219" i="234"/>
  <c r="W219" i="234"/>
  <c r="V219" i="234"/>
  <c r="U219" i="234"/>
  <c r="T219" i="234"/>
  <c r="S219" i="234"/>
  <c r="R219" i="234"/>
  <c r="Q219" i="234"/>
  <c r="P219" i="234"/>
  <c r="O219" i="234"/>
  <c r="N219" i="234"/>
  <c r="M219" i="234"/>
  <c r="L219" i="234"/>
  <c r="K219" i="234"/>
  <c r="J219" i="234"/>
  <c r="I219" i="234"/>
  <c r="H219" i="234"/>
  <c r="G219" i="234"/>
  <c r="F219" i="234"/>
  <c r="AR218" i="234"/>
  <c r="AQ218" i="234"/>
  <c r="AP218" i="234"/>
  <c r="AK218" i="234"/>
  <c r="AR217" i="234"/>
  <c r="AQ217" i="234"/>
  <c r="AP217" i="234"/>
  <c r="AK217" i="234"/>
  <c r="AJ217" i="234"/>
  <c r="AI217" i="234"/>
  <c r="AH217" i="234"/>
  <c r="AG217" i="234"/>
  <c r="AF217" i="234"/>
  <c r="AE217" i="234"/>
  <c r="AD217" i="234"/>
  <c r="AC217" i="234"/>
  <c r="AB217" i="234"/>
  <c r="AA217" i="234"/>
  <c r="Z217" i="234"/>
  <c r="Y217" i="234"/>
  <c r="X217" i="234"/>
  <c r="W217" i="234"/>
  <c r="V217" i="234"/>
  <c r="U217" i="234"/>
  <c r="T217" i="234"/>
  <c r="S217" i="234"/>
  <c r="R217" i="234"/>
  <c r="Q217" i="234"/>
  <c r="P217" i="234"/>
  <c r="O217" i="234"/>
  <c r="N217" i="234"/>
  <c r="M217" i="234"/>
  <c r="L217" i="234"/>
  <c r="K217" i="234"/>
  <c r="J217" i="234"/>
  <c r="I217" i="234"/>
  <c r="H217" i="234"/>
  <c r="G217" i="234"/>
  <c r="F217" i="234"/>
  <c r="AR216" i="234"/>
  <c r="AQ216" i="234"/>
  <c r="AP216" i="234"/>
  <c r="AK216" i="234"/>
  <c r="AJ216" i="234"/>
  <c r="AI216" i="234"/>
  <c r="AH216" i="234"/>
  <c r="AG216" i="234"/>
  <c r="AF216" i="234"/>
  <c r="AE216" i="234"/>
  <c r="AD216" i="234"/>
  <c r="AC216" i="234"/>
  <c r="AB216" i="234"/>
  <c r="AA216" i="234"/>
  <c r="Z216" i="234"/>
  <c r="Y216" i="234"/>
  <c r="X216" i="234"/>
  <c r="W216" i="234"/>
  <c r="V216" i="234"/>
  <c r="U216" i="234"/>
  <c r="T216" i="234"/>
  <c r="S216" i="234"/>
  <c r="R216" i="234"/>
  <c r="Q216" i="234"/>
  <c r="P216" i="234"/>
  <c r="O216" i="234"/>
  <c r="N216" i="234"/>
  <c r="M216" i="234"/>
  <c r="L216" i="234"/>
  <c r="K216" i="234"/>
  <c r="J216" i="234"/>
  <c r="I216" i="234"/>
  <c r="H216" i="234"/>
  <c r="G216" i="234"/>
  <c r="F216" i="234"/>
  <c r="AR215" i="234"/>
  <c r="AQ215" i="234"/>
  <c r="AP215" i="234"/>
  <c r="AK215" i="234"/>
  <c r="AR214" i="234"/>
  <c r="AQ214" i="234"/>
  <c r="AP214" i="234"/>
  <c r="AK214" i="234"/>
  <c r="AJ214" i="234"/>
  <c r="AI214" i="234"/>
  <c r="AH214" i="234"/>
  <c r="AG214" i="234"/>
  <c r="AF214" i="234"/>
  <c r="AE214" i="234"/>
  <c r="AD214" i="234"/>
  <c r="AC214" i="234"/>
  <c r="AB214" i="234"/>
  <c r="AA214" i="234"/>
  <c r="Z214" i="234"/>
  <c r="Y214" i="234"/>
  <c r="X214" i="234"/>
  <c r="W214" i="234"/>
  <c r="V214" i="234"/>
  <c r="U214" i="234"/>
  <c r="T214" i="234"/>
  <c r="S214" i="234"/>
  <c r="R214" i="234"/>
  <c r="Q214" i="234"/>
  <c r="P214" i="234"/>
  <c r="O214" i="234"/>
  <c r="N214" i="234"/>
  <c r="M214" i="234"/>
  <c r="L214" i="234"/>
  <c r="K214" i="234"/>
  <c r="J214" i="234"/>
  <c r="I214" i="234"/>
  <c r="H214" i="234"/>
  <c r="G214" i="234"/>
  <c r="F214" i="234"/>
  <c r="AR213" i="234"/>
  <c r="AQ213" i="234"/>
  <c r="AP213" i="234"/>
  <c r="AK213" i="234"/>
  <c r="BD212" i="234"/>
  <c r="AR212" i="234"/>
  <c r="AQ212" i="234"/>
  <c r="AP212" i="234"/>
  <c r="AN212" i="234"/>
  <c r="AK212" i="234"/>
  <c r="AJ212" i="234"/>
  <c r="AI212" i="234"/>
  <c r="AH212" i="234"/>
  <c r="AG212" i="234"/>
  <c r="AF212" i="234"/>
  <c r="AE212" i="234"/>
  <c r="AD212" i="234"/>
  <c r="AC212" i="234"/>
  <c r="AB212" i="234"/>
  <c r="AA212" i="234"/>
  <c r="Z212" i="234"/>
  <c r="Y212" i="234"/>
  <c r="X212" i="234"/>
  <c r="W212" i="234"/>
  <c r="V212" i="234"/>
  <c r="U212" i="234"/>
  <c r="T212" i="234"/>
  <c r="S212" i="234"/>
  <c r="R212" i="234"/>
  <c r="Q212" i="234"/>
  <c r="P212" i="234"/>
  <c r="O212" i="234"/>
  <c r="N212" i="234"/>
  <c r="M212" i="234"/>
  <c r="L212" i="234"/>
  <c r="K212" i="234"/>
  <c r="J212" i="234"/>
  <c r="I212" i="234"/>
  <c r="H212" i="234"/>
  <c r="G212" i="234"/>
  <c r="F212" i="234"/>
  <c r="AR211" i="234"/>
  <c r="AQ211" i="234"/>
  <c r="AP211" i="234"/>
  <c r="AJ211" i="234"/>
  <c r="AI211" i="234"/>
  <c r="AH211" i="234"/>
  <c r="AG211" i="234"/>
  <c r="AF211" i="234"/>
  <c r="AE211" i="234"/>
  <c r="AD211" i="234"/>
  <c r="AC211" i="234"/>
  <c r="AB211" i="234"/>
  <c r="AA211" i="234"/>
  <c r="Z211" i="234"/>
  <c r="Y211" i="234"/>
  <c r="X211" i="234"/>
  <c r="W211" i="234"/>
  <c r="V211" i="234"/>
  <c r="U211" i="234"/>
  <c r="T211" i="234"/>
  <c r="S211" i="234"/>
  <c r="R211" i="234"/>
  <c r="Q211" i="234"/>
  <c r="P211" i="234"/>
  <c r="O211" i="234"/>
  <c r="N211" i="234"/>
  <c r="M211" i="234"/>
  <c r="L211" i="234"/>
  <c r="K211" i="234"/>
  <c r="J211" i="234"/>
  <c r="I211" i="234"/>
  <c r="H211" i="234"/>
  <c r="G211" i="234"/>
  <c r="F211" i="234"/>
  <c r="AR210" i="234"/>
  <c r="AQ210" i="234"/>
  <c r="AP210" i="234"/>
  <c r="AK210" i="234"/>
  <c r="AJ210" i="234"/>
  <c r="AI210" i="234"/>
  <c r="AH210" i="234"/>
  <c r="AG210" i="234"/>
  <c r="AF210" i="234"/>
  <c r="AE210" i="234"/>
  <c r="AD210" i="234"/>
  <c r="AC210" i="234"/>
  <c r="AB210" i="234"/>
  <c r="AA210" i="234"/>
  <c r="Z210" i="234"/>
  <c r="Y210" i="234"/>
  <c r="X210" i="234"/>
  <c r="W210" i="234"/>
  <c r="V210" i="234"/>
  <c r="U210" i="234"/>
  <c r="T210" i="234"/>
  <c r="S210" i="234"/>
  <c r="R210" i="234"/>
  <c r="Q210" i="234"/>
  <c r="P210" i="234"/>
  <c r="O210" i="234"/>
  <c r="N210" i="234"/>
  <c r="M210" i="234"/>
  <c r="L210" i="234"/>
  <c r="K210" i="234"/>
  <c r="J210" i="234"/>
  <c r="I210" i="234"/>
  <c r="H210" i="234"/>
  <c r="G210" i="234"/>
  <c r="F210" i="234"/>
  <c r="AR209" i="234"/>
  <c r="AQ209" i="234"/>
  <c r="AP209" i="234"/>
  <c r="AK209" i="234"/>
  <c r="AR208" i="234"/>
  <c r="AQ208" i="234"/>
  <c r="AP208" i="234"/>
  <c r="AK208" i="234"/>
  <c r="AZ207" i="234"/>
  <c r="AY207" i="234"/>
  <c r="AR207" i="234"/>
  <c r="AQ207" i="234"/>
  <c r="AP207" i="234"/>
  <c r="AM207" i="234"/>
  <c r="AL207" i="234"/>
  <c r="AK207" i="234"/>
  <c r="AJ207" i="234"/>
  <c r="AI207" i="234"/>
  <c r="AH207" i="234"/>
  <c r="AG207" i="234"/>
  <c r="AF207" i="234"/>
  <c r="AE207" i="234"/>
  <c r="AD207" i="234"/>
  <c r="AC207" i="234"/>
  <c r="AB207" i="234"/>
  <c r="AA207" i="234"/>
  <c r="Z207" i="234"/>
  <c r="Y207" i="234"/>
  <c r="X207" i="234"/>
  <c r="W207" i="234"/>
  <c r="V207" i="234"/>
  <c r="U207" i="234"/>
  <c r="T207" i="234"/>
  <c r="S207" i="234"/>
  <c r="R207" i="234"/>
  <c r="Q207" i="234"/>
  <c r="P207" i="234"/>
  <c r="O207" i="234"/>
  <c r="N207" i="234"/>
  <c r="M207" i="234"/>
  <c r="L207" i="234"/>
  <c r="K207" i="234"/>
  <c r="J207" i="234"/>
  <c r="I207" i="234"/>
  <c r="H207" i="234"/>
  <c r="G207" i="234"/>
  <c r="F207" i="234"/>
  <c r="D207" i="234"/>
  <c r="AR206" i="234"/>
  <c r="AQ206" i="234"/>
  <c r="AP206" i="234"/>
  <c r="AK206" i="234"/>
  <c r="AJ206" i="234"/>
  <c r="AI206" i="234"/>
  <c r="AH206" i="234"/>
  <c r="AG206" i="234"/>
  <c r="AF206" i="234"/>
  <c r="AE206" i="234"/>
  <c r="AD206" i="234"/>
  <c r="AC206" i="234"/>
  <c r="AB206" i="234"/>
  <c r="AA206" i="234"/>
  <c r="Z206" i="234"/>
  <c r="Y206" i="234"/>
  <c r="X206" i="234"/>
  <c r="W206" i="234"/>
  <c r="V206" i="234"/>
  <c r="U206" i="234"/>
  <c r="T206" i="234"/>
  <c r="S206" i="234"/>
  <c r="R206" i="234"/>
  <c r="Q206" i="234"/>
  <c r="P206" i="234"/>
  <c r="O206" i="234"/>
  <c r="N206" i="234"/>
  <c r="M206" i="234"/>
  <c r="L206" i="234"/>
  <c r="K206" i="234"/>
  <c r="J206" i="234"/>
  <c r="I206" i="234"/>
  <c r="H206" i="234"/>
  <c r="G206" i="234"/>
  <c r="F206" i="234"/>
  <c r="B206" i="234"/>
  <c r="AR205" i="234"/>
  <c r="AQ205" i="234"/>
  <c r="AP205" i="234"/>
  <c r="AK205" i="234"/>
  <c r="B205" i="234"/>
  <c r="AR204" i="234"/>
  <c r="AQ204" i="234"/>
  <c r="AP204" i="234"/>
  <c r="AK204" i="234"/>
  <c r="AJ204" i="234"/>
  <c r="AI204" i="234"/>
  <c r="AH204" i="234"/>
  <c r="AG204" i="234"/>
  <c r="AF204" i="234"/>
  <c r="AE204" i="234"/>
  <c r="AD204" i="234"/>
  <c r="AC204" i="234"/>
  <c r="AB204" i="234"/>
  <c r="AA204" i="234"/>
  <c r="Z204" i="234"/>
  <c r="Y204" i="234"/>
  <c r="X204" i="234"/>
  <c r="W204" i="234"/>
  <c r="V204" i="234"/>
  <c r="U204" i="234"/>
  <c r="T204" i="234"/>
  <c r="S204" i="234"/>
  <c r="R204" i="234"/>
  <c r="Q204" i="234"/>
  <c r="P204" i="234"/>
  <c r="O204" i="234"/>
  <c r="N204" i="234"/>
  <c r="M204" i="234"/>
  <c r="L204" i="234"/>
  <c r="K204" i="234"/>
  <c r="J204" i="234"/>
  <c r="I204" i="234"/>
  <c r="H204" i="234"/>
  <c r="G204" i="234"/>
  <c r="F204" i="234"/>
  <c r="B204" i="234"/>
  <c r="AR203" i="234"/>
  <c r="AQ203" i="234"/>
  <c r="AP203" i="234"/>
  <c r="AK203" i="234"/>
  <c r="AJ203" i="234"/>
  <c r="AI203" i="234"/>
  <c r="AH203" i="234"/>
  <c r="AG203" i="234"/>
  <c r="AF203" i="234"/>
  <c r="AE203" i="234"/>
  <c r="AD203" i="234"/>
  <c r="AC203" i="234"/>
  <c r="AB203" i="234"/>
  <c r="AA203" i="234"/>
  <c r="Z203" i="234"/>
  <c r="Y203" i="234"/>
  <c r="X203" i="234"/>
  <c r="W203" i="234"/>
  <c r="V203" i="234"/>
  <c r="U203" i="234"/>
  <c r="T203" i="234"/>
  <c r="S203" i="234"/>
  <c r="R203" i="234"/>
  <c r="Q203" i="234"/>
  <c r="P203" i="234"/>
  <c r="O203" i="234"/>
  <c r="N203" i="234"/>
  <c r="M203" i="234"/>
  <c r="L203" i="234"/>
  <c r="K203" i="234"/>
  <c r="J203" i="234"/>
  <c r="I203" i="234"/>
  <c r="H203" i="234"/>
  <c r="G203" i="234"/>
  <c r="F203" i="234"/>
  <c r="B203" i="234"/>
  <c r="AR202" i="234"/>
  <c r="AQ202" i="234"/>
  <c r="AP202" i="234"/>
  <c r="AK202" i="234"/>
  <c r="AR201" i="234"/>
  <c r="AQ201" i="234"/>
  <c r="AP201" i="234"/>
  <c r="AK201" i="234"/>
  <c r="AJ201" i="234"/>
  <c r="AI201" i="234"/>
  <c r="AH201" i="234"/>
  <c r="AG201" i="234"/>
  <c r="AF201" i="234"/>
  <c r="AE201" i="234"/>
  <c r="AD201" i="234"/>
  <c r="AC201" i="234"/>
  <c r="AB201" i="234"/>
  <c r="AA201" i="234"/>
  <c r="Z201" i="234"/>
  <c r="Y201" i="234"/>
  <c r="X201" i="234"/>
  <c r="W201" i="234"/>
  <c r="V201" i="234"/>
  <c r="U201" i="234"/>
  <c r="T201" i="234"/>
  <c r="S201" i="234"/>
  <c r="R201" i="234"/>
  <c r="Q201" i="234"/>
  <c r="P201" i="234"/>
  <c r="O201" i="234"/>
  <c r="N201" i="234"/>
  <c r="M201" i="234"/>
  <c r="L201" i="234"/>
  <c r="K201" i="234"/>
  <c r="J201" i="234"/>
  <c r="I201" i="234"/>
  <c r="H201" i="234"/>
  <c r="G201" i="234"/>
  <c r="F201" i="234"/>
  <c r="AR200" i="234"/>
  <c r="AQ200" i="234"/>
  <c r="AP200" i="234"/>
  <c r="AM200" i="234"/>
  <c r="AL200" i="234"/>
  <c r="AK200" i="234"/>
  <c r="BD199" i="234"/>
  <c r="AR199" i="234"/>
  <c r="AQ199" i="234"/>
  <c r="AP199" i="234"/>
  <c r="AN199" i="234"/>
  <c r="AK199" i="234"/>
  <c r="AJ199" i="234"/>
  <c r="AI199" i="234"/>
  <c r="AH199" i="234"/>
  <c r="AG199" i="234"/>
  <c r="AF199" i="234"/>
  <c r="AE199" i="234"/>
  <c r="AD199" i="234"/>
  <c r="AC199" i="234"/>
  <c r="AB199" i="234"/>
  <c r="AA199" i="234"/>
  <c r="Z199" i="234"/>
  <c r="Y199" i="234"/>
  <c r="X199" i="234"/>
  <c r="W199" i="234"/>
  <c r="V199" i="234"/>
  <c r="U199" i="234"/>
  <c r="T199" i="234"/>
  <c r="S199" i="234"/>
  <c r="R199" i="234"/>
  <c r="Q199" i="234"/>
  <c r="P199" i="234"/>
  <c r="O199" i="234"/>
  <c r="N199" i="234"/>
  <c r="M199" i="234"/>
  <c r="L199" i="234"/>
  <c r="K199" i="234"/>
  <c r="J199" i="234"/>
  <c r="I199" i="234"/>
  <c r="H199" i="234"/>
  <c r="G199" i="234"/>
  <c r="F199" i="234"/>
  <c r="AR198" i="234"/>
  <c r="AQ198" i="234"/>
  <c r="AP198" i="234"/>
  <c r="AJ198" i="234"/>
  <c r="AI198" i="234"/>
  <c r="AH198" i="234"/>
  <c r="AG198" i="234"/>
  <c r="AF198" i="234"/>
  <c r="AE198" i="234"/>
  <c r="AD198" i="234"/>
  <c r="AC198" i="234"/>
  <c r="AB198" i="234"/>
  <c r="AA198" i="234"/>
  <c r="Z198" i="234"/>
  <c r="Y198" i="234"/>
  <c r="X198" i="234"/>
  <c r="W198" i="234"/>
  <c r="V198" i="234"/>
  <c r="U198" i="234"/>
  <c r="T198" i="234"/>
  <c r="S198" i="234"/>
  <c r="R198" i="234"/>
  <c r="Q198" i="234"/>
  <c r="P198" i="234"/>
  <c r="O198" i="234"/>
  <c r="N198" i="234"/>
  <c r="M198" i="234"/>
  <c r="L198" i="234"/>
  <c r="K198" i="234"/>
  <c r="J198" i="234"/>
  <c r="I198" i="234"/>
  <c r="H198" i="234"/>
  <c r="G198" i="234"/>
  <c r="F198" i="234"/>
  <c r="AR197" i="234"/>
  <c r="AQ197" i="234"/>
  <c r="AP197" i="234"/>
  <c r="AK197" i="234"/>
  <c r="AJ197" i="234"/>
  <c r="AI197" i="234"/>
  <c r="AH197" i="234"/>
  <c r="AG197" i="234"/>
  <c r="AF197" i="234"/>
  <c r="AE197" i="234"/>
  <c r="AD197" i="234"/>
  <c r="AC197" i="234"/>
  <c r="AB197" i="234"/>
  <c r="AA197" i="234"/>
  <c r="Z197" i="234"/>
  <c r="Y197" i="234"/>
  <c r="X197" i="234"/>
  <c r="W197" i="234"/>
  <c r="V197" i="234"/>
  <c r="U197" i="234"/>
  <c r="T197" i="234"/>
  <c r="S197" i="234"/>
  <c r="R197" i="234"/>
  <c r="Q197" i="234"/>
  <c r="P197" i="234"/>
  <c r="O197" i="234"/>
  <c r="N197" i="234"/>
  <c r="M197" i="234"/>
  <c r="L197" i="234"/>
  <c r="K197" i="234"/>
  <c r="J197" i="234"/>
  <c r="I197" i="234"/>
  <c r="H197" i="234"/>
  <c r="G197" i="234"/>
  <c r="F197" i="234"/>
  <c r="AR196" i="234"/>
  <c r="AQ196" i="234"/>
  <c r="AP196" i="234"/>
  <c r="AK196" i="234"/>
  <c r="AR195" i="234"/>
  <c r="AQ195" i="234"/>
  <c r="AP195" i="234"/>
  <c r="AK195" i="234"/>
  <c r="AZ194" i="234"/>
  <c r="AY194" i="234"/>
  <c r="AR194" i="234"/>
  <c r="AQ194" i="234"/>
  <c r="AP194" i="234"/>
  <c r="AM194" i="234"/>
  <c r="AL194" i="234"/>
  <c r="AK194" i="234"/>
  <c r="AJ194" i="234"/>
  <c r="AI194" i="234"/>
  <c r="AH194" i="234"/>
  <c r="AG194" i="234"/>
  <c r="AF194" i="234"/>
  <c r="AE194" i="234"/>
  <c r="AD194" i="234"/>
  <c r="AC194" i="234"/>
  <c r="AB194" i="234"/>
  <c r="AA194" i="234"/>
  <c r="Z194" i="234"/>
  <c r="Y194" i="234"/>
  <c r="X194" i="234"/>
  <c r="W194" i="234"/>
  <c r="V194" i="234"/>
  <c r="U194" i="234"/>
  <c r="T194" i="234"/>
  <c r="S194" i="234"/>
  <c r="R194" i="234"/>
  <c r="Q194" i="234"/>
  <c r="P194" i="234"/>
  <c r="O194" i="234"/>
  <c r="N194" i="234"/>
  <c r="M194" i="234"/>
  <c r="L194" i="234"/>
  <c r="K194" i="234"/>
  <c r="J194" i="234"/>
  <c r="I194" i="234"/>
  <c r="H194" i="234"/>
  <c r="G194" i="234"/>
  <c r="F194" i="234"/>
  <c r="D194" i="234"/>
  <c r="AR193" i="234"/>
  <c r="AQ193" i="234"/>
  <c r="AP193" i="234"/>
  <c r="AK193" i="234"/>
  <c r="AJ193" i="234"/>
  <c r="AI193" i="234"/>
  <c r="AH193" i="234"/>
  <c r="AG193" i="234"/>
  <c r="AF193" i="234"/>
  <c r="AE193" i="234"/>
  <c r="AD193" i="234"/>
  <c r="AC193" i="234"/>
  <c r="AB193" i="234"/>
  <c r="AA193" i="234"/>
  <c r="Z193" i="234"/>
  <c r="Y193" i="234"/>
  <c r="X193" i="234"/>
  <c r="W193" i="234"/>
  <c r="V193" i="234"/>
  <c r="U193" i="234"/>
  <c r="T193" i="234"/>
  <c r="S193" i="234"/>
  <c r="R193" i="234"/>
  <c r="Q193" i="234"/>
  <c r="P193" i="234"/>
  <c r="O193" i="234"/>
  <c r="N193" i="234"/>
  <c r="M193" i="234"/>
  <c r="L193" i="234"/>
  <c r="K193" i="234"/>
  <c r="J193" i="234"/>
  <c r="I193" i="234"/>
  <c r="H193" i="234"/>
  <c r="G193" i="234"/>
  <c r="F193" i="234"/>
  <c r="B193" i="234"/>
  <c r="AR192" i="234"/>
  <c r="AQ192" i="234"/>
  <c r="AP192" i="234"/>
  <c r="AK192" i="234"/>
  <c r="B192" i="234"/>
  <c r="AR191" i="234"/>
  <c r="AQ191" i="234"/>
  <c r="AP191" i="234"/>
  <c r="AK191" i="234"/>
  <c r="AJ191" i="234"/>
  <c r="AI191" i="234"/>
  <c r="AH191" i="234"/>
  <c r="AG191" i="234"/>
  <c r="AF191" i="234"/>
  <c r="AE191" i="234"/>
  <c r="AD191" i="234"/>
  <c r="AC191" i="234"/>
  <c r="AB191" i="234"/>
  <c r="AA191" i="234"/>
  <c r="Z191" i="234"/>
  <c r="Y191" i="234"/>
  <c r="X191" i="234"/>
  <c r="W191" i="234"/>
  <c r="V191" i="234"/>
  <c r="U191" i="234"/>
  <c r="T191" i="234"/>
  <c r="S191" i="234"/>
  <c r="R191" i="234"/>
  <c r="Q191" i="234"/>
  <c r="P191" i="234"/>
  <c r="O191" i="234"/>
  <c r="N191" i="234"/>
  <c r="M191" i="234"/>
  <c r="L191" i="234"/>
  <c r="K191" i="234"/>
  <c r="J191" i="234"/>
  <c r="I191" i="234"/>
  <c r="H191" i="234"/>
  <c r="G191" i="234"/>
  <c r="F191" i="234"/>
  <c r="B191" i="234"/>
  <c r="AR190" i="234"/>
  <c r="AQ190" i="234"/>
  <c r="AP190" i="234"/>
  <c r="AK190" i="234"/>
  <c r="B190" i="234"/>
  <c r="AR189" i="234"/>
  <c r="AQ189" i="234"/>
  <c r="AP189" i="234"/>
  <c r="AK189" i="234"/>
  <c r="AR188" i="234"/>
  <c r="AQ188" i="234"/>
  <c r="AP188" i="234"/>
  <c r="AK188" i="234"/>
  <c r="AJ188" i="234"/>
  <c r="AI188" i="234"/>
  <c r="AH188" i="234"/>
  <c r="AG188" i="234"/>
  <c r="AF188" i="234"/>
  <c r="AE188" i="234"/>
  <c r="AD188" i="234"/>
  <c r="AC188" i="234"/>
  <c r="AB188" i="234"/>
  <c r="AA188" i="234"/>
  <c r="Z188" i="234"/>
  <c r="Y188" i="234"/>
  <c r="X188" i="234"/>
  <c r="W188" i="234"/>
  <c r="V188" i="234"/>
  <c r="U188" i="234"/>
  <c r="T188" i="234"/>
  <c r="S188" i="234"/>
  <c r="R188" i="234"/>
  <c r="Q188" i="234"/>
  <c r="P188" i="234"/>
  <c r="O188" i="234"/>
  <c r="N188" i="234"/>
  <c r="M188" i="234"/>
  <c r="L188" i="234"/>
  <c r="K188" i="234"/>
  <c r="J188" i="234"/>
  <c r="I188" i="234"/>
  <c r="H188" i="234"/>
  <c r="G188" i="234"/>
  <c r="F188" i="234"/>
  <c r="AR187" i="234"/>
  <c r="AQ187" i="234"/>
  <c r="AP187" i="234"/>
  <c r="AM187" i="234"/>
  <c r="AL187" i="234"/>
  <c r="AK187" i="234"/>
  <c r="BD186" i="234"/>
  <c r="AR186" i="234"/>
  <c r="AQ186" i="234"/>
  <c r="AP186" i="234"/>
  <c r="AN186" i="234"/>
  <c r="AK186" i="234"/>
  <c r="AJ186" i="234"/>
  <c r="AI186" i="234"/>
  <c r="AH186" i="234"/>
  <c r="AG186" i="234"/>
  <c r="AF186" i="234"/>
  <c r="AE186" i="234"/>
  <c r="AD186" i="234"/>
  <c r="AC186" i="234"/>
  <c r="AB186" i="234"/>
  <c r="AA186" i="234"/>
  <c r="Z186" i="234"/>
  <c r="Y186" i="234"/>
  <c r="X186" i="234"/>
  <c r="W186" i="234"/>
  <c r="V186" i="234"/>
  <c r="U186" i="234"/>
  <c r="T186" i="234"/>
  <c r="S186" i="234"/>
  <c r="R186" i="234"/>
  <c r="Q186" i="234"/>
  <c r="P186" i="234"/>
  <c r="O186" i="234"/>
  <c r="N186" i="234"/>
  <c r="M186" i="234"/>
  <c r="L186" i="234"/>
  <c r="K186" i="234"/>
  <c r="J186" i="234"/>
  <c r="I186" i="234"/>
  <c r="H186" i="234"/>
  <c r="G186" i="234"/>
  <c r="F186" i="234"/>
  <c r="AR185" i="234"/>
  <c r="AQ185" i="234"/>
  <c r="AP185" i="234"/>
  <c r="AJ185" i="234"/>
  <c r="AI185" i="234"/>
  <c r="AH185" i="234"/>
  <c r="AG185" i="234"/>
  <c r="AF185" i="234"/>
  <c r="AE185" i="234"/>
  <c r="AD185" i="234"/>
  <c r="AC185" i="234"/>
  <c r="AB185" i="234"/>
  <c r="AA185" i="234"/>
  <c r="Z185" i="234"/>
  <c r="Y185" i="234"/>
  <c r="X185" i="234"/>
  <c r="W185" i="234"/>
  <c r="V185" i="234"/>
  <c r="U185" i="234"/>
  <c r="T185" i="234"/>
  <c r="S185" i="234"/>
  <c r="R185" i="234"/>
  <c r="Q185" i="234"/>
  <c r="P185" i="234"/>
  <c r="O185" i="234"/>
  <c r="N185" i="234"/>
  <c r="M185" i="234"/>
  <c r="L185" i="234"/>
  <c r="K185" i="234"/>
  <c r="J185" i="234"/>
  <c r="I185" i="234"/>
  <c r="H185" i="234"/>
  <c r="G185" i="234"/>
  <c r="F185" i="234"/>
  <c r="AR184" i="234"/>
  <c r="AQ184" i="234"/>
  <c r="AP184" i="234"/>
  <c r="AK184" i="234"/>
  <c r="AJ184" i="234"/>
  <c r="AI184" i="234"/>
  <c r="AH184" i="234"/>
  <c r="AG184" i="234"/>
  <c r="AF184" i="234"/>
  <c r="AE184" i="234"/>
  <c r="AD184" i="234"/>
  <c r="AC184" i="234"/>
  <c r="AB184" i="234"/>
  <c r="AA184" i="234"/>
  <c r="Z184" i="234"/>
  <c r="Y184" i="234"/>
  <c r="X184" i="234"/>
  <c r="W184" i="234"/>
  <c r="V184" i="234"/>
  <c r="U184" i="234"/>
  <c r="T184" i="234"/>
  <c r="S184" i="234"/>
  <c r="R184" i="234"/>
  <c r="Q184" i="234"/>
  <c r="P184" i="234"/>
  <c r="O184" i="234"/>
  <c r="N184" i="234"/>
  <c r="M184" i="234"/>
  <c r="L184" i="234"/>
  <c r="K184" i="234"/>
  <c r="J184" i="234"/>
  <c r="I184" i="234"/>
  <c r="H184" i="234"/>
  <c r="G184" i="234"/>
  <c r="F184" i="234"/>
  <c r="AR183" i="234"/>
  <c r="AQ183" i="234"/>
  <c r="AP183" i="234"/>
  <c r="AK183" i="234"/>
  <c r="AR182" i="234"/>
  <c r="AQ182" i="234"/>
  <c r="AP182" i="234"/>
  <c r="AK182" i="234"/>
  <c r="AZ181" i="234"/>
  <c r="AY181" i="234"/>
  <c r="AR181" i="234"/>
  <c r="AQ181" i="234"/>
  <c r="AP181" i="234"/>
  <c r="AM181" i="234"/>
  <c r="AL181" i="234"/>
  <c r="AK181" i="234"/>
  <c r="AJ181" i="234"/>
  <c r="AI181" i="234"/>
  <c r="AH181" i="234"/>
  <c r="AG181" i="234"/>
  <c r="AF181" i="234"/>
  <c r="AE181" i="234"/>
  <c r="AD181" i="234"/>
  <c r="AC181" i="234"/>
  <c r="AB181" i="234"/>
  <c r="AA181" i="234"/>
  <c r="Z181" i="234"/>
  <c r="Y181" i="234"/>
  <c r="X181" i="234"/>
  <c r="W181" i="234"/>
  <c r="V181" i="234"/>
  <c r="U181" i="234"/>
  <c r="T181" i="234"/>
  <c r="S181" i="234"/>
  <c r="R181" i="234"/>
  <c r="Q181" i="234"/>
  <c r="P181" i="234"/>
  <c r="O181" i="234"/>
  <c r="N181" i="234"/>
  <c r="M181" i="234"/>
  <c r="L181" i="234"/>
  <c r="K181" i="234"/>
  <c r="J181" i="234"/>
  <c r="I181" i="234"/>
  <c r="H181" i="234"/>
  <c r="G181" i="234"/>
  <c r="F181" i="234"/>
  <c r="D181" i="234"/>
  <c r="AR180" i="234"/>
  <c r="AQ180" i="234"/>
  <c r="AP180" i="234"/>
  <c r="AK180" i="234"/>
  <c r="AJ180" i="234"/>
  <c r="AI180" i="234"/>
  <c r="AH180" i="234"/>
  <c r="AG180" i="234"/>
  <c r="AF180" i="234"/>
  <c r="AE180" i="234"/>
  <c r="AD180" i="234"/>
  <c r="AC180" i="234"/>
  <c r="AB180" i="234"/>
  <c r="AA180" i="234"/>
  <c r="Z180" i="234"/>
  <c r="Y180" i="234"/>
  <c r="X180" i="234"/>
  <c r="W180" i="234"/>
  <c r="V180" i="234"/>
  <c r="U180" i="234"/>
  <c r="T180" i="234"/>
  <c r="S180" i="234"/>
  <c r="R180" i="234"/>
  <c r="Q180" i="234"/>
  <c r="P180" i="234"/>
  <c r="O180" i="234"/>
  <c r="N180" i="234"/>
  <c r="M180" i="234"/>
  <c r="L180" i="234"/>
  <c r="K180" i="234"/>
  <c r="J180" i="234"/>
  <c r="I180" i="234"/>
  <c r="H180" i="234"/>
  <c r="G180" i="234"/>
  <c r="F180" i="234"/>
  <c r="B180" i="234"/>
  <c r="AR179" i="234"/>
  <c r="AQ179" i="234"/>
  <c r="AP179" i="234"/>
  <c r="AK179" i="234"/>
  <c r="B179" i="234"/>
  <c r="AR178" i="234"/>
  <c r="AQ178" i="234"/>
  <c r="AP178" i="234"/>
  <c r="AK178" i="234"/>
  <c r="AJ178" i="234"/>
  <c r="AI178" i="234"/>
  <c r="AH178" i="234"/>
  <c r="AG178" i="234"/>
  <c r="AF178" i="234"/>
  <c r="AE178" i="234"/>
  <c r="AD178" i="234"/>
  <c r="AC178" i="234"/>
  <c r="AB178" i="234"/>
  <c r="AA178" i="234"/>
  <c r="Z178" i="234"/>
  <c r="Y178" i="234"/>
  <c r="X178" i="234"/>
  <c r="W178" i="234"/>
  <c r="V178" i="234"/>
  <c r="U178" i="234"/>
  <c r="T178" i="234"/>
  <c r="S178" i="234"/>
  <c r="R178" i="234"/>
  <c r="Q178" i="234"/>
  <c r="P178" i="234"/>
  <c r="O178" i="234"/>
  <c r="N178" i="234"/>
  <c r="M178" i="234"/>
  <c r="L178" i="234"/>
  <c r="K178" i="234"/>
  <c r="J178" i="234"/>
  <c r="I178" i="234"/>
  <c r="H178" i="234"/>
  <c r="G178" i="234"/>
  <c r="F178" i="234"/>
  <c r="B178" i="234"/>
  <c r="AR177" i="234"/>
  <c r="AQ177" i="234"/>
  <c r="AP177" i="234"/>
  <c r="AK177" i="234"/>
  <c r="AJ177" i="234"/>
  <c r="AI177" i="234"/>
  <c r="AH177" i="234"/>
  <c r="AG177" i="234"/>
  <c r="AF177" i="234"/>
  <c r="AE177" i="234"/>
  <c r="AD177" i="234"/>
  <c r="AC177" i="234"/>
  <c r="AB177" i="234"/>
  <c r="AA177" i="234"/>
  <c r="Z177" i="234"/>
  <c r="Y177" i="234"/>
  <c r="X177" i="234"/>
  <c r="W177" i="234"/>
  <c r="V177" i="234"/>
  <c r="U177" i="234"/>
  <c r="T177" i="234"/>
  <c r="S177" i="234"/>
  <c r="R177" i="234"/>
  <c r="Q177" i="234"/>
  <c r="P177" i="234"/>
  <c r="O177" i="234"/>
  <c r="N177" i="234"/>
  <c r="M177" i="234"/>
  <c r="L177" i="234"/>
  <c r="K177" i="234"/>
  <c r="J177" i="234"/>
  <c r="I177" i="234"/>
  <c r="H177" i="234"/>
  <c r="G177" i="234"/>
  <c r="F177" i="234"/>
  <c r="B177" i="234"/>
  <c r="AR176" i="234"/>
  <c r="AQ176" i="234"/>
  <c r="AP176" i="234"/>
  <c r="AK176" i="234"/>
  <c r="AR175" i="234"/>
  <c r="AQ175" i="234"/>
  <c r="AP175" i="234"/>
  <c r="AK175" i="234"/>
  <c r="AJ175" i="234"/>
  <c r="AI175" i="234"/>
  <c r="AH175" i="234"/>
  <c r="AG175" i="234"/>
  <c r="AF175" i="234"/>
  <c r="AE175" i="234"/>
  <c r="AD175" i="234"/>
  <c r="AC175" i="234"/>
  <c r="AB175" i="234"/>
  <c r="AA175" i="234"/>
  <c r="Z175" i="234"/>
  <c r="Y175" i="234"/>
  <c r="X175" i="234"/>
  <c r="W175" i="234"/>
  <c r="V175" i="234"/>
  <c r="U175" i="234"/>
  <c r="T175" i="234"/>
  <c r="S175" i="234"/>
  <c r="R175" i="234"/>
  <c r="Q175" i="234"/>
  <c r="P175" i="234"/>
  <c r="O175" i="234"/>
  <c r="N175" i="234"/>
  <c r="M175" i="234"/>
  <c r="L175" i="234"/>
  <c r="K175" i="234"/>
  <c r="J175" i="234"/>
  <c r="I175" i="234"/>
  <c r="H175" i="234"/>
  <c r="G175" i="234"/>
  <c r="F175" i="234"/>
  <c r="AR174" i="234"/>
  <c r="AQ174" i="234"/>
  <c r="AP174" i="234"/>
  <c r="AM174" i="234"/>
  <c r="AL174" i="234"/>
  <c r="AK174" i="234"/>
  <c r="BD173" i="234"/>
  <c r="AR173" i="234"/>
  <c r="AQ173" i="234"/>
  <c r="AP173" i="234"/>
  <c r="AN173" i="234"/>
  <c r="AK173" i="234"/>
  <c r="AJ173" i="234"/>
  <c r="AI173" i="234"/>
  <c r="AH173" i="234"/>
  <c r="AG173" i="234"/>
  <c r="AF173" i="234"/>
  <c r="AE173" i="234"/>
  <c r="AD173" i="234"/>
  <c r="AC173" i="234"/>
  <c r="AB173" i="234"/>
  <c r="AA173" i="234"/>
  <c r="Z173" i="234"/>
  <c r="Y173" i="234"/>
  <c r="X173" i="234"/>
  <c r="W173" i="234"/>
  <c r="V173" i="234"/>
  <c r="U173" i="234"/>
  <c r="T173" i="234"/>
  <c r="S173" i="234"/>
  <c r="R173" i="234"/>
  <c r="Q173" i="234"/>
  <c r="P173" i="234"/>
  <c r="O173" i="234"/>
  <c r="N173" i="234"/>
  <c r="M173" i="234"/>
  <c r="L173" i="234"/>
  <c r="K173" i="234"/>
  <c r="J173" i="234"/>
  <c r="I173" i="234"/>
  <c r="H173" i="234"/>
  <c r="G173" i="234"/>
  <c r="F173" i="234"/>
  <c r="AR172" i="234"/>
  <c r="AQ172" i="234"/>
  <c r="AP172" i="234"/>
  <c r="AJ172" i="234"/>
  <c r="AI172" i="234"/>
  <c r="AH172" i="234"/>
  <c r="AG172" i="234"/>
  <c r="AF172" i="234"/>
  <c r="AE172" i="234"/>
  <c r="AD172" i="234"/>
  <c r="AC172" i="234"/>
  <c r="AB172" i="234"/>
  <c r="AA172" i="234"/>
  <c r="Z172" i="234"/>
  <c r="Y172" i="234"/>
  <c r="X172" i="234"/>
  <c r="W172" i="234"/>
  <c r="V172" i="234"/>
  <c r="U172" i="234"/>
  <c r="T172" i="234"/>
  <c r="S172" i="234"/>
  <c r="R172" i="234"/>
  <c r="Q172" i="234"/>
  <c r="P172" i="234"/>
  <c r="O172" i="234"/>
  <c r="N172" i="234"/>
  <c r="M172" i="234"/>
  <c r="L172" i="234"/>
  <c r="K172" i="234"/>
  <c r="J172" i="234"/>
  <c r="I172" i="234"/>
  <c r="H172" i="234"/>
  <c r="G172" i="234"/>
  <c r="F172" i="234"/>
  <c r="AR171" i="234"/>
  <c r="AQ171" i="234"/>
  <c r="AP171" i="234"/>
  <c r="AK171" i="234"/>
  <c r="AJ171" i="234"/>
  <c r="AI171" i="234"/>
  <c r="AH171" i="234"/>
  <c r="AG171" i="234"/>
  <c r="AF171" i="234"/>
  <c r="AE171" i="234"/>
  <c r="AD171" i="234"/>
  <c r="AC171" i="234"/>
  <c r="AB171" i="234"/>
  <c r="AA171" i="234"/>
  <c r="Z171" i="234"/>
  <c r="Y171" i="234"/>
  <c r="X171" i="234"/>
  <c r="W171" i="234"/>
  <c r="V171" i="234"/>
  <c r="U171" i="234"/>
  <c r="T171" i="234"/>
  <c r="S171" i="234"/>
  <c r="R171" i="234"/>
  <c r="Q171" i="234"/>
  <c r="P171" i="234"/>
  <c r="O171" i="234"/>
  <c r="N171" i="234"/>
  <c r="M171" i="234"/>
  <c r="L171" i="234"/>
  <c r="K171" i="234"/>
  <c r="J171" i="234"/>
  <c r="I171" i="234"/>
  <c r="H171" i="234"/>
  <c r="G171" i="234"/>
  <c r="F171" i="234"/>
  <c r="AR170" i="234"/>
  <c r="AQ170" i="234"/>
  <c r="AP170" i="234"/>
  <c r="AK170" i="234"/>
  <c r="AR169" i="234"/>
  <c r="AQ169" i="234"/>
  <c r="AP169" i="234"/>
  <c r="AK169" i="234"/>
  <c r="AZ168" i="234"/>
  <c r="AY168" i="234"/>
  <c r="AR168" i="234"/>
  <c r="AQ168" i="234"/>
  <c r="AP168" i="234"/>
  <c r="AM168" i="234"/>
  <c r="AL168" i="234"/>
  <c r="AK168" i="234"/>
  <c r="AJ168" i="234"/>
  <c r="AI168" i="234"/>
  <c r="AH168" i="234"/>
  <c r="AG168" i="234"/>
  <c r="AF168" i="234"/>
  <c r="AE168" i="234"/>
  <c r="AD168" i="234"/>
  <c r="AC168" i="234"/>
  <c r="AB168" i="234"/>
  <c r="AA168" i="234"/>
  <c r="Z168" i="234"/>
  <c r="Y168" i="234"/>
  <c r="X168" i="234"/>
  <c r="W168" i="234"/>
  <c r="V168" i="234"/>
  <c r="U168" i="234"/>
  <c r="T168" i="234"/>
  <c r="S168" i="234"/>
  <c r="R168" i="234"/>
  <c r="Q168" i="234"/>
  <c r="P168" i="234"/>
  <c r="O168" i="234"/>
  <c r="N168" i="234"/>
  <c r="M168" i="234"/>
  <c r="L168" i="234"/>
  <c r="K168" i="234"/>
  <c r="J168" i="234"/>
  <c r="I168" i="234"/>
  <c r="H168" i="234"/>
  <c r="G168" i="234"/>
  <c r="F168" i="234"/>
  <c r="D168" i="234"/>
  <c r="AR167" i="234"/>
  <c r="AQ167" i="234"/>
  <c r="AP167" i="234"/>
  <c r="AK167" i="234"/>
  <c r="AJ167" i="234"/>
  <c r="AI167" i="234"/>
  <c r="AH167" i="234"/>
  <c r="AG167" i="234"/>
  <c r="AF167" i="234"/>
  <c r="AE167" i="234"/>
  <c r="AD167" i="234"/>
  <c r="AC167" i="234"/>
  <c r="AB167" i="234"/>
  <c r="AA167" i="234"/>
  <c r="Z167" i="234"/>
  <c r="Y167" i="234"/>
  <c r="X167" i="234"/>
  <c r="W167" i="234"/>
  <c r="V167" i="234"/>
  <c r="U167" i="234"/>
  <c r="T167" i="234"/>
  <c r="S167" i="234"/>
  <c r="R167" i="234"/>
  <c r="Q167" i="234"/>
  <c r="P167" i="234"/>
  <c r="O167" i="234"/>
  <c r="N167" i="234"/>
  <c r="M167" i="234"/>
  <c r="L167" i="234"/>
  <c r="K167" i="234"/>
  <c r="J167" i="234"/>
  <c r="I167" i="234"/>
  <c r="H167" i="234"/>
  <c r="G167" i="234"/>
  <c r="F167" i="234"/>
  <c r="B167" i="234"/>
  <c r="AR166" i="234"/>
  <c r="AQ166" i="234"/>
  <c r="AP166" i="234"/>
  <c r="AK166" i="234"/>
  <c r="B166" i="234"/>
  <c r="AR165" i="234"/>
  <c r="AQ165" i="234"/>
  <c r="AP165" i="234"/>
  <c r="AK165" i="234"/>
  <c r="AJ165" i="234"/>
  <c r="AI165" i="234"/>
  <c r="AH165" i="234"/>
  <c r="AG165" i="234"/>
  <c r="AF165" i="234"/>
  <c r="AE165" i="234"/>
  <c r="AD165" i="234"/>
  <c r="AC165" i="234"/>
  <c r="AB165" i="234"/>
  <c r="AA165" i="234"/>
  <c r="Z165" i="234"/>
  <c r="Y165" i="234"/>
  <c r="X165" i="234"/>
  <c r="W165" i="234"/>
  <c r="V165" i="234"/>
  <c r="U165" i="234"/>
  <c r="T165" i="234"/>
  <c r="S165" i="234"/>
  <c r="R165" i="234"/>
  <c r="Q165" i="234"/>
  <c r="P165" i="234"/>
  <c r="O165" i="234"/>
  <c r="N165" i="234"/>
  <c r="M165" i="234"/>
  <c r="L165" i="234"/>
  <c r="K165" i="234"/>
  <c r="J165" i="234"/>
  <c r="I165" i="234"/>
  <c r="H165" i="234"/>
  <c r="G165" i="234"/>
  <c r="F165" i="234"/>
  <c r="B165" i="234"/>
  <c r="AR164" i="234"/>
  <c r="AQ164" i="234"/>
  <c r="AP164" i="234"/>
  <c r="AK164" i="234"/>
  <c r="AJ164" i="234"/>
  <c r="AI164" i="234"/>
  <c r="AH164" i="234"/>
  <c r="AG164" i="234"/>
  <c r="AF164" i="234"/>
  <c r="AE164" i="234"/>
  <c r="AD164" i="234"/>
  <c r="AC164" i="234"/>
  <c r="AB164" i="234"/>
  <c r="AA164" i="234"/>
  <c r="Z164" i="234"/>
  <c r="Y164" i="234"/>
  <c r="X164" i="234"/>
  <c r="W164" i="234"/>
  <c r="V164" i="234"/>
  <c r="U164" i="234"/>
  <c r="T164" i="234"/>
  <c r="S164" i="234"/>
  <c r="R164" i="234"/>
  <c r="Q164" i="234"/>
  <c r="P164" i="234"/>
  <c r="O164" i="234"/>
  <c r="N164" i="234"/>
  <c r="M164" i="234"/>
  <c r="L164" i="234"/>
  <c r="K164" i="234"/>
  <c r="J164" i="234"/>
  <c r="I164" i="234"/>
  <c r="H164" i="234"/>
  <c r="G164" i="234"/>
  <c r="F164" i="234"/>
  <c r="B164" i="234"/>
  <c r="AR163" i="234"/>
  <c r="AQ163" i="234"/>
  <c r="AP163" i="234"/>
  <c r="AK163" i="234"/>
  <c r="AR162" i="234"/>
  <c r="AQ162" i="234"/>
  <c r="AP162" i="234"/>
  <c r="AK162" i="234"/>
  <c r="AJ162" i="234"/>
  <c r="AI162" i="234"/>
  <c r="AH162" i="234"/>
  <c r="AG162" i="234"/>
  <c r="AF162" i="234"/>
  <c r="AE162" i="234"/>
  <c r="AD162" i="234"/>
  <c r="AC162" i="234"/>
  <c r="AB162" i="234"/>
  <c r="AA162" i="234"/>
  <c r="Z162" i="234"/>
  <c r="Y162" i="234"/>
  <c r="X162" i="234"/>
  <c r="W162" i="234"/>
  <c r="V162" i="234"/>
  <c r="U162" i="234"/>
  <c r="T162" i="234"/>
  <c r="S162" i="234"/>
  <c r="R162" i="234"/>
  <c r="Q162" i="234"/>
  <c r="P162" i="234"/>
  <c r="O162" i="234"/>
  <c r="N162" i="234"/>
  <c r="M162" i="234"/>
  <c r="L162" i="234"/>
  <c r="K162" i="234"/>
  <c r="J162" i="234"/>
  <c r="I162" i="234"/>
  <c r="H162" i="234"/>
  <c r="G162" i="234"/>
  <c r="F162" i="234"/>
  <c r="AR161" i="234"/>
  <c r="AQ161" i="234"/>
  <c r="AP161" i="234"/>
  <c r="AM161" i="234"/>
  <c r="AL161" i="234"/>
  <c r="AK161" i="234"/>
  <c r="BD160" i="234"/>
  <c r="AR160" i="234"/>
  <c r="AQ160" i="234"/>
  <c r="AP160" i="234"/>
  <c r="AN160" i="234"/>
  <c r="AK160" i="234"/>
  <c r="AJ160" i="234"/>
  <c r="AI160" i="234"/>
  <c r="AH160" i="234"/>
  <c r="AG160" i="234"/>
  <c r="AF160" i="234"/>
  <c r="AE160" i="234"/>
  <c r="AD160" i="234"/>
  <c r="AC160" i="234"/>
  <c r="AB160" i="234"/>
  <c r="AA160" i="234"/>
  <c r="Z160" i="234"/>
  <c r="Y160" i="234"/>
  <c r="X160" i="234"/>
  <c r="W160" i="234"/>
  <c r="V160" i="234"/>
  <c r="U160" i="234"/>
  <c r="T160" i="234"/>
  <c r="S160" i="234"/>
  <c r="R160" i="234"/>
  <c r="Q160" i="234"/>
  <c r="P160" i="234"/>
  <c r="O160" i="234"/>
  <c r="N160" i="234"/>
  <c r="M160" i="234"/>
  <c r="L160" i="234"/>
  <c r="K160" i="234"/>
  <c r="J160" i="234"/>
  <c r="I160" i="234"/>
  <c r="H160" i="234"/>
  <c r="G160" i="234"/>
  <c r="F160" i="234"/>
  <c r="AR159" i="234"/>
  <c r="AQ159" i="234"/>
  <c r="AP159" i="234"/>
  <c r="AJ159" i="234"/>
  <c r="AI159" i="234"/>
  <c r="AH159" i="234"/>
  <c r="AG159" i="234"/>
  <c r="AF159" i="234"/>
  <c r="AE159" i="234"/>
  <c r="AD159" i="234"/>
  <c r="AC159" i="234"/>
  <c r="AB159" i="234"/>
  <c r="AA159" i="234"/>
  <c r="Z159" i="234"/>
  <c r="Y159" i="234"/>
  <c r="X159" i="234"/>
  <c r="W159" i="234"/>
  <c r="V159" i="234"/>
  <c r="U159" i="234"/>
  <c r="T159" i="234"/>
  <c r="S159" i="234"/>
  <c r="R159" i="234"/>
  <c r="Q159" i="234"/>
  <c r="P159" i="234"/>
  <c r="O159" i="234"/>
  <c r="N159" i="234"/>
  <c r="M159" i="234"/>
  <c r="L159" i="234"/>
  <c r="K159" i="234"/>
  <c r="J159" i="234"/>
  <c r="I159" i="234"/>
  <c r="H159" i="234"/>
  <c r="G159" i="234"/>
  <c r="F159" i="234"/>
  <c r="AR158" i="234"/>
  <c r="AQ158" i="234"/>
  <c r="AP158" i="234"/>
  <c r="AK158" i="234"/>
  <c r="AJ158" i="234"/>
  <c r="AI158" i="234"/>
  <c r="AH158" i="234"/>
  <c r="AG158" i="234"/>
  <c r="AF158" i="234"/>
  <c r="AE158" i="234"/>
  <c r="AD158" i="234"/>
  <c r="AC158" i="234"/>
  <c r="AB158" i="234"/>
  <c r="AA158" i="234"/>
  <c r="Z158" i="234"/>
  <c r="Y158" i="234"/>
  <c r="X158" i="234"/>
  <c r="W158" i="234"/>
  <c r="V158" i="234"/>
  <c r="U158" i="234"/>
  <c r="T158" i="234"/>
  <c r="S158" i="234"/>
  <c r="R158" i="234"/>
  <c r="Q158" i="234"/>
  <c r="P158" i="234"/>
  <c r="O158" i="234"/>
  <c r="N158" i="234"/>
  <c r="M158" i="234"/>
  <c r="L158" i="234"/>
  <c r="K158" i="234"/>
  <c r="J158" i="234"/>
  <c r="I158" i="234"/>
  <c r="H158" i="234"/>
  <c r="G158" i="234"/>
  <c r="F158" i="234"/>
  <c r="AR157" i="234"/>
  <c r="AQ157" i="234"/>
  <c r="AP157" i="234"/>
  <c r="AK157" i="234"/>
  <c r="AR156" i="234"/>
  <c r="AQ156" i="234"/>
  <c r="AP156" i="234"/>
  <c r="AK156" i="234"/>
  <c r="AZ155" i="234"/>
  <c r="AY155" i="234"/>
  <c r="AR155" i="234"/>
  <c r="AQ155" i="234"/>
  <c r="AP155" i="234"/>
  <c r="AM155" i="234"/>
  <c r="AL155" i="234"/>
  <c r="AK155" i="234"/>
  <c r="AJ155" i="234"/>
  <c r="AI155" i="234"/>
  <c r="AH155" i="234"/>
  <c r="AG155" i="234"/>
  <c r="AF155" i="234"/>
  <c r="AE155" i="234"/>
  <c r="AD155" i="234"/>
  <c r="AC155" i="234"/>
  <c r="AB155" i="234"/>
  <c r="AA155" i="234"/>
  <c r="Z155" i="234"/>
  <c r="Y155" i="234"/>
  <c r="X155" i="234"/>
  <c r="W155" i="234"/>
  <c r="V155" i="234"/>
  <c r="U155" i="234"/>
  <c r="T155" i="234"/>
  <c r="S155" i="234"/>
  <c r="R155" i="234"/>
  <c r="Q155" i="234"/>
  <c r="P155" i="234"/>
  <c r="O155" i="234"/>
  <c r="N155" i="234"/>
  <c r="M155" i="234"/>
  <c r="L155" i="234"/>
  <c r="K155" i="234"/>
  <c r="J155" i="234"/>
  <c r="I155" i="234"/>
  <c r="H155" i="234"/>
  <c r="G155" i="234"/>
  <c r="F155" i="234"/>
  <c r="D155" i="234"/>
  <c r="AR154" i="234"/>
  <c r="AQ154" i="234"/>
  <c r="AP154" i="234"/>
  <c r="AK154" i="234"/>
  <c r="AJ154" i="234"/>
  <c r="AI154" i="234"/>
  <c r="AH154" i="234"/>
  <c r="AG154" i="234"/>
  <c r="AF154" i="234"/>
  <c r="AE154" i="234"/>
  <c r="AD154" i="234"/>
  <c r="AC154" i="234"/>
  <c r="AB154" i="234"/>
  <c r="AA154" i="234"/>
  <c r="Z154" i="234"/>
  <c r="Y154" i="234"/>
  <c r="X154" i="234"/>
  <c r="W154" i="234"/>
  <c r="V154" i="234"/>
  <c r="U154" i="234"/>
  <c r="T154" i="234"/>
  <c r="S154" i="234"/>
  <c r="R154" i="234"/>
  <c r="Q154" i="234"/>
  <c r="P154" i="234"/>
  <c r="O154" i="234"/>
  <c r="N154" i="234"/>
  <c r="M154" i="234"/>
  <c r="L154" i="234"/>
  <c r="K154" i="234"/>
  <c r="J154" i="234"/>
  <c r="I154" i="234"/>
  <c r="H154" i="234"/>
  <c r="G154" i="234"/>
  <c r="F154" i="234"/>
  <c r="B154" i="234"/>
  <c r="AR153" i="234"/>
  <c r="AQ153" i="234"/>
  <c r="AP153" i="234"/>
  <c r="AK153" i="234"/>
  <c r="B153" i="234"/>
  <c r="AR152" i="234"/>
  <c r="AQ152" i="234"/>
  <c r="AP152" i="234"/>
  <c r="AK152" i="234"/>
  <c r="AJ152" i="234"/>
  <c r="AI152" i="234"/>
  <c r="AH152" i="234"/>
  <c r="AG152" i="234"/>
  <c r="AF152" i="234"/>
  <c r="AE152" i="234"/>
  <c r="AD152" i="234"/>
  <c r="AC152" i="234"/>
  <c r="AB152" i="234"/>
  <c r="AA152" i="234"/>
  <c r="Z152" i="234"/>
  <c r="Y152" i="234"/>
  <c r="X152" i="234"/>
  <c r="W152" i="234"/>
  <c r="V152" i="234"/>
  <c r="U152" i="234"/>
  <c r="T152" i="234"/>
  <c r="S152" i="234"/>
  <c r="R152" i="234"/>
  <c r="Q152" i="234"/>
  <c r="P152" i="234"/>
  <c r="O152" i="234"/>
  <c r="N152" i="234"/>
  <c r="M152" i="234"/>
  <c r="L152" i="234"/>
  <c r="K152" i="234"/>
  <c r="J152" i="234"/>
  <c r="I152" i="234"/>
  <c r="H152" i="234"/>
  <c r="G152" i="234"/>
  <c r="F152" i="234"/>
  <c r="B152" i="234"/>
  <c r="AR151" i="234"/>
  <c r="AQ151" i="234"/>
  <c r="AP151" i="234"/>
  <c r="AK151" i="234"/>
  <c r="AJ151" i="234"/>
  <c r="AI151" i="234"/>
  <c r="AH151" i="234"/>
  <c r="AG151" i="234"/>
  <c r="AF151" i="234"/>
  <c r="AE151" i="234"/>
  <c r="AD151" i="234"/>
  <c r="AC151" i="234"/>
  <c r="AB151" i="234"/>
  <c r="AA151" i="234"/>
  <c r="Z151" i="234"/>
  <c r="Y151" i="234"/>
  <c r="X151" i="234"/>
  <c r="W151" i="234"/>
  <c r="V151" i="234"/>
  <c r="U151" i="234"/>
  <c r="T151" i="234"/>
  <c r="S151" i="234"/>
  <c r="R151" i="234"/>
  <c r="Q151" i="234"/>
  <c r="P151" i="234"/>
  <c r="O151" i="234"/>
  <c r="N151" i="234"/>
  <c r="M151" i="234"/>
  <c r="L151" i="234"/>
  <c r="K151" i="234"/>
  <c r="J151" i="234"/>
  <c r="I151" i="234"/>
  <c r="H151" i="234"/>
  <c r="G151" i="234"/>
  <c r="F151" i="234"/>
  <c r="B151" i="234"/>
  <c r="AR150" i="234"/>
  <c r="AQ150" i="234"/>
  <c r="AP150" i="234"/>
  <c r="AK150" i="234"/>
  <c r="AR149" i="234"/>
  <c r="AQ149" i="234"/>
  <c r="AP149" i="234"/>
  <c r="AK149" i="234"/>
  <c r="AJ149" i="234"/>
  <c r="AI149" i="234"/>
  <c r="AH149" i="234"/>
  <c r="AG149" i="234"/>
  <c r="AF149" i="234"/>
  <c r="AE149" i="234"/>
  <c r="AD149" i="234"/>
  <c r="AC149" i="234"/>
  <c r="AB149" i="234"/>
  <c r="AA149" i="234"/>
  <c r="Z149" i="234"/>
  <c r="Y149" i="234"/>
  <c r="X149" i="234"/>
  <c r="W149" i="234"/>
  <c r="V149" i="234"/>
  <c r="U149" i="234"/>
  <c r="T149" i="234"/>
  <c r="S149" i="234"/>
  <c r="R149" i="234"/>
  <c r="Q149" i="234"/>
  <c r="P149" i="234"/>
  <c r="O149" i="234"/>
  <c r="N149" i="234"/>
  <c r="M149" i="234"/>
  <c r="L149" i="234"/>
  <c r="K149" i="234"/>
  <c r="J149" i="234"/>
  <c r="I149" i="234"/>
  <c r="H149" i="234"/>
  <c r="G149" i="234"/>
  <c r="F149" i="234"/>
  <c r="AR148" i="234"/>
  <c r="AQ148" i="234"/>
  <c r="AP148" i="234"/>
  <c r="AM148" i="234"/>
  <c r="AL148" i="234"/>
  <c r="AK148" i="234"/>
  <c r="BD147" i="234"/>
  <c r="AR147" i="234"/>
  <c r="AQ147" i="234"/>
  <c r="AP147" i="234"/>
  <c r="AN147" i="234"/>
  <c r="AK147" i="234"/>
  <c r="AJ147" i="234"/>
  <c r="AI147" i="234"/>
  <c r="AH147" i="234"/>
  <c r="AG147" i="234"/>
  <c r="AF147" i="234"/>
  <c r="AE147" i="234"/>
  <c r="AD147" i="234"/>
  <c r="AC147" i="234"/>
  <c r="AB147" i="234"/>
  <c r="AA147" i="234"/>
  <c r="Z147" i="234"/>
  <c r="Y147" i="234"/>
  <c r="X147" i="234"/>
  <c r="W147" i="234"/>
  <c r="V147" i="234"/>
  <c r="U147" i="234"/>
  <c r="T147" i="234"/>
  <c r="S147" i="234"/>
  <c r="R147" i="234"/>
  <c r="Q147" i="234"/>
  <c r="P147" i="234"/>
  <c r="O147" i="234"/>
  <c r="N147" i="234"/>
  <c r="M147" i="234"/>
  <c r="L147" i="234"/>
  <c r="K147" i="234"/>
  <c r="J147" i="234"/>
  <c r="I147" i="234"/>
  <c r="H147" i="234"/>
  <c r="G147" i="234"/>
  <c r="F147" i="234"/>
  <c r="AR146" i="234"/>
  <c r="AQ146" i="234"/>
  <c r="AP146" i="234"/>
  <c r="AJ146" i="234"/>
  <c r="AI146" i="234"/>
  <c r="AH146" i="234"/>
  <c r="AG146" i="234"/>
  <c r="AF146" i="234"/>
  <c r="AE146" i="234"/>
  <c r="AD146" i="234"/>
  <c r="AC146" i="234"/>
  <c r="AB146" i="234"/>
  <c r="AA146" i="234"/>
  <c r="Z146" i="234"/>
  <c r="Y146" i="234"/>
  <c r="X146" i="234"/>
  <c r="W146" i="234"/>
  <c r="V146" i="234"/>
  <c r="U146" i="234"/>
  <c r="T146" i="234"/>
  <c r="S146" i="234"/>
  <c r="R146" i="234"/>
  <c r="Q146" i="234"/>
  <c r="P146" i="234"/>
  <c r="O146" i="234"/>
  <c r="N146" i="234"/>
  <c r="M146" i="234"/>
  <c r="L146" i="234"/>
  <c r="K146" i="234"/>
  <c r="J146" i="234"/>
  <c r="I146" i="234"/>
  <c r="H146" i="234"/>
  <c r="G146" i="234"/>
  <c r="F146" i="234"/>
  <c r="AR145" i="234"/>
  <c r="AQ145" i="234"/>
  <c r="AP145" i="234"/>
  <c r="AK145" i="234"/>
  <c r="AJ145" i="234"/>
  <c r="AI145" i="234"/>
  <c r="AH145" i="234"/>
  <c r="AG145" i="234"/>
  <c r="AF145" i="234"/>
  <c r="AE145" i="234"/>
  <c r="AD145" i="234"/>
  <c r="AC145" i="234"/>
  <c r="AB145" i="234"/>
  <c r="AA145" i="234"/>
  <c r="Z145" i="234"/>
  <c r="Y145" i="234"/>
  <c r="X145" i="234"/>
  <c r="W145" i="234"/>
  <c r="V145" i="234"/>
  <c r="U145" i="234"/>
  <c r="T145" i="234"/>
  <c r="S145" i="234"/>
  <c r="R145" i="234"/>
  <c r="Q145" i="234"/>
  <c r="P145" i="234"/>
  <c r="O145" i="234"/>
  <c r="N145" i="234"/>
  <c r="M145" i="234"/>
  <c r="L145" i="234"/>
  <c r="K145" i="234"/>
  <c r="J145" i="234"/>
  <c r="I145" i="234"/>
  <c r="H145" i="234"/>
  <c r="G145" i="234"/>
  <c r="F145" i="234"/>
  <c r="AR144" i="234"/>
  <c r="AQ144" i="234"/>
  <c r="AP144" i="234"/>
  <c r="AK144" i="234"/>
  <c r="AR143" i="234"/>
  <c r="AQ143" i="234"/>
  <c r="AP143" i="234"/>
  <c r="AK143" i="234"/>
  <c r="AZ142" i="234"/>
  <c r="AY142" i="234"/>
  <c r="AR142" i="234"/>
  <c r="AQ142" i="234"/>
  <c r="AP142" i="234"/>
  <c r="AM142" i="234"/>
  <c r="AL142" i="234"/>
  <c r="AK142" i="234"/>
  <c r="AJ142" i="234"/>
  <c r="AI142" i="234"/>
  <c r="AH142" i="234"/>
  <c r="AG142" i="234"/>
  <c r="AF142" i="234"/>
  <c r="AE142" i="234"/>
  <c r="AD142" i="234"/>
  <c r="AC142" i="234"/>
  <c r="AB142" i="234"/>
  <c r="AA142" i="234"/>
  <c r="Z142" i="234"/>
  <c r="Y142" i="234"/>
  <c r="X142" i="234"/>
  <c r="W142" i="234"/>
  <c r="V142" i="234"/>
  <c r="U142" i="234"/>
  <c r="T142" i="234"/>
  <c r="S142" i="234"/>
  <c r="R142" i="234"/>
  <c r="Q142" i="234"/>
  <c r="P142" i="234"/>
  <c r="O142" i="234"/>
  <c r="N142" i="234"/>
  <c r="M142" i="234"/>
  <c r="L142" i="234"/>
  <c r="K142" i="234"/>
  <c r="J142" i="234"/>
  <c r="I142" i="234"/>
  <c r="H142" i="234"/>
  <c r="G142" i="234"/>
  <c r="F142" i="234"/>
  <c r="D142" i="234"/>
  <c r="AR141" i="234"/>
  <c r="AQ141" i="234"/>
  <c r="AP141" i="234"/>
  <c r="AK141" i="234"/>
  <c r="AJ141" i="234"/>
  <c r="AI141" i="234"/>
  <c r="AH141" i="234"/>
  <c r="AG141" i="234"/>
  <c r="AF141" i="234"/>
  <c r="AE141" i="234"/>
  <c r="AD141" i="234"/>
  <c r="AC141" i="234"/>
  <c r="AB141" i="234"/>
  <c r="AA141" i="234"/>
  <c r="Z141" i="234"/>
  <c r="Y141" i="234"/>
  <c r="X141" i="234"/>
  <c r="W141" i="234"/>
  <c r="V141" i="234"/>
  <c r="U141" i="234"/>
  <c r="T141" i="234"/>
  <c r="S141" i="234"/>
  <c r="R141" i="234"/>
  <c r="Q141" i="234"/>
  <c r="P141" i="234"/>
  <c r="O141" i="234"/>
  <c r="N141" i="234"/>
  <c r="M141" i="234"/>
  <c r="L141" i="234"/>
  <c r="K141" i="234"/>
  <c r="J141" i="234"/>
  <c r="I141" i="234"/>
  <c r="H141" i="234"/>
  <c r="G141" i="234"/>
  <c r="F141" i="234"/>
  <c r="B141" i="234"/>
  <c r="AR140" i="234"/>
  <c r="AQ140" i="234"/>
  <c r="AP140" i="234"/>
  <c r="AK140" i="234"/>
  <c r="B140" i="234"/>
  <c r="AR139" i="234"/>
  <c r="AQ139" i="234"/>
  <c r="AP139" i="234"/>
  <c r="AK139" i="234"/>
  <c r="AJ139" i="234"/>
  <c r="AI139" i="234"/>
  <c r="AH139" i="234"/>
  <c r="AG139" i="234"/>
  <c r="AF139" i="234"/>
  <c r="AE139" i="234"/>
  <c r="AD139" i="234"/>
  <c r="AC139" i="234"/>
  <c r="AB139" i="234"/>
  <c r="AA139" i="234"/>
  <c r="Z139" i="234"/>
  <c r="Y139" i="234"/>
  <c r="X139" i="234"/>
  <c r="W139" i="234"/>
  <c r="V139" i="234"/>
  <c r="U139" i="234"/>
  <c r="T139" i="234"/>
  <c r="S139" i="234"/>
  <c r="R139" i="234"/>
  <c r="Q139" i="234"/>
  <c r="P139" i="234"/>
  <c r="O139" i="234"/>
  <c r="N139" i="234"/>
  <c r="M139" i="234"/>
  <c r="L139" i="234"/>
  <c r="K139" i="234"/>
  <c r="J139" i="234"/>
  <c r="I139" i="234"/>
  <c r="H139" i="234"/>
  <c r="G139" i="234"/>
  <c r="F139" i="234"/>
  <c r="B139" i="234"/>
  <c r="AR138" i="234"/>
  <c r="AQ138" i="234"/>
  <c r="AP138" i="234"/>
  <c r="AK138" i="234"/>
  <c r="AJ138" i="234"/>
  <c r="AI138" i="234"/>
  <c r="AH138" i="234"/>
  <c r="AG138" i="234"/>
  <c r="AF138" i="234"/>
  <c r="AE138" i="234"/>
  <c r="AD138" i="234"/>
  <c r="AC138" i="234"/>
  <c r="AB138" i="234"/>
  <c r="AA138" i="234"/>
  <c r="Z138" i="234"/>
  <c r="Y138" i="234"/>
  <c r="X138" i="234"/>
  <c r="W138" i="234"/>
  <c r="V138" i="234"/>
  <c r="U138" i="234"/>
  <c r="T138" i="234"/>
  <c r="S138" i="234"/>
  <c r="R138" i="234"/>
  <c r="Q138" i="234"/>
  <c r="P138" i="234"/>
  <c r="O138" i="234"/>
  <c r="N138" i="234"/>
  <c r="M138" i="234"/>
  <c r="L138" i="234"/>
  <c r="K138" i="234"/>
  <c r="J138" i="234"/>
  <c r="I138" i="234"/>
  <c r="H138" i="234"/>
  <c r="G138" i="234"/>
  <c r="F138" i="234"/>
  <c r="B138" i="234"/>
  <c r="AR137" i="234"/>
  <c r="AQ137" i="234"/>
  <c r="AP137" i="234"/>
  <c r="AK137" i="234"/>
  <c r="AR136" i="234"/>
  <c r="AQ136" i="234"/>
  <c r="AP136" i="234"/>
  <c r="AK136" i="234"/>
  <c r="AJ136" i="234"/>
  <c r="AI136" i="234"/>
  <c r="AH136" i="234"/>
  <c r="AG136" i="234"/>
  <c r="AF136" i="234"/>
  <c r="AE136" i="234"/>
  <c r="AD136" i="234"/>
  <c r="AC136" i="234"/>
  <c r="AB136" i="234"/>
  <c r="AA136" i="234"/>
  <c r="Z136" i="234"/>
  <c r="Y136" i="234"/>
  <c r="X136" i="234"/>
  <c r="W136" i="234"/>
  <c r="V136" i="234"/>
  <c r="U136" i="234"/>
  <c r="T136" i="234"/>
  <c r="S136" i="234"/>
  <c r="R136" i="234"/>
  <c r="Q136" i="234"/>
  <c r="P136" i="234"/>
  <c r="O136" i="234"/>
  <c r="N136" i="234"/>
  <c r="M136" i="234"/>
  <c r="L136" i="234"/>
  <c r="K136" i="234"/>
  <c r="J136" i="234"/>
  <c r="I136" i="234"/>
  <c r="H136" i="234"/>
  <c r="G136" i="234"/>
  <c r="F136" i="234"/>
  <c r="AR135" i="234"/>
  <c r="AQ135" i="234"/>
  <c r="AP135" i="234"/>
  <c r="AM135" i="234"/>
  <c r="AL135" i="234"/>
  <c r="AK135" i="234"/>
  <c r="BD134" i="234"/>
  <c r="AR134" i="234"/>
  <c r="AQ134" i="234"/>
  <c r="AP134" i="234"/>
  <c r="AN134" i="234"/>
  <c r="AK134" i="234"/>
  <c r="AJ134" i="234"/>
  <c r="AI134" i="234"/>
  <c r="AH134" i="234"/>
  <c r="AG134" i="234"/>
  <c r="AF134" i="234"/>
  <c r="AE134" i="234"/>
  <c r="AD134" i="234"/>
  <c r="AC134" i="234"/>
  <c r="AB134" i="234"/>
  <c r="AA134" i="234"/>
  <c r="Z134" i="234"/>
  <c r="Y134" i="234"/>
  <c r="X134" i="234"/>
  <c r="W134" i="234"/>
  <c r="V134" i="234"/>
  <c r="U134" i="234"/>
  <c r="T134" i="234"/>
  <c r="S134" i="234"/>
  <c r="R134" i="234"/>
  <c r="Q134" i="234"/>
  <c r="P134" i="234"/>
  <c r="O134" i="234"/>
  <c r="N134" i="234"/>
  <c r="M134" i="234"/>
  <c r="L134" i="234"/>
  <c r="K134" i="234"/>
  <c r="J134" i="234"/>
  <c r="I134" i="234"/>
  <c r="H134" i="234"/>
  <c r="G134" i="234"/>
  <c r="F134" i="234"/>
  <c r="AR133" i="234"/>
  <c r="AQ133" i="234"/>
  <c r="AP133" i="234"/>
  <c r="AJ133" i="234"/>
  <c r="AI133" i="234"/>
  <c r="AH133" i="234"/>
  <c r="AG133" i="234"/>
  <c r="AF133" i="234"/>
  <c r="AE133" i="234"/>
  <c r="AD133" i="234"/>
  <c r="AC133" i="234"/>
  <c r="AB133" i="234"/>
  <c r="AA133" i="234"/>
  <c r="Z133" i="234"/>
  <c r="Y133" i="234"/>
  <c r="X133" i="234"/>
  <c r="W133" i="234"/>
  <c r="V133" i="234"/>
  <c r="U133" i="234"/>
  <c r="T133" i="234"/>
  <c r="S133" i="234"/>
  <c r="R133" i="234"/>
  <c r="Q133" i="234"/>
  <c r="P133" i="234"/>
  <c r="O133" i="234"/>
  <c r="N133" i="234"/>
  <c r="M133" i="234"/>
  <c r="L133" i="234"/>
  <c r="K133" i="234"/>
  <c r="J133" i="234"/>
  <c r="I133" i="234"/>
  <c r="H133" i="234"/>
  <c r="G133" i="234"/>
  <c r="F133" i="234"/>
  <c r="AR132" i="234"/>
  <c r="AQ132" i="234"/>
  <c r="AP132" i="234"/>
  <c r="AK132" i="234"/>
  <c r="AJ132" i="234"/>
  <c r="AI132" i="234"/>
  <c r="AH132" i="234"/>
  <c r="AG132" i="234"/>
  <c r="AF132" i="234"/>
  <c r="AE132" i="234"/>
  <c r="AD132" i="234"/>
  <c r="AC132" i="234"/>
  <c r="AB132" i="234"/>
  <c r="AA132" i="234"/>
  <c r="Z132" i="234"/>
  <c r="Y132" i="234"/>
  <c r="X132" i="234"/>
  <c r="W132" i="234"/>
  <c r="V132" i="234"/>
  <c r="U132" i="234"/>
  <c r="T132" i="234"/>
  <c r="S132" i="234"/>
  <c r="R132" i="234"/>
  <c r="Q132" i="234"/>
  <c r="P132" i="234"/>
  <c r="O132" i="234"/>
  <c r="N132" i="234"/>
  <c r="M132" i="234"/>
  <c r="L132" i="234"/>
  <c r="K132" i="234"/>
  <c r="J132" i="234"/>
  <c r="I132" i="234"/>
  <c r="H132" i="234"/>
  <c r="G132" i="234"/>
  <c r="F132" i="234"/>
  <c r="AR131" i="234"/>
  <c r="AQ131" i="234"/>
  <c r="AP131" i="234"/>
  <c r="AK131" i="234"/>
  <c r="AR130" i="234"/>
  <c r="AQ130" i="234"/>
  <c r="AP130" i="234"/>
  <c r="AK130" i="234"/>
  <c r="AZ129" i="234"/>
  <c r="AY129" i="234"/>
  <c r="AR129" i="234"/>
  <c r="AQ129" i="234"/>
  <c r="AP129" i="234"/>
  <c r="AM129" i="234"/>
  <c r="AL129" i="234"/>
  <c r="AK129" i="234"/>
  <c r="AJ129" i="234"/>
  <c r="AI129" i="234"/>
  <c r="AH129" i="234"/>
  <c r="AG129" i="234"/>
  <c r="AF129" i="234"/>
  <c r="AE129" i="234"/>
  <c r="AD129" i="234"/>
  <c r="AC129" i="234"/>
  <c r="AB129" i="234"/>
  <c r="AA129" i="234"/>
  <c r="Z129" i="234"/>
  <c r="Y129" i="234"/>
  <c r="X129" i="234"/>
  <c r="W129" i="234"/>
  <c r="V129" i="234"/>
  <c r="U129" i="234"/>
  <c r="T129" i="234"/>
  <c r="S129" i="234"/>
  <c r="R129" i="234"/>
  <c r="Q129" i="234"/>
  <c r="P129" i="234"/>
  <c r="O129" i="234"/>
  <c r="N129" i="234"/>
  <c r="M129" i="234"/>
  <c r="L129" i="234"/>
  <c r="K129" i="234"/>
  <c r="J129" i="234"/>
  <c r="I129" i="234"/>
  <c r="H129" i="234"/>
  <c r="G129" i="234"/>
  <c r="F129" i="234"/>
  <c r="D129" i="234"/>
  <c r="AR128" i="234"/>
  <c r="AQ128" i="234"/>
  <c r="AP128" i="234"/>
  <c r="AK128" i="234"/>
  <c r="AJ128" i="234"/>
  <c r="AI128" i="234"/>
  <c r="AH128" i="234"/>
  <c r="AG128" i="234"/>
  <c r="AF128" i="234"/>
  <c r="AE128" i="234"/>
  <c r="AD128" i="234"/>
  <c r="AC128" i="234"/>
  <c r="AB128" i="234"/>
  <c r="AA128" i="234"/>
  <c r="Z128" i="234"/>
  <c r="Y128" i="234"/>
  <c r="X128" i="234"/>
  <c r="W128" i="234"/>
  <c r="V128" i="234"/>
  <c r="U128" i="234"/>
  <c r="T128" i="234"/>
  <c r="S128" i="234"/>
  <c r="R128" i="234"/>
  <c r="Q128" i="234"/>
  <c r="P128" i="234"/>
  <c r="O128" i="234"/>
  <c r="N128" i="234"/>
  <c r="M128" i="234"/>
  <c r="L128" i="234"/>
  <c r="K128" i="234"/>
  <c r="J128" i="234"/>
  <c r="I128" i="234"/>
  <c r="H128" i="234"/>
  <c r="G128" i="234"/>
  <c r="F128" i="234"/>
  <c r="B128" i="234"/>
  <c r="AR127" i="234"/>
  <c r="AQ127" i="234"/>
  <c r="AP127" i="234"/>
  <c r="AK127" i="234"/>
  <c r="B127" i="234"/>
  <c r="AR126" i="234"/>
  <c r="AQ126" i="234"/>
  <c r="AP126" i="234"/>
  <c r="AK126" i="234"/>
  <c r="AJ126" i="234"/>
  <c r="AI126" i="234"/>
  <c r="AH126" i="234"/>
  <c r="AG126" i="234"/>
  <c r="AF126" i="234"/>
  <c r="AE126" i="234"/>
  <c r="AD126" i="234"/>
  <c r="AC126" i="234"/>
  <c r="AB126" i="234"/>
  <c r="AA126" i="234"/>
  <c r="Z126" i="234"/>
  <c r="Y126" i="234"/>
  <c r="X126" i="234"/>
  <c r="W126" i="234"/>
  <c r="V126" i="234"/>
  <c r="U126" i="234"/>
  <c r="T126" i="234"/>
  <c r="S126" i="234"/>
  <c r="R126" i="234"/>
  <c r="Q126" i="234"/>
  <c r="P126" i="234"/>
  <c r="O126" i="234"/>
  <c r="N126" i="234"/>
  <c r="M126" i="234"/>
  <c r="L126" i="234"/>
  <c r="K126" i="234"/>
  <c r="J126" i="234"/>
  <c r="I126" i="234"/>
  <c r="H126" i="234"/>
  <c r="G126" i="234"/>
  <c r="F126" i="234"/>
  <c r="B126" i="234"/>
  <c r="AR125" i="234"/>
  <c r="AQ125" i="234"/>
  <c r="AP125" i="234"/>
  <c r="AK125" i="234"/>
  <c r="AJ125" i="234"/>
  <c r="AI125" i="234"/>
  <c r="AH125" i="234"/>
  <c r="AG125" i="234"/>
  <c r="AF125" i="234"/>
  <c r="AE125" i="234"/>
  <c r="AD125" i="234"/>
  <c r="AC125" i="234"/>
  <c r="AB125" i="234"/>
  <c r="AA125" i="234"/>
  <c r="Z125" i="234"/>
  <c r="Y125" i="234"/>
  <c r="X125" i="234"/>
  <c r="W125" i="234"/>
  <c r="V125" i="234"/>
  <c r="U125" i="234"/>
  <c r="T125" i="234"/>
  <c r="S125" i="234"/>
  <c r="R125" i="234"/>
  <c r="Q125" i="234"/>
  <c r="P125" i="234"/>
  <c r="O125" i="234"/>
  <c r="N125" i="234"/>
  <c r="M125" i="234"/>
  <c r="L125" i="234"/>
  <c r="K125" i="234"/>
  <c r="J125" i="234"/>
  <c r="I125" i="234"/>
  <c r="H125" i="234"/>
  <c r="G125" i="234"/>
  <c r="F125" i="234"/>
  <c r="B125" i="234"/>
  <c r="AR124" i="234"/>
  <c r="AQ124" i="234"/>
  <c r="AP124" i="234"/>
  <c r="AK124" i="234"/>
  <c r="AR123" i="234"/>
  <c r="AQ123" i="234"/>
  <c r="AP123" i="234"/>
  <c r="AK123" i="234"/>
  <c r="AJ123" i="234"/>
  <c r="AI123" i="234"/>
  <c r="AH123" i="234"/>
  <c r="AG123" i="234"/>
  <c r="AF123" i="234"/>
  <c r="AE123" i="234"/>
  <c r="AD123" i="234"/>
  <c r="AC123" i="234"/>
  <c r="AB123" i="234"/>
  <c r="AA123" i="234"/>
  <c r="Z123" i="234"/>
  <c r="Y123" i="234"/>
  <c r="X123" i="234"/>
  <c r="W123" i="234"/>
  <c r="V123" i="234"/>
  <c r="U123" i="234"/>
  <c r="T123" i="234"/>
  <c r="S123" i="234"/>
  <c r="R123" i="234"/>
  <c r="Q123" i="234"/>
  <c r="P123" i="234"/>
  <c r="O123" i="234"/>
  <c r="N123" i="234"/>
  <c r="M123" i="234"/>
  <c r="L123" i="234"/>
  <c r="K123" i="234"/>
  <c r="J123" i="234"/>
  <c r="I123" i="234"/>
  <c r="H123" i="234"/>
  <c r="G123" i="234"/>
  <c r="F123" i="234"/>
  <c r="AR122" i="234"/>
  <c r="AQ122" i="234"/>
  <c r="AP122" i="234"/>
  <c r="AM122" i="234"/>
  <c r="AL122" i="234"/>
  <c r="AK122" i="234"/>
  <c r="BD121" i="234"/>
  <c r="AR121" i="234"/>
  <c r="AQ121" i="234"/>
  <c r="AP121" i="234"/>
  <c r="AN121" i="234"/>
  <c r="AK121" i="234"/>
  <c r="AJ121" i="234"/>
  <c r="AI121" i="234"/>
  <c r="AH121" i="234"/>
  <c r="AG121" i="234"/>
  <c r="AF121" i="234"/>
  <c r="AE121" i="234"/>
  <c r="AD121" i="234"/>
  <c r="AC121" i="234"/>
  <c r="AB121" i="234"/>
  <c r="AA121" i="234"/>
  <c r="Z121" i="234"/>
  <c r="Y121" i="234"/>
  <c r="X121" i="234"/>
  <c r="W121" i="234"/>
  <c r="V121" i="234"/>
  <c r="U121" i="234"/>
  <c r="T121" i="234"/>
  <c r="S121" i="234"/>
  <c r="R121" i="234"/>
  <c r="Q121" i="234"/>
  <c r="P121" i="234"/>
  <c r="O121" i="234"/>
  <c r="N121" i="234"/>
  <c r="M121" i="234"/>
  <c r="L121" i="234"/>
  <c r="K121" i="234"/>
  <c r="J121" i="234"/>
  <c r="I121" i="234"/>
  <c r="H121" i="234"/>
  <c r="G121" i="234"/>
  <c r="F121" i="234"/>
  <c r="B121" i="234"/>
  <c r="AR120" i="234"/>
  <c r="AQ120" i="234"/>
  <c r="AP120" i="234"/>
  <c r="AJ120" i="234"/>
  <c r="AI120" i="234"/>
  <c r="AH120" i="234"/>
  <c r="AG120" i="234"/>
  <c r="AF120" i="234"/>
  <c r="AE120" i="234"/>
  <c r="AD120" i="234"/>
  <c r="AC120" i="234"/>
  <c r="AB120" i="234"/>
  <c r="AA120" i="234"/>
  <c r="Z120" i="234"/>
  <c r="Y120" i="234"/>
  <c r="X120" i="234"/>
  <c r="W120" i="234"/>
  <c r="V120" i="234"/>
  <c r="U120" i="234"/>
  <c r="T120" i="234"/>
  <c r="S120" i="234"/>
  <c r="R120" i="234"/>
  <c r="Q120" i="234"/>
  <c r="P120" i="234"/>
  <c r="O120" i="234"/>
  <c r="N120" i="234"/>
  <c r="M120" i="234"/>
  <c r="L120" i="234"/>
  <c r="K120" i="234"/>
  <c r="J120" i="234"/>
  <c r="I120" i="234"/>
  <c r="H120" i="234"/>
  <c r="G120" i="234"/>
  <c r="F120" i="234"/>
  <c r="AR119" i="234"/>
  <c r="AQ119" i="234"/>
  <c r="AP119" i="234"/>
  <c r="AK119" i="234"/>
  <c r="AJ119" i="234"/>
  <c r="AI119" i="234"/>
  <c r="AH119" i="234"/>
  <c r="AG119" i="234"/>
  <c r="AF119" i="234"/>
  <c r="AE119" i="234"/>
  <c r="AD119" i="234"/>
  <c r="AC119" i="234"/>
  <c r="AB119" i="234"/>
  <c r="AA119" i="234"/>
  <c r="Z119" i="234"/>
  <c r="Y119" i="234"/>
  <c r="X119" i="234"/>
  <c r="W119" i="234"/>
  <c r="V119" i="234"/>
  <c r="U119" i="234"/>
  <c r="T119" i="234"/>
  <c r="S119" i="234"/>
  <c r="R119" i="234"/>
  <c r="Q119" i="234"/>
  <c r="P119" i="234"/>
  <c r="O119" i="234"/>
  <c r="N119" i="234"/>
  <c r="M119" i="234"/>
  <c r="L119" i="234"/>
  <c r="K119" i="234"/>
  <c r="J119" i="234"/>
  <c r="I119" i="234"/>
  <c r="H119" i="234"/>
  <c r="G119" i="234"/>
  <c r="F119" i="234"/>
  <c r="AR118" i="234"/>
  <c r="AQ118" i="234"/>
  <c r="AP118" i="234"/>
  <c r="AK118" i="234"/>
  <c r="AR117" i="234"/>
  <c r="AQ117" i="234"/>
  <c r="AP117" i="234"/>
  <c r="AK117" i="234"/>
  <c r="AZ116" i="234"/>
  <c r="AY116" i="234"/>
  <c r="AR116" i="234"/>
  <c r="AQ116" i="234"/>
  <c r="AP116" i="234"/>
  <c r="AM116" i="234"/>
  <c r="AL116" i="234"/>
  <c r="AK116" i="234"/>
  <c r="AJ116" i="234"/>
  <c r="AI116" i="234"/>
  <c r="AH116" i="234"/>
  <c r="AG116" i="234"/>
  <c r="AF116" i="234"/>
  <c r="AE116" i="234"/>
  <c r="AD116" i="234"/>
  <c r="AC116" i="234"/>
  <c r="AB116" i="234"/>
  <c r="AA116" i="234"/>
  <c r="Z116" i="234"/>
  <c r="Y116" i="234"/>
  <c r="X116" i="234"/>
  <c r="W116" i="234"/>
  <c r="V116" i="234"/>
  <c r="U116" i="234"/>
  <c r="T116" i="234"/>
  <c r="S116" i="234"/>
  <c r="R116" i="234"/>
  <c r="Q116" i="234"/>
  <c r="P116" i="234"/>
  <c r="O116" i="234"/>
  <c r="N116" i="234"/>
  <c r="M116" i="234"/>
  <c r="L116" i="234"/>
  <c r="K116" i="234"/>
  <c r="J116" i="234"/>
  <c r="I116" i="234"/>
  <c r="H116" i="234"/>
  <c r="G116" i="234"/>
  <c r="F116" i="234"/>
  <c r="D116" i="234"/>
  <c r="AR115" i="234"/>
  <c r="AQ115" i="234"/>
  <c r="AP115" i="234"/>
  <c r="AK115" i="234"/>
  <c r="AJ115" i="234"/>
  <c r="AI115" i="234"/>
  <c r="AH115" i="234"/>
  <c r="AG115" i="234"/>
  <c r="AF115" i="234"/>
  <c r="AE115" i="234"/>
  <c r="AD115" i="234"/>
  <c r="AC115" i="234"/>
  <c r="AB115" i="234"/>
  <c r="AA115" i="234"/>
  <c r="Z115" i="234"/>
  <c r="Y115" i="234"/>
  <c r="X115" i="234"/>
  <c r="W115" i="234"/>
  <c r="V115" i="234"/>
  <c r="U115" i="234"/>
  <c r="T115" i="234"/>
  <c r="S115" i="234"/>
  <c r="R115" i="234"/>
  <c r="Q115" i="234"/>
  <c r="P115" i="234"/>
  <c r="O115" i="234"/>
  <c r="N115" i="234"/>
  <c r="M115" i="234"/>
  <c r="L115" i="234"/>
  <c r="K115" i="234"/>
  <c r="J115" i="234"/>
  <c r="I115" i="234"/>
  <c r="H115" i="234"/>
  <c r="G115" i="234"/>
  <c r="F115" i="234"/>
  <c r="B115" i="234"/>
  <c r="AR114" i="234"/>
  <c r="AQ114" i="234"/>
  <c r="AP114" i="234"/>
  <c r="AK114" i="234"/>
  <c r="B114" i="234"/>
  <c r="AR113" i="234"/>
  <c r="AQ113" i="234"/>
  <c r="AP113" i="234"/>
  <c r="AK113" i="234"/>
  <c r="AJ113" i="234"/>
  <c r="AI113" i="234"/>
  <c r="AH113" i="234"/>
  <c r="AG113" i="234"/>
  <c r="AF113" i="234"/>
  <c r="AE113" i="234"/>
  <c r="AD113" i="234"/>
  <c r="AC113" i="234"/>
  <c r="AB113" i="234"/>
  <c r="AA113" i="234"/>
  <c r="Z113" i="234"/>
  <c r="Y113" i="234"/>
  <c r="X113" i="234"/>
  <c r="W113" i="234"/>
  <c r="V113" i="234"/>
  <c r="U113" i="234"/>
  <c r="T113" i="234"/>
  <c r="S113" i="234"/>
  <c r="R113" i="234"/>
  <c r="Q113" i="234"/>
  <c r="P113" i="234"/>
  <c r="O113" i="234"/>
  <c r="N113" i="234"/>
  <c r="M113" i="234"/>
  <c r="L113" i="234"/>
  <c r="K113" i="234"/>
  <c r="J113" i="234"/>
  <c r="I113" i="234"/>
  <c r="H113" i="234"/>
  <c r="G113" i="234"/>
  <c r="F113" i="234"/>
  <c r="B113" i="234"/>
  <c r="AR112" i="234"/>
  <c r="AQ112" i="234"/>
  <c r="AP112" i="234"/>
  <c r="AK112" i="234"/>
  <c r="AJ112" i="234"/>
  <c r="AI112" i="234"/>
  <c r="AH112" i="234"/>
  <c r="AG112" i="234"/>
  <c r="AF112" i="234"/>
  <c r="AE112" i="234"/>
  <c r="AD112" i="234"/>
  <c r="AC112" i="234"/>
  <c r="AB112" i="234"/>
  <c r="AA112" i="234"/>
  <c r="Z112" i="234"/>
  <c r="Y112" i="234"/>
  <c r="X112" i="234"/>
  <c r="W112" i="234"/>
  <c r="V112" i="234"/>
  <c r="U112" i="234"/>
  <c r="T112" i="234"/>
  <c r="S112" i="234"/>
  <c r="R112" i="234"/>
  <c r="Q112" i="234"/>
  <c r="P112" i="234"/>
  <c r="O112" i="234"/>
  <c r="N112" i="234"/>
  <c r="M112" i="234"/>
  <c r="L112" i="234"/>
  <c r="K112" i="234"/>
  <c r="J112" i="234"/>
  <c r="I112" i="234"/>
  <c r="H112" i="234"/>
  <c r="G112" i="234"/>
  <c r="F112" i="234"/>
  <c r="B112" i="234"/>
  <c r="AR111" i="234"/>
  <c r="AQ111" i="234"/>
  <c r="AP111" i="234"/>
  <c r="AK111" i="234"/>
  <c r="AR110" i="234"/>
  <c r="AQ110" i="234"/>
  <c r="AP110" i="234"/>
  <c r="AK110" i="234"/>
  <c r="AJ110" i="234"/>
  <c r="AI110" i="234"/>
  <c r="AH110" i="234"/>
  <c r="AG110" i="234"/>
  <c r="AF110" i="234"/>
  <c r="AE110" i="234"/>
  <c r="AD110" i="234"/>
  <c r="AC110" i="234"/>
  <c r="AB110" i="234"/>
  <c r="AA110" i="234"/>
  <c r="Z110" i="234"/>
  <c r="Y110" i="234"/>
  <c r="X110" i="234"/>
  <c r="W110" i="234"/>
  <c r="V110" i="234"/>
  <c r="U110" i="234"/>
  <c r="T110" i="234"/>
  <c r="S110" i="234"/>
  <c r="R110" i="234"/>
  <c r="Q110" i="234"/>
  <c r="P110" i="234"/>
  <c r="O110" i="234"/>
  <c r="N110" i="234"/>
  <c r="M110" i="234"/>
  <c r="L110" i="234"/>
  <c r="K110" i="234"/>
  <c r="J110" i="234"/>
  <c r="I110" i="234"/>
  <c r="H110" i="234"/>
  <c r="G110" i="234"/>
  <c r="F110" i="234"/>
  <c r="AR109" i="234"/>
  <c r="AQ109" i="234"/>
  <c r="AP109" i="234"/>
  <c r="AM109" i="234"/>
  <c r="AL109" i="234"/>
  <c r="AK109" i="234"/>
  <c r="BD108" i="234"/>
  <c r="AR108" i="234"/>
  <c r="AQ108" i="234"/>
  <c r="AP108" i="234"/>
  <c r="AN108" i="234"/>
  <c r="AK108" i="234"/>
  <c r="AJ108" i="234"/>
  <c r="AI108" i="234"/>
  <c r="AH108" i="234"/>
  <c r="AG108" i="234"/>
  <c r="AF108" i="234"/>
  <c r="AE108" i="234"/>
  <c r="AD108" i="234"/>
  <c r="AC108" i="234"/>
  <c r="AB108" i="234"/>
  <c r="AA108" i="234"/>
  <c r="Z108" i="234"/>
  <c r="Y108" i="234"/>
  <c r="X108" i="234"/>
  <c r="W108" i="234"/>
  <c r="V108" i="234"/>
  <c r="U108" i="234"/>
  <c r="T108" i="234"/>
  <c r="S108" i="234"/>
  <c r="R108" i="234"/>
  <c r="Q108" i="234"/>
  <c r="P108" i="234"/>
  <c r="O108" i="234"/>
  <c r="N108" i="234"/>
  <c r="M108" i="234"/>
  <c r="L108" i="234"/>
  <c r="K108" i="234"/>
  <c r="J108" i="234"/>
  <c r="I108" i="234"/>
  <c r="H108" i="234"/>
  <c r="G108" i="234"/>
  <c r="F108" i="234"/>
  <c r="AR107" i="234"/>
  <c r="AQ107" i="234"/>
  <c r="AP107" i="234"/>
  <c r="AJ107" i="234"/>
  <c r="AI107" i="234"/>
  <c r="AH107" i="234"/>
  <c r="AG107" i="234"/>
  <c r="AF107" i="234"/>
  <c r="AE107" i="234"/>
  <c r="AD107" i="234"/>
  <c r="AC107" i="234"/>
  <c r="AB107" i="234"/>
  <c r="AA107" i="234"/>
  <c r="Z107" i="234"/>
  <c r="Y107" i="234"/>
  <c r="X107" i="234"/>
  <c r="W107" i="234"/>
  <c r="V107" i="234"/>
  <c r="U107" i="234"/>
  <c r="T107" i="234"/>
  <c r="S107" i="234"/>
  <c r="R107" i="234"/>
  <c r="Q107" i="234"/>
  <c r="P107" i="234"/>
  <c r="O107" i="234"/>
  <c r="N107" i="234"/>
  <c r="M107" i="234"/>
  <c r="L107" i="234"/>
  <c r="K107" i="234"/>
  <c r="J107" i="234"/>
  <c r="I107" i="234"/>
  <c r="H107" i="234"/>
  <c r="G107" i="234"/>
  <c r="F107" i="234"/>
  <c r="AR106" i="234"/>
  <c r="AQ106" i="234"/>
  <c r="AP106" i="234"/>
  <c r="AK106" i="234"/>
  <c r="AJ106" i="234"/>
  <c r="AI106" i="234"/>
  <c r="AH106" i="234"/>
  <c r="AG106" i="234"/>
  <c r="AF106" i="234"/>
  <c r="AE106" i="234"/>
  <c r="AD106" i="234"/>
  <c r="AC106" i="234"/>
  <c r="AB106" i="234"/>
  <c r="AA106" i="234"/>
  <c r="Z106" i="234"/>
  <c r="Y106" i="234"/>
  <c r="X106" i="234"/>
  <c r="W106" i="234"/>
  <c r="V106" i="234"/>
  <c r="U106" i="234"/>
  <c r="T106" i="234"/>
  <c r="S106" i="234"/>
  <c r="R106" i="234"/>
  <c r="Q106" i="234"/>
  <c r="P106" i="234"/>
  <c r="O106" i="234"/>
  <c r="N106" i="234"/>
  <c r="M106" i="234"/>
  <c r="L106" i="234"/>
  <c r="K106" i="234"/>
  <c r="J106" i="234"/>
  <c r="I106" i="234"/>
  <c r="H106" i="234"/>
  <c r="G106" i="234"/>
  <c r="F106" i="234"/>
  <c r="AR105" i="234"/>
  <c r="AQ105" i="234"/>
  <c r="AP105" i="234"/>
  <c r="AK105" i="234"/>
  <c r="AR104" i="234"/>
  <c r="AQ104" i="234"/>
  <c r="AP104" i="234"/>
  <c r="AK104" i="234"/>
  <c r="AZ103" i="234"/>
  <c r="AY103" i="234"/>
  <c r="AR103" i="234"/>
  <c r="AQ103" i="234"/>
  <c r="AP103" i="234"/>
  <c r="AM103" i="234"/>
  <c r="AL103" i="234"/>
  <c r="AK103" i="234"/>
  <c r="AJ103" i="234"/>
  <c r="AI103" i="234"/>
  <c r="AH103" i="234"/>
  <c r="AG103" i="234"/>
  <c r="AF103" i="234"/>
  <c r="AE103" i="234"/>
  <c r="AD103" i="234"/>
  <c r="AC103" i="234"/>
  <c r="AB103" i="234"/>
  <c r="AA103" i="234"/>
  <c r="Z103" i="234"/>
  <c r="Y103" i="234"/>
  <c r="X103" i="234"/>
  <c r="W103" i="234"/>
  <c r="V103" i="234"/>
  <c r="U103" i="234"/>
  <c r="T103" i="234"/>
  <c r="S103" i="234"/>
  <c r="R103" i="234"/>
  <c r="Q103" i="234"/>
  <c r="P103" i="234"/>
  <c r="O103" i="234"/>
  <c r="N103" i="234"/>
  <c r="M103" i="234"/>
  <c r="L103" i="234"/>
  <c r="K103" i="234"/>
  <c r="J103" i="234"/>
  <c r="I103" i="234"/>
  <c r="H103" i="234"/>
  <c r="G103" i="234"/>
  <c r="F103" i="234"/>
  <c r="D103" i="234"/>
  <c r="AR102" i="234"/>
  <c r="AQ102" i="234"/>
  <c r="AP102" i="234"/>
  <c r="AK102" i="234"/>
  <c r="AJ102" i="234"/>
  <c r="AI102" i="234"/>
  <c r="AH102" i="234"/>
  <c r="AG102" i="234"/>
  <c r="AF102" i="234"/>
  <c r="AE102" i="234"/>
  <c r="AD102" i="234"/>
  <c r="AC102" i="234"/>
  <c r="AB102" i="234"/>
  <c r="AA102" i="234"/>
  <c r="Z102" i="234"/>
  <c r="Y102" i="234"/>
  <c r="X102" i="234"/>
  <c r="W102" i="234"/>
  <c r="V102" i="234"/>
  <c r="U102" i="234"/>
  <c r="T102" i="234"/>
  <c r="S102" i="234"/>
  <c r="R102" i="234"/>
  <c r="Q102" i="234"/>
  <c r="P102" i="234"/>
  <c r="O102" i="234"/>
  <c r="N102" i="234"/>
  <c r="M102" i="234"/>
  <c r="L102" i="234"/>
  <c r="K102" i="234"/>
  <c r="J102" i="234"/>
  <c r="I102" i="234"/>
  <c r="H102" i="234"/>
  <c r="G102" i="234"/>
  <c r="F102" i="234"/>
  <c r="AR101" i="234"/>
  <c r="AQ101" i="234"/>
  <c r="AP101" i="234"/>
  <c r="AK101" i="234"/>
  <c r="AR100" i="234"/>
  <c r="AQ100" i="234"/>
  <c r="AP100" i="234"/>
  <c r="AK100" i="234"/>
  <c r="AJ100" i="234"/>
  <c r="AI100" i="234"/>
  <c r="AH100" i="234"/>
  <c r="AG100" i="234"/>
  <c r="AF100" i="234"/>
  <c r="AE100" i="234"/>
  <c r="AD100" i="234"/>
  <c r="AC100" i="234"/>
  <c r="AB100" i="234"/>
  <c r="AA100" i="234"/>
  <c r="Z100" i="234"/>
  <c r="Y100" i="234"/>
  <c r="X100" i="234"/>
  <c r="W100" i="234"/>
  <c r="V100" i="234"/>
  <c r="U100" i="234"/>
  <c r="T100" i="234"/>
  <c r="S100" i="234"/>
  <c r="R100" i="234"/>
  <c r="Q100" i="234"/>
  <c r="P100" i="234"/>
  <c r="O100" i="234"/>
  <c r="N100" i="234"/>
  <c r="M100" i="234"/>
  <c r="L100" i="234"/>
  <c r="K100" i="234"/>
  <c r="J100" i="234"/>
  <c r="I100" i="234"/>
  <c r="H100" i="234"/>
  <c r="G100" i="234"/>
  <c r="F100" i="234"/>
  <c r="AR99" i="234"/>
  <c r="AQ99" i="234"/>
  <c r="AP99" i="234"/>
  <c r="AK99" i="234"/>
  <c r="AJ99" i="234"/>
  <c r="AI99" i="234"/>
  <c r="AH99" i="234"/>
  <c r="AG99" i="234"/>
  <c r="AF99" i="234"/>
  <c r="AE99" i="234"/>
  <c r="AD99" i="234"/>
  <c r="AC99" i="234"/>
  <c r="AB99" i="234"/>
  <c r="AA99" i="234"/>
  <c r="Z99" i="234"/>
  <c r="Y99" i="234"/>
  <c r="X99" i="234"/>
  <c r="W99" i="234"/>
  <c r="V99" i="234"/>
  <c r="U99" i="234"/>
  <c r="T99" i="234"/>
  <c r="S99" i="234"/>
  <c r="R99" i="234"/>
  <c r="Q99" i="234"/>
  <c r="P99" i="234"/>
  <c r="O99" i="234"/>
  <c r="N99" i="234"/>
  <c r="M99" i="234"/>
  <c r="L99" i="234"/>
  <c r="K99" i="234"/>
  <c r="J99" i="234"/>
  <c r="I99" i="234"/>
  <c r="H99" i="234"/>
  <c r="G99" i="234"/>
  <c r="F99" i="234"/>
  <c r="AR98" i="234"/>
  <c r="AQ98" i="234"/>
  <c r="AP98" i="234"/>
  <c r="AK98" i="234"/>
  <c r="AR97" i="234"/>
  <c r="AQ97" i="234"/>
  <c r="AP97" i="234"/>
  <c r="AK97" i="234"/>
  <c r="AJ97" i="234"/>
  <c r="AI97" i="234"/>
  <c r="AH97" i="234"/>
  <c r="AG97" i="234"/>
  <c r="AF97" i="234"/>
  <c r="AE97" i="234"/>
  <c r="AD97" i="234"/>
  <c r="AC97" i="234"/>
  <c r="AB97" i="234"/>
  <c r="AA97" i="234"/>
  <c r="Z97" i="234"/>
  <c r="Y97" i="234"/>
  <c r="X97" i="234"/>
  <c r="W97" i="234"/>
  <c r="V97" i="234"/>
  <c r="U97" i="234"/>
  <c r="T97" i="234"/>
  <c r="S97" i="234"/>
  <c r="R97" i="234"/>
  <c r="Q97" i="234"/>
  <c r="P97" i="234"/>
  <c r="O97" i="234"/>
  <c r="N97" i="234"/>
  <c r="M97" i="234"/>
  <c r="L97" i="234"/>
  <c r="K97" i="234"/>
  <c r="J97" i="234"/>
  <c r="I97" i="234"/>
  <c r="H97" i="234"/>
  <c r="G97" i="234"/>
  <c r="F97" i="234"/>
  <c r="AR96" i="234"/>
  <c r="AQ96" i="234"/>
  <c r="AP96" i="234"/>
  <c r="AM96" i="234"/>
  <c r="AL96" i="234"/>
  <c r="AK96" i="234"/>
  <c r="BD95" i="234"/>
  <c r="AR95" i="234"/>
  <c r="AQ95" i="234"/>
  <c r="AP95" i="234"/>
  <c r="AN95" i="234"/>
  <c r="AK95" i="234"/>
  <c r="AJ95" i="234"/>
  <c r="AI95" i="234"/>
  <c r="AH95" i="234"/>
  <c r="AG95" i="234"/>
  <c r="AF95" i="234"/>
  <c r="AE95" i="234"/>
  <c r="AD95" i="234"/>
  <c r="AC95" i="234"/>
  <c r="AB95" i="234"/>
  <c r="AA95" i="234"/>
  <c r="Z95" i="234"/>
  <c r="Y95" i="234"/>
  <c r="X95" i="234"/>
  <c r="W95" i="234"/>
  <c r="V95" i="234"/>
  <c r="U95" i="234"/>
  <c r="T95" i="234"/>
  <c r="S95" i="234"/>
  <c r="R95" i="234"/>
  <c r="Q95" i="234"/>
  <c r="P95" i="234"/>
  <c r="O95" i="234"/>
  <c r="N95" i="234"/>
  <c r="M95" i="234"/>
  <c r="L95" i="234"/>
  <c r="K95" i="234"/>
  <c r="J95" i="234"/>
  <c r="I95" i="234"/>
  <c r="H95" i="234"/>
  <c r="G95" i="234"/>
  <c r="F95" i="234"/>
  <c r="B95" i="234"/>
  <c r="AR94" i="234"/>
  <c r="AQ94" i="234"/>
  <c r="AP94" i="234"/>
  <c r="AJ94" i="234"/>
  <c r="AI94" i="234"/>
  <c r="AH94" i="234"/>
  <c r="AG94" i="234"/>
  <c r="AF94" i="234"/>
  <c r="AE94" i="234"/>
  <c r="AD94" i="234"/>
  <c r="AC94" i="234"/>
  <c r="AB94" i="234"/>
  <c r="AA94" i="234"/>
  <c r="Z94" i="234"/>
  <c r="Y94" i="234"/>
  <c r="X94" i="234"/>
  <c r="W94" i="234"/>
  <c r="V94" i="234"/>
  <c r="U94" i="234"/>
  <c r="T94" i="234"/>
  <c r="S94" i="234"/>
  <c r="R94" i="234"/>
  <c r="Q94" i="234"/>
  <c r="P94" i="234"/>
  <c r="O94" i="234"/>
  <c r="N94" i="234"/>
  <c r="M94" i="234"/>
  <c r="L94" i="234"/>
  <c r="K94" i="234"/>
  <c r="J94" i="234"/>
  <c r="I94" i="234"/>
  <c r="H94" i="234"/>
  <c r="G94" i="234"/>
  <c r="F94" i="234"/>
  <c r="AR93" i="234"/>
  <c r="AQ93" i="234"/>
  <c r="AP93" i="234"/>
  <c r="AK93" i="234"/>
  <c r="AJ93" i="234"/>
  <c r="AI93" i="234"/>
  <c r="AH93" i="234"/>
  <c r="AG93" i="234"/>
  <c r="AF93" i="234"/>
  <c r="AE93" i="234"/>
  <c r="AD93" i="234"/>
  <c r="AC93" i="234"/>
  <c r="AB93" i="234"/>
  <c r="AA93" i="234"/>
  <c r="Z93" i="234"/>
  <c r="Y93" i="234"/>
  <c r="X93" i="234"/>
  <c r="W93" i="234"/>
  <c r="V93" i="234"/>
  <c r="U93" i="234"/>
  <c r="T93" i="234"/>
  <c r="S93" i="234"/>
  <c r="R93" i="234"/>
  <c r="Q93" i="234"/>
  <c r="P93" i="234"/>
  <c r="O93" i="234"/>
  <c r="N93" i="234"/>
  <c r="M93" i="234"/>
  <c r="L93" i="234"/>
  <c r="K93" i="234"/>
  <c r="J93" i="234"/>
  <c r="I93" i="234"/>
  <c r="H93" i="234"/>
  <c r="G93" i="234"/>
  <c r="F93" i="234"/>
  <c r="AR92" i="234"/>
  <c r="AQ92" i="234"/>
  <c r="AP92" i="234"/>
  <c r="AK92" i="234"/>
  <c r="B92" i="234"/>
  <c r="AR91" i="234"/>
  <c r="AQ91" i="234"/>
  <c r="AP91" i="234"/>
  <c r="AK91" i="234"/>
  <c r="AZ90" i="234"/>
  <c r="AY90" i="234"/>
  <c r="AR90" i="234"/>
  <c r="AQ90" i="234"/>
  <c r="AP90" i="234"/>
  <c r="AM90" i="234"/>
  <c r="AL90" i="234"/>
  <c r="AK90" i="234"/>
  <c r="AJ90" i="234"/>
  <c r="AI90" i="234"/>
  <c r="AH90" i="234"/>
  <c r="AG90" i="234"/>
  <c r="AF90" i="234"/>
  <c r="AE90" i="234"/>
  <c r="AD90" i="234"/>
  <c r="AC90" i="234"/>
  <c r="AB90" i="234"/>
  <c r="AA90" i="234"/>
  <c r="Z90" i="234"/>
  <c r="Y90" i="234"/>
  <c r="X90" i="234"/>
  <c r="W90" i="234"/>
  <c r="V90" i="234"/>
  <c r="U90" i="234"/>
  <c r="T90" i="234"/>
  <c r="S90" i="234"/>
  <c r="R90" i="234"/>
  <c r="Q90" i="234"/>
  <c r="P90" i="234"/>
  <c r="O90" i="234"/>
  <c r="N90" i="234"/>
  <c r="M90" i="234"/>
  <c r="L90" i="234"/>
  <c r="K90" i="234"/>
  <c r="J90" i="234"/>
  <c r="I90" i="234"/>
  <c r="H90" i="234"/>
  <c r="G90" i="234"/>
  <c r="F90" i="234"/>
  <c r="D90" i="234"/>
  <c r="B90" i="234"/>
  <c r="AR89" i="234"/>
  <c r="AQ89" i="234"/>
  <c r="AP89" i="234"/>
  <c r="AK89" i="234"/>
  <c r="AJ89" i="234"/>
  <c r="AI89" i="234"/>
  <c r="AH89" i="234"/>
  <c r="AG89" i="234"/>
  <c r="AF89" i="234"/>
  <c r="AE89" i="234"/>
  <c r="AD89" i="234"/>
  <c r="AC89" i="234"/>
  <c r="AB89" i="234"/>
  <c r="AA89" i="234"/>
  <c r="Z89" i="234"/>
  <c r="Y89" i="234"/>
  <c r="X89" i="234"/>
  <c r="W89" i="234"/>
  <c r="V89" i="234"/>
  <c r="U89" i="234"/>
  <c r="T89" i="234"/>
  <c r="S89" i="234"/>
  <c r="R89" i="234"/>
  <c r="Q89" i="234"/>
  <c r="P89" i="234"/>
  <c r="O89" i="234"/>
  <c r="N89" i="234"/>
  <c r="M89" i="234"/>
  <c r="L89" i="234"/>
  <c r="K89" i="234"/>
  <c r="J89" i="234"/>
  <c r="I89" i="234"/>
  <c r="H89" i="234"/>
  <c r="G89" i="234"/>
  <c r="F89" i="234"/>
  <c r="B89" i="234"/>
  <c r="AR88" i="234"/>
  <c r="AQ88" i="234"/>
  <c r="AP88" i="234"/>
  <c r="AK88" i="234"/>
  <c r="B88" i="234"/>
  <c r="AR87" i="234"/>
  <c r="AQ87" i="234"/>
  <c r="AP87" i="234"/>
  <c r="AK87" i="234"/>
  <c r="AJ87" i="234"/>
  <c r="AI87" i="234"/>
  <c r="AH87" i="234"/>
  <c r="AG87" i="234"/>
  <c r="AF87" i="234"/>
  <c r="AE87" i="234"/>
  <c r="AD87" i="234"/>
  <c r="AC87" i="234"/>
  <c r="AB87" i="234"/>
  <c r="AA87" i="234"/>
  <c r="Z87" i="234"/>
  <c r="Y87" i="234"/>
  <c r="X87" i="234"/>
  <c r="W87" i="234"/>
  <c r="V87" i="234"/>
  <c r="U87" i="234"/>
  <c r="T87" i="234"/>
  <c r="S87" i="234"/>
  <c r="R87" i="234"/>
  <c r="Q87" i="234"/>
  <c r="P87" i="234"/>
  <c r="O87" i="234"/>
  <c r="N87" i="234"/>
  <c r="M87" i="234"/>
  <c r="L87" i="234"/>
  <c r="K87" i="234"/>
  <c r="J87" i="234"/>
  <c r="I87" i="234"/>
  <c r="H87" i="234"/>
  <c r="G87" i="234"/>
  <c r="F87" i="234"/>
  <c r="B87" i="234"/>
  <c r="AR86" i="234"/>
  <c r="AQ86" i="234"/>
  <c r="AP86" i="234"/>
  <c r="AK86" i="234"/>
  <c r="AJ86" i="234"/>
  <c r="AI86" i="234"/>
  <c r="AH86" i="234"/>
  <c r="AG86" i="234"/>
  <c r="AF86" i="234"/>
  <c r="AE86" i="234"/>
  <c r="AD86" i="234"/>
  <c r="AC86" i="234"/>
  <c r="AB86" i="234"/>
  <c r="AA86" i="234"/>
  <c r="Z86" i="234"/>
  <c r="Y86" i="234"/>
  <c r="X86" i="234"/>
  <c r="W86" i="234"/>
  <c r="V86" i="234"/>
  <c r="U86" i="234"/>
  <c r="T86" i="234"/>
  <c r="S86" i="234"/>
  <c r="R86" i="234"/>
  <c r="Q86" i="234"/>
  <c r="P86" i="234"/>
  <c r="O86" i="234"/>
  <c r="N86" i="234"/>
  <c r="M86" i="234"/>
  <c r="L86" i="234"/>
  <c r="K86" i="234"/>
  <c r="J86" i="234"/>
  <c r="I86" i="234"/>
  <c r="H86" i="234"/>
  <c r="G86" i="234"/>
  <c r="F86" i="234"/>
  <c r="B86" i="234"/>
  <c r="AR85" i="234"/>
  <c r="AQ85" i="234"/>
  <c r="AP85" i="234"/>
  <c r="AK85" i="234"/>
  <c r="B85" i="234"/>
  <c r="AR84" i="234"/>
  <c r="AQ84" i="234"/>
  <c r="AP84" i="234"/>
  <c r="AK84" i="234"/>
  <c r="AJ84" i="234"/>
  <c r="AI84" i="234"/>
  <c r="AH84" i="234"/>
  <c r="AG84" i="234"/>
  <c r="AF84" i="234"/>
  <c r="AE84" i="234"/>
  <c r="AD84" i="234"/>
  <c r="AC84" i="234"/>
  <c r="AB84" i="234"/>
  <c r="AA84" i="234"/>
  <c r="Z84" i="234"/>
  <c r="Y84" i="234"/>
  <c r="X84" i="234"/>
  <c r="W84" i="234"/>
  <c r="V84" i="234"/>
  <c r="U84" i="234"/>
  <c r="T84" i="234"/>
  <c r="S84" i="234"/>
  <c r="R84" i="234"/>
  <c r="Q84" i="234"/>
  <c r="P84" i="234"/>
  <c r="O84" i="234"/>
  <c r="N84" i="234"/>
  <c r="M84" i="234"/>
  <c r="L84" i="234"/>
  <c r="K84" i="234"/>
  <c r="J84" i="234"/>
  <c r="I84" i="234"/>
  <c r="H84" i="234"/>
  <c r="G84" i="234"/>
  <c r="F84" i="234"/>
  <c r="AR83" i="234"/>
  <c r="AQ83" i="234"/>
  <c r="AP83" i="234"/>
  <c r="AM83" i="234"/>
  <c r="AL83" i="234"/>
  <c r="AK83" i="234"/>
  <c r="BD82" i="234"/>
  <c r="AR82" i="234"/>
  <c r="AQ82" i="234"/>
  <c r="AP82" i="234"/>
  <c r="AN82" i="234"/>
  <c r="AK82" i="234"/>
  <c r="AJ82" i="234"/>
  <c r="AI82" i="234"/>
  <c r="AH82" i="234"/>
  <c r="AG82" i="234"/>
  <c r="AF82" i="234"/>
  <c r="AE82" i="234"/>
  <c r="AD82" i="234"/>
  <c r="AC82" i="234"/>
  <c r="AB82" i="234"/>
  <c r="AA82" i="234"/>
  <c r="Z82" i="234"/>
  <c r="Y82" i="234"/>
  <c r="X82" i="234"/>
  <c r="W82" i="234"/>
  <c r="V82" i="234"/>
  <c r="U82" i="234"/>
  <c r="T82" i="234"/>
  <c r="S82" i="234"/>
  <c r="R82" i="234"/>
  <c r="Q82" i="234"/>
  <c r="P82" i="234"/>
  <c r="O82" i="234"/>
  <c r="N82" i="234"/>
  <c r="M82" i="234"/>
  <c r="L82" i="234"/>
  <c r="K82" i="234"/>
  <c r="J82" i="234"/>
  <c r="I82" i="234"/>
  <c r="H82" i="234"/>
  <c r="G82" i="234"/>
  <c r="F82" i="234"/>
  <c r="AR81" i="234"/>
  <c r="AQ81" i="234"/>
  <c r="AP81" i="234"/>
  <c r="AJ81" i="234"/>
  <c r="AI81" i="234"/>
  <c r="AH81" i="234"/>
  <c r="AG81" i="234"/>
  <c r="AF81" i="234"/>
  <c r="AE81" i="234"/>
  <c r="AD81" i="234"/>
  <c r="AC81" i="234"/>
  <c r="AB81" i="234"/>
  <c r="AA81" i="234"/>
  <c r="Z81" i="234"/>
  <c r="Y81" i="234"/>
  <c r="X81" i="234"/>
  <c r="W81" i="234"/>
  <c r="V81" i="234"/>
  <c r="U81" i="234"/>
  <c r="T81" i="234"/>
  <c r="S81" i="234"/>
  <c r="R81" i="234"/>
  <c r="Q81" i="234"/>
  <c r="P81" i="234"/>
  <c r="O81" i="234"/>
  <c r="N81" i="234"/>
  <c r="M81" i="234"/>
  <c r="L81" i="234"/>
  <c r="K81" i="234"/>
  <c r="J81" i="234"/>
  <c r="I81" i="234"/>
  <c r="H81" i="234"/>
  <c r="G81" i="234"/>
  <c r="F81" i="234"/>
  <c r="AR80" i="234"/>
  <c r="AQ80" i="234"/>
  <c r="AP80" i="234"/>
  <c r="AK80" i="234"/>
  <c r="AJ80" i="234"/>
  <c r="AI80" i="234"/>
  <c r="AH80" i="234"/>
  <c r="AG80" i="234"/>
  <c r="AF80" i="234"/>
  <c r="AE80" i="234"/>
  <c r="AD80" i="234"/>
  <c r="AC80" i="234"/>
  <c r="AB80" i="234"/>
  <c r="AA80" i="234"/>
  <c r="Z80" i="234"/>
  <c r="Y80" i="234"/>
  <c r="X80" i="234"/>
  <c r="W80" i="234"/>
  <c r="V80" i="234"/>
  <c r="U80" i="234"/>
  <c r="T80" i="234"/>
  <c r="S80" i="234"/>
  <c r="R80" i="234"/>
  <c r="Q80" i="234"/>
  <c r="P80" i="234"/>
  <c r="O80" i="234"/>
  <c r="N80" i="234"/>
  <c r="M80" i="234"/>
  <c r="L80" i="234"/>
  <c r="K80" i="234"/>
  <c r="J80" i="234"/>
  <c r="I80" i="234"/>
  <c r="H80" i="234"/>
  <c r="G80" i="234"/>
  <c r="F80" i="234"/>
  <c r="AR79" i="234"/>
  <c r="AQ79" i="234"/>
  <c r="AP79" i="234"/>
  <c r="AK79" i="234"/>
  <c r="B79" i="234"/>
  <c r="AR78" i="234"/>
  <c r="AQ78" i="234"/>
  <c r="AP78" i="234"/>
  <c r="AK78" i="234"/>
  <c r="AZ77" i="234"/>
  <c r="AY77" i="234"/>
  <c r="AR77" i="234"/>
  <c r="AQ77" i="234"/>
  <c r="AP77" i="234"/>
  <c r="AM77" i="234"/>
  <c r="AL77" i="234"/>
  <c r="AK77" i="234"/>
  <c r="AJ77" i="234"/>
  <c r="AI77" i="234"/>
  <c r="AH77" i="234"/>
  <c r="AG77" i="234"/>
  <c r="AF77" i="234"/>
  <c r="AE77" i="234"/>
  <c r="AD77" i="234"/>
  <c r="AC77" i="234"/>
  <c r="AB77" i="234"/>
  <c r="AA77" i="234"/>
  <c r="Z77" i="234"/>
  <c r="Y77" i="234"/>
  <c r="X77" i="234"/>
  <c r="W77" i="234"/>
  <c r="V77" i="234"/>
  <c r="U77" i="234"/>
  <c r="T77" i="234"/>
  <c r="S77" i="234"/>
  <c r="R77" i="234"/>
  <c r="Q77" i="234"/>
  <c r="P77" i="234"/>
  <c r="O77" i="234"/>
  <c r="N77" i="234"/>
  <c r="M77" i="234"/>
  <c r="L77" i="234"/>
  <c r="K77" i="234"/>
  <c r="J77" i="234"/>
  <c r="I77" i="234"/>
  <c r="H77" i="234"/>
  <c r="G77" i="234"/>
  <c r="F77" i="234"/>
  <c r="D77" i="234"/>
  <c r="B77" i="234"/>
  <c r="AR76" i="234"/>
  <c r="AQ76" i="234"/>
  <c r="AP76" i="234"/>
  <c r="AK76" i="234"/>
  <c r="AJ76" i="234"/>
  <c r="AI76" i="234"/>
  <c r="AH76" i="234"/>
  <c r="AG76" i="234"/>
  <c r="AF76" i="234"/>
  <c r="AE76" i="234"/>
  <c r="AD76" i="234"/>
  <c r="AC76" i="234"/>
  <c r="AB76" i="234"/>
  <c r="AA76" i="234"/>
  <c r="Z76" i="234"/>
  <c r="Y76" i="234"/>
  <c r="X76" i="234"/>
  <c r="W76" i="234"/>
  <c r="V76" i="234"/>
  <c r="U76" i="234"/>
  <c r="T76" i="234"/>
  <c r="S76" i="234"/>
  <c r="R76" i="234"/>
  <c r="Q76" i="234"/>
  <c r="P76" i="234"/>
  <c r="O76" i="234"/>
  <c r="N76" i="234"/>
  <c r="M76" i="234"/>
  <c r="L76" i="234"/>
  <c r="K76" i="234"/>
  <c r="J76" i="234"/>
  <c r="I76" i="234"/>
  <c r="H76" i="234"/>
  <c r="G76" i="234"/>
  <c r="F76" i="234"/>
  <c r="B76" i="234"/>
  <c r="AR75" i="234"/>
  <c r="AQ75" i="234"/>
  <c r="AP75" i="234"/>
  <c r="AK75" i="234"/>
  <c r="B75" i="234"/>
  <c r="AR74" i="234"/>
  <c r="AQ74" i="234"/>
  <c r="AP74" i="234"/>
  <c r="AK74" i="234"/>
  <c r="AJ74" i="234"/>
  <c r="AI74" i="234"/>
  <c r="AH74" i="234"/>
  <c r="AG74" i="234"/>
  <c r="AF74" i="234"/>
  <c r="AE74" i="234"/>
  <c r="AD74" i="234"/>
  <c r="AC74" i="234"/>
  <c r="AB74" i="234"/>
  <c r="AA74" i="234"/>
  <c r="Z74" i="234"/>
  <c r="Y74" i="234"/>
  <c r="X74" i="234"/>
  <c r="W74" i="234"/>
  <c r="V74" i="234"/>
  <c r="U74" i="234"/>
  <c r="T74" i="234"/>
  <c r="S74" i="234"/>
  <c r="R74" i="234"/>
  <c r="Q74" i="234"/>
  <c r="P74" i="234"/>
  <c r="O74" i="234"/>
  <c r="N74" i="234"/>
  <c r="M74" i="234"/>
  <c r="L74" i="234"/>
  <c r="K74" i="234"/>
  <c r="J74" i="234"/>
  <c r="I74" i="234"/>
  <c r="H74" i="234"/>
  <c r="G74" i="234"/>
  <c r="F74" i="234"/>
  <c r="B74" i="234"/>
  <c r="AR73" i="234"/>
  <c r="AQ73" i="234"/>
  <c r="AP73" i="234"/>
  <c r="AK73" i="234"/>
  <c r="AJ73" i="234"/>
  <c r="AI73" i="234"/>
  <c r="AH73" i="234"/>
  <c r="AG73" i="234"/>
  <c r="AF73" i="234"/>
  <c r="AE73" i="234"/>
  <c r="AD73" i="234"/>
  <c r="AC73" i="234"/>
  <c r="AB73" i="234"/>
  <c r="AA73" i="234"/>
  <c r="Z73" i="234"/>
  <c r="Y73" i="234"/>
  <c r="X73" i="234"/>
  <c r="W73" i="234"/>
  <c r="V73" i="234"/>
  <c r="U73" i="234"/>
  <c r="T73" i="234"/>
  <c r="S73" i="234"/>
  <c r="R73" i="234"/>
  <c r="Q73" i="234"/>
  <c r="P73" i="234"/>
  <c r="O73" i="234"/>
  <c r="N73" i="234"/>
  <c r="M73" i="234"/>
  <c r="L73" i="234"/>
  <c r="K73" i="234"/>
  <c r="J73" i="234"/>
  <c r="I73" i="234"/>
  <c r="H73" i="234"/>
  <c r="G73" i="234"/>
  <c r="F73" i="234"/>
  <c r="B73" i="234"/>
  <c r="AR72" i="234"/>
  <c r="AQ72" i="234"/>
  <c r="AP72" i="234"/>
  <c r="AK72" i="234"/>
  <c r="B72" i="234"/>
  <c r="AR71" i="234"/>
  <c r="AQ71" i="234"/>
  <c r="AP71" i="234"/>
  <c r="AK71" i="234"/>
  <c r="AJ71" i="234"/>
  <c r="AI71" i="234"/>
  <c r="AH71" i="234"/>
  <c r="AG71" i="234"/>
  <c r="AF71" i="234"/>
  <c r="AE71" i="234"/>
  <c r="AD71" i="234"/>
  <c r="AC71" i="234"/>
  <c r="AB71" i="234"/>
  <c r="AA71" i="234"/>
  <c r="Z71" i="234"/>
  <c r="Y71" i="234"/>
  <c r="X71" i="234"/>
  <c r="W71" i="234"/>
  <c r="V71" i="234"/>
  <c r="U71" i="234"/>
  <c r="T71" i="234"/>
  <c r="S71" i="234"/>
  <c r="R71" i="234"/>
  <c r="Q71" i="234"/>
  <c r="P71" i="234"/>
  <c r="O71" i="234"/>
  <c r="N71" i="234"/>
  <c r="M71" i="234"/>
  <c r="L71" i="234"/>
  <c r="K71" i="234"/>
  <c r="J71" i="234"/>
  <c r="I71" i="234"/>
  <c r="H71" i="234"/>
  <c r="G71" i="234"/>
  <c r="F71" i="234"/>
  <c r="AR70" i="234"/>
  <c r="AQ70" i="234"/>
  <c r="AP70" i="234"/>
  <c r="AM70" i="234"/>
  <c r="AL70" i="234"/>
  <c r="AK70" i="234"/>
  <c r="BD69" i="234"/>
  <c r="AR69" i="234"/>
  <c r="AQ69" i="234"/>
  <c r="AP69" i="234"/>
  <c r="AN69" i="234"/>
  <c r="AK69" i="234"/>
  <c r="AJ69" i="234"/>
  <c r="AI69" i="234"/>
  <c r="AH69" i="234"/>
  <c r="AG69" i="234"/>
  <c r="AF69" i="234"/>
  <c r="AE69" i="234"/>
  <c r="AD69" i="234"/>
  <c r="AC69" i="234"/>
  <c r="AB69" i="234"/>
  <c r="AA69" i="234"/>
  <c r="Z69" i="234"/>
  <c r="Y69" i="234"/>
  <c r="X69" i="234"/>
  <c r="W69" i="234"/>
  <c r="V69" i="234"/>
  <c r="U69" i="234"/>
  <c r="T69" i="234"/>
  <c r="S69" i="234"/>
  <c r="R69" i="234"/>
  <c r="Q69" i="234"/>
  <c r="P69" i="234"/>
  <c r="O69" i="234"/>
  <c r="N69" i="234"/>
  <c r="M69" i="234"/>
  <c r="L69" i="234"/>
  <c r="K69" i="234"/>
  <c r="J69" i="234"/>
  <c r="I69" i="234"/>
  <c r="H69" i="234"/>
  <c r="G69" i="234"/>
  <c r="F69" i="234"/>
  <c r="AR68" i="234"/>
  <c r="AQ68" i="234"/>
  <c r="AP68" i="234"/>
  <c r="AJ68" i="234"/>
  <c r="AI68" i="234"/>
  <c r="AH68" i="234"/>
  <c r="AG68" i="234"/>
  <c r="AF68" i="234"/>
  <c r="AE68" i="234"/>
  <c r="AD68" i="234"/>
  <c r="AC68" i="234"/>
  <c r="AB68" i="234"/>
  <c r="AA68" i="234"/>
  <c r="Z68" i="234"/>
  <c r="Y68" i="234"/>
  <c r="X68" i="234"/>
  <c r="W68" i="234"/>
  <c r="V68" i="234"/>
  <c r="U68" i="234"/>
  <c r="T68" i="234"/>
  <c r="S68" i="234"/>
  <c r="R68" i="234"/>
  <c r="Q68" i="234"/>
  <c r="P68" i="234"/>
  <c r="O68" i="234"/>
  <c r="N68" i="234"/>
  <c r="M68" i="234"/>
  <c r="L68" i="234"/>
  <c r="K68" i="234"/>
  <c r="J68" i="234"/>
  <c r="I68" i="234"/>
  <c r="H68" i="234"/>
  <c r="G68" i="234"/>
  <c r="F68" i="234"/>
  <c r="AR67" i="234"/>
  <c r="AQ67" i="234"/>
  <c r="AP67" i="234"/>
  <c r="AK67" i="234"/>
  <c r="AJ67" i="234"/>
  <c r="AI67" i="234"/>
  <c r="AH67" i="234"/>
  <c r="AG67" i="234"/>
  <c r="AF67" i="234"/>
  <c r="AE67" i="234"/>
  <c r="AD67" i="234"/>
  <c r="AC67" i="234"/>
  <c r="AB67" i="234"/>
  <c r="AA67" i="234"/>
  <c r="Z67" i="234"/>
  <c r="Y67" i="234"/>
  <c r="X67" i="234"/>
  <c r="W67" i="234"/>
  <c r="V67" i="234"/>
  <c r="U67" i="234"/>
  <c r="T67" i="234"/>
  <c r="S67" i="234"/>
  <c r="R67" i="234"/>
  <c r="Q67" i="234"/>
  <c r="P67" i="234"/>
  <c r="O67" i="234"/>
  <c r="N67" i="234"/>
  <c r="M67" i="234"/>
  <c r="L67" i="234"/>
  <c r="K67" i="234"/>
  <c r="J67" i="234"/>
  <c r="I67" i="234"/>
  <c r="H67" i="234"/>
  <c r="G67" i="234"/>
  <c r="F67" i="234"/>
  <c r="AR66" i="234"/>
  <c r="AQ66" i="234"/>
  <c r="AP66" i="234"/>
  <c r="AK66" i="234"/>
  <c r="B66" i="234"/>
  <c r="AR65" i="234"/>
  <c r="AQ65" i="234"/>
  <c r="AP65" i="234"/>
  <c r="AK65" i="234"/>
  <c r="AZ64" i="234"/>
  <c r="AY64" i="234"/>
  <c r="AR64" i="234"/>
  <c r="AQ64" i="234"/>
  <c r="AP64" i="234"/>
  <c r="AL64" i="234"/>
  <c r="AK64" i="234"/>
  <c r="AJ64" i="234"/>
  <c r="AI64" i="234"/>
  <c r="AH64" i="234"/>
  <c r="AG64" i="234"/>
  <c r="AF64" i="234"/>
  <c r="AE64" i="234"/>
  <c r="AD64" i="234"/>
  <c r="AC64" i="234"/>
  <c r="AB64" i="234"/>
  <c r="AA64" i="234"/>
  <c r="Z64" i="234"/>
  <c r="Y64" i="234"/>
  <c r="X64" i="234"/>
  <c r="W64" i="234"/>
  <c r="V64" i="234"/>
  <c r="U64" i="234"/>
  <c r="T64" i="234"/>
  <c r="S64" i="234"/>
  <c r="R64" i="234"/>
  <c r="Q64" i="234"/>
  <c r="P64" i="234"/>
  <c r="O64" i="234"/>
  <c r="N64" i="234"/>
  <c r="M64" i="234"/>
  <c r="L64" i="234"/>
  <c r="K64" i="234"/>
  <c r="J64" i="234"/>
  <c r="I64" i="234"/>
  <c r="H64" i="234"/>
  <c r="G64" i="234"/>
  <c r="F64" i="234"/>
  <c r="D64" i="234"/>
  <c r="B64" i="234"/>
  <c r="AR63" i="234"/>
  <c r="AQ63" i="234"/>
  <c r="AP63" i="234"/>
  <c r="AK63" i="234"/>
  <c r="AJ63" i="234"/>
  <c r="AI63" i="234"/>
  <c r="AH63" i="234"/>
  <c r="AG63" i="234"/>
  <c r="AF63" i="234"/>
  <c r="AE63" i="234"/>
  <c r="AD63" i="234"/>
  <c r="AC63" i="234"/>
  <c r="AB63" i="234"/>
  <c r="AA63" i="234"/>
  <c r="Z63" i="234"/>
  <c r="Y63" i="234"/>
  <c r="X63" i="234"/>
  <c r="W63" i="234"/>
  <c r="V63" i="234"/>
  <c r="U63" i="234"/>
  <c r="T63" i="234"/>
  <c r="S63" i="234"/>
  <c r="R63" i="234"/>
  <c r="Q63" i="234"/>
  <c r="P63" i="234"/>
  <c r="O63" i="234"/>
  <c r="N63" i="234"/>
  <c r="M63" i="234"/>
  <c r="L63" i="234"/>
  <c r="K63" i="234"/>
  <c r="J63" i="234"/>
  <c r="I63" i="234"/>
  <c r="H63" i="234"/>
  <c r="G63" i="234"/>
  <c r="F63" i="234"/>
  <c r="B63" i="234"/>
  <c r="AR62" i="234"/>
  <c r="AQ62" i="234"/>
  <c r="AP62" i="234"/>
  <c r="AK62" i="234"/>
  <c r="B62" i="234"/>
  <c r="AR61" i="234"/>
  <c r="AQ61" i="234"/>
  <c r="AP61" i="234"/>
  <c r="AK61" i="234"/>
  <c r="AJ61" i="234"/>
  <c r="AI61" i="234"/>
  <c r="AH61" i="234"/>
  <c r="AG61" i="234"/>
  <c r="AF61" i="234"/>
  <c r="AE61" i="234"/>
  <c r="AD61" i="234"/>
  <c r="AC61" i="234"/>
  <c r="AB61" i="234"/>
  <c r="AA61" i="234"/>
  <c r="Z61" i="234"/>
  <c r="Y61" i="234"/>
  <c r="X61" i="234"/>
  <c r="W61" i="234"/>
  <c r="V61" i="234"/>
  <c r="U61" i="234"/>
  <c r="T61" i="234"/>
  <c r="S61" i="234"/>
  <c r="R61" i="234"/>
  <c r="Q61" i="234"/>
  <c r="P61" i="234"/>
  <c r="O61" i="234"/>
  <c r="N61" i="234"/>
  <c r="M61" i="234"/>
  <c r="L61" i="234"/>
  <c r="K61" i="234"/>
  <c r="J61" i="234"/>
  <c r="I61" i="234"/>
  <c r="H61" i="234"/>
  <c r="G61" i="234"/>
  <c r="F61" i="234"/>
  <c r="B61" i="234"/>
  <c r="AR60" i="234"/>
  <c r="AQ60" i="234"/>
  <c r="AP60" i="234"/>
  <c r="AK60" i="234"/>
  <c r="AJ60" i="234"/>
  <c r="AI60" i="234"/>
  <c r="AH60" i="234"/>
  <c r="AG60" i="234"/>
  <c r="AF60" i="234"/>
  <c r="AE60" i="234"/>
  <c r="AD60" i="234"/>
  <c r="AC60" i="234"/>
  <c r="AB60" i="234"/>
  <c r="AA60" i="234"/>
  <c r="Z60" i="234"/>
  <c r="Y60" i="234"/>
  <c r="X60" i="234"/>
  <c r="W60" i="234"/>
  <c r="V60" i="234"/>
  <c r="U60" i="234"/>
  <c r="T60" i="234"/>
  <c r="S60" i="234"/>
  <c r="R60" i="234"/>
  <c r="Q60" i="234"/>
  <c r="P60" i="234"/>
  <c r="O60" i="234"/>
  <c r="N60" i="234"/>
  <c r="M60" i="234"/>
  <c r="L60" i="234"/>
  <c r="K60" i="234"/>
  <c r="J60" i="234"/>
  <c r="I60" i="234"/>
  <c r="H60" i="234"/>
  <c r="G60" i="234"/>
  <c r="F60" i="234"/>
  <c r="B60" i="234"/>
  <c r="AR59" i="234"/>
  <c r="AQ59" i="234"/>
  <c r="AP59" i="234"/>
  <c r="AK59" i="234"/>
  <c r="AR58" i="234"/>
  <c r="AQ58" i="234"/>
  <c r="AP58" i="234"/>
  <c r="AK58" i="234"/>
  <c r="AJ58" i="234"/>
  <c r="AI58" i="234"/>
  <c r="AH58" i="234"/>
  <c r="AG58" i="234"/>
  <c r="AF58" i="234"/>
  <c r="AE58" i="234"/>
  <c r="AD58" i="234"/>
  <c r="AC58" i="234"/>
  <c r="AB58" i="234"/>
  <c r="AA58" i="234"/>
  <c r="Z58" i="234"/>
  <c r="Y58" i="234"/>
  <c r="X58" i="234"/>
  <c r="W58" i="234"/>
  <c r="V58" i="234"/>
  <c r="U58" i="234"/>
  <c r="T58" i="234"/>
  <c r="S58" i="234"/>
  <c r="R58" i="234"/>
  <c r="Q58" i="234"/>
  <c r="P58" i="234"/>
  <c r="O58" i="234"/>
  <c r="N58" i="234"/>
  <c r="M58" i="234"/>
  <c r="L58" i="234"/>
  <c r="K58" i="234"/>
  <c r="J58" i="234"/>
  <c r="I58" i="234"/>
  <c r="H58" i="234"/>
  <c r="G58" i="234"/>
  <c r="F58" i="234"/>
  <c r="E58" i="234"/>
  <c r="AR57" i="234"/>
  <c r="AQ57" i="234"/>
  <c r="AP57" i="234"/>
  <c r="AL57" i="234"/>
  <c r="AK57" i="234"/>
  <c r="BD56" i="234"/>
  <c r="AR56" i="234"/>
  <c r="AQ56" i="234"/>
  <c r="AP56" i="234"/>
  <c r="AN56" i="234"/>
  <c r="AK56" i="234"/>
  <c r="AJ56" i="234"/>
  <c r="AI56" i="234"/>
  <c r="AH56" i="234"/>
  <c r="AG56" i="234"/>
  <c r="AF56" i="234"/>
  <c r="AE56" i="234"/>
  <c r="AD56" i="234"/>
  <c r="AC56" i="234"/>
  <c r="AB56" i="234"/>
  <c r="AA56" i="234"/>
  <c r="Z56" i="234"/>
  <c r="Y56" i="234"/>
  <c r="X56" i="234"/>
  <c r="W56" i="234"/>
  <c r="V56" i="234"/>
  <c r="U56" i="234"/>
  <c r="T56" i="234"/>
  <c r="S56" i="234"/>
  <c r="R56" i="234"/>
  <c r="Q56" i="234"/>
  <c r="P56" i="234"/>
  <c r="O56" i="234"/>
  <c r="N56" i="234"/>
  <c r="M56" i="234"/>
  <c r="L56" i="234"/>
  <c r="K56" i="234"/>
  <c r="J56" i="234"/>
  <c r="I56" i="234"/>
  <c r="H56" i="234"/>
  <c r="G56" i="234"/>
  <c r="F56" i="234"/>
  <c r="AR55" i="234"/>
  <c r="AQ55" i="234"/>
  <c r="AP55" i="234"/>
  <c r="AJ55" i="234"/>
  <c r="AI55" i="234"/>
  <c r="AH55" i="234"/>
  <c r="AG55" i="234"/>
  <c r="AF55" i="234"/>
  <c r="AE55" i="234"/>
  <c r="AD55" i="234"/>
  <c r="AC55" i="234"/>
  <c r="AB55" i="234"/>
  <c r="AA55" i="234"/>
  <c r="Z55" i="234"/>
  <c r="Y55" i="234"/>
  <c r="X55" i="234"/>
  <c r="W55" i="234"/>
  <c r="V55" i="234"/>
  <c r="U55" i="234"/>
  <c r="T55" i="234"/>
  <c r="S55" i="234"/>
  <c r="R55" i="234"/>
  <c r="Q55" i="234"/>
  <c r="P55" i="234"/>
  <c r="O55" i="234"/>
  <c r="N55" i="234"/>
  <c r="M55" i="234"/>
  <c r="L55" i="234"/>
  <c r="K55" i="234"/>
  <c r="J55" i="234"/>
  <c r="I55" i="234"/>
  <c r="H55" i="234"/>
  <c r="G55" i="234"/>
  <c r="F55" i="234"/>
  <c r="AR54" i="234"/>
  <c r="AQ54" i="234"/>
  <c r="AP54" i="234"/>
  <c r="AK54" i="234"/>
  <c r="AR53" i="234"/>
  <c r="AQ53" i="234"/>
  <c r="AP53" i="234"/>
  <c r="AK53" i="234"/>
  <c r="B53" i="234"/>
  <c r="AR52" i="234"/>
  <c r="AQ52" i="234"/>
  <c r="AP52" i="234"/>
  <c r="AK52" i="234"/>
  <c r="AZ51" i="234"/>
  <c r="AY51" i="234"/>
  <c r="AR51" i="234"/>
  <c r="AQ51" i="234"/>
  <c r="AP51" i="234"/>
  <c r="AM51" i="234"/>
  <c r="AL51" i="234"/>
  <c r="AK51" i="234"/>
  <c r="AJ51" i="234"/>
  <c r="AI51" i="234"/>
  <c r="AH51" i="234"/>
  <c r="AG51" i="234"/>
  <c r="AF51" i="234"/>
  <c r="AE51" i="234"/>
  <c r="AD51" i="234"/>
  <c r="AC51" i="234"/>
  <c r="AB51" i="234"/>
  <c r="AA51" i="234"/>
  <c r="Z51" i="234"/>
  <c r="Y51" i="234"/>
  <c r="X51" i="234"/>
  <c r="W51" i="234"/>
  <c r="V51" i="234"/>
  <c r="U51" i="234"/>
  <c r="T51" i="234"/>
  <c r="S51" i="234"/>
  <c r="R51" i="234"/>
  <c r="Q51" i="234"/>
  <c r="P51" i="234"/>
  <c r="O51" i="234"/>
  <c r="M51" i="234"/>
  <c r="L51" i="234"/>
  <c r="K51" i="234"/>
  <c r="I51" i="234"/>
  <c r="H51" i="234"/>
  <c r="F51" i="234"/>
  <c r="D51" i="234"/>
  <c r="B51" i="234"/>
  <c r="AR50" i="234"/>
  <c r="AQ50" i="234"/>
  <c r="AP50" i="234"/>
  <c r="AK50" i="234"/>
  <c r="AJ50" i="234"/>
  <c r="AI50" i="234"/>
  <c r="AH50" i="234"/>
  <c r="AG50" i="234"/>
  <c r="AF50" i="234"/>
  <c r="AE50" i="234"/>
  <c r="AD50" i="234"/>
  <c r="AC50" i="234"/>
  <c r="AB50" i="234"/>
  <c r="AA50" i="234"/>
  <c r="Z50" i="234"/>
  <c r="Y50" i="234"/>
  <c r="X50" i="234"/>
  <c r="W50" i="234"/>
  <c r="V50" i="234"/>
  <c r="U50" i="234"/>
  <c r="T50" i="234"/>
  <c r="S50" i="234"/>
  <c r="R50" i="234"/>
  <c r="Q50" i="234"/>
  <c r="P50" i="234"/>
  <c r="O50" i="234"/>
  <c r="N50" i="234"/>
  <c r="M50" i="234"/>
  <c r="L50" i="234"/>
  <c r="K50" i="234"/>
  <c r="J50" i="234"/>
  <c r="I50" i="234"/>
  <c r="H50" i="234"/>
  <c r="G50" i="234"/>
  <c r="F50" i="234"/>
  <c r="B50" i="234"/>
  <c r="AR49" i="234"/>
  <c r="AQ49" i="234"/>
  <c r="AP49" i="234"/>
  <c r="AK49" i="234"/>
  <c r="B49" i="234"/>
  <c r="AR48" i="234"/>
  <c r="AQ48" i="234"/>
  <c r="AP48" i="234"/>
  <c r="AK48" i="234"/>
  <c r="AJ48" i="234"/>
  <c r="AI48" i="234"/>
  <c r="AH48" i="234"/>
  <c r="AG48" i="234"/>
  <c r="AF48" i="234"/>
  <c r="AE48" i="234"/>
  <c r="AD48" i="234"/>
  <c r="AC48" i="234"/>
  <c r="AB48" i="234"/>
  <c r="AA48" i="234"/>
  <c r="Z48" i="234"/>
  <c r="Y48" i="234"/>
  <c r="X48" i="234"/>
  <c r="W48" i="234"/>
  <c r="V48" i="234"/>
  <c r="U48" i="234"/>
  <c r="T48" i="234"/>
  <c r="S48" i="234"/>
  <c r="R48" i="234"/>
  <c r="Q48" i="234"/>
  <c r="P48" i="234"/>
  <c r="O48" i="234"/>
  <c r="N48" i="234"/>
  <c r="M48" i="234"/>
  <c r="L48" i="234"/>
  <c r="K48" i="234"/>
  <c r="J48" i="234"/>
  <c r="I48" i="234"/>
  <c r="H48" i="234"/>
  <c r="G48" i="234"/>
  <c r="F48" i="234"/>
  <c r="B48" i="234"/>
  <c r="AR47" i="234"/>
  <c r="AQ47" i="234"/>
  <c r="AP47" i="234"/>
  <c r="AK47" i="234"/>
  <c r="AJ47" i="234"/>
  <c r="AI47" i="234"/>
  <c r="AH47" i="234"/>
  <c r="AG47" i="234"/>
  <c r="AF47" i="234"/>
  <c r="AE47" i="234"/>
  <c r="AD47" i="234"/>
  <c r="AC47" i="234"/>
  <c r="AB47" i="234"/>
  <c r="AA47" i="234"/>
  <c r="Z47" i="234"/>
  <c r="Y47" i="234"/>
  <c r="X47" i="234"/>
  <c r="W47" i="234"/>
  <c r="V47" i="234"/>
  <c r="U47" i="234"/>
  <c r="T47" i="234"/>
  <c r="S47" i="234"/>
  <c r="R47" i="234"/>
  <c r="Q47" i="234"/>
  <c r="P47" i="234"/>
  <c r="O47" i="234"/>
  <c r="N47" i="234"/>
  <c r="M47" i="234"/>
  <c r="L47" i="234"/>
  <c r="K47" i="234"/>
  <c r="J47" i="234"/>
  <c r="I47" i="234"/>
  <c r="H47" i="234"/>
  <c r="G47" i="234"/>
  <c r="F47" i="234"/>
  <c r="B47" i="234"/>
  <c r="AR46" i="234"/>
  <c r="AQ46" i="234"/>
  <c r="AP46" i="234"/>
  <c r="AK46" i="234"/>
  <c r="B46" i="234"/>
  <c r="AR45" i="234"/>
  <c r="AQ45" i="234"/>
  <c r="AP45" i="234"/>
  <c r="AK45" i="234"/>
  <c r="AJ45" i="234"/>
  <c r="AI45" i="234"/>
  <c r="AH45" i="234"/>
  <c r="AG45" i="234"/>
  <c r="AF45" i="234"/>
  <c r="AE45" i="234"/>
  <c r="AD45" i="234"/>
  <c r="AC45" i="234"/>
  <c r="AB45" i="234"/>
  <c r="AA45" i="234"/>
  <c r="Z45" i="234"/>
  <c r="Y45" i="234"/>
  <c r="X45" i="234"/>
  <c r="W45" i="234"/>
  <c r="V45" i="234"/>
  <c r="U45" i="234"/>
  <c r="T45" i="234"/>
  <c r="S45" i="234"/>
  <c r="R45" i="234"/>
  <c r="Q45" i="234"/>
  <c r="P45" i="234"/>
  <c r="O45" i="234"/>
  <c r="N45" i="234"/>
  <c r="M45" i="234"/>
  <c r="L45" i="234"/>
  <c r="K45" i="234"/>
  <c r="J45" i="234"/>
  <c r="I45" i="234"/>
  <c r="H45" i="234"/>
  <c r="G45" i="234"/>
  <c r="F45" i="234"/>
  <c r="AR44" i="234"/>
  <c r="AQ44" i="234"/>
  <c r="AP44" i="234"/>
  <c r="AK44" i="234"/>
  <c r="BD43" i="234"/>
  <c r="AR43" i="234"/>
  <c r="AQ43" i="234"/>
  <c r="AP43" i="234"/>
  <c r="AO43" i="234"/>
  <c r="AN43" i="234"/>
  <c r="AK43" i="234"/>
  <c r="AJ43" i="234"/>
  <c r="AI43" i="234"/>
  <c r="AH43" i="234"/>
  <c r="AG43" i="234"/>
  <c r="AF43" i="234"/>
  <c r="AE43" i="234"/>
  <c r="AD43" i="234"/>
  <c r="AC43" i="234"/>
  <c r="AB43" i="234"/>
  <c r="AA43" i="234"/>
  <c r="Z43" i="234"/>
  <c r="Y43" i="234"/>
  <c r="X43" i="234"/>
  <c r="W43" i="234"/>
  <c r="V43" i="234"/>
  <c r="U43" i="234"/>
  <c r="T43" i="234"/>
  <c r="S43" i="234"/>
  <c r="R43" i="234"/>
  <c r="Q43" i="234"/>
  <c r="P43" i="234"/>
  <c r="O43" i="234"/>
  <c r="N43" i="234"/>
  <c r="M43" i="234"/>
  <c r="L43" i="234"/>
  <c r="K43" i="234"/>
  <c r="J43" i="234"/>
  <c r="I43" i="234"/>
  <c r="H43" i="234"/>
  <c r="G43" i="234"/>
  <c r="F43" i="234"/>
  <c r="AR42" i="234"/>
  <c r="AQ42" i="234"/>
  <c r="AP42" i="234"/>
  <c r="AJ42" i="234"/>
  <c r="AI42" i="234"/>
  <c r="AH42" i="234"/>
  <c r="AG42" i="234"/>
  <c r="AF42" i="234"/>
  <c r="AE42" i="234"/>
  <c r="AD42" i="234"/>
  <c r="AC42" i="234"/>
  <c r="AB42" i="234"/>
  <c r="AA42" i="234"/>
  <c r="Z42" i="234"/>
  <c r="Y42" i="234"/>
  <c r="X42" i="234"/>
  <c r="W42" i="234"/>
  <c r="V42" i="234"/>
  <c r="U42" i="234"/>
  <c r="T42" i="234"/>
  <c r="S42" i="234"/>
  <c r="R42" i="234"/>
  <c r="Q42" i="234"/>
  <c r="P42" i="234"/>
  <c r="O42" i="234"/>
  <c r="N42" i="234"/>
  <c r="M42" i="234"/>
  <c r="L42" i="234"/>
  <c r="K42" i="234"/>
  <c r="J42" i="234"/>
  <c r="I42" i="234"/>
  <c r="H42" i="234"/>
  <c r="G42" i="234"/>
  <c r="F42" i="234"/>
  <c r="AR41" i="234"/>
  <c r="AQ41" i="234"/>
  <c r="AP41" i="234"/>
  <c r="AK41" i="234"/>
  <c r="AJ41" i="234"/>
  <c r="AI41" i="234"/>
  <c r="AH41" i="234"/>
  <c r="AG41" i="234"/>
  <c r="AF41" i="234"/>
  <c r="AE41" i="234"/>
  <c r="AD41" i="234"/>
  <c r="AC41" i="234"/>
  <c r="AB41" i="234"/>
  <c r="AA41" i="234"/>
  <c r="Z41" i="234"/>
  <c r="Y41" i="234"/>
  <c r="X41" i="234"/>
  <c r="W41" i="234"/>
  <c r="V41" i="234"/>
  <c r="U41" i="234"/>
  <c r="T41" i="234"/>
  <c r="S41" i="234"/>
  <c r="R41" i="234"/>
  <c r="Q41" i="234"/>
  <c r="P41" i="234"/>
  <c r="O41" i="234"/>
  <c r="N41" i="234"/>
  <c r="M41" i="234"/>
  <c r="L41" i="234"/>
  <c r="K41" i="234"/>
  <c r="J41" i="234"/>
  <c r="I41" i="234"/>
  <c r="H41" i="234"/>
  <c r="G41" i="234"/>
  <c r="F41" i="234"/>
  <c r="AR40" i="234"/>
  <c r="AQ40" i="234"/>
  <c r="AP40" i="234"/>
  <c r="AK40" i="234"/>
  <c r="B40" i="234"/>
  <c r="AR39" i="234"/>
  <c r="AQ39" i="234"/>
  <c r="AP39" i="234"/>
  <c r="AK39" i="234"/>
  <c r="AZ38" i="234"/>
  <c r="AR38" i="234"/>
  <c r="AQ38" i="234"/>
  <c r="AP38" i="234"/>
  <c r="AM38" i="234"/>
  <c r="AL38" i="234"/>
  <c r="AK38" i="234"/>
  <c r="AJ38" i="234"/>
  <c r="AI38" i="234"/>
  <c r="AH38" i="234"/>
  <c r="AG38" i="234"/>
  <c r="AF38" i="234"/>
  <c r="AE38" i="234"/>
  <c r="AD38" i="234"/>
  <c r="AC38" i="234"/>
  <c r="AB38" i="234"/>
  <c r="AA38" i="234"/>
  <c r="Z38" i="234"/>
  <c r="Y38" i="234"/>
  <c r="X38" i="234"/>
  <c r="W38" i="234"/>
  <c r="V38" i="234"/>
  <c r="U38" i="234"/>
  <c r="T38" i="234"/>
  <c r="S38" i="234"/>
  <c r="R38" i="234"/>
  <c r="Q38" i="234"/>
  <c r="P38" i="234"/>
  <c r="O38" i="234"/>
  <c r="N38" i="234"/>
  <c r="M38" i="234"/>
  <c r="L38" i="234"/>
  <c r="K38" i="234"/>
  <c r="J38" i="234"/>
  <c r="F38" i="234"/>
  <c r="D38" i="234"/>
  <c r="B38" i="234"/>
  <c r="AR37" i="234"/>
  <c r="AQ37" i="234"/>
  <c r="AP37" i="234"/>
  <c r="AK37" i="234"/>
  <c r="AJ37" i="234"/>
  <c r="AI37" i="234"/>
  <c r="AH37" i="234"/>
  <c r="AG37" i="234"/>
  <c r="AF37" i="234"/>
  <c r="AE37" i="234"/>
  <c r="AD37" i="234"/>
  <c r="AC37" i="234"/>
  <c r="AB37" i="234"/>
  <c r="AA37" i="234"/>
  <c r="Z37" i="234"/>
  <c r="Y37" i="234"/>
  <c r="X37" i="234"/>
  <c r="W37" i="234"/>
  <c r="V37" i="234"/>
  <c r="U37" i="234"/>
  <c r="T37" i="234"/>
  <c r="S37" i="234"/>
  <c r="R37" i="234"/>
  <c r="Q37" i="234"/>
  <c r="P37" i="234"/>
  <c r="O37" i="234"/>
  <c r="N37" i="234"/>
  <c r="M37" i="234"/>
  <c r="L37" i="234"/>
  <c r="K37" i="234"/>
  <c r="J37" i="234"/>
  <c r="I37" i="234"/>
  <c r="H37" i="234"/>
  <c r="G37" i="234"/>
  <c r="F37" i="234"/>
  <c r="B37" i="234"/>
  <c r="AR36" i="234"/>
  <c r="AQ36" i="234"/>
  <c r="AP36" i="234"/>
  <c r="AK36" i="234"/>
  <c r="B36" i="234"/>
  <c r="AR35" i="234"/>
  <c r="AQ35" i="234"/>
  <c r="AP35" i="234"/>
  <c r="AK35" i="234"/>
  <c r="AJ35" i="234"/>
  <c r="AI35" i="234"/>
  <c r="AH35" i="234"/>
  <c r="AG35" i="234"/>
  <c r="AF35" i="234"/>
  <c r="AE35" i="234"/>
  <c r="AD35" i="234"/>
  <c r="AC35" i="234"/>
  <c r="AB35" i="234"/>
  <c r="AA35" i="234"/>
  <c r="Z35" i="234"/>
  <c r="Y35" i="234"/>
  <c r="X35" i="234"/>
  <c r="W35" i="234"/>
  <c r="V35" i="234"/>
  <c r="U35" i="234"/>
  <c r="T35" i="234"/>
  <c r="S35" i="234"/>
  <c r="R35" i="234"/>
  <c r="Q35" i="234"/>
  <c r="P35" i="234"/>
  <c r="O35" i="234"/>
  <c r="N35" i="234"/>
  <c r="M35" i="234"/>
  <c r="L35" i="234"/>
  <c r="K35" i="234"/>
  <c r="J35" i="234"/>
  <c r="I35" i="234"/>
  <c r="H35" i="234"/>
  <c r="G35" i="234"/>
  <c r="F35" i="234"/>
  <c r="B35" i="234"/>
  <c r="AR34" i="234"/>
  <c r="AQ34" i="234"/>
  <c r="AP34" i="234"/>
  <c r="AK34" i="234"/>
  <c r="AJ34" i="234"/>
  <c r="AI34" i="234"/>
  <c r="AH34" i="234"/>
  <c r="AG34" i="234"/>
  <c r="AF34" i="234"/>
  <c r="AE34" i="234"/>
  <c r="AD34" i="234"/>
  <c r="AC34" i="234"/>
  <c r="AB34" i="234"/>
  <c r="AA34" i="234"/>
  <c r="Z34" i="234"/>
  <c r="Y34" i="234"/>
  <c r="X34" i="234"/>
  <c r="W34" i="234"/>
  <c r="V34" i="234"/>
  <c r="U34" i="234"/>
  <c r="T34" i="234"/>
  <c r="S34" i="234"/>
  <c r="R34" i="234"/>
  <c r="Q34" i="234"/>
  <c r="P34" i="234"/>
  <c r="O34" i="234"/>
  <c r="N34" i="234"/>
  <c r="M34" i="234"/>
  <c r="L34" i="234"/>
  <c r="K34" i="234"/>
  <c r="J34" i="234"/>
  <c r="I34" i="234"/>
  <c r="H34" i="234"/>
  <c r="G34" i="234"/>
  <c r="F34" i="234"/>
  <c r="B34" i="234"/>
  <c r="AR33" i="234"/>
  <c r="AQ33" i="234"/>
  <c r="AP33" i="234"/>
  <c r="AK33" i="234"/>
  <c r="B33" i="234"/>
  <c r="AR32" i="234"/>
  <c r="AQ32" i="234"/>
  <c r="AP32" i="234"/>
  <c r="AK32" i="234"/>
  <c r="AJ32" i="234"/>
  <c r="AI32" i="234"/>
  <c r="AH32" i="234"/>
  <c r="AG32" i="234"/>
  <c r="AF32" i="234"/>
  <c r="AE32" i="234"/>
  <c r="AD32" i="234"/>
  <c r="AC32" i="234"/>
  <c r="AB32" i="234"/>
  <c r="AA32" i="234"/>
  <c r="Z32" i="234"/>
  <c r="Y32" i="234"/>
  <c r="X32" i="234"/>
  <c r="W32" i="234"/>
  <c r="V32" i="234"/>
  <c r="U32" i="234"/>
  <c r="T32" i="234"/>
  <c r="S32" i="234"/>
  <c r="R32" i="234"/>
  <c r="Q32" i="234"/>
  <c r="P32" i="234"/>
  <c r="O32" i="234"/>
  <c r="N32" i="234"/>
  <c r="M32" i="234"/>
  <c r="L32" i="234"/>
  <c r="K32" i="234"/>
  <c r="J32" i="234"/>
  <c r="I32" i="234"/>
  <c r="H32" i="234"/>
  <c r="G32" i="234"/>
  <c r="F32" i="234"/>
  <c r="E32" i="234"/>
  <c r="AR31" i="234"/>
  <c r="AQ31" i="234"/>
  <c r="AP31" i="234"/>
  <c r="AK31" i="234"/>
  <c r="BD30" i="234"/>
  <c r="AR30" i="234"/>
  <c r="AQ30" i="234"/>
  <c r="AP30" i="234"/>
  <c r="AN30" i="234"/>
  <c r="AK30" i="234"/>
  <c r="AJ30" i="234"/>
  <c r="AI30" i="234"/>
  <c r="AH30" i="234"/>
  <c r="AG30" i="234"/>
  <c r="AF30" i="234"/>
  <c r="AE30" i="234"/>
  <c r="AD30" i="234"/>
  <c r="AC30" i="234"/>
  <c r="AB30" i="234"/>
  <c r="AA30" i="234"/>
  <c r="Z30" i="234"/>
  <c r="Y30" i="234"/>
  <c r="X30" i="234"/>
  <c r="W30" i="234"/>
  <c r="V30" i="234"/>
  <c r="U30" i="234"/>
  <c r="T30" i="234"/>
  <c r="S30" i="234"/>
  <c r="R30" i="234"/>
  <c r="Q30" i="234"/>
  <c r="P30" i="234"/>
  <c r="O30" i="234"/>
  <c r="N30" i="234"/>
  <c r="M30" i="234"/>
  <c r="L30" i="234"/>
  <c r="K30" i="234"/>
  <c r="J30" i="234"/>
  <c r="I30" i="234"/>
  <c r="H30" i="234"/>
  <c r="G30" i="234"/>
  <c r="F30" i="234"/>
  <c r="AR29" i="234"/>
  <c r="AQ29" i="234"/>
  <c r="AP29" i="234"/>
  <c r="AJ29" i="234"/>
  <c r="AI29" i="234"/>
  <c r="AH29" i="234"/>
  <c r="AG29" i="234"/>
  <c r="AF29" i="234"/>
  <c r="AE29" i="234"/>
  <c r="AD29" i="234"/>
  <c r="AC29" i="234"/>
  <c r="AB29" i="234"/>
  <c r="AA29" i="234"/>
  <c r="Z29" i="234"/>
  <c r="Y29" i="234"/>
  <c r="X29" i="234"/>
  <c r="W29" i="234"/>
  <c r="V29" i="234"/>
  <c r="U29" i="234"/>
  <c r="T29" i="234"/>
  <c r="S29" i="234"/>
  <c r="R29" i="234"/>
  <c r="Q29" i="234"/>
  <c r="P29" i="234"/>
  <c r="O29" i="234"/>
  <c r="N29" i="234"/>
  <c r="M29" i="234"/>
  <c r="L29" i="234"/>
  <c r="K29" i="234"/>
  <c r="J29" i="234"/>
  <c r="I29" i="234"/>
  <c r="H29" i="234"/>
  <c r="G29" i="234"/>
  <c r="F29" i="234"/>
  <c r="AR28" i="234"/>
  <c r="AQ28" i="234"/>
  <c r="AP28" i="234"/>
  <c r="AK28" i="234"/>
  <c r="AI28" i="234"/>
  <c r="AH28" i="234"/>
  <c r="AG28" i="234"/>
  <c r="AF28" i="234"/>
  <c r="AE28" i="234"/>
  <c r="AD28" i="234"/>
  <c r="AC28" i="234"/>
  <c r="AB28" i="234"/>
  <c r="AA28" i="234"/>
  <c r="Z28" i="234"/>
  <c r="Y28" i="234"/>
  <c r="X28" i="234"/>
  <c r="W28" i="234"/>
  <c r="V28" i="234"/>
  <c r="U28" i="234"/>
  <c r="T28" i="234"/>
  <c r="S28" i="234"/>
  <c r="R28" i="234"/>
  <c r="Q28" i="234"/>
  <c r="P28" i="234"/>
  <c r="O28" i="234"/>
  <c r="N28" i="234"/>
  <c r="M28" i="234"/>
  <c r="L28" i="234"/>
  <c r="K28" i="234"/>
  <c r="J28" i="234"/>
  <c r="I28" i="234"/>
  <c r="H28" i="234"/>
  <c r="G28" i="234"/>
  <c r="F28" i="234"/>
  <c r="AR27" i="234"/>
  <c r="AQ27" i="234"/>
  <c r="AP27" i="234"/>
  <c r="AK27" i="234"/>
  <c r="AR26" i="234"/>
  <c r="AQ26" i="234"/>
  <c r="AP26" i="234"/>
  <c r="AK26" i="234"/>
  <c r="AZ25" i="234"/>
  <c r="AY25" i="234"/>
  <c r="AR25" i="234"/>
  <c r="AQ25" i="234"/>
  <c r="AP25" i="234"/>
  <c r="AM25" i="234"/>
  <c r="AL25" i="234"/>
  <c r="AK25" i="234"/>
  <c r="AJ25" i="234"/>
  <c r="AI25" i="234"/>
  <c r="AH25" i="234"/>
  <c r="AG25" i="234"/>
  <c r="AF25" i="234"/>
  <c r="AE25" i="234"/>
  <c r="AD25" i="234"/>
  <c r="AC25" i="234"/>
  <c r="AB25" i="234"/>
  <c r="AA25" i="234"/>
  <c r="Z25" i="234"/>
  <c r="Y25" i="234"/>
  <c r="X25" i="234"/>
  <c r="W25" i="234"/>
  <c r="V25" i="234"/>
  <c r="U25" i="234"/>
  <c r="T25" i="234"/>
  <c r="S25" i="234"/>
  <c r="R25" i="234"/>
  <c r="Q25" i="234"/>
  <c r="P25" i="234"/>
  <c r="O25" i="234"/>
  <c r="N25" i="234"/>
  <c r="M25" i="234"/>
  <c r="L25" i="234"/>
  <c r="K25" i="234"/>
  <c r="J25" i="234"/>
  <c r="I25" i="234"/>
  <c r="H25" i="234"/>
  <c r="G25" i="234"/>
  <c r="F25" i="234"/>
  <c r="D25" i="234"/>
  <c r="AR24" i="234"/>
  <c r="AQ24" i="234"/>
  <c r="AP24" i="234"/>
  <c r="AK24" i="234"/>
  <c r="AJ24" i="234"/>
  <c r="AI24" i="234"/>
  <c r="AH24" i="234"/>
  <c r="AG24" i="234"/>
  <c r="AF24" i="234"/>
  <c r="AE24" i="234"/>
  <c r="AD24" i="234"/>
  <c r="AC24" i="234"/>
  <c r="AB24" i="234"/>
  <c r="AA24" i="234"/>
  <c r="Z24" i="234"/>
  <c r="Y24" i="234"/>
  <c r="X24" i="234"/>
  <c r="W24" i="234"/>
  <c r="V24" i="234"/>
  <c r="U24" i="234"/>
  <c r="T24" i="234"/>
  <c r="S24" i="234"/>
  <c r="R24" i="234"/>
  <c r="Q24" i="234"/>
  <c r="P24" i="234"/>
  <c r="O24" i="234"/>
  <c r="N24" i="234"/>
  <c r="M24" i="234"/>
  <c r="L24" i="234"/>
  <c r="K24" i="234"/>
  <c r="J24" i="234"/>
  <c r="I24" i="234"/>
  <c r="H24" i="234"/>
  <c r="G24" i="234"/>
  <c r="F24" i="234"/>
  <c r="AR23" i="234"/>
  <c r="AQ23" i="234"/>
  <c r="AP23" i="234"/>
  <c r="AK23" i="234"/>
  <c r="AR22" i="234"/>
  <c r="AQ22" i="234"/>
  <c r="AP22" i="234"/>
  <c r="AK22" i="234"/>
  <c r="AJ22" i="234"/>
  <c r="AI22" i="234"/>
  <c r="AH22" i="234"/>
  <c r="AG22" i="234"/>
  <c r="AF22" i="234"/>
  <c r="AE22" i="234"/>
  <c r="AD22" i="234"/>
  <c r="AC22" i="234"/>
  <c r="AB22" i="234"/>
  <c r="AA22" i="234"/>
  <c r="Z22" i="234"/>
  <c r="Y22" i="234"/>
  <c r="X22" i="234"/>
  <c r="W22" i="234"/>
  <c r="V22" i="234"/>
  <c r="U22" i="234"/>
  <c r="T22" i="234"/>
  <c r="S22" i="234"/>
  <c r="R22" i="234"/>
  <c r="Q22" i="234"/>
  <c r="P22" i="234"/>
  <c r="O22" i="234"/>
  <c r="N22" i="234"/>
  <c r="M22" i="234"/>
  <c r="L22" i="234"/>
  <c r="K22" i="234"/>
  <c r="J22" i="234"/>
  <c r="I22" i="234"/>
  <c r="H22" i="234"/>
  <c r="G22" i="234"/>
  <c r="F22" i="234"/>
  <c r="AR21" i="234"/>
  <c r="AQ21" i="234"/>
  <c r="AP21" i="234"/>
  <c r="AK21" i="234"/>
  <c r="AJ21" i="234"/>
  <c r="AI21" i="234"/>
  <c r="AH21" i="234"/>
  <c r="AG21" i="234"/>
  <c r="AF21" i="234"/>
  <c r="AE21" i="234"/>
  <c r="AD21" i="234"/>
  <c r="AC21" i="234"/>
  <c r="AB21" i="234"/>
  <c r="AA21" i="234"/>
  <c r="Z21" i="234"/>
  <c r="Y21" i="234"/>
  <c r="X21" i="234"/>
  <c r="W21" i="234"/>
  <c r="V21" i="234"/>
  <c r="U21" i="234"/>
  <c r="T21" i="234"/>
  <c r="S21" i="234"/>
  <c r="R21" i="234"/>
  <c r="Q21" i="234"/>
  <c r="P21" i="234"/>
  <c r="O21" i="234"/>
  <c r="N21" i="234"/>
  <c r="M21" i="234"/>
  <c r="L21" i="234"/>
  <c r="K21" i="234"/>
  <c r="J21" i="234"/>
  <c r="I21" i="234"/>
  <c r="H21" i="234"/>
  <c r="G21" i="234"/>
  <c r="F21" i="234"/>
  <c r="AR20" i="234"/>
  <c r="AQ20" i="234"/>
  <c r="AP20" i="234"/>
  <c r="AK20" i="234"/>
  <c r="AR19" i="234"/>
  <c r="AQ19" i="234"/>
  <c r="AP19" i="234"/>
  <c r="AK19" i="234"/>
  <c r="AJ19" i="234"/>
  <c r="AI19" i="234"/>
  <c r="AH19" i="234"/>
  <c r="AG19" i="234"/>
  <c r="AF19" i="234"/>
  <c r="AE19" i="234"/>
  <c r="AD19" i="234"/>
  <c r="AC19" i="234"/>
  <c r="AB19" i="234"/>
  <c r="AA19" i="234"/>
  <c r="Z19" i="234"/>
  <c r="Y19" i="234"/>
  <c r="X19" i="234"/>
  <c r="W19" i="234"/>
  <c r="V19" i="234"/>
  <c r="U19" i="234"/>
  <c r="T19" i="234"/>
  <c r="S19" i="234"/>
  <c r="R19" i="234"/>
  <c r="Q19" i="234"/>
  <c r="P19" i="234"/>
  <c r="O19" i="234"/>
  <c r="N19" i="234"/>
  <c r="M19" i="234"/>
  <c r="L19" i="234"/>
  <c r="K19" i="234"/>
  <c r="J19" i="234"/>
  <c r="I19" i="234"/>
  <c r="H19" i="234"/>
  <c r="G19" i="234"/>
  <c r="F19" i="234"/>
  <c r="AR18" i="234"/>
  <c r="AQ18" i="234"/>
  <c r="AP18" i="234"/>
  <c r="AM18" i="234"/>
  <c r="AL18" i="234"/>
  <c r="AK18" i="234"/>
  <c r="BD17" i="234"/>
  <c r="AR17" i="234"/>
  <c r="AQ17" i="234"/>
  <c r="AP17" i="234"/>
  <c r="AO17" i="234"/>
  <c r="AN17" i="234"/>
  <c r="AK17" i="234"/>
  <c r="AJ17" i="234"/>
  <c r="AI17" i="234"/>
  <c r="AH17" i="234"/>
  <c r="AG17" i="234"/>
  <c r="AF17" i="234"/>
  <c r="AE17" i="234"/>
  <c r="AD17" i="234"/>
  <c r="AC17" i="234"/>
  <c r="AB17" i="234"/>
  <c r="AA17" i="234"/>
  <c r="Z17" i="234"/>
  <c r="Y17" i="234"/>
  <c r="X17" i="234"/>
  <c r="W17" i="234"/>
  <c r="V17" i="234"/>
  <c r="U17" i="234"/>
  <c r="T17" i="234"/>
  <c r="S17" i="234"/>
  <c r="R17" i="234"/>
  <c r="Q17" i="234"/>
  <c r="P17" i="234"/>
  <c r="O17" i="234"/>
  <c r="N17" i="234"/>
  <c r="M17" i="234"/>
  <c r="L17" i="234"/>
  <c r="K17" i="234"/>
  <c r="J17" i="234"/>
  <c r="I17" i="234"/>
  <c r="H17" i="234"/>
  <c r="G17" i="234"/>
  <c r="F17" i="234"/>
  <c r="AR16" i="234"/>
  <c r="AQ16" i="234"/>
  <c r="AP16" i="234"/>
  <c r="AJ16" i="234"/>
  <c r="AI16" i="234"/>
  <c r="AH16" i="234"/>
  <c r="AG16" i="234"/>
  <c r="AF16" i="234"/>
  <c r="AE16" i="234"/>
  <c r="AD16" i="234"/>
  <c r="AC16" i="234"/>
  <c r="AB16" i="234"/>
  <c r="AA16" i="234"/>
  <c r="Z16" i="234"/>
  <c r="Y16" i="234"/>
  <c r="X16" i="234"/>
  <c r="W16" i="234"/>
  <c r="V16" i="234"/>
  <c r="U16" i="234"/>
  <c r="T16" i="234"/>
  <c r="S16" i="234"/>
  <c r="R16" i="234"/>
  <c r="Q16" i="234"/>
  <c r="P16" i="234"/>
  <c r="O16" i="234"/>
  <c r="N16" i="234"/>
  <c r="M16" i="234"/>
  <c r="L16" i="234"/>
  <c r="K16" i="234"/>
  <c r="J16" i="234"/>
  <c r="I16" i="234"/>
  <c r="H16" i="234"/>
  <c r="G16" i="234"/>
  <c r="F16" i="234"/>
  <c r="AR15" i="234"/>
  <c r="AQ15" i="234"/>
  <c r="AP15" i="234"/>
  <c r="AK15" i="234"/>
  <c r="AI15" i="234"/>
  <c r="AH15" i="234"/>
  <c r="AG15" i="234"/>
  <c r="AF15" i="234"/>
  <c r="AE15" i="234"/>
  <c r="AD15" i="234"/>
  <c r="AC15" i="234"/>
  <c r="AB15" i="234"/>
  <c r="AA15" i="234"/>
  <c r="Z15" i="234"/>
  <c r="Y15" i="234"/>
  <c r="X15" i="234"/>
  <c r="W15" i="234"/>
  <c r="V15" i="234"/>
  <c r="U15" i="234"/>
  <c r="T15" i="234"/>
  <c r="S15" i="234"/>
  <c r="R15" i="234"/>
  <c r="Q15" i="234"/>
  <c r="P15" i="234"/>
  <c r="O15" i="234"/>
  <c r="N15" i="234"/>
  <c r="M15" i="234"/>
  <c r="L15" i="234"/>
  <c r="K15" i="234"/>
  <c r="J15" i="234"/>
  <c r="I15" i="234"/>
  <c r="H15" i="234"/>
  <c r="G15" i="234"/>
  <c r="F15" i="234"/>
  <c r="AR14" i="234"/>
  <c r="AQ14" i="234"/>
  <c r="AP14" i="234"/>
  <c r="AK14" i="234"/>
  <c r="AR13" i="234"/>
  <c r="AQ13" i="234"/>
  <c r="AP13" i="234"/>
  <c r="AK13" i="234"/>
  <c r="AZ12" i="234"/>
  <c r="AY12" i="234"/>
  <c r="AR12" i="234"/>
  <c r="AQ12" i="234"/>
  <c r="AP12" i="234"/>
  <c r="AM12" i="234"/>
  <c r="AL12" i="234"/>
  <c r="AK12" i="234"/>
  <c r="AJ12" i="234"/>
  <c r="AI12" i="234"/>
  <c r="AH12" i="234"/>
  <c r="AG12" i="234"/>
  <c r="AF12" i="234"/>
  <c r="AE12" i="234"/>
  <c r="AD12" i="234"/>
  <c r="AC12" i="234"/>
  <c r="AB12" i="234"/>
  <c r="AA12" i="234"/>
  <c r="Z12" i="234"/>
  <c r="Y12" i="234"/>
  <c r="X12" i="234"/>
  <c r="W12" i="234"/>
  <c r="V12" i="234"/>
  <c r="U12" i="234"/>
  <c r="T12" i="234"/>
  <c r="S12" i="234"/>
  <c r="R12" i="234"/>
  <c r="Q12" i="234"/>
  <c r="P12" i="234"/>
  <c r="O12" i="234"/>
  <c r="N12" i="234"/>
  <c r="M12" i="234"/>
  <c r="L12" i="234"/>
  <c r="K12" i="234"/>
  <c r="J12" i="234"/>
  <c r="I12" i="234"/>
  <c r="H12" i="234"/>
  <c r="G12" i="234"/>
  <c r="F12" i="234"/>
  <c r="D12" i="234"/>
  <c r="AR11" i="234"/>
  <c r="AQ11" i="234"/>
  <c r="AP11" i="234"/>
  <c r="AK11" i="234"/>
  <c r="AJ11" i="234"/>
  <c r="AI11" i="234"/>
  <c r="AH11" i="234"/>
  <c r="AG11" i="234"/>
  <c r="AF11" i="234"/>
  <c r="AE11" i="234"/>
  <c r="AD11" i="234"/>
  <c r="AC11" i="234"/>
  <c r="AB11" i="234"/>
  <c r="AA11" i="234"/>
  <c r="Z11" i="234"/>
  <c r="Y11" i="234"/>
  <c r="X11" i="234"/>
  <c r="W11" i="234"/>
  <c r="V11" i="234"/>
  <c r="U11" i="234"/>
  <c r="T11" i="234"/>
  <c r="S11" i="234"/>
  <c r="R11" i="234"/>
  <c r="Q11" i="234"/>
  <c r="P11" i="234"/>
  <c r="O11" i="234"/>
  <c r="N11" i="234"/>
  <c r="M11" i="234"/>
  <c r="L11" i="234"/>
  <c r="K11" i="234"/>
  <c r="J11" i="234"/>
  <c r="I11" i="234"/>
  <c r="H11" i="234"/>
  <c r="G11" i="234"/>
  <c r="F11" i="234"/>
  <c r="AR10" i="234"/>
  <c r="AQ10" i="234"/>
  <c r="AP10" i="234"/>
  <c r="AK10" i="234"/>
  <c r="AR9" i="234"/>
  <c r="AQ9" i="234"/>
  <c r="AP9" i="234"/>
  <c r="AK9" i="234"/>
  <c r="AJ9" i="234"/>
  <c r="AI9" i="234"/>
  <c r="AH9" i="234"/>
  <c r="AG9" i="234"/>
  <c r="AF9" i="234"/>
  <c r="AE9" i="234"/>
  <c r="AD9" i="234"/>
  <c r="AC9" i="234"/>
  <c r="AB9" i="234"/>
  <c r="AA9" i="234"/>
  <c r="Z9" i="234"/>
  <c r="Y9" i="234"/>
  <c r="X9" i="234"/>
  <c r="W9" i="234"/>
  <c r="V9" i="234"/>
  <c r="U9" i="234"/>
  <c r="T9" i="234"/>
  <c r="S9" i="234"/>
  <c r="R9" i="234"/>
  <c r="Q9" i="234"/>
  <c r="P9" i="234"/>
  <c r="O9" i="234"/>
  <c r="N9" i="234"/>
  <c r="M9" i="234"/>
  <c r="L9" i="234"/>
  <c r="K9" i="234"/>
  <c r="J9" i="234"/>
  <c r="I9" i="234"/>
  <c r="H9" i="234"/>
  <c r="G9" i="234"/>
  <c r="F9" i="234"/>
  <c r="AR8" i="234"/>
  <c r="AQ8" i="234"/>
  <c r="AP8" i="234"/>
  <c r="AK8" i="234"/>
  <c r="AJ8" i="234"/>
  <c r="AI8" i="234"/>
  <c r="AH8" i="234"/>
  <c r="AG8" i="234"/>
  <c r="AF8" i="234"/>
  <c r="AE8" i="234"/>
  <c r="AD8" i="234"/>
  <c r="AC8" i="234"/>
  <c r="AB8" i="234"/>
  <c r="AA8" i="234"/>
  <c r="Z8" i="234"/>
  <c r="Y8" i="234"/>
  <c r="X8" i="234"/>
  <c r="W8" i="234"/>
  <c r="V8" i="234"/>
  <c r="U8" i="234"/>
  <c r="T8" i="234"/>
  <c r="S8" i="234"/>
  <c r="R8" i="234"/>
  <c r="Q8" i="234"/>
  <c r="P8" i="234"/>
  <c r="O8" i="234"/>
  <c r="N8" i="234"/>
  <c r="M8" i="234"/>
  <c r="L8" i="234"/>
  <c r="K8" i="234"/>
  <c r="J8" i="234"/>
  <c r="I8" i="234"/>
  <c r="H8" i="234"/>
  <c r="G8" i="234"/>
  <c r="F8" i="234"/>
  <c r="AR7" i="234"/>
  <c r="AQ7" i="234"/>
  <c r="AP7" i="234"/>
  <c r="AK7" i="234"/>
  <c r="AR6" i="234"/>
  <c r="AQ6" i="234"/>
  <c r="AP6" i="234"/>
  <c r="AK6" i="234"/>
  <c r="AJ6" i="234"/>
  <c r="AI6" i="234"/>
  <c r="AH6" i="234"/>
  <c r="AG6" i="234"/>
  <c r="AF6" i="234"/>
  <c r="AE6" i="234"/>
  <c r="AD6" i="234"/>
  <c r="AC6" i="234"/>
  <c r="AB6" i="234"/>
  <c r="AA6" i="234"/>
  <c r="Z6" i="234"/>
  <c r="Y6" i="234"/>
  <c r="X6" i="234"/>
  <c r="W6" i="234"/>
  <c r="V6" i="234"/>
  <c r="U6" i="234"/>
  <c r="T6" i="234"/>
  <c r="S6" i="234"/>
  <c r="R6" i="234"/>
  <c r="Q6" i="234"/>
  <c r="P6" i="234"/>
  <c r="O6" i="234"/>
  <c r="N6" i="234"/>
  <c r="M6" i="234"/>
  <c r="L6" i="234"/>
  <c r="K6" i="234"/>
  <c r="J6" i="234"/>
  <c r="I6" i="234"/>
  <c r="H6" i="234"/>
  <c r="G6" i="234"/>
  <c r="F6" i="234"/>
  <c r="AR5" i="234"/>
  <c r="AQ5" i="234"/>
  <c r="AP5" i="234"/>
  <c r="AM5" i="234"/>
  <c r="AL5" i="234"/>
  <c r="AK5" i="234"/>
  <c r="AM4" i="234"/>
  <c r="AJ4" i="234"/>
  <c r="AI4" i="234"/>
  <c r="AH4" i="234"/>
  <c r="AG4" i="234"/>
  <c r="AF4" i="234"/>
  <c r="AE4" i="234"/>
  <c r="AD4" i="234"/>
  <c r="AC4" i="234"/>
  <c r="AB4" i="234"/>
  <c r="AA4" i="234"/>
  <c r="Z4" i="234"/>
  <c r="Y4" i="234"/>
  <c r="X4" i="234"/>
  <c r="W4" i="234"/>
  <c r="V4" i="234"/>
  <c r="U4" i="234"/>
  <c r="T4" i="234"/>
  <c r="S4" i="234"/>
  <c r="R4" i="234"/>
  <c r="Q4" i="234"/>
  <c r="P4" i="234"/>
  <c r="O4" i="234"/>
  <c r="N4" i="234"/>
  <c r="M4" i="234"/>
  <c r="L4" i="234"/>
  <c r="K4" i="234"/>
  <c r="J4" i="234"/>
  <c r="I4" i="234"/>
  <c r="H4" i="234"/>
  <c r="G4" i="234"/>
  <c r="F4" i="234"/>
  <c r="AJ3" i="234"/>
  <c r="AI3" i="234"/>
  <c r="AH3" i="234"/>
  <c r="AG3" i="234"/>
  <c r="AF3" i="234"/>
  <c r="AE3" i="234"/>
  <c r="AD3" i="234"/>
  <c r="AC3" i="234"/>
  <c r="AB3" i="234"/>
  <c r="AA3" i="234"/>
  <c r="Z3" i="234"/>
  <c r="Y3" i="234"/>
  <c r="X3" i="234"/>
  <c r="W3" i="234"/>
  <c r="V3" i="234"/>
  <c r="U3" i="234"/>
  <c r="T3" i="234"/>
  <c r="S3" i="234"/>
  <c r="R3" i="234"/>
  <c r="Q3" i="234"/>
  <c r="P3" i="234"/>
  <c r="O3" i="234"/>
  <c r="N3" i="234"/>
  <c r="M3" i="234"/>
  <c r="L3" i="234"/>
  <c r="K3" i="234"/>
  <c r="J3" i="234"/>
  <c r="I3" i="234"/>
  <c r="H3" i="234"/>
  <c r="G3" i="234"/>
  <c r="F3" i="234"/>
  <c r="AK52" i="296" l="1"/>
  <c r="AK340" i="296" s="1"/>
  <c r="AJ350" i="297"/>
  <c r="AH54" i="296"/>
  <c r="AJ350" i="296"/>
  <c r="AH55" i="296" l="1"/>
  <c r="AI55" i="296" s="1"/>
  <c r="AJ55" i="296" s="1"/>
  <c r="AH54" i="297"/>
  <c r="AH55" i="297" s="1"/>
  <c r="AI55" i="297" s="1"/>
  <c r="AJ55" i="297" s="1"/>
  <c r="AH56" i="296"/>
  <c r="AH379" i="296" s="1"/>
  <c r="AH386" i="296" s="1"/>
  <c r="AK54" i="296"/>
  <c r="AK52" i="297"/>
  <c r="AK340" i="297" s="1"/>
  <c r="AH56" i="297"/>
  <c r="AH351" i="296" l="1"/>
  <c r="AI56" i="296"/>
  <c r="AK54" i="297"/>
  <c r="AH351" i="297"/>
  <c r="AH379" i="297"/>
  <c r="AH386" i="297" s="1"/>
  <c r="AI351" i="296"/>
  <c r="AI56" i="297"/>
  <c r="AI379" i="296"/>
  <c r="AI386" i="296" s="1"/>
  <c r="AJ56" i="296"/>
  <c r="AK56" i="296" l="1"/>
  <c r="AJ351" i="296"/>
  <c r="AJ379" i="296"/>
  <c r="AJ386" i="296" s="1"/>
  <c r="AK341" i="296"/>
  <c r="AI379" i="297"/>
  <c r="AI386" i="297" s="1"/>
  <c r="AI351" i="297"/>
  <c r="AJ56" i="297"/>
  <c r="AK56" i="297" l="1"/>
  <c r="AJ379" i="297"/>
  <c r="AJ386" i="297" s="1"/>
  <c r="AJ351" i="297"/>
  <c r="AK341" i="297"/>
  <c r="AK348" i="296"/>
  <c r="AN56" i="296"/>
  <c r="AK348" i="297" l="1"/>
  <c r="AN56" i="2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J0713579</author>
  </authors>
  <commentList>
    <comment ref="Q227" authorId="0" shapeId="0" xr:uid="{F67AA7F4-9DC2-479C-9E81-65F0E81D960E}">
      <text>
        <r>
          <rPr>
            <b/>
            <sz val="9"/>
            <color indexed="81"/>
            <rFont val="MS P ゴシック"/>
            <family val="3"/>
            <charset val="128"/>
          </rPr>
          <t>圧入機圧検トラブル</t>
        </r>
      </text>
    </comment>
    <comment ref="K333" authorId="0" shapeId="0" xr:uid="{5E7CED31-8FA8-4721-AC04-E61E74898FF0}">
      <text>
        <r>
          <rPr>
            <b/>
            <sz val="9"/>
            <color indexed="81"/>
            <rFont val="MS P ゴシック"/>
            <family val="3"/>
            <charset val="128"/>
          </rPr>
          <t>L3 C/Vクランプ作動せず　
バルブ交換　
エアーレギュレーター調整
PUA　MLB　G面キズ対応　</t>
        </r>
      </text>
    </comment>
  </commentList>
</comments>
</file>

<file path=xl/sharedStrings.xml><?xml version="1.0" encoding="utf-8"?>
<sst xmlns="http://schemas.openxmlformats.org/spreadsheetml/2006/main" count="4795" uniqueCount="178">
  <si>
    <t>年</t>
    <rPh sb="0" eb="1">
      <t>ネン</t>
    </rPh>
    <phoneticPr fontId="3"/>
  </si>
  <si>
    <t>月度</t>
    <rPh sb="0" eb="1">
      <t>ツキ</t>
    </rPh>
    <rPh sb="1" eb="2">
      <t>ド</t>
    </rPh>
    <phoneticPr fontId="3"/>
  </si>
  <si>
    <t>稼動</t>
    <rPh sb="0" eb="2">
      <t>カドウ</t>
    </rPh>
    <phoneticPr fontId="3"/>
  </si>
  <si>
    <t>計画実数入力</t>
    <rPh sb="0" eb="1">
      <t>ケイ</t>
    </rPh>
    <rPh sb="1" eb="2">
      <t>カク</t>
    </rPh>
    <rPh sb="2" eb="4">
      <t>ジッスウ</t>
    </rPh>
    <rPh sb="4" eb="6">
      <t>ニュウリョク</t>
    </rPh>
    <phoneticPr fontId="3"/>
  </si>
  <si>
    <t>機種</t>
  </si>
  <si>
    <t>項目</t>
  </si>
  <si>
    <t>前月流動</t>
    <rPh sb="0" eb="1">
      <t>マエ</t>
    </rPh>
    <rPh sb="1" eb="2">
      <t>ツキ</t>
    </rPh>
    <rPh sb="2" eb="4">
      <t>リュウドウ</t>
    </rPh>
    <phoneticPr fontId="3"/>
  </si>
  <si>
    <t>合計</t>
  </si>
  <si>
    <t>翌月</t>
    <rPh sb="0" eb="2">
      <t>ヨクゲツ</t>
    </rPh>
    <phoneticPr fontId="3"/>
  </si>
  <si>
    <t>翌翌月</t>
    <rPh sb="0" eb="1">
      <t>ヨク</t>
    </rPh>
    <rPh sb="1" eb="2">
      <t>ヨク</t>
    </rPh>
    <rPh sb="2" eb="3">
      <t>ゲツ</t>
    </rPh>
    <phoneticPr fontId="3"/>
  </si>
  <si>
    <t>能力</t>
    <rPh sb="0" eb="2">
      <t>ノウリョク</t>
    </rPh>
    <phoneticPr fontId="3"/>
  </si>
  <si>
    <t>流動</t>
  </si>
  <si>
    <t>素材納入計画</t>
  </si>
  <si>
    <t>塗装なし</t>
    <rPh sb="0" eb="2">
      <t>トソウ</t>
    </rPh>
    <phoneticPr fontId="3"/>
  </si>
  <si>
    <t>圧検加工計画</t>
    <rPh sb="0" eb="1">
      <t>アツ</t>
    </rPh>
    <rPh sb="1" eb="2">
      <t>ケン</t>
    </rPh>
    <rPh sb="4" eb="6">
      <t>ケイカク</t>
    </rPh>
    <phoneticPr fontId="3"/>
  </si>
  <si>
    <t>一次漏れ数</t>
    <rPh sb="0" eb="2">
      <t>イチジ</t>
    </rPh>
    <rPh sb="2" eb="3">
      <t>モ</t>
    </rPh>
    <rPh sb="4" eb="5">
      <t>スウ</t>
    </rPh>
    <phoneticPr fontId="3"/>
  </si>
  <si>
    <t>一次漏れ在庫</t>
    <rPh sb="0" eb="2">
      <t>イチジ</t>
    </rPh>
    <rPh sb="2" eb="3">
      <t>モ</t>
    </rPh>
    <rPh sb="4" eb="6">
      <t>ザイコ</t>
    </rPh>
    <phoneticPr fontId="3"/>
  </si>
  <si>
    <t>二次圧検計画</t>
    <rPh sb="0" eb="2">
      <t>ニジ</t>
    </rPh>
    <rPh sb="4" eb="6">
      <t>ケイカク</t>
    </rPh>
    <phoneticPr fontId="3"/>
  </si>
  <si>
    <t>二次漏れ数（廃却）</t>
    <rPh sb="0" eb="2">
      <t>ニジ</t>
    </rPh>
    <rPh sb="2" eb="3">
      <t>モ</t>
    </rPh>
    <rPh sb="4" eb="5">
      <t>スウ</t>
    </rPh>
    <rPh sb="6" eb="8">
      <t>ハイキャク</t>
    </rPh>
    <phoneticPr fontId="3"/>
  </si>
  <si>
    <t>Ｌ３加工計画</t>
    <rPh sb="2" eb="4">
      <t>カコウ</t>
    </rPh>
    <rPh sb="4" eb="6">
      <t>ケイカク</t>
    </rPh>
    <phoneticPr fontId="3"/>
  </si>
  <si>
    <t>組立計画</t>
  </si>
  <si>
    <t>解体</t>
    <rPh sb="0" eb="2">
      <t>カイタイ</t>
    </rPh>
    <phoneticPr fontId="3"/>
  </si>
  <si>
    <t>解体在庫</t>
    <rPh sb="0" eb="2">
      <t>カイタイ</t>
    </rPh>
    <rPh sb="2" eb="4">
      <t>ザイコ</t>
    </rPh>
    <phoneticPr fontId="3"/>
  </si>
  <si>
    <t>完成品在庫</t>
  </si>
  <si>
    <t>MGS塗装なし</t>
    <rPh sb="3" eb="5">
      <t>トソウ</t>
    </rPh>
    <phoneticPr fontId="3"/>
  </si>
  <si>
    <t>ﾊﾟｲﾌﾟ有</t>
    <rPh sb="5" eb="6">
      <t>アリ</t>
    </rPh>
    <phoneticPr fontId="3"/>
  </si>
  <si>
    <t>素材納入計画</t>
    <rPh sb="0" eb="2">
      <t>ソザイ</t>
    </rPh>
    <rPh sb="2" eb="4">
      <t>ノウニュウ</t>
    </rPh>
    <rPh sb="4" eb="6">
      <t>ケイカク</t>
    </rPh>
    <phoneticPr fontId="3"/>
  </si>
  <si>
    <t>素材在庫計画</t>
    <rPh sb="0" eb="2">
      <t>ソザイ</t>
    </rPh>
    <rPh sb="2" eb="4">
      <t>ザイコ</t>
    </rPh>
    <rPh sb="4" eb="6">
      <t>ケイカク</t>
    </rPh>
    <phoneticPr fontId="3"/>
  </si>
  <si>
    <t>圧検加工計画</t>
    <rPh sb="0" eb="1">
      <t>アツ</t>
    </rPh>
    <rPh sb="1" eb="2">
      <t>ケン</t>
    </rPh>
    <rPh sb="2" eb="4">
      <t>カコウ</t>
    </rPh>
    <rPh sb="4" eb="6">
      <t>ケイカク</t>
    </rPh>
    <phoneticPr fontId="3"/>
  </si>
  <si>
    <t>組立計画</t>
    <rPh sb="0" eb="2">
      <t>クミタテ</t>
    </rPh>
    <rPh sb="2" eb="4">
      <t>ケイカク</t>
    </rPh>
    <phoneticPr fontId="3"/>
  </si>
  <si>
    <t>MFL塗装なし</t>
    <rPh sb="3" eb="5">
      <t>トソウ</t>
    </rPh>
    <phoneticPr fontId="3"/>
  </si>
  <si>
    <t>MGP塗装なし</t>
    <rPh sb="3" eb="5">
      <t>トソウ</t>
    </rPh>
    <phoneticPr fontId="3"/>
  </si>
  <si>
    <t>MJH塗装なし</t>
    <rPh sb="3" eb="5">
      <t>トソウ</t>
    </rPh>
    <phoneticPr fontId="3"/>
  </si>
  <si>
    <t>MGPA</t>
    <phoneticPr fontId="3"/>
  </si>
  <si>
    <t>MGPG</t>
    <phoneticPr fontId="3"/>
  </si>
  <si>
    <t>MJC</t>
    <phoneticPr fontId="3"/>
  </si>
  <si>
    <t>MJJ</t>
    <phoneticPr fontId="3"/>
  </si>
  <si>
    <t>MJF</t>
    <phoneticPr fontId="3"/>
  </si>
  <si>
    <t>MJL</t>
    <phoneticPr fontId="3"/>
  </si>
  <si>
    <t>MJH</t>
    <phoneticPr fontId="3"/>
  </si>
  <si>
    <t>HL4</t>
    <phoneticPr fontId="3"/>
  </si>
  <si>
    <t>HL4塗装なし</t>
    <rPh sb="3" eb="5">
      <t>トソウ</t>
    </rPh>
    <phoneticPr fontId="3"/>
  </si>
  <si>
    <t>MKA</t>
    <phoneticPr fontId="3"/>
  </si>
  <si>
    <t>ＣＢＲライン　流動管理</t>
    <rPh sb="7" eb="9">
      <t>リュウドウ</t>
    </rPh>
    <rPh sb="9" eb="11">
      <t>カンリ</t>
    </rPh>
    <phoneticPr fontId="3"/>
  </si>
  <si>
    <t>452台/3S</t>
    <rPh sb="3" eb="4">
      <t>ダイ</t>
    </rPh>
    <phoneticPr fontId="3"/>
  </si>
  <si>
    <t>310台/3S</t>
    <rPh sb="3" eb="4">
      <t>ダイ</t>
    </rPh>
    <phoneticPr fontId="3"/>
  </si>
  <si>
    <t>488台/3S</t>
    <rPh sb="3" eb="4">
      <t>ダイ</t>
    </rPh>
    <phoneticPr fontId="3"/>
  </si>
  <si>
    <t>460台/3S</t>
    <rPh sb="3" eb="4">
      <t>ダイ</t>
    </rPh>
    <phoneticPr fontId="3"/>
  </si>
  <si>
    <t>組立計画</t>
    <phoneticPr fontId="3"/>
  </si>
  <si>
    <t>1､2S：162台</t>
    <rPh sb="8" eb="9">
      <t>ダイ</t>
    </rPh>
    <phoneticPr fontId="3"/>
  </si>
  <si>
    <t>3S：128台</t>
    <rPh sb="6" eb="7">
      <t>ダイ</t>
    </rPh>
    <phoneticPr fontId="3"/>
  </si>
  <si>
    <t>1､2S：112台</t>
    <rPh sb="8" eb="9">
      <t>ダイ</t>
    </rPh>
    <phoneticPr fontId="3"/>
  </si>
  <si>
    <t>3S：86台</t>
    <rPh sb="5" eb="6">
      <t>ダイ</t>
    </rPh>
    <phoneticPr fontId="3"/>
  </si>
  <si>
    <t>1､2S：175台</t>
    <rPh sb="8" eb="9">
      <t>ダイ</t>
    </rPh>
    <phoneticPr fontId="3"/>
  </si>
  <si>
    <t>3S：138台</t>
    <rPh sb="6" eb="7">
      <t>ダイ</t>
    </rPh>
    <phoneticPr fontId="3"/>
  </si>
  <si>
    <t>1､2S：165台</t>
    <rPh sb="8" eb="9">
      <t>ダイ</t>
    </rPh>
    <phoneticPr fontId="3"/>
  </si>
  <si>
    <t>3S：130台</t>
    <rPh sb="6" eb="7">
      <t>ダイ</t>
    </rPh>
    <phoneticPr fontId="3"/>
  </si>
  <si>
    <t>MJS</t>
    <phoneticPr fontId="3"/>
  </si>
  <si>
    <t>フィルタ用</t>
    <rPh sb="4" eb="5">
      <t>ヨウ</t>
    </rPh>
    <phoneticPr fontId="3"/>
  </si>
  <si>
    <t>黄色</t>
    <rPh sb="0" eb="2">
      <t>キイロ</t>
    </rPh>
    <phoneticPr fontId="3"/>
  </si>
  <si>
    <t>白色</t>
    <rPh sb="0" eb="2">
      <t>シロイロ</t>
    </rPh>
    <phoneticPr fontId="3"/>
  </si>
  <si>
    <t>緑色</t>
    <rPh sb="0" eb="1">
      <t>ミドリ</t>
    </rPh>
    <rPh sb="1" eb="2">
      <t>イロ</t>
    </rPh>
    <phoneticPr fontId="3"/>
  </si>
  <si>
    <t>水色</t>
    <rPh sb="0" eb="1">
      <t>ミズ</t>
    </rPh>
    <rPh sb="1" eb="2">
      <t>イロ</t>
    </rPh>
    <phoneticPr fontId="3"/>
  </si>
  <si>
    <t>見通し</t>
    <rPh sb="0" eb="2">
      <t>ミトオ</t>
    </rPh>
    <phoneticPr fontId="3"/>
  </si>
  <si>
    <t>翌月末在庫</t>
    <rPh sb="0" eb="2">
      <t>ヨクゲツ</t>
    </rPh>
    <rPh sb="2" eb="3">
      <t>マツ</t>
    </rPh>
    <rPh sb="3" eb="5">
      <t>ザイコ</t>
    </rPh>
    <phoneticPr fontId="3"/>
  </si>
  <si>
    <t>MFL</t>
    <phoneticPr fontId="3"/>
  </si>
  <si>
    <t>ＳＰ</t>
    <phoneticPr fontId="3"/>
  </si>
  <si>
    <t>MGP</t>
    <phoneticPr fontId="3"/>
  </si>
  <si>
    <t>MFJ</t>
    <phoneticPr fontId="3"/>
  </si>
  <si>
    <t>MFN</t>
    <phoneticPr fontId="3"/>
  </si>
  <si>
    <t>MFAｸﾛ</t>
    <phoneticPr fontId="3"/>
  </si>
  <si>
    <t>MFA</t>
    <phoneticPr fontId="3"/>
  </si>
  <si>
    <t>MFAｼﾙﾊﾞ</t>
    <phoneticPr fontId="3"/>
  </si>
  <si>
    <t>MGSｸﾛ</t>
    <phoneticPr fontId="3"/>
  </si>
  <si>
    <t>NC700</t>
    <phoneticPr fontId="3"/>
  </si>
  <si>
    <t>ﾊﾟｲﾌﾟﾅｼ</t>
    <phoneticPr fontId="3"/>
  </si>
  <si>
    <t>MGSｸﾞﾚ</t>
    <phoneticPr fontId="3"/>
  </si>
  <si>
    <t>MJHｸﾛ</t>
    <phoneticPr fontId="3"/>
  </si>
  <si>
    <t>NC750</t>
    <phoneticPr fontId="3"/>
  </si>
  <si>
    <t>MJHｸﾞﾚ</t>
    <phoneticPr fontId="3"/>
  </si>
  <si>
    <t>TOTAL</t>
    <phoneticPr fontId="3"/>
  </si>
  <si>
    <t>次月加工計画</t>
    <rPh sb="0" eb="2">
      <t>ジゲツ</t>
    </rPh>
    <rPh sb="2" eb="4">
      <t>カコウ</t>
    </rPh>
    <rPh sb="4" eb="6">
      <t>ケイカク</t>
    </rPh>
    <phoneticPr fontId="3"/>
  </si>
  <si>
    <t>次々月加工計画</t>
    <rPh sb="0" eb="2">
      <t>ツギツギ</t>
    </rPh>
    <rPh sb="2" eb="3">
      <t>ツキ</t>
    </rPh>
    <rPh sb="3" eb="5">
      <t>カコウ</t>
    </rPh>
    <rPh sb="5" eb="7">
      <t>ケイカク</t>
    </rPh>
    <phoneticPr fontId="3"/>
  </si>
  <si>
    <t>　　↑入力欄↑</t>
    <rPh sb="3" eb="5">
      <t>ニュウリョク</t>
    </rPh>
    <rPh sb="5" eb="6">
      <t>ラン</t>
    </rPh>
    <phoneticPr fontId="3"/>
  </si>
  <si>
    <t>MKF</t>
  </si>
  <si>
    <t>MKF</t>
    <phoneticPr fontId="3"/>
  </si>
  <si>
    <t>MFL</t>
  </si>
  <si>
    <t>MGP</t>
  </si>
  <si>
    <t>MFJ</t>
  </si>
  <si>
    <t>MFG</t>
  </si>
  <si>
    <t>MER</t>
  </si>
  <si>
    <t>MFN</t>
  </si>
  <si>
    <t>MFA</t>
  </si>
  <si>
    <t>MGS</t>
  </si>
  <si>
    <t>MGS②</t>
  </si>
  <si>
    <t>MGS③</t>
  </si>
  <si>
    <t>MGS①T</t>
  </si>
  <si>
    <t>MGS②T</t>
  </si>
  <si>
    <t>MGS③T</t>
  </si>
  <si>
    <t>MJH</t>
  </si>
  <si>
    <t>MJH②</t>
  </si>
  <si>
    <t>MJH③</t>
  </si>
  <si>
    <t>MJH①T</t>
  </si>
  <si>
    <t>MJH②T</t>
  </si>
  <si>
    <t>HL4</t>
  </si>
  <si>
    <t>MJP</t>
  </si>
  <si>
    <t>加工数</t>
    <rPh sb="0" eb="2">
      <t>カコウ</t>
    </rPh>
    <rPh sb="2" eb="3">
      <t>スウ</t>
    </rPh>
    <phoneticPr fontId="3"/>
  </si>
  <si>
    <t>◆バラしメイン在庫より</t>
    <rPh sb="7" eb="9">
      <t>ザイコ</t>
    </rPh>
    <phoneticPr fontId="3"/>
  </si>
  <si>
    <t>確認欄→</t>
    <rPh sb="0" eb="2">
      <t>カクニン</t>
    </rPh>
    <rPh sb="2" eb="3">
      <t>ラン</t>
    </rPh>
    <phoneticPr fontId="3"/>
  </si>
  <si>
    <t>一番下の方に入力</t>
    <rPh sb="0" eb="2">
      <t>イチバン</t>
    </rPh>
    <rPh sb="2" eb="3">
      <t>シタ</t>
    </rPh>
    <rPh sb="4" eb="5">
      <t>ホウ</t>
    </rPh>
    <rPh sb="6" eb="8">
      <t>ニュウリョク</t>
    </rPh>
    <phoneticPr fontId="3"/>
  </si>
  <si>
    <t>差異</t>
    <rPh sb="0" eb="2">
      <t>サイ</t>
    </rPh>
    <phoneticPr fontId="3"/>
  </si>
  <si>
    <t>MGS①</t>
    <phoneticPr fontId="3"/>
  </si>
  <si>
    <t>MGS②</t>
    <phoneticPr fontId="3"/>
  </si>
  <si>
    <t>MGS③</t>
    <phoneticPr fontId="3"/>
  </si>
  <si>
    <t>MGS①T</t>
    <phoneticPr fontId="3"/>
  </si>
  <si>
    <t>MGS②T</t>
    <phoneticPr fontId="3"/>
  </si>
  <si>
    <t>MGS③T</t>
    <phoneticPr fontId="3"/>
  </si>
  <si>
    <t>MJH①</t>
    <phoneticPr fontId="3"/>
  </si>
  <si>
    <t>MJH②</t>
    <phoneticPr fontId="3"/>
  </si>
  <si>
    <t>MJH③</t>
    <phoneticPr fontId="3"/>
  </si>
  <si>
    <t>◆前回</t>
    <rPh sb="1" eb="3">
      <t>ゼンカイ</t>
    </rPh>
    <phoneticPr fontId="3"/>
  </si>
  <si>
    <t>生販</t>
    <rPh sb="0" eb="1">
      <t>ナマ</t>
    </rPh>
    <rPh sb="1" eb="2">
      <t>ハン</t>
    </rPh>
    <phoneticPr fontId="3"/>
  </si>
  <si>
    <t>◆今回</t>
    <rPh sb="1" eb="3">
      <t>コンカイ</t>
    </rPh>
    <phoneticPr fontId="3"/>
  </si>
  <si>
    <t>MKJ</t>
    <phoneticPr fontId="3"/>
  </si>
  <si>
    <t>MKK</t>
    <phoneticPr fontId="3"/>
  </si>
  <si>
    <t>素材在庫計画</t>
    <rPh sb="4" eb="6">
      <t>ケイカク</t>
    </rPh>
    <phoneticPr fontId="3"/>
  </si>
  <si>
    <t>完成品在庫</t>
    <rPh sb="0" eb="2">
      <t>カンセイ</t>
    </rPh>
    <rPh sb="2" eb="3">
      <t>ヒン</t>
    </rPh>
    <rPh sb="3" eb="5">
      <t>ザイコ</t>
    </rPh>
    <phoneticPr fontId="3"/>
  </si>
  <si>
    <t>HL6</t>
    <phoneticPr fontId="3"/>
  </si>
  <si>
    <t>HL6塗装なし</t>
    <rPh sb="3" eb="5">
      <t>トソウ</t>
    </rPh>
    <phoneticPr fontId="3"/>
  </si>
  <si>
    <t>390台/3S</t>
    <rPh sb="3" eb="4">
      <t>ダイ</t>
    </rPh>
    <phoneticPr fontId="3"/>
  </si>
  <si>
    <t>1､2S：140台</t>
    <rPh sb="8" eb="9">
      <t>ダイ</t>
    </rPh>
    <phoneticPr fontId="3"/>
  </si>
  <si>
    <t>3S：110台</t>
    <rPh sb="6" eb="7">
      <t>ダイ</t>
    </rPh>
    <phoneticPr fontId="3"/>
  </si>
  <si>
    <t>L2</t>
    <phoneticPr fontId="3"/>
  </si>
  <si>
    <t>L4</t>
    <phoneticPr fontId="3"/>
  </si>
  <si>
    <t>隠し</t>
    <rPh sb="0" eb="1">
      <t>カク</t>
    </rPh>
    <phoneticPr fontId="3"/>
  </si>
  <si>
    <t>MKS</t>
    <phoneticPr fontId="3"/>
  </si>
  <si>
    <t>ＭＫＳ</t>
    <phoneticPr fontId="3"/>
  </si>
  <si>
    <t>グレー</t>
    <phoneticPr fontId="3"/>
  </si>
  <si>
    <t>MKN</t>
  </si>
  <si>
    <t>MKS</t>
  </si>
  <si>
    <t>HL6</t>
  </si>
  <si>
    <t>MKK</t>
  </si>
  <si>
    <t>MKJ</t>
  </si>
  <si>
    <t>黒</t>
    <rPh sb="0" eb="1">
      <t>クロ</t>
    </rPh>
    <phoneticPr fontId="3"/>
  </si>
  <si>
    <t>MKZ</t>
    <phoneticPr fontId="3"/>
  </si>
  <si>
    <t>HL4K</t>
    <phoneticPr fontId="3"/>
  </si>
  <si>
    <t>MLL</t>
    <phoneticPr fontId="3"/>
  </si>
  <si>
    <t>MLN</t>
    <phoneticPr fontId="3"/>
  </si>
  <si>
    <t>MLBA</t>
    <phoneticPr fontId="3"/>
  </si>
  <si>
    <t>MLBF</t>
    <phoneticPr fontId="3"/>
  </si>
  <si>
    <t>L1加工</t>
    <rPh sb="2" eb="4">
      <t>カコウ</t>
    </rPh>
    <phoneticPr fontId="3"/>
  </si>
  <si>
    <t>L1在庫計画</t>
    <rPh sb="4" eb="6">
      <t>ケイカク</t>
    </rPh>
    <phoneticPr fontId="3"/>
  </si>
  <si>
    <t>MGP黒</t>
    <rPh sb="3" eb="4">
      <t>クロ</t>
    </rPh>
    <phoneticPr fontId="3"/>
  </si>
  <si>
    <t>圧検在庫</t>
    <rPh sb="0" eb="2">
      <t>アツケン</t>
    </rPh>
    <rPh sb="2" eb="4">
      <t>ザイコ</t>
    </rPh>
    <phoneticPr fontId="3"/>
  </si>
  <si>
    <t>圧検加工実績</t>
    <rPh sb="0" eb="1">
      <t>アツ</t>
    </rPh>
    <rPh sb="1" eb="2">
      <t>ケン</t>
    </rPh>
    <rPh sb="4" eb="6">
      <t>ジッセキ</t>
    </rPh>
    <phoneticPr fontId="3"/>
  </si>
  <si>
    <t>計画Vs実績差異</t>
    <rPh sb="0" eb="2">
      <t>ケイカク</t>
    </rPh>
    <rPh sb="4" eb="6">
      <t>ジッセキ</t>
    </rPh>
    <rPh sb="6" eb="8">
      <t>サイ</t>
    </rPh>
    <phoneticPr fontId="3"/>
  </si>
  <si>
    <t>Ｌ３加工実績</t>
    <rPh sb="2" eb="4">
      <t>カコウ</t>
    </rPh>
    <rPh sb="4" eb="6">
      <t>ジッセキ</t>
    </rPh>
    <phoneticPr fontId="3"/>
  </si>
  <si>
    <t>計画Vs実績差異</t>
  </si>
  <si>
    <t>圧検在庫見込み</t>
    <rPh sb="0" eb="2">
      <t>アツケン</t>
    </rPh>
    <rPh sb="2" eb="4">
      <t>ザイコ</t>
    </rPh>
    <rPh sb="4" eb="6">
      <t>ミコ</t>
    </rPh>
    <phoneticPr fontId="3"/>
  </si>
  <si>
    <t>圧検加工実績</t>
    <rPh sb="0" eb="1">
      <t>アツ</t>
    </rPh>
    <rPh sb="1" eb="2">
      <t>ケン</t>
    </rPh>
    <rPh sb="2" eb="4">
      <t>カコウ</t>
    </rPh>
    <rPh sb="4" eb="6">
      <t>ジッセキ</t>
    </rPh>
    <phoneticPr fontId="3"/>
  </si>
  <si>
    <t>L１計画Vs実績差異</t>
    <rPh sb="2" eb="4">
      <t>ケイカク</t>
    </rPh>
    <rPh sb="6" eb="8">
      <t>ジッセキ</t>
    </rPh>
    <rPh sb="8" eb="10">
      <t>サイ</t>
    </rPh>
    <phoneticPr fontId="3"/>
  </si>
  <si>
    <t>L3計画Vs実績差異</t>
    <rPh sb="2" eb="4">
      <t>ケイカク</t>
    </rPh>
    <rPh sb="6" eb="8">
      <t>ジッセキ</t>
    </rPh>
    <rPh sb="8" eb="10">
      <t>サイ</t>
    </rPh>
    <phoneticPr fontId="3"/>
  </si>
  <si>
    <t>L1累計進度</t>
    <rPh sb="2" eb="4">
      <t>ルイケイ</t>
    </rPh>
    <rPh sb="4" eb="6">
      <t>シンド</t>
    </rPh>
    <phoneticPr fontId="3"/>
  </si>
  <si>
    <t>L３累計進度</t>
    <rPh sb="2" eb="4">
      <t>ルイケイ</t>
    </rPh>
    <rPh sb="4" eb="6">
      <t>シンド</t>
    </rPh>
    <phoneticPr fontId="3"/>
  </si>
  <si>
    <t>セル①</t>
    <phoneticPr fontId="3"/>
  </si>
  <si>
    <t>セル②</t>
    <phoneticPr fontId="3"/>
  </si>
  <si>
    <t>組立計画反映</t>
    <phoneticPr fontId="3"/>
  </si>
  <si>
    <t>挽回分 10/16～</t>
    <rPh sb="0" eb="2">
      <t>バンカイ</t>
    </rPh>
    <rPh sb="2" eb="3">
      <t>ブン</t>
    </rPh>
    <phoneticPr fontId="3"/>
  </si>
  <si>
    <t>5-</t>
    <phoneticPr fontId="3"/>
  </si>
  <si>
    <t>塗装なし</t>
  </si>
  <si>
    <t>MKZ</t>
  </si>
  <si>
    <t>MLBA</t>
  </si>
  <si>
    <t>MFAｸﾛ</t>
  </si>
  <si>
    <t>MFAｼﾙﾊﾞ</t>
  </si>
  <si>
    <t>NC700</t>
  </si>
  <si>
    <t>NC750</t>
  </si>
  <si>
    <t>ＭＫＳ</t>
  </si>
  <si>
    <t>MGP塗装なし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</si>
</sst>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76" formatCode="aaa"/>
    <numFmt numFmtId="177" formatCode="d"/>
    <numFmt numFmtId="178" formatCode="#,##0_);[Red]\(#,##0\)"/>
    <numFmt numFmtId="179" formatCode="0&quot;月&quot;"/>
    <numFmt numFmtId="180" formatCode="0_ ;[Red]\-0\ "/>
    <numFmt numFmtId="181" formatCode="0_ "/>
    <numFmt numFmtId="182" formatCode="0.0"/>
    <numFmt numFmtId="183" formatCode="#,##0;\-#,##0;&quot;-&quot;"/>
    <numFmt numFmtId="184" formatCode="0.00000000000000E+00"/>
    <numFmt numFmtId="185" formatCode="0.000000000000000E+00"/>
  </numFmts>
  <fonts count="5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b/>
      <u/>
      <sz val="20"/>
      <name val="HGPｺﾞｼｯｸM"/>
      <family val="3"/>
      <charset val="128"/>
    </font>
    <font>
      <b/>
      <sz val="20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1"/>
      <color indexed="9"/>
      <name val="HGPｺﾞｼｯｸM"/>
      <family val="3"/>
      <charset val="128"/>
    </font>
    <font>
      <sz val="9"/>
      <name val="HGPｺﾞｼｯｸM"/>
      <family val="3"/>
      <charset val="128"/>
    </font>
    <font>
      <sz val="20"/>
      <name val="HGPｺﾞｼｯｸM"/>
      <family val="3"/>
      <charset val="128"/>
    </font>
    <font>
      <sz val="16"/>
      <name val="HGPｺﾞｼｯｸM"/>
      <family val="3"/>
      <charset val="128"/>
    </font>
    <font>
      <sz val="11"/>
      <name val="HGSｺﾞｼｯｸM"/>
      <family val="3"/>
      <charset val="128"/>
    </font>
    <font>
      <sz val="16"/>
      <color indexed="27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Meiryo UI"/>
      <family val="3"/>
      <charset val="128"/>
    </font>
    <font>
      <b/>
      <sz val="11"/>
      <color theme="0"/>
      <name val="HGPｺﾞｼｯｸM"/>
      <family val="3"/>
      <charset val="128"/>
    </font>
    <font>
      <sz val="14"/>
      <name val="Meiryo UI"/>
      <family val="3"/>
      <charset val="128"/>
    </font>
    <font>
      <sz val="16"/>
      <color theme="0"/>
      <name val="HGPｺﾞｼｯｸM"/>
      <family val="3"/>
      <charset val="128"/>
    </font>
    <font>
      <sz val="16"/>
      <color rgb="FFFFFF00"/>
      <name val="HGPｺﾞｼｯｸM"/>
      <family val="3"/>
      <charset val="128"/>
    </font>
    <font>
      <sz val="16"/>
      <color rgb="FFCCFFCC"/>
      <name val="HGPｺﾞｼｯｸM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0" tint="-0.14999847407452621"/>
      <name val="HGPｺﾞｼｯｸM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HGPｺﾞｼｯｸM"/>
      <family val="3"/>
      <charset val="128"/>
    </font>
    <font>
      <sz val="11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HGPｺﾞｼｯｸM"/>
      <family val="3"/>
      <charset val="128"/>
    </font>
    <font>
      <sz val="12"/>
      <name val="HGPｺﾞｼｯｸM"/>
      <family val="3"/>
      <charset val="128"/>
    </font>
    <font>
      <sz val="9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Meiryo UI"/>
      <family val="3"/>
      <charset val="128"/>
    </font>
    <font>
      <sz val="18"/>
      <name val="ＭＳ Ｐゴシック"/>
      <family val="3"/>
      <charset val="128"/>
    </font>
    <font>
      <sz val="10"/>
      <name val="HGPｺﾞｼｯｸM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27"/>
      <name val="明朝"/>
      <family val="1"/>
      <charset val="128"/>
    </font>
    <font>
      <b/>
      <sz val="12"/>
      <name val="Helv"/>
      <family val="2"/>
    </font>
    <font>
      <sz val="11"/>
      <name val="明朝"/>
      <family val="1"/>
      <charset val="128"/>
    </font>
    <font>
      <sz val="9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0066FF"/>
      <name val="HGPｺﾞｼｯｸM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</patternFill>
    </fill>
    <fill>
      <patternFill patternType="mediumGray">
        <fgColor indexed="8"/>
        <bgColor indexed="37"/>
      </patternFill>
    </fill>
    <fill>
      <patternFill patternType="solid">
        <fgColor indexed="52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/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36">
    <xf numFmtId="0" fontId="0" fillId="0" borderId="0"/>
    <xf numFmtId="0" fontId="2" fillId="0" borderId="0"/>
    <xf numFmtId="0" fontId="19" fillId="0" borderId="0"/>
    <xf numFmtId="0" fontId="2" fillId="0" borderId="0">
      <alignment vertical="center"/>
    </xf>
    <xf numFmtId="0" fontId="32" fillId="0" borderId="0"/>
    <xf numFmtId="183" fontId="33" fillId="0" borderId="0" applyFill="0" applyBorder="0" applyAlignment="0"/>
    <xf numFmtId="0" fontId="34" fillId="0" borderId="58" applyNumberFormat="0" applyAlignment="0" applyProtection="0">
      <alignment horizontal="left" vertical="center"/>
    </xf>
    <xf numFmtId="0" fontId="34" fillId="0" borderId="101">
      <alignment horizontal="left" vertical="center"/>
    </xf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35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" fontId="44" fillId="24" borderId="0" applyNumberFormat="0" applyBorder="0" applyAlignment="0" applyProtection="0">
      <alignment horizontal="left"/>
    </xf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5" fillId="0" borderId="54" applyNumberFormat="0" applyBorder="0">
      <alignment horizontal="centerContinuous"/>
    </xf>
    <xf numFmtId="0" fontId="46" fillId="0" borderId="0"/>
    <xf numFmtId="2" fontId="47" fillId="3" borderId="0"/>
    <xf numFmtId="0" fontId="48" fillId="0" borderId="0" applyNumberFormat="0" applyFont="0" applyFill="0" applyBorder="0" applyAlignment="0" applyProtection="0">
      <alignment horizontal="left"/>
    </xf>
    <xf numFmtId="0" fontId="49" fillId="0" borderId="112">
      <alignment horizontal="center"/>
    </xf>
    <xf numFmtId="0" fontId="54" fillId="23" borderId="0" applyNumberFormat="0" applyBorder="0" applyAlignment="0" applyProtection="0">
      <alignment vertical="center"/>
    </xf>
    <xf numFmtId="0" fontId="53" fillId="0" borderId="0"/>
    <xf numFmtId="0" fontId="50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113" applyNumberFormat="0" applyFill="0" applyAlignment="0" applyProtection="0">
      <alignment vertical="center"/>
    </xf>
    <xf numFmtId="0" fontId="2" fillId="0" borderId="0"/>
    <xf numFmtId="40" fontId="46" fillId="0" borderId="0"/>
    <xf numFmtId="0" fontId="43" fillId="2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8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176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8" fontId="7" fillId="0" borderId="7" xfId="0" applyNumberFormat="1" applyFont="1" applyBorder="1" applyAlignment="1">
      <alignment horizontal="center" vertical="top" shrinkToFit="1"/>
    </xf>
    <xf numFmtId="178" fontId="4" fillId="2" borderId="8" xfId="0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78" fontId="4" fillId="0" borderId="7" xfId="0" applyNumberFormat="1" applyFont="1" applyBorder="1" applyAlignment="1">
      <alignment horizontal="center" vertical="top" shrinkToFit="1"/>
    </xf>
    <xf numFmtId="178" fontId="4" fillId="0" borderId="11" xfId="0" applyNumberFormat="1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center" vertical="top" shrinkToFit="1"/>
    </xf>
    <xf numFmtId="178" fontId="4" fillId="2" borderId="3" xfId="0" applyNumberFormat="1" applyFont="1" applyFill="1" applyBorder="1" applyAlignment="1">
      <alignment horizontal="center" vertical="center"/>
    </xf>
    <xf numFmtId="178" fontId="4" fillId="0" borderId="14" xfId="0" applyNumberFormat="1" applyFont="1" applyBorder="1" applyAlignment="1">
      <alignment horizontal="center" vertical="center"/>
    </xf>
    <xf numFmtId="178" fontId="4" fillId="0" borderId="16" xfId="0" applyNumberFormat="1" applyFont="1" applyBorder="1" applyAlignment="1">
      <alignment horizontal="center" vertical="center"/>
    </xf>
    <xf numFmtId="178" fontId="4" fillId="4" borderId="14" xfId="0" applyNumberFormat="1" applyFont="1" applyFill="1" applyBorder="1" applyAlignment="1">
      <alignment horizontal="center" vertical="center"/>
    </xf>
    <xf numFmtId="178" fontId="4" fillId="4" borderId="11" xfId="0" applyNumberFormat="1" applyFont="1" applyFill="1" applyBorder="1" applyAlignment="1">
      <alignment horizontal="center" vertical="center"/>
    </xf>
    <xf numFmtId="178" fontId="4" fillId="0" borderId="10" xfId="0" applyNumberFormat="1" applyFont="1" applyBorder="1" applyAlignment="1">
      <alignment horizontal="center" vertical="center"/>
    </xf>
    <xf numFmtId="178" fontId="4" fillId="0" borderId="1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 shrinkToFit="1"/>
    </xf>
    <xf numFmtId="178" fontId="4" fillId="5" borderId="5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shrinkToFit="1"/>
    </xf>
    <xf numFmtId="177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78" fontId="4" fillId="2" borderId="22" xfId="0" applyNumberFormat="1" applyFont="1" applyFill="1" applyBorder="1" applyAlignment="1">
      <alignment horizontal="center" vertical="center"/>
    </xf>
    <xf numFmtId="178" fontId="11" fillId="0" borderId="7" xfId="0" applyNumberFormat="1" applyFont="1" applyBorder="1" applyAlignment="1">
      <alignment horizontal="center" vertical="top" shrinkToFit="1"/>
    </xf>
    <xf numFmtId="0" fontId="4" fillId="0" borderId="3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top" shrinkToFit="1"/>
    </xf>
    <xf numFmtId="0" fontId="4" fillId="0" borderId="42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178" fontId="4" fillId="0" borderId="42" xfId="0" applyNumberFormat="1" applyFont="1" applyBorder="1" applyAlignment="1">
      <alignment horizontal="center" vertical="top" shrinkToFit="1"/>
    </xf>
    <xf numFmtId="178" fontId="4" fillId="2" borderId="44" xfId="0" applyNumberFormat="1" applyFont="1" applyFill="1" applyBorder="1" applyAlignment="1">
      <alignment vertical="center"/>
    </xf>
    <xf numFmtId="178" fontId="4" fillId="0" borderId="45" xfId="0" applyNumberFormat="1" applyFont="1" applyBorder="1" applyAlignment="1">
      <alignment horizontal="center" vertical="top" shrinkToFit="1"/>
    </xf>
    <xf numFmtId="178" fontId="4" fillId="0" borderId="46" xfId="0" applyNumberFormat="1" applyFont="1" applyBorder="1" applyAlignment="1">
      <alignment vertical="center"/>
    </xf>
    <xf numFmtId="178" fontId="4" fillId="2" borderId="47" xfId="0" applyNumberFormat="1" applyFont="1" applyFill="1" applyBorder="1" applyAlignment="1">
      <alignment vertical="center"/>
    </xf>
    <xf numFmtId="178" fontId="4" fillId="2" borderId="48" xfId="0" applyNumberFormat="1" applyFont="1" applyFill="1" applyBorder="1" applyAlignment="1">
      <alignment vertical="center"/>
    </xf>
    <xf numFmtId="178" fontId="4" fillId="2" borderId="49" xfId="0" applyNumberFormat="1" applyFont="1" applyFill="1" applyBorder="1" applyAlignment="1">
      <alignment vertical="center"/>
    </xf>
    <xf numFmtId="178" fontId="4" fillId="2" borderId="46" xfId="0" applyNumberFormat="1" applyFont="1" applyFill="1" applyBorder="1" applyAlignment="1">
      <alignment vertical="center"/>
    </xf>
    <xf numFmtId="178" fontId="4" fillId="2" borderId="50" xfId="0" applyNumberFormat="1" applyFont="1" applyFill="1" applyBorder="1" applyAlignment="1">
      <alignment vertical="center"/>
    </xf>
    <xf numFmtId="178" fontId="4" fillId="4" borderId="48" xfId="0" applyNumberFormat="1" applyFont="1" applyFill="1" applyBorder="1" applyAlignment="1">
      <alignment vertical="center"/>
    </xf>
    <xf numFmtId="178" fontId="4" fillId="4" borderId="46" xfId="0" applyNumberFormat="1" applyFont="1" applyFill="1" applyBorder="1" applyAlignment="1">
      <alignment vertical="center"/>
    </xf>
    <xf numFmtId="178" fontId="4" fillId="0" borderId="51" xfId="0" applyNumberFormat="1" applyFont="1" applyBorder="1" applyAlignment="1">
      <alignment vertical="center"/>
    </xf>
    <xf numFmtId="178" fontId="4" fillId="0" borderId="52" xfId="0" applyNumberFormat="1" applyFont="1" applyBorder="1" applyAlignment="1">
      <alignment vertical="center"/>
    </xf>
    <xf numFmtId="178" fontId="4" fillId="0" borderId="43" xfId="0" applyNumberFormat="1" applyFont="1" applyBorder="1" applyAlignment="1">
      <alignment horizontal="center" vertical="top" shrinkToFit="1"/>
    </xf>
    <xf numFmtId="178" fontId="4" fillId="5" borderId="53" xfId="0" applyNumberFormat="1" applyFont="1" applyFill="1" applyBorder="1" applyAlignment="1">
      <alignment vertical="center"/>
    </xf>
    <xf numFmtId="178" fontId="4" fillId="0" borderId="0" xfId="1" applyNumberFormat="1" applyFont="1" applyAlignment="1">
      <alignment vertical="center" shrinkToFit="1"/>
    </xf>
    <xf numFmtId="178" fontId="4" fillId="2" borderId="54" xfId="0" applyNumberFormat="1" applyFont="1" applyFill="1" applyBorder="1" applyAlignment="1">
      <alignment horizontal="center" vertical="center"/>
    </xf>
    <xf numFmtId="178" fontId="4" fillId="2" borderId="54" xfId="0" applyNumberFormat="1" applyFont="1" applyFill="1" applyBorder="1" applyAlignment="1">
      <alignment vertical="center"/>
    </xf>
    <xf numFmtId="178" fontId="4" fillId="0" borderId="0" xfId="0" applyNumberFormat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78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 shrinkToFit="1"/>
    </xf>
    <xf numFmtId="178" fontId="15" fillId="2" borderId="0" xfId="1" applyNumberFormat="1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178" fontId="10" fillId="8" borderId="7" xfId="0" applyNumberFormat="1" applyFont="1" applyFill="1" applyBorder="1" applyAlignment="1">
      <alignment horizontal="center" vertical="top" shrinkToFit="1"/>
    </xf>
    <xf numFmtId="178" fontId="4" fillId="9" borderId="16" xfId="0" applyNumberFormat="1" applyFont="1" applyFill="1" applyBorder="1" applyAlignment="1">
      <alignment vertical="center"/>
    </xf>
    <xf numFmtId="178" fontId="4" fillId="9" borderId="10" xfId="0" applyNumberFormat="1" applyFont="1" applyFill="1" applyBorder="1" applyAlignment="1">
      <alignment vertical="center"/>
    </xf>
    <xf numFmtId="178" fontId="4" fillId="9" borderId="18" xfId="0" applyNumberFormat="1" applyFont="1" applyFill="1" applyBorder="1" applyAlignment="1">
      <alignment vertical="center"/>
    </xf>
    <xf numFmtId="178" fontId="4" fillId="9" borderId="7" xfId="0" applyNumberFormat="1" applyFont="1" applyFill="1" applyBorder="1" applyAlignment="1">
      <alignment vertical="center"/>
    </xf>
    <xf numFmtId="0" fontId="4" fillId="9" borderId="0" xfId="0" applyFont="1" applyFill="1" applyAlignment="1">
      <alignment vertical="center"/>
    </xf>
    <xf numFmtId="16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179" fontId="4" fillId="0" borderId="7" xfId="0" applyNumberFormat="1" applyFont="1" applyBorder="1" applyAlignment="1">
      <alignment horizontal="center" vertical="center"/>
    </xf>
    <xf numFmtId="178" fontId="4" fillId="11" borderId="11" xfId="0" applyNumberFormat="1" applyFont="1" applyFill="1" applyBorder="1" applyAlignment="1">
      <alignment vertical="center"/>
    </xf>
    <xf numFmtId="0" fontId="4" fillId="11" borderId="11" xfId="0" applyFont="1" applyFill="1" applyBorder="1" applyAlignment="1">
      <alignment vertical="center"/>
    </xf>
    <xf numFmtId="178" fontId="4" fillId="11" borderId="26" xfId="0" applyNumberFormat="1" applyFont="1" applyFill="1" applyBorder="1" applyAlignment="1">
      <alignment horizontal="right" vertical="center"/>
    </xf>
    <xf numFmtId="178" fontId="4" fillId="11" borderId="8" xfId="0" applyNumberFormat="1" applyFont="1" applyFill="1" applyBorder="1" applyAlignment="1">
      <alignment vertical="center"/>
    </xf>
    <xf numFmtId="0" fontId="4" fillId="11" borderId="71" xfId="0" applyFont="1" applyFill="1" applyBorder="1" applyAlignment="1">
      <alignment vertical="center"/>
    </xf>
    <xf numFmtId="178" fontId="4" fillId="11" borderId="71" xfId="0" applyNumberFormat="1" applyFont="1" applyFill="1" applyBorder="1" applyAlignment="1">
      <alignment vertical="center"/>
    </xf>
    <xf numFmtId="178" fontId="4" fillId="9" borderId="8" xfId="0" applyNumberFormat="1" applyFont="1" applyFill="1" applyBorder="1" applyAlignment="1">
      <alignment vertical="center"/>
    </xf>
    <xf numFmtId="178" fontId="4" fillId="9" borderId="71" xfId="0" applyNumberFormat="1" applyFont="1" applyFill="1" applyBorder="1" applyAlignment="1">
      <alignment vertical="center"/>
    </xf>
    <xf numFmtId="178" fontId="4" fillId="12" borderId="17" xfId="0" applyNumberFormat="1" applyFont="1" applyFill="1" applyBorder="1" applyAlignment="1">
      <alignment horizontal="right" vertical="center"/>
    </xf>
    <xf numFmtId="178" fontId="7" fillId="0" borderId="71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top" shrinkToFit="1"/>
    </xf>
    <xf numFmtId="178" fontId="11" fillId="0" borderId="6" xfId="0" applyNumberFormat="1" applyFont="1" applyBorder="1" applyAlignment="1">
      <alignment horizontal="center" vertical="top" shrinkToFit="1"/>
    </xf>
    <xf numFmtId="178" fontId="11" fillId="0" borderId="2" xfId="0" applyNumberFormat="1" applyFont="1" applyBorder="1" applyAlignment="1">
      <alignment horizontal="center" vertical="top" shrinkToFit="1"/>
    </xf>
    <xf numFmtId="178" fontId="7" fillId="0" borderId="2" xfId="0" applyNumberFormat="1" applyFont="1" applyBorder="1" applyAlignment="1">
      <alignment horizontal="center" vertical="top" shrinkToFit="1"/>
    </xf>
    <xf numFmtId="178" fontId="4" fillId="10" borderId="14" xfId="0" applyNumberFormat="1" applyFont="1" applyFill="1" applyBorder="1" applyAlignment="1">
      <alignment vertical="center"/>
    </xf>
    <xf numFmtId="178" fontId="4" fillId="10" borderId="8" xfId="0" applyNumberFormat="1" applyFont="1" applyFill="1" applyBorder="1" applyAlignment="1">
      <alignment vertical="center"/>
    </xf>
    <xf numFmtId="178" fontId="4" fillId="12" borderId="16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1" applyFont="1" applyBorder="1" applyAlignment="1">
      <alignment horizontal="center" shrinkToFit="1"/>
    </xf>
    <xf numFmtId="178" fontId="4" fillId="10" borderId="16" xfId="0" applyNumberFormat="1" applyFont="1" applyFill="1" applyBorder="1" applyAlignment="1">
      <alignment horizontal="center" vertical="center"/>
    </xf>
    <xf numFmtId="178" fontId="4" fillId="10" borderId="16" xfId="0" applyNumberFormat="1" applyFont="1" applyFill="1" applyBorder="1" applyAlignment="1">
      <alignment vertical="center"/>
    </xf>
    <xf numFmtId="178" fontId="4" fillId="10" borderId="17" xfId="0" applyNumberFormat="1" applyFont="1" applyFill="1" applyBorder="1" applyAlignment="1">
      <alignment vertical="center"/>
    </xf>
    <xf numFmtId="178" fontId="4" fillId="10" borderId="17" xfId="0" applyNumberFormat="1" applyFont="1" applyFill="1" applyBorder="1" applyAlignment="1">
      <alignment horizontal="right" vertical="center"/>
    </xf>
    <xf numFmtId="178" fontId="4" fillId="10" borderId="14" xfId="0" applyNumberFormat="1" applyFont="1" applyFill="1" applyBorder="1" applyAlignment="1">
      <alignment horizontal="center" vertical="center"/>
    </xf>
    <xf numFmtId="178" fontId="4" fillId="10" borderId="15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horizontal="center" vertical="center"/>
    </xf>
    <xf numFmtId="178" fontId="4" fillId="10" borderId="9" xfId="0" applyNumberFormat="1" applyFont="1" applyFill="1" applyBorder="1" applyAlignment="1">
      <alignment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178" fontId="4" fillId="11" borderId="8" xfId="0" applyNumberFormat="1" applyFont="1" applyFill="1" applyBorder="1" applyAlignment="1">
      <alignment horizontal="center" vertical="center"/>
    </xf>
    <xf numFmtId="178" fontId="4" fillId="11" borderId="9" xfId="0" applyNumberFormat="1" applyFont="1" applyFill="1" applyBorder="1" applyAlignment="1">
      <alignment vertical="center"/>
    </xf>
    <xf numFmtId="0" fontId="4" fillId="11" borderId="9" xfId="0" applyFont="1" applyFill="1" applyBorder="1" applyAlignment="1">
      <alignment horizontal="right" vertical="center"/>
    </xf>
    <xf numFmtId="178" fontId="4" fillId="11" borderId="11" xfId="0" applyNumberFormat="1" applyFont="1" applyFill="1" applyBorder="1" applyAlignment="1">
      <alignment horizontal="center" vertical="center"/>
    </xf>
    <xf numFmtId="178" fontId="4" fillId="11" borderId="12" xfId="0" applyNumberFormat="1" applyFont="1" applyFill="1" applyBorder="1" applyAlignment="1">
      <alignment vertical="center"/>
    </xf>
    <xf numFmtId="0" fontId="4" fillId="11" borderId="12" xfId="0" applyFont="1" applyFill="1" applyBorder="1" applyAlignment="1">
      <alignment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vertical="center"/>
    </xf>
    <xf numFmtId="0" fontId="4" fillId="11" borderId="11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vertical="center"/>
    </xf>
    <xf numFmtId="0" fontId="4" fillId="11" borderId="71" xfId="0" applyFont="1" applyFill="1" applyBorder="1" applyAlignment="1">
      <alignment horizontal="center" vertical="center"/>
    </xf>
    <xf numFmtId="178" fontId="4" fillId="11" borderId="73" xfId="0" applyNumberFormat="1" applyFont="1" applyFill="1" applyBorder="1" applyAlignment="1">
      <alignment vertical="center"/>
    </xf>
    <xf numFmtId="0" fontId="4" fillId="11" borderId="26" xfId="0" applyFont="1" applyFill="1" applyBorder="1" applyAlignment="1">
      <alignment vertical="center"/>
    </xf>
    <xf numFmtId="178" fontId="4" fillId="11" borderId="16" xfId="0" applyNumberFormat="1" applyFont="1" applyFill="1" applyBorder="1" applyAlignment="1">
      <alignment horizontal="right" vertical="center"/>
    </xf>
    <xf numFmtId="178" fontId="4" fillId="12" borderId="17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vertical="center"/>
    </xf>
    <xf numFmtId="0" fontId="4" fillId="12" borderId="7" xfId="0" applyFont="1" applyFill="1" applyBorder="1" applyAlignment="1">
      <alignment vertical="center"/>
    </xf>
    <xf numFmtId="0" fontId="4" fillId="12" borderId="17" xfId="0" applyFont="1" applyFill="1" applyBorder="1" applyAlignment="1">
      <alignment vertical="center"/>
    </xf>
    <xf numFmtId="0" fontId="4" fillId="12" borderId="16" xfId="0" applyFont="1" applyFill="1" applyBorder="1" applyAlignment="1">
      <alignment vertical="center"/>
    </xf>
    <xf numFmtId="178" fontId="17" fillId="0" borderId="0" xfId="0" applyNumberFormat="1" applyFont="1" applyAlignment="1">
      <alignment vertical="center"/>
    </xf>
    <xf numFmtId="178" fontId="4" fillId="0" borderId="37" xfId="0" applyNumberFormat="1" applyFont="1" applyBorder="1" applyAlignment="1">
      <alignment vertical="center"/>
    </xf>
    <xf numFmtId="178" fontId="4" fillId="0" borderId="3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4" fillId="0" borderId="73" xfId="0" applyNumberFormat="1" applyFont="1" applyBorder="1" applyAlignment="1">
      <alignment vertical="center"/>
    </xf>
    <xf numFmtId="178" fontId="4" fillId="0" borderId="19" xfId="0" applyNumberFormat="1" applyFont="1" applyBorder="1" applyAlignment="1">
      <alignment vertical="center"/>
    </xf>
    <xf numFmtId="178" fontId="4" fillId="0" borderId="20" xfId="0" applyNumberFormat="1" applyFont="1" applyBorder="1" applyAlignment="1">
      <alignment vertical="center"/>
    </xf>
    <xf numFmtId="178" fontId="4" fillId="0" borderId="40" xfId="0" applyNumberFormat="1" applyFont="1" applyBorder="1" applyAlignment="1">
      <alignment vertical="center"/>
    </xf>
    <xf numFmtId="178" fontId="4" fillId="0" borderId="75" xfId="0" applyNumberFormat="1" applyFont="1" applyBorder="1" applyAlignment="1">
      <alignment vertical="center"/>
    </xf>
    <xf numFmtId="178" fontId="4" fillId="12" borderId="16" xfId="0" applyNumberFormat="1" applyFont="1" applyFill="1" applyBorder="1" applyAlignment="1">
      <alignment horizontal="center" vertical="center"/>
    </xf>
    <xf numFmtId="9" fontId="4" fillId="12" borderId="16" xfId="0" applyNumberFormat="1" applyFont="1" applyFill="1" applyBorder="1" applyAlignment="1">
      <alignment horizontal="center" vertical="center"/>
    </xf>
    <xf numFmtId="0" fontId="4" fillId="12" borderId="2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38" fontId="0" fillId="0" borderId="0" xfId="0" applyNumberFormat="1" applyAlignment="1">
      <alignment vertical="center"/>
    </xf>
    <xf numFmtId="38" fontId="20" fillId="0" borderId="0" xfId="0" applyNumberFormat="1" applyFont="1" applyAlignment="1">
      <alignment vertical="center"/>
    </xf>
    <xf numFmtId="0" fontId="8" fillId="0" borderId="1" xfId="1" applyFont="1" applyBorder="1" applyAlignment="1">
      <alignment horizontal="right"/>
    </xf>
    <xf numFmtId="178" fontId="4" fillId="9" borderId="7" xfId="0" applyNumberFormat="1" applyFont="1" applyFill="1" applyBorder="1" applyAlignment="1">
      <alignment horizontal="center" vertical="center"/>
    </xf>
    <xf numFmtId="178" fontId="4" fillId="9" borderId="8" xfId="0" applyNumberFormat="1" applyFont="1" applyFill="1" applyBorder="1" applyAlignment="1">
      <alignment horizontal="center" vertical="center"/>
    </xf>
    <xf numFmtId="9" fontId="4" fillId="9" borderId="8" xfId="0" applyNumberFormat="1" applyFont="1" applyFill="1" applyBorder="1" applyAlignment="1">
      <alignment horizontal="center" vertical="center"/>
    </xf>
    <xf numFmtId="178" fontId="4" fillId="9" borderId="16" xfId="0" applyNumberFormat="1" applyFont="1" applyFill="1" applyBorder="1" applyAlignment="1">
      <alignment horizontal="center" vertical="center"/>
    </xf>
    <xf numFmtId="9" fontId="4" fillId="9" borderId="16" xfId="0" applyNumberFormat="1" applyFont="1" applyFill="1" applyBorder="1" applyAlignment="1">
      <alignment horizontal="center" vertical="center"/>
    </xf>
    <xf numFmtId="178" fontId="4" fillId="9" borderId="71" xfId="0" applyNumberFormat="1" applyFont="1" applyFill="1" applyBorder="1" applyAlignment="1">
      <alignment horizontal="center" vertical="center"/>
    </xf>
    <xf numFmtId="9" fontId="4" fillId="9" borderId="71" xfId="0" applyNumberFormat="1" applyFont="1" applyFill="1" applyBorder="1" applyAlignment="1">
      <alignment horizontal="center" vertical="center"/>
    </xf>
    <xf numFmtId="178" fontId="4" fillId="9" borderId="10" xfId="0" applyNumberFormat="1" applyFont="1" applyFill="1" applyBorder="1" applyAlignment="1">
      <alignment horizontal="center" vertical="center"/>
    </xf>
    <xf numFmtId="178" fontId="4" fillId="9" borderId="18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9" fontId="4" fillId="9" borderId="7" xfId="0" applyNumberFormat="1" applyFont="1" applyFill="1" applyBorder="1" applyAlignment="1">
      <alignment horizontal="center" vertical="center"/>
    </xf>
    <xf numFmtId="178" fontId="4" fillId="9" borderId="7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4" fillId="13" borderId="7" xfId="0" applyNumberFormat="1" applyFont="1" applyFill="1" applyBorder="1" applyAlignment="1">
      <alignment horizontal="center" vertical="top" shrinkToFit="1"/>
    </xf>
    <xf numFmtId="0" fontId="7" fillId="13" borderId="2" xfId="0" applyFont="1" applyFill="1" applyBorder="1" applyAlignment="1">
      <alignment horizontal="center" vertical="top" shrinkToFit="1"/>
    </xf>
    <xf numFmtId="0" fontId="7" fillId="13" borderId="7" xfId="0" applyFont="1" applyFill="1" applyBorder="1" applyAlignment="1">
      <alignment horizontal="center" vertical="top" shrinkToFit="1"/>
    </xf>
    <xf numFmtId="0" fontId="21" fillId="14" borderId="2" xfId="0" applyFont="1" applyFill="1" applyBorder="1" applyAlignment="1">
      <alignment horizontal="center" vertical="top" shrinkToFit="1"/>
    </xf>
    <xf numFmtId="0" fontId="21" fillId="14" borderId="71" xfId="0" applyFont="1" applyFill="1" applyBorder="1" applyAlignment="1">
      <alignment horizontal="center" vertical="top" shrinkToFit="1"/>
    </xf>
    <xf numFmtId="178" fontId="4" fillId="11" borderId="87" xfId="0" applyNumberFormat="1" applyFont="1" applyFill="1" applyBorder="1" applyAlignment="1">
      <alignment vertical="center"/>
    </xf>
    <xf numFmtId="178" fontId="4" fillId="0" borderId="88" xfId="0" applyNumberFormat="1" applyFont="1" applyBorder="1" applyAlignment="1">
      <alignment vertical="center"/>
    </xf>
    <xf numFmtId="178" fontId="4" fillId="0" borderId="89" xfId="0" applyNumberFormat="1" applyFont="1" applyBorder="1" applyAlignment="1">
      <alignment vertical="center"/>
    </xf>
    <xf numFmtId="178" fontId="4" fillId="10" borderId="90" xfId="0" applyNumberFormat="1" applyFont="1" applyFill="1" applyBorder="1" applyAlignment="1">
      <alignment vertical="center"/>
    </xf>
    <xf numFmtId="178" fontId="4" fillId="12" borderId="91" xfId="0" applyNumberFormat="1" applyFont="1" applyFill="1" applyBorder="1" applyAlignment="1">
      <alignment vertical="center"/>
    </xf>
    <xf numFmtId="178" fontId="4" fillId="11" borderId="83" xfId="0" applyNumberFormat="1" applyFont="1" applyFill="1" applyBorder="1" applyAlignment="1">
      <alignment vertical="center"/>
    </xf>
    <xf numFmtId="180" fontId="4" fillId="0" borderId="37" xfId="0" applyNumberFormat="1" applyFont="1" applyBorder="1" applyAlignment="1">
      <alignment vertical="center"/>
    </xf>
    <xf numFmtId="180" fontId="4" fillId="0" borderId="84" xfId="0" applyNumberFormat="1" applyFont="1" applyBorder="1" applyAlignment="1">
      <alignment vertical="center"/>
    </xf>
    <xf numFmtId="180" fontId="4" fillId="0" borderId="70" xfId="0" applyNumberFormat="1" applyFont="1" applyBorder="1" applyAlignment="1">
      <alignment vertical="center"/>
    </xf>
    <xf numFmtId="178" fontId="4" fillId="10" borderId="16" xfId="0" applyNumberFormat="1" applyFont="1" applyFill="1" applyBorder="1" applyAlignment="1">
      <alignment vertical="center" shrinkToFit="1"/>
    </xf>
    <xf numFmtId="180" fontId="4" fillId="0" borderId="7" xfId="0" applyNumberFormat="1" applyFont="1" applyBorder="1" applyAlignment="1">
      <alignment vertical="center" shrinkToFit="1"/>
    </xf>
    <xf numFmtId="178" fontId="4" fillId="12" borderId="16" xfId="0" applyNumberFormat="1" applyFont="1" applyFill="1" applyBorder="1" applyAlignment="1">
      <alignment vertical="center" shrinkToFit="1"/>
    </xf>
    <xf numFmtId="178" fontId="4" fillId="0" borderId="8" xfId="0" applyNumberFormat="1" applyFont="1" applyBorder="1" applyAlignment="1">
      <alignment vertical="center" shrinkToFit="1"/>
    </xf>
    <xf numFmtId="178" fontId="4" fillId="0" borderId="16" xfId="0" applyNumberFormat="1" applyFont="1" applyBorder="1" applyAlignment="1">
      <alignment vertical="center" shrinkToFit="1"/>
    </xf>
    <xf numFmtId="178" fontId="4" fillId="0" borderId="71" xfId="0" applyNumberFormat="1" applyFont="1" applyBorder="1" applyAlignment="1">
      <alignment vertical="center" shrinkToFit="1"/>
    </xf>
    <xf numFmtId="178" fontId="4" fillId="11" borderId="8" xfId="0" applyNumberFormat="1" applyFont="1" applyFill="1" applyBorder="1" applyAlignment="1">
      <alignment vertical="center" shrinkToFit="1"/>
    </xf>
    <xf numFmtId="178" fontId="4" fillId="11" borderId="11" xfId="0" applyNumberFormat="1" applyFont="1" applyFill="1" applyBorder="1" applyAlignment="1">
      <alignment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10" borderId="14" xfId="0" applyNumberFormat="1" applyFont="1" applyFill="1" applyBorder="1" applyAlignment="1">
      <alignment vertical="center" shrinkToFit="1"/>
    </xf>
    <xf numFmtId="178" fontId="4" fillId="10" borderId="8" xfId="0" applyNumberFormat="1" applyFont="1" applyFill="1" applyBorder="1" applyAlignment="1">
      <alignment vertical="center" shrinkToFit="1"/>
    </xf>
    <xf numFmtId="178" fontId="4" fillId="12" borderId="8" xfId="0" applyNumberFormat="1" applyFont="1" applyFill="1" applyBorder="1" applyAlignment="1">
      <alignment vertical="center" shrinkToFit="1"/>
    </xf>
    <xf numFmtId="0" fontId="4" fillId="10" borderId="14" xfId="0" applyFont="1" applyFill="1" applyBorder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0" fontId="4" fillId="11" borderId="71" xfId="0" applyFont="1" applyFill="1" applyBorder="1" applyAlignment="1">
      <alignment vertical="center" shrinkToFit="1"/>
    </xf>
    <xf numFmtId="0" fontId="4" fillId="10" borderId="8" xfId="0" applyFont="1" applyFill="1" applyBorder="1" applyAlignment="1">
      <alignment vertical="center" shrinkToFit="1"/>
    </xf>
    <xf numFmtId="0" fontId="4" fillId="11" borderId="11" xfId="0" applyFont="1" applyFill="1" applyBorder="1" applyAlignment="1">
      <alignment vertical="center" shrinkToFit="1"/>
    </xf>
    <xf numFmtId="178" fontId="4" fillId="0" borderId="74" xfId="0" applyNumberFormat="1" applyFont="1" applyBorder="1" applyAlignment="1">
      <alignment vertical="center" shrinkToFit="1"/>
    </xf>
    <xf numFmtId="0" fontId="4" fillId="10" borderId="16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8" fontId="4" fillId="10" borderId="25" xfId="0" applyNumberFormat="1" applyFont="1" applyFill="1" applyBorder="1" applyAlignment="1">
      <alignment horizontal="right" vertical="center" shrinkToFit="1"/>
    </xf>
    <xf numFmtId="178" fontId="4" fillId="12" borderId="23" xfId="0" applyNumberFormat="1" applyFont="1" applyFill="1" applyBorder="1" applyAlignment="1">
      <alignment horizontal="right" vertical="center" shrinkToFit="1"/>
    </xf>
    <xf numFmtId="178" fontId="4" fillId="12" borderId="26" xfId="0" applyNumberFormat="1" applyFont="1" applyFill="1" applyBorder="1" applyAlignment="1">
      <alignment horizontal="right" vertical="center" shrinkToFit="1"/>
    </xf>
    <xf numFmtId="178" fontId="4" fillId="10" borderId="15" xfId="0" applyNumberFormat="1" applyFont="1" applyFill="1" applyBorder="1" applyAlignment="1">
      <alignment horizontal="right" vertical="center"/>
    </xf>
    <xf numFmtId="178" fontId="4" fillId="10" borderId="14" xfId="0" applyNumberFormat="1" applyFont="1" applyFill="1" applyBorder="1" applyAlignment="1">
      <alignment horizontal="right" vertical="center"/>
    </xf>
    <xf numFmtId="178" fontId="4" fillId="12" borderId="94" xfId="0" applyNumberFormat="1" applyFont="1" applyFill="1" applyBorder="1" applyAlignment="1">
      <alignment horizontal="right" vertical="center"/>
    </xf>
    <xf numFmtId="178" fontId="4" fillId="11" borderId="94" xfId="0" applyNumberFormat="1" applyFont="1" applyFill="1" applyBorder="1" applyAlignment="1">
      <alignment horizontal="right" vertical="center" shrinkToFit="1"/>
    </xf>
    <xf numFmtId="178" fontId="4" fillId="10" borderId="95" xfId="0" applyNumberFormat="1" applyFont="1" applyFill="1" applyBorder="1" applyAlignment="1">
      <alignment horizontal="right" vertical="center"/>
    </xf>
    <xf numFmtId="181" fontId="4" fillId="10" borderId="24" xfId="0" applyNumberFormat="1" applyFont="1" applyFill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 shrinkToFit="1"/>
    </xf>
    <xf numFmtId="178" fontId="4" fillId="0" borderId="94" xfId="0" applyNumberFormat="1" applyFont="1" applyBorder="1" applyAlignment="1">
      <alignment horizontal="right" vertical="center"/>
    </xf>
    <xf numFmtId="178" fontId="4" fillId="12" borderId="97" xfId="0" applyNumberFormat="1" applyFont="1" applyFill="1" applyBorder="1" applyAlignment="1">
      <alignment horizontal="right" vertical="center"/>
    </xf>
    <xf numFmtId="0" fontId="4" fillId="11" borderId="0" xfId="0" applyFont="1" applyFill="1" applyAlignment="1">
      <alignment vertical="center"/>
    </xf>
    <xf numFmtId="176" fontId="4" fillId="15" borderId="3" xfId="0" applyNumberFormat="1" applyFont="1" applyFill="1" applyBorder="1" applyAlignment="1">
      <alignment horizontal="center" vertical="center"/>
    </xf>
    <xf numFmtId="177" fontId="4" fillId="15" borderId="2" xfId="0" applyNumberFormat="1" applyFont="1" applyFill="1" applyBorder="1" applyAlignment="1">
      <alignment horizontal="center" vertical="center"/>
    </xf>
    <xf numFmtId="178" fontId="0" fillId="12" borderId="0" xfId="0" applyNumberFormat="1" applyFill="1" applyAlignment="1">
      <alignment vertical="center"/>
    </xf>
    <xf numFmtId="0" fontId="4" fillId="12" borderId="0" xfId="0" applyFont="1" applyFill="1" applyAlignment="1">
      <alignment vertical="center"/>
    </xf>
    <xf numFmtId="178" fontId="4" fillId="12" borderId="0" xfId="0" applyNumberFormat="1" applyFont="1" applyFill="1" applyAlignment="1">
      <alignment vertical="center"/>
    </xf>
    <xf numFmtId="178" fontId="4" fillId="12" borderId="16" xfId="0" applyNumberFormat="1" applyFont="1" applyFill="1" applyBorder="1" applyAlignment="1">
      <alignment horizontal="right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 shrinkToFit="1"/>
    </xf>
    <xf numFmtId="178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178" fontId="4" fillId="0" borderId="6" xfId="0" applyNumberFormat="1" applyFont="1" applyBorder="1" applyAlignment="1">
      <alignment vertical="center" shrinkToFit="1"/>
    </xf>
    <xf numFmtId="178" fontId="4" fillId="0" borderId="56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8" fontId="4" fillId="0" borderId="63" xfId="0" applyNumberFormat="1" applyFont="1" applyBorder="1" applyAlignment="1">
      <alignment vertical="center"/>
    </xf>
    <xf numFmtId="178" fontId="4" fillId="0" borderId="92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horizontal="right" vertical="center" shrinkToFit="1"/>
    </xf>
    <xf numFmtId="178" fontId="4" fillId="0" borderId="93" xfId="0" applyNumberFormat="1" applyFont="1" applyBorder="1" applyAlignment="1">
      <alignment horizontal="right" vertical="center" shrinkToFit="1"/>
    </xf>
    <xf numFmtId="0" fontId="20" fillId="0" borderId="0" xfId="0" applyFont="1" applyAlignment="1">
      <alignment vertical="center"/>
    </xf>
    <xf numFmtId="178" fontId="20" fillId="0" borderId="0" xfId="0" applyNumberFormat="1" applyFont="1" applyAlignment="1">
      <alignment vertical="center"/>
    </xf>
    <xf numFmtId="179" fontId="0" fillId="0" borderId="0" xfId="0" applyNumberFormat="1" applyAlignment="1">
      <alignment vertical="center"/>
    </xf>
    <xf numFmtId="178" fontId="13" fillId="2" borderId="0" xfId="1" applyNumberFormat="1" applyFont="1" applyFill="1" applyAlignment="1">
      <alignment vertical="center"/>
    </xf>
    <xf numFmtId="178" fontId="13" fillId="3" borderId="0" xfId="1" applyNumberFormat="1" applyFont="1" applyFill="1" applyAlignment="1">
      <alignment vertical="center"/>
    </xf>
    <xf numFmtId="178" fontId="13" fillId="7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178" fontId="0" fillId="0" borderId="0" xfId="0" applyNumberFormat="1"/>
    <xf numFmtId="0" fontId="0" fillId="0" borderId="0" xfId="0" applyAlignment="1">
      <alignment vertical="top"/>
    </xf>
    <xf numFmtId="0" fontId="20" fillId="0" borderId="0" xfId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8" fontId="22" fillId="9" borderId="79" xfId="2" applyNumberFormat="1" applyFont="1" applyFill="1" applyBorder="1"/>
    <xf numFmtId="38" fontId="22" fillId="9" borderId="80" xfId="2" applyNumberFormat="1" applyFont="1" applyFill="1" applyBorder="1"/>
    <xf numFmtId="38" fontId="22" fillId="9" borderId="81" xfId="2" applyNumberFormat="1" applyFont="1" applyFill="1" applyBorder="1"/>
    <xf numFmtId="38" fontId="22" fillId="9" borderId="82" xfId="2" applyNumberFormat="1" applyFont="1" applyFill="1" applyBorder="1"/>
    <xf numFmtId="0" fontId="4" fillId="0" borderId="3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78" fontId="23" fillId="3" borderId="0" xfId="1" applyNumberFormat="1" applyFont="1" applyFill="1" applyAlignment="1">
      <alignment vertical="center"/>
    </xf>
    <xf numFmtId="178" fontId="24" fillId="2" borderId="0" xfId="1" applyNumberFormat="1" applyFont="1" applyFill="1" applyAlignment="1">
      <alignment vertical="center"/>
    </xf>
    <xf numFmtId="178" fontId="25" fillId="7" borderId="0" xfId="1" applyNumberFormat="1" applyFont="1" applyFill="1" applyAlignment="1">
      <alignment vertical="center"/>
    </xf>
    <xf numFmtId="178" fontId="4" fillId="0" borderId="92" xfId="0" applyNumberFormat="1" applyFont="1" applyBorder="1" applyAlignment="1">
      <alignment vertical="center"/>
    </xf>
    <xf numFmtId="178" fontId="26" fillId="0" borderId="0" xfId="0" applyNumberFormat="1" applyFont="1" applyAlignment="1">
      <alignment vertical="center"/>
    </xf>
    <xf numFmtId="0" fontId="4" fillId="10" borderId="0" xfId="0" applyFont="1" applyFill="1" applyAlignment="1">
      <alignment vertical="center"/>
    </xf>
    <xf numFmtId="178" fontId="0" fillId="10" borderId="0" xfId="0" applyNumberFormat="1" applyFill="1" applyAlignment="1">
      <alignment vertical="center"/>
    </xf>
    <xf numFmtId="176" fontId="4" fillId="15" borderId="86" xfId="0" applyNumberFormat="1" applyFont="1" applyFill="1" applyBorder="1" applyAlignment="1">
      <alignment horizontal="center" vertical="center"/>
    </xf>
    <xf numFmtId="177" fontId="4" fillId="15" borderId="64" xfId="0" applyNumberFormat="1" applyFont="1" applyFill="1" applyBorder="1" applyAlignment="1">
      <alignment horizontal="center" vertical="center"/>
    </xf>
    <xf numFmtId="178" fontId="4" fillId="17" borderId="16" xfId="0" applyNumberFormat="1" applyFont="1" applyFill="1" applyBorder="1" applyAlignment="1">
      <alignment vertical="center" shrinkToFit="1"/>
    </xf>
    <xf numFmtId="180" fontId="4" fillId="17" borderId="7" xfId="0" applyNumberFormat="1" applyFont="1" applyFill="1" applyBorder="1" applyAlignment="1">
      <alignment vertical="center" shrinkToFit="1"/>
    </xf>
    <xf numFmtId="178" fontId="4" fillId="17" borderId="8" xfId="0" applyNumberFormat="1" applyFont="1" applyFill="1" applyBorder="1" applyAlignment="1">
      <alignment vertical="center" shrinkToFit="1"/>
    </xf>
    <xf numFmtId="178" fontId="4" fillId="17" borderId="71" xfId="0" applyNumberFormat="1" applyFont="1" applyFill="1" applyBorder="1" applyAlignment="1">
      <alignment vertical="center" shrinkToFit="1"/>
    </xf>
    <xf numFmtId="178" fontId="4" fillId="17" borderId="10" xfId="0" applyNumberFormat="1" applyFont="1" applyFill="1" applyBorder="1" applyAlignment="1">
      <alignment vertical="center" shrinkToFit="1"/>
    </xf>
    <xf numFmtId="178" fontId="4" fillId="17" borderId="18" xfId="0" applyNumberFormat="1" applyFont="1" applyFill="1" applyBorder="1" applyAlignment="1">
      <alignment vertical="center" shrinkToFit="1"/>
    </xf>
    <xf numFmtId="178" fontId="4" fillId="17" borderId="2" xfId="0" applyNumberFormat="1" applyFont="1" applyFill="1" applyBorder="1" applyAlignment="1">
      <alignment vertical="center" shrinkToFit="1"/>
    </xf>
    <xf numFmtId="178" fontId="4" fillId="17" borderId="3" xfId="0" applyNumberFormat="1" applyFont="1" applyFill="1" applyBorder="1" applyAlignment="1">
      <alignment vertical="center" shrinkToFit="1"/>
    </xf>
    <xf numFmtId="0" fontId="4" fillId="17" borderId="14" xfId="0" applyFont="1" applyFill="1" applyBorder="1" applyAlignment="1">
      <alignment vertical="center" shrinkToFit="1"/>
    </xf>
    <xf numFmtId="178" fontId="4" fillId="17" borderId="7" xfId="0" applyNumberFormat="1" applyFont="1" applyFill="1" applyBorder="1" applyAlignment="1">
      <alignment vertical="center" shrinkToFit="1"/>
    </xf>
    <xf numFmtId="0" fontId="4" fillId="17" borderId="71" xfId="0" applyFont="1" applyFill="1" applyBorder="1" applyAlignment="1">
      <alignment vertical="center" shrinkToFit="1"/>
    </xf>
    <xf numFmtId="0" fontId="4" fillId="17" borderId="8" xfId="0" applyFont="1" applyFill="1" applyBorder="1" applyAlignment="1">
      <alignment vertical="center" shrinkToFit="1"/>
    </xf>
    <xf numFmtId="0" fontId="4" fillId="17" borderId="11" xfId="0" applyFont="1" applyFill="1" applyBorder="1" applyAlignment="1">
      <alignment vertical="center" shrinkToFit="1"/>
    </xf>
    <xf numFmtId="178" fontId="4" fillId="17" borderId="74" xfId="0" applyNumberFormat="1" applyFont="1" applyFill="1" applyBorder="1" applyAlignment="1">
      <alignment vertical="center" shrinkToFit="1"/>
    </xf>
    <xf numFmtId="0" fontId="4" fillId="17" borderId="16" xfId="0" applyFont="1" applyFill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38" fontId="22" fillId="9" borderId="42" xfId="2" applyNumberFormat="1" applyFont="1" applyFill="1" applyBorder="1"/>
    <xf numFmtId="38" fontId="22" fillId="9" borderId="60" xfId="2" applyNumberFormat="1" applyFont="1" applyFill="1" applyBorder="1"/>
    <xf numFmtId="178" fontId="4" fillId="10" borderId="83" xfId="0" applyNumberFormat="1" applyFont="1" applyFill="1" applyBorder="1" applyAlignment="1">
      <alignment vertical="center"/>
    </xf>
    <xf numFmtId="182" fontId="0" fillId="0" borderId="0" xfId="0" applyNumberFormat="1" applyAlignment="1">
      <alignment vertical="center"/>
    </xf>
    <xf numFmtId="178" fontId="4" fillId="0" borderId="26" xfId="0" applyNumberFormat="1" applyFont="1" applyBorder="1" applyAlignment="1">
      <alignment horizontal="right" vertical="center"/>
    </xf>
    <xf numFmtId="0" fontId="4" fillId="0" borderId="98" xfId="0" applyFont="1" applyBorder="1" applyAlignment="1">
      <alignment vertical="center"/>
    </xf>
    <xf numFmtId="178" fontId="4" fillId="9" borderId="23" xfId="0" applyNumberFormat="1" applyFont="1" applyFill="1" applyBorder="1" applyAlignment="1">
      <alignment vertical="center"/>
    </xf>
    <xf numFmtId="178" fontId="4" fillId="12" borderId="99" xfId="0" applyNumberFormat="1" applyFont="1" applyFill="1" applyBorder="1" applyAlignment="1">
      <alignment vertical="center"/>
    </xf>
    <xf numFmtId="178" fontId="4" fillId="12" borderId="99" xfId="0" applyNumberFormat="1" applyFont="1" applyFill="1" applyBorder="1" applyAlignment="1">
      <alignment vertical="center" shrinkToFit="1"/>
    </xf>
    <xf numFmtId="178" fontId="4" fillId="12" borderId="100" xfId="0" applyNumberFormat="1" applyFont="1" applyFill="1" applyBorder="1" applyAlignment="1">
      <alignment vertical="center"/>
    </xf>
    <xf numFmtId="0" fontId="4" fillId="12" borderId="99" xfId="0" applyFont="1" applyFill="1" applyBorder="1" applyAlignment="1">
      <alignment vertical="center"/>
    </xf>
    <xf numFmtId="178" fontId="4" fillId="9" borderId="26" xfId="0" applyNumberFormat="1" applyFont="1" applyFill="1" applyBorder="1" applyAlignment="1">
      <alignment vertical="center"/>
    </xf>
    <xf numFmtId="178" fontId="4" fillId="0" borderId="26" xfId="0" applyNumberFormat="1" applyFont="1" applyBorder="1" applyAlignment="1">
      <alignment vertical="center" shrinkToFit="1"/>
    </xf>
    <xf numFmtId="178" fontId="4" fillId="0" borderId="27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8" fontId="4" fillId="12" borderId="26" xfId="0" applyNumberFormat="1" applyFont="1" applyFill="1" applyBorder="1" applyAlignment="1">
      <alignment vertical="center"/>
    </xf>
    <xf numFmtId="178" fontId="4" fillId="12" borderId="26" xfId="0" applyNumberFormat="1" applyFont="1" applyFill="1" applyBorder="1" applyAlignment="1">
      <alignment vertical="center" shrinkToFit="1"/>
    </xf>
    <xf numFmtId="178" fontId="4" fillId="12" borderId="27" xfId="0" applyNumberFormat="1" applyFont="1" applyFill="1" applyBorder="1" applyAlignment="1">
      <alignment vertical="center"/>
    </xf>
    <xf numFmtId="178" fontId="4" fillId="12" borderId="27" xfId="0" applyNumberFormat="1" applyFont="1" applyFill="1" applyBorder="1" applyAlignment="1">
      <alignment horizontal="right" vertical="center"/>
    </xf>
    <xf numFmtId="178" fontId="4" fillId="11" borderId="26" xfId="0" applyNumberFormat="1" applyFont="1" applyFill="1" applyBorder="1" applyAlignment="1">
      <alignment vertical="center"/>
    </xf>
    <xf numFmtId="178" fontId="4" fillId="11" borderId="26" xfId="0" applyNumberFormat="1" applyFont="1" applyFill="1" applyBorder="1" applyAlignment="1">
      <alignment vertical="center" shrinkToFit="1"/>
    </xf>
    <xf numFmtId="178" fontId="4" fillId="11" borderId="27" xfId="0" applyNumberFormat="1" applyFont="1" applyFill="1" applyBorder="1" applyAlignment="1">
      <alignment vertical="center"/>
    </xf>
    <xf numFmtId="178" fontId="4" fillId="11" borderId="18" xfId="0" applyNumberFormat="1" applyFont="1" applyFill="1" applyBorder="1" applyAlignment="1">
      <alignment vertical="center"/>
    </xf>
    <xf numFmtId="0" fontId="4" fillId="11" borderId="18" xfId="0" applyFont="1" applyFill="1" applyBorder="1" applyAlignment="1">
      <alignment vertical="center" shrinkToFit="1"/>
    </xf>
    <xf numFmtId="178" fontId="4" fillId="11" borderId="38" xfId="0" applyNumberFormat="1" applyFont="1" applyFill="1" applyBorder="1" applyAlignment="1">
      <alignment vertical="center"/>
    </xf>
    <xf numFmtId="0" fontId="4" fillId="11" borderId="18" xfId="0" applyFont="1" applyFill="1" applyBorder="1" applyAlignment="1">
      <alignment vertical="center"/>
    </xf>
    <xf numFmtId="178" fontId="4" fillId="0" borderId="6" xfId="0" applyNumberFormat="1" applyFont="1" applyBorder="1" applyAlignment="1">
      <alignment vertical="center"/>
    </xf>
    <xf numFmtId="178" fontId="4" fillId="0" borderId="23" xfId="0" applyNumberFormat="1" applyFont="1" applyBorder="1" applyAlignment="1">
      <alignment vertical="center" shrinkToFit="1"/>
    </xf>
    <xf numFmtId="178" fontId="4" fillId="9" borderId="99" xfId="0" applyNumberFormat="1" applyFont="1" applyFill="1" applyBorder="1" applyAlignment="1">
      <alignment vertical="center"/>
    </xf>
    <xf numFmtId="178" fontId="4" fillId="0" borderId="99" xfId="0" applyNumberFormat="1" applyFont="1" applyBorder="1" applyAlignment="1">
      <alignment vertical="center" shrinkToFit="1"/>
    </xf>
    <xf numFmtId="178" fontId="4" fillId="11" borderId="18" xfId="0" applyNumberFormat="1" applyFont="1" applyFill="1" applyBorder="1" applyAlignment="1">
      <alignment vertical="center" shrinkToFit="1"/>
    </xf>
    <xf numFmtId="0" fontId="27" fillId="0" borderId="0" xfId="0" applyFont="1" applyAlignment="1">
      <alignment vertical="center"/>
    </xf>
    <xf numFmtId="0" fontId="4" fillId="9" borderId="0" xfId="0" applyFont="1" applyFill="1" applyAlignment="1">
      <alignment vertical="center" shrinkToFit="1"/>
    </xf>
    <xf numFmtId="176" fontId="4" fillId="9" borderId="3" xfId="0" applyNumberFormat="1" applyFont="1" applyFill="1" applyBorder="1" applyAlignment="1">
      <alignment horizontal="center" vertical="center" shrinkToFit="1"/>
    </xf>
    <xf numFmtId="177" fontId="4" fillId="9" borderId="2" xfId="0" applyNumberFormat="1" applyFont="1" applyFill="1" applyBorder="1" applyAlignment="1">
      <alignment horizontal="center" vertical="center" shrinkToFit="1"/>
    </xf>
    <xf numFmtId="176" fontId="4" fillId="9" borderId="3" xfId="0" applyNumberFormat="1" applyFont="1" applyFill="1" applyBorder="1" applyAlignment="1">
      <alignment horizontal="center" vertical="center"/>
    </xf>
    <xf numFmtId="176" fontId="4" fillId="9" borderId="86" xfId="0" applyNumberFormat="1" applyFont="1" applyFill="1" applyBorder="1" applyAlignment="1">
      <alignment horizontal="center" vertical="center"/>
    </xf>
    <xf numFmtId="177" fontId="4" fillId="9" borderId="2" xfId="0" applyNumberFormat="1" applyFont="1" applyFill="1" applyBorder="1" applyAlignment="1">
      <alignment horizontal="center" vertical="center"/>
    </xf>
    <xf numFmtId="177" fontId="4" fillId="9" borderId="64" xfId="0" applyNumberFormat="1" applyFont="1" applyFill="1" applyBorder="1" applyAlignment="1">
      <alignment horizontal="center" vertical="center"/>
    </xf>
    <xf numFmtId="178" fontId="4" fillId="0" borderId="16" xfId="0" applyNumberFormat="1" applyFont="1" applyBorder="1" applyAlignment="1">
      <alignment vertical="center"/>
    </xf>
    <xf numFmtId="0" fontId="28" fillId="9" borderId="0" xfId="0" applyFont="1" applyFill="1" applyAlignment="1">
      <alignment horizontal="center" vertical="center"/>
    </xf>
    <xf numFmtId="0" fontId="10" fillId="0" borderId="6" xfId="0" applyFont="1" applyBorder="1" applyAlignment="1">
      <alignment horizontal="center" vertical="top" shrinkToFit="1"/>
    </xf>
    <xf numFmtId="178" fontId="4" fillId="9" borderId="6" xfId="0" applyNumberFormat="1" applyFont="1" applyFill="1" applyBorder="1" applyAlignment="1">
      <alignment horizontal="center" vertical="center"/>
    </xf>
    <xf numFmtId="178" fontId="4" fillId="9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" fontId="29" fillId="0" borderId="3" xfId="0" applyNumberFormat="1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1" fontId="30" fillId="0" borderId="3" xfId="0" applyNumberFormat="1" applyFont="1" applyBorder="1" applyAlignment="1">
      <alignment vertical="center"/>
    </xf>
    <xf numFmtId="178" fontId="4" fillId="17" borderId="11" xfId="0" applyNumberFormat="1" applyFont="1" applyFill="1" applyBorder="1" applyAlignment="1">
      <alignment vertical="center" shrinkToFit="1"/>
    </xf>
    <xf numFmtId="178" fontId="4" fillId="17" borderId="99" xfId="0" applyNumberFormat="1" applyFont="1" applyFill="1" applyBorder="1" applyAlignment="1">
      <alignment vertical="center" shrinkToFit="1"/>
    </xf>
    <xf numFmtId="178" fontId="4" fillId="17" borderId="26" xfId="0" applyNumberFormat="1" applyFont="1" applyFill="1" applyBorder="1" applyAlignment="1">
      <alignment vertical="center" shrinkToFit="1"/>
    </xf>
    <xf numFmtId="0" fontId="4" fillId="17" borderId="18" xfId="0" applyFont="1" applyFill="1" applyBorder="1" applyAlignment="1">
      <alignment vertical="center" shrinkToFit="1"/>
    </xf>
    <xf numFmtId="0" fontId="21" fillId="18" borderId="2" xfId="0" applyFont="1" applyFill="1" applyBorder="1" applyAlignment="1">
      <alignment horizontal="center" vertical="top" shrinkToFit="1"/>
    </xf>
    <xf numFmtId="178" fontId="16" fillId="18" borderId="7" xfId="0" applyNumberFormat="1" applyFont="1" applyFill="1" applyBorder="1" applyAlignment="1">
      <alignment horizontal="center" vertical="top" shrinkToFit="1"/>
    </xf>
    <xf numFmtId="0" fontId="7" fillId="19" borderId="7" xfId="0" applyFont="1" applyFill="1" applyBorder="1" applyAlignment="1">
      <alignment horizontal="center" vertical="top" shrinkToFit="1"/>
    </xf>
    <xf numFmtId="178" fontId="4" fillId="19" borderId="7" xfId="0" applyNumberFormat="1" applyFont="1" applyFill="1" applyBorder="1" applyAlignment="1">
      <alignment horizontal="center" vertical="top" shrinkToFit="1"/>
    </xf>
    <xf numFmtId="0" fontId="4" fillId="19" borderId="7" xfId="0" applyFont="1" applyFill="1" applyBorder="1" applyAlignment="1">
      <alignment horizontal="center" vertical="top" shrinkToFit="1"/>
    </xf>
    <xf numFmtId="0" fontId="31" fillId="0" borderId="7" xfId="0" applyFont="1" applyBorder="1" applyAlignment="1">
      <alignment horizontal="center" vertical="top" shrinkToFit="1"/>
    </xf>
    <xf numFmtId="178" fontId="4" fillId="9" borderId="10" xfId="0" applyNumberFormat="1" applyFont="1" applyFill="1" applyBorder="1" applyAlignment="1">
      <alignment vertical="center" shrinkToFit="1"/>
    </xf>
    <xf numFmtId="178" fontId="4" fillId="9" borderId="18" xfId="0" applyNumberFormat="1" applyFont="1" applyFill="1" applyBorder="1" applyAlignment="1">
      <alignment vertical="center" shrinkToFit="1"/>
    </xf>
    <xf numFmtId="0" fontId="4" fillId="9" borderId="7" xfId="0" applyFont="1" applyFill="1" applyBorder="1" applyAlignment="1">
      <alignment horizontal="center" vertical="top" shrinkToFit="1"/>
    </xf>
    <xf numFmtId="0" fontId="10" fillId="9" borderId="7" xfId="0" applyFont="1" applyFill="1" applyBorder="1" applyAlignment="1">
      <alignment horizontal="center" vertical="top" shrinkToFit="1"/>
    </xf>
    <xf numFmtId="0" fontId="36" fillId="0" borderId="7" xfId="0" applyFont="1" applyBorder="1" applyAlignment="1">
      <alignment horizontal="center" vertical="top" shrinkToFit="1"/>
    </xf>
    <xf numFmtId="178" fontId="4" fillId="9" borderId="3" xfId="0" applyNumberFormat="1" applyFont="1" applyFill="1" applyBorder="1" applyAlignment="1">
      <alignment vertical="center"/>
    </xf>
    <xf numFmtId="178" fontId="4" fillId="9" borderId="26" xfId="0" applyNumberFormat="1" applyFont="1" applyFill="1" applyBorder="1" applyAlignment="1">
      <alignment horizontal="right" vertical="center" shrinkToFit="1"/>
    </xf>
    <xf numFmtId="178" fontId="4" fillId="9" borderId="18" xfId="0" applyNumberFormat="1" applyFont="1" applyFill="1" applyBorder="1" applyAlignment="1">
      <alignment horizontal="right" vertical="center" shrinkToFit="1"/>
    </xf>
    <xf numFmtId="178" fontId="4" fillId="9" borderId="8" xfId="0" applyNumberFormat="1" applyFont="1" applyFill="1" applyBorder="1" applyAlignment="1">
      <alignment vertical="center" shrinkToFit="1"/>
    </xf>
    <xf numFmtId="178" fontId="4" fillId="9" borderId="9" xfId="0" applyNumberFormat="1" applyFont="1" applyFill="1" applyBorder="1" applyAlignment="1">
      <alignment vertical="center"/>
    </xf>
    <xf numFmtId="178" fontId="4" fillId="9" borderId="16" xfId="0" applyNumberFormat="1" applyFont="1" applyFill="1" applyBorder="1" applyAlignment="1">
      <alignment vertical="center" shrinkToFit="1"/>
    </xf>
    <xf numFmtId="178" fontId="4" fillId="9" borderId="17" xfId="0" applyNumberFormat="1" applyFont="1" applyFill="1" applyBorder="1" applyAlignment="1">
      <alignment vertical="center"/>
    </xf>
    <xf numFmtId="178" fontId="4" fillId="9" borderId="71" xfId="0" applyNumberFormat="1" applyFont="1" applyFill="1" applyBorder="1" applyAlignment="1">
      <alignment vertical="center" shrinkToFit="1"/>
    </xf>
    <xf numFmtId="178" fontId="4" fillId="9" borderId="73" xfId="0" applyNumberFormat="1" applyFont="1" applyFill="1" applyBorder="1" applyAlignment="1">
      <alignment vertical="center"/>
    </xf>
    <xf numFmtId="178" fontId="4" fillId="9" borderId="3" xfId="0" applyNumberFormat="1" applyFont="1" applyFill="1" applyBorder="1" applyAlignment="1">
      <alignment vertical="center" shrinkToFit="1"/>
    </xf>
    <xf numFmtId="178" fontId="4" fillId="9" borderId="2" xfId="0" applyNumberFormat="1" applyFont="1" applyFill="1" applyBorder="1" applyAlignment="1">
      <alignment vertical="center" shrinkToFit="1"/>
    </xf>
    <xf numFmtId="180" fontId="4" fillId="9" borderId="7" xfId="0" applyNumberFormat="1" applyFont="1" applyFill="1" applyBorder="1" applyAlignment="1">
      <alignment vertical="center" shrinkToFit="1"/>
    </xf>
    <xf numFmtId="0" fontId="7" fillId="9" borderId="2" xfId="0" applyFont="1" applyFill="1" applyBorder="1" applyAlignment="1">
      <alignment horizontal="center" vertical="top" shrinkToFit="1"/>
    </xf>
    <xf numFmtId="178" fontId="4" fillId="9" borderId="7" xfId="0" applyNumberFormat="1" applyFont="1" applyFill="1" applyBorder="1" applyAlignment="1">
      <alignment horizontal="center" vertical="top" shrinkToFit="1"/>
    </xf>
    <xf numFmtId="0" fontId="7" fillId="9" borderId="7" xfId="0" applyFont="1" applyFill="1" applyBorder="1" applyAlignment="1">
      <alignment horizontal="center" vertical="top" shrinkToFit="1"/>
    </xf>
    <xf numFmtId="178" fontId="11" fillId="9" borderId="7" xfId="0" applyNumberFormat="1" applyFont="1" applyFill="1" applyBorder="1" applyAlignment="1">
      <alignment horizontal="center" vertical="top" shrinkToFit="1"/>
    </xf>
    <xf numFmtId="178" fontId="11" fillId="9" borderId="6" xfId="0" applyNumberFormat="1" applyFont="1" applyFill="1" applyBorder="1" applyAlignment="1">
      <alignment horizontal="center" vertical="top" shrinkToFit="1"/>
    </xf>
    <xf numFmtId="178" fontId="4" fillId="0" borderId="6" xfId="0" applyNumberFormat="1" applyFont="1" applyBorder="1" applyAlignment="1">
      <alignment horizontal="center" vertical="center"/>
    </xf>
    <xf numFmtId="178" fontId="4" fillId="0" borderId="102" xfId="0" applyNumberFormat="1" applyFont="1" applyBorder="1" applyAlignment="1">
      <alignment vertical="center"/>
    </xf>
    <xf numFmtId="178" fontId="4" fillId="9" borderId="26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178" fontId="4" fillId="0" borderId="26" xfId="0" applyNumberFormat="1" applyFont="1" applyBorder="1" applyAlignment="1">
      <alignment vertical="center"/>
    </xf>
    <xf numFmtId="180" fontId="4" fillId="0" borderId="94" xfId="0" applyNumberFormat="1" applyFont="1" applyBorder="1" applyAlignment="1">
      <alignment vertical="center"/>
    </xf>
    <xf numFmtId="178" fontId="4" fillId="2" borderId="7" xfId="0" applyNumberFormat="1" applyFont="1" applyFill="1" applyBorder="1" applyAlignment="1">
      <alignment horizontal="center" vertical="center"/>
    </xf>
    <xf numFmtId="178" fontId="4" fillId="2" borderId="104" xfId="0" applyNumberFormat="1" applyFont="1" applyFill="1" applyBorder="1" applyAlignment="1">
      <alignment vertical="center"/>
    </xf>
    <xf numFmtId="0" fontId="4" fillId="19" borderId="7" xfId="0" applyFont="1" applyFill="1" applyBorder="1" applyAlignment="1">
      <alignment horizontal="center" vertical="center"/>
    </xf>
    <xf numFmtId="178" fontId="4" fillId="19" borderId="7" xfId="0" applyNumberFormat="1" applyFont="1" applyFill="1" applyBorder="1" applyAlignment="1">
      <alignment vertical="center"/>
    </xf>
    <xf numFmtId="178" fontId="4" fillId="19" borderId="70" xfId="0" applyNumberFormat="1" applyFont="1" applyFill="1" applyBorder="1" applyAlignment="1">
      <alignment vertical="center"/>
    </xf>
    <xf numFmtId="178" fontId="4" fillId="19" borderId="37" xfId="0" applyNumberFormat="1" applyFont="1" applyFill="1" applyBorder="1" applyAlignment="1">
      <alignment horizontal="right" vertical="center"/>
    </xf>
    <xf numFmtId="0" fontId="4" fillId="19" borderId="0" xfId="0" applyFont="1" applyFill="1" applyAlignment="1">
      <alignment vertical="center"/>
    </xf>
    <xf numFmtId="178" fontId="4" fillId="12" borderId="99" xfId="0" applyNumberFormat="1" applyFont="1" applyFill="1" applyBorder="1" applyAlignment="1">
      <alignment horizontal="center" vertical="center"/>
    </xf>
    <xf numFmtId="0" fontId="4" fillId="12" borderId="99" xfId="0" applyFont="1" applyFill="1" applyBorder="1" applyAlignment="1">
      <alignment horizontal="center" vertical="center"/>
    </xf>
    <xf numFmtId="180" fontId="4" fillId="12" borderId="103" xfId="0" applyNumberFormat="1" applyFont="1" applyFill="1" applyBorder="1" applyAlignment="1">
      <alignment vertical="center"/>
    </xf>
    <xf numFmtId="178" fontId="4" fillId="19" borderId="7" xfId="0" applyNumberFormat="1" applyFont="1" applyFill="1" applyBorder="1" applyAlignment="1">
      <alignment vertical="center" shrinkToFit="1"/>
    </xf>
    <xf numFmtId="0" fontId="21" fillId="20" borderId="2" xfId="0" applyFont="1" applyFill="1" applyBorder="1" applyAlignment="1">
      <alignment horizontal="center" vertical="top" shrinkToFit="1"/>
    </xf>
    <xf numFmtId="178" fontId="16" fillId="20" borderId="7" xfId="0" applyNumberFormat="1" applyFont="1" applyFill="1" applyBorder="1" applyAlignment="1">
      <alignment horizontal="center" vertical="top" shrinkToFit="1"/>
    </xf>
    <xf numFmtId="0" fontId="21" fillId="20" borderId="7" xfId="0" applyFont="1" applyFill="1" applyBorder="1" applyAlignment="1">
      <alignment horizontal="center" vertical="top" shrinkToFit="1"/>
    </xf>
    <xf numFmtId="0" fontId="16" fillId="20" borderId="7" xfId="0" applyFont="1" applyFill="1" applyBorder="1" applyAlignment="1">
      <alignment horizontal="center" vertical="top" shrinkToFit="1"/>
    </xf>
    <xf numFmtId="178" fontId="4" fillId="0" borderId="7" xfId="0" applyNumberFormat="1" applyFont="1" applyBorder="1" applyAlignment="1">
      <alignment horizontal="center" vertical="center"/>
    </xf>
    <xf numFmtId="178" fontId="4" fillId="19" borderId="71" xfId="0" applyNumberFormat="1" applyFont="1" applyFill="1" applyBorder="1" applyAlignment="1">
      <alignment horizontal="center" vertical="center"/>
    </xf>
    <xf numFmtId="9" fontId="4" fillId="19" borderId="71" xfId="0" applyNumberFormat="1" applyFont="1" applyFill="1" applyBorder="1" applyAlignment="1">
      <alignment horizontal="center" vertical="center"/>
    </xf>
    <xf numFmtId="178" fontId="4" fillId="19" borderId="71" xfId="0" applyNumberFormat="1" applyFont="1" applyFill="1" applyBorder="1" applyAlignment="1">
      <alignment vertical="center"/>
    </xf>
    <xf numFmtId="178" fontId="4" fillId="19" borderId="71" xfId="0" applyNumberFormat="1" applyFont="1" applyFill="1" applyBorder="1" applyAlignment="1">
      <alignment vertical="center" shrinkToFit="1"/>
    </xf>
    <xf numFmtId="178" fontId="4" fillId="19" borderId="73" xfId="0" applyNumberFormat="1" applyFont="1" applyFill="1" applyBorder="1" applyAlignment="1">
      <alignment vertical="center"/>
    </xf>
    <xf numFmtId="0" fontId="10" fillId="19" borderId="7" xfId="0" applyFont="1" applyFill="1" applyBorder="1" applyAlignment="1">
      <alignment horizontal="center" vertical="top" shrinkToFit="1"/>
    </xf>
    <xf numFmtId="178" fontId="11" fillId="19" borderId="7" xfId="0" applyNumberFormat="1" applyFont="1" applyFill="1" applyBorder="1" applyAlignment="1">
      <alignment horizontal="center" vertical="top" shrinkToFit="1"/>
    </xf>
    <xf numFmtId="178" fontId="11" fillId="19" borderId="6" xfId="0" applyNumberFormat="1" applyFont="1" applyFill="1" applyBorder="1" applyAlignment="1">
      <alignment horizontal="center" vertical="top" shrinkToFit="1"/>
    </xf>
    <xf numFmtId="0" fontId="21" fillId="19" borderId="7" xfId="0" applyFont="1" applyFill="1" applyBorder="1" applyAlignment="1">
      <alignment horizontal="center" vertical="top" shrinkToFit="1"/>
    </xf>
    <xf numFmtId="178" fontId="16" fillId="19" borderId="7" xfId="0" applyNumberFormat="1" applyFont="1" applyFill="1" applyBorder="1" applyAlignment="1">
      <alignment horizontal="center" vertical="top" shrinkToFit="1"/>
    </xf>
    <xf numFmtId="0" fontId="16" fillId="19" borderId="7" xfId="0" applyFont="1" applyFill="1" applyBorder="1" applyAlignment="1">
      <alignment horizontal="center" vertical="top" shrinkToFit="1"/>
    </xf>
    <xf numFmtId="178" fontId="7" fillId="19" borderId="7" xfId="0" applyNumberFormat="1" applyFont="1" applyFill="1" applyBorder="1" applyAlignment="1">
      <alignment horizontal="center" vertical="top" shrinkToFit="1"/>
    </xf>
    <xf numFmtId="0" fontId="7" fillId="19" borderId="2" xfId="0" applyFont="1" applyFill="1" applyBorder="1" applyAlignment="1">
      <alignment horizontal="center" vertical="top" shrinkToFit="1"/>
    </xf>
    <xf numFmtId="0" fontId="10" fillId="19" borderId="6" xfId="0" applyFont="1" applyFill="1" applyBorder="1" applyAlignment="1">
      <alignment horizontal="center" vertical="top" shrinkToFit="1"/>
    </xf>
    <xf numFmtId="0" fontId="21" fillId="19" borderId="2" xfId="0" applyFont="1" applyFill="1" applyBorder="1" applyAlignment="1">
      <alignment horizontal="center" vertical="top" shrinkToFit="1"/>
    </xf>
    <xf numFmtId="178" fontId="10" fillId="19" borderId="7" xfId="0" applyNumberFormat="1" applyFont="1" applyFill="1" applyBorder="1" applyAlignment="1">
      <alignment horizontal="center" vertical="top" shrinkToFit="1"/>
    </xf>
    <xf numFmtId="178" fontId="11" fillId="19" borderId="2" xfId="0" applyNumberFormat="1" applyFont="1" applyFill="1" applyBorder="1" applyAlignment="1">
      <alignment horizontal="center" vertical="top" shrinkToFit="1"/>
    </xf>
    <xf numFmtId="0" fontId="21" fillId="19" borderId="71" xfId="0" applyFont="1" applyFill="1" applyBorder="1" applyAlignment="1">
      <alignment horizontal="center" vertical="top" shrinkToFit="1"/>
    </xf>
    <xf numFmtId="0" fontId="31" fillId="19" borderId="7" xfId="0" applyFont="1" applyFill="1" applyBorder="1" applyAlignment="1">
      <alignment horizontal="center" vertical="top" shrinkToFit="1"/>
    </xf>
    <xf numFmtId="0" fontId="36" fillId="19" borderId="7" xfId="0" applyFont="1" applyFill="1" applyBorder="1" applyAlignment="1">
      <alignment horizontal="center" vertical="top" shrinkToFit="1"/>
    </xf>
    <xf numFmtId="178" fontId="7" fillId="19" borderId="2" xfId="0" applyNumberFormat="1" applyFont="1" applyFill="1" applyBorder="1" applyAlignment="1">
      <alignment horizontal="center" vertical="top" shrinkToFit="1"/>
    </xf>
    <xf numFmtId="178" fontId="4" fillId="17" borderId="14" xfId="0" applyNumberFormat="1" applyFont="1" applyFill="1" applyBorder="1" applyAlignment="1">
      <alignment vertical="center" shrinkToFit="1"/>
    </xf>
    <xf numFmtId="178" fontId="4" fillId="17" borderId="6" xfId="0" applyNumberFormat="1" applyFont="1" applyFill="1" applyBorder="1" applyAlignment="1">
      <alignment vertical="center" shrinkToFit="1"/>
    </xf>
    <xf numFmtId="178" fontId="4" fillId="17" borderId="23" xfId="0" applyNumberFormat="1" applyFont="1" applyFill="1" applyBorder="1" applyAlignment="1">
      <alignment vertical="center" shrinkToFit="1"/>
    </xf>
    <xf numFmtId="178" fontId="4" fillId="17" borderId="7" xfId="0" applyNumberFormat="1" applyFont="1" applyFill="1" applyBorder="1" applyAlignment="1">
      <alignment vertical="center"/>
    </xf>
    <xf numFmtId="178" fontId="4" fillId="17" borderId="99" xfId="0" applyNumberFormat="1" applyFont="1" applyFill="1" applyBorder="1" applyAlignment="1">
      <alignment vertical="center"/>
    </xf>
    <xf numFmtId="178" fontId="4" fillId="17" borderId="26" xfId="0" applyNumberFormat="1" applyFont="1" applyFill="1" applyBorder="1" applyAlignment="1">
      <alignment vertical="center"/>
    </xf>
    <xf numFmtId="176" fontId="4" fillId="17" borderId="3" xfId="0" applyNumberFormat="1" applyFont="1" applyFill="1" applyBorder="1" applyAlignment="1">
      <alignment horizontal="center" vertical="center" shrinkToFit="1"/>
    </xf>
    <xf numFmtId="177" fontId="4" fillId="17" borderId="2" xfId="0" applyNumberFormat="1" applyFont="1" applyFill="1" applyBorder="1" applyAlignment="1">
      <alignment horizontal="center" vertical="center" shrinkToFit="1"/>
    </xf>
    <xf numFmtId="178" fontId="4" fillId="17" borderId="25" xfId="0" applyNumberFormat="1" applyFont="1" applyFill="1" applyBorder="1" applyAlignment="1">
      <alignment horizontal="right" vertical="center" shrinkToFit="1"/>
    </xf>
    <xf numFmtId="178" fontId="4" fillId="17" borderId="18" xfId="0" applyNumberFormat="1" applyFont="1" applyFill="1" applyBorder="1" applyAlignment="1">
      <alignment horizontal="right" vertical="center" shrinkToFit="1"/>
    </xf>
    <xf numFmtId="178" fontId="4" fillId="17" borderId="36" xfId="0" applyNumberFormat="1" applyFont="1" applyFill="1" applyBorder="1" applyAlignment="1">
      <alignment vertical="center" shrinkToFit="1"/>
    </xf>
    <xf numFmtId="180" fontId="4" fillId="17" borderId="41" xfId="0" applyNumberFormat="1" applyFont="1" applyFill="1" applyBorder="1" applyAlignment="1">
      <alignment vertical="center" shrinkToFit="1"/>
    </xf>
    <xf numFmtId="178" fontId="4" fillId="17" borderId="30" xfId="0" applyNumberFormat="1" applyFont="1" applyFill="1" applyBorder="1" applyAlignment="1">
      <alignment vertical="center" shrinkToFit="1"/>
    </xf>
    <xf numFmtId="178" fontId="4" fillId="17" borderId="72" xfId="0" applyNumberFormat="1" applyFont="1" applyFill="1" applyBorder="1" applyAlignment="1">
      <alignment vertical="center" shrinkToFit="1"/>
    </xf>
    <xf numFmtId="178" fontId="4" fillId="17" borderId="31" xfId="0" applyNumberFormat="1" applyFont="1" applyFill="1" applyBorder="1" applyAlignment="1">
      <alignment vertical="center" shrinkToFit="1"/>
    </xf>
    <xf numFmtId="178" fontId="4" fillId="17" borderId="33" xfId="0" applyNumberFormat="1" applyFont="1" applyFill="1" applyBorder="1" applyAlignment="1">
      <alignment vertical="center" shrinkToFit="1"/>
    </xf>
    <xf numFmtId="178" fontId="4" fillId="17" borderId="34" xfId="0" applyNumberFormat="1" applyFont="1" applyFill="1" applyBorder="1" applyAlignment="1">
      <alignment vertical="center" shrinkToFit="1"/>
    </xf>
    <xf numFmtId="178" fontId="4" fillId="17" borderId="35" xfId="0" applyNumberFormat="1" applyFont="1" applyFill="1" applyBorder="1" applyAlignment="1">
      <alignment vertical="center" shrinkToFit="1"/>
    </xf>
    <xf numFmtId="178" fontId="4" fillId="17" borderId="32" xfId="0" applyNumberFormat="1" applyFont="1" applyFill="1" applyBorder="1" applyAlignment="1">
      <alignment vertical="center" shrinkToFit="1"/>
    </xf>
    <xf numFmtId="178" fontId="4" fillId="17" borderId="29" xfId="0" applyNumberFormat="1" applyFont="1" applyFill="1" applyBorder="1" applyAlignment="1">
      <alignment vertical="center" shrinkToFit="1"/>
    </xf>
    <xf numFmtId="178" fontId="4" fillId="21" borderId="71" xfId="0" applyNumberFormat="1" applyFont="1" applyFill="1" applyBorder="1" applyAlignment="1">
      <alignment vertical="center" shrinkToFit="1"/>
    </xf>
    <xf numFmtId="178" fontId="4" fillId="21" borderId="7" xfId="0" applyNumberFormat="1" applyFont="1" applyFill="1" applyBorder="1" applyAlignment="1">
      <alignment vertical="center" shrinkToFit="1"/>
    </xf>
    <xf numFmtId="178" fontId="4" fillId="21" borderId="71" xfId="0" applyNumberFormat="1" applyFont="1" applyFill="1" applyBorder="1" applyAlignment="1">
      <alignment vertical="center"/>
    </xf>
    <xf numFmtId="178" fontId="4" fillId="21" borderId="7" xfId="0" applyNumberFormat="1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4" fillId="17" borderId="0" xfId="0" applyFont="1" applyFill="1" applyAlignment="1">
      <alignment vertical="center" shrinkToFit="1"/>
    </xf>
    <xf numFmtId="0" fontId="4" fillId="17" borderId="0" xfId="0" applyFont="1" applyFill="1" applyAlignment="1">
      <alignment vertical="center"/>
    </xf>
    <xf numFmtId="176" fontId="4" fillId="9" borderId="29" xfId="0" applyNumberFormat="1" applyFont="1" applyFill="1" applyBorder="1" applyAlignment="1">
      <alignment horizontal="center" vertical="center"/>
    </xf>
    <xf numFmtId="177" fontId="4" fillId="9" borderId="35" xfId="0" applyNumberFormat="1" applyFont="1" applyFill="1" applyBorder="1" applyAlignment="1">
      <alignment horizontal="center" vertical="center"/>
    </xf>
    <xf numFmtId="178" fontId="4" fillId="17" borderId="23" xfId="0" applyNumberFormat="1" applyFont="1" applyFill="1" applyBorder="1" applyAlignment="1">
      <alignment horizontal="center" vertical="center"/>
    </xf>
    <xf numFmtId="0" fontId="4" fillId="17" borderId="23" xfId="0" applyFont="1" applyFill="1" applyBorder="1" applyAlignment="1">
      <alignment horizontal="center" vertical="center"/>
    </xf>
    <xf numFmtId="178" fontId="4" fillId="17" borderId="23" xfId="0" applyNumberFormat="1" applyFont="1" applyFill="1" applyBorder="1" applyAlignment="1">
      <alignment vertical="center"/>
    </xf>
    <xf numFmtId="178" fontId="4" fillId="17" borderId="9" xfId="0" applyNumberFormat="1" applyFont="1" applyFill="1" applyBorder="1" applyAlignment="1">
      <alignment vertical="center"/>
    </xf>
    <xf numFmtId="0" fontId="4" fillId="17" borderId="37" xfId="0" applyFont="1" applyFill="1" applyBorder="1" applyAlignment="1">
      <alignment vertical="center"/>
    </xf>
    <xf numFmtId="178" fontId="4" fillId="2" borderId="2" xfId="0" applyNumberFormat="1" applyFont="1" applyFill="1" applyBorder="1" applyAlignment="1">
      <alignment horizontal="center" vertical="center"/>
    </xf>
    <xf numFmtId="178" fontId="4" fillId="2" borderId="107" xfId="0" applyNumberFormat="1" applyFont="1" applyFill="1" applyBorder="1" applyAlignment="1">
      <alignment vertical="center"/>
    </xf>
    <xf numFmtId="178" fontId="4" fillId="17" borderId="9" xfId="0" applyNumberFormat="1" applyFont="1" applyFill="1" applyBorder="1" applyAlignment="1">
      <alignment horizontal="right" vertical="center"/>
    </xf>
    <xf numFmtId="0" fontId="4" fillId="17" borderId="7" xfId="0" applyFont="1" applyFill="1" applyBorder="1" applyAlignment="1">
      <alignment vertical="center"/>
    </xf>
    <xf numFmtId="178" fontId="4" fillId="17" borderId="0" xfId="0" applyNumberFormat="1" applyFont="1" applyFill="1" applyAlignment="1">
      <alignment vertical="center"/>
    </xf>
    <xf numFmtId="180" fontId="4" fillId="0" borderId="73" xfId="0" applyNumberFormat="1" applyFont="1" applyBorder="1" applyAlignment="1">
      <alignment vertical="center"/>
    </xf>
    <xf numFmtId="178" fontId="4" fillId="0" borderId="13" xfId="0" applyNumberFormat="1" applyFont="1" applyBorder="1" applyAlignment="1">
      <alignment vertical="center" shrinkToFit="1"/>
    </xf>
    <xf numFmtId="0" fontId="20" fillId="17" borderId="0" xfId="0" applyFont="1" applyFill="1" applyAlignment="1">
      <alignment vertical="center"/>
    </xf>
    <xf numFmtId="178" fontId="4" fillId="17" borderId="8" xfId="0" applyNumberFormat="1" applyFont="1" applyFill="1" applyBorder="1" applyAlignment="1">
      <alignment horizontal="center" vertical="center"/>
    </xf>
    <xf numFmtId="178" fontId="4" fillId="17" borderId="8" xfId="0" applyNumberFormat="1" applyFont="1" applyFill="1" applyBorder="1" applyAlignment="1">
      <alignment vertical="center"/>
    </xf>
    <xf numFmtId="9" fontId="4" fillId="17" borderId="8" xfId="0" applyNumberFormat="1" applyFont="1" applyFill="1" applyBorder="1" applyAlignment="1">
      <alignment horizontal="center" vertical="center"/>
    </xf>
    <xf numFmtId="178" fontId="4" fillId="9" borderId="7" xfId="0" applyNumberFormat="1" applyFont="1" applyFill="1" applyBorder="1" applyAlignment="1">
      <alignment vertical="center" shrinkToFit="1"/>
    </xf>
    <xf numFmtId="178" fontId="4" fillId="19" borderId="37" xfId="0" applyNumberFormat="1" applyFont="1" applyFill="1" applyBorder="1" applyAlignment="1">
      <alignment vertical="center"/>
    </xf>
    <xf numFmtId="180" fontId="4" fillId="12" borderId="100" xfId="0" applyNumberFormat="1" applyFont="1" applyFill="1" applyBorder="1" applyAlignment="1">
      <alignment vertical="center"/>
    </xf>
    <xf numFmtId="180" fontId="4" fillId="17" borderId="108" xfId="0" applyNumberFormat="1" applyFont="1" applyFill="1" applyBorder="1" applyAlignment="1">
      <alignment vertical="center"/>
    </xf>
    <xf numFmtId="0" fontId="4" fillId="17" borderId="23" xfId="0" applyFont="1" applyFill="1" applyBorder="1" applyAlignment="1">
      <alignment vertical="center"/>
    </xf>
    <xf numFmtId="180" fontId="4" fillId="0" borderId="27" xfId="0" applyNumberFormat="1" applyFont="1" applyBorder="1" applyAlignment="1">
      <alignment vertical="center"/>
    </xf>
    <xf numFmtId="178" fontId="4" fillId="0" borderId="74" xfId="0" applyNumberFormat="1" applyFont="1" applyBorder="1" applyAlignment="1">
      <alignment horizontal="right" vertical="center"/>
    </xf>
    <xf numFmtId="178" fontId="4" fillId="17" borderId="74" xfId="0" applyNumberFormat="1" applyFont="1" applyFill="1" applyBorder="1" applyAlignment="1">
      <alignment horizontal="right" vertical="center" shrinkToFit="1"/>
    </xf>
    <xf numFmtId="178" fontId="4" fillId="9" borderId="74" xfId="0" applyNumberFormat="1" applyFont="1" applyFill="1" applyBorder="1" applyAlignment="1">
      <alignment horizontal="right" vertical="center" shrinkToFit="1"/>
    </xf>
    <xf numFmtId="178" fontId="4" fillId="0" borderId="110" xfId="0" applyNumberFormat="1" applyFont="1" applyBorder="1" applyAlignment="1">
      <alignment horizontal="right" vertical="center"/>
    </xf>
    <xf numFmtId="0" fontId="4" fillId="0" borderId="71" xfId="0" applyFont="1" applyBorder="1" applyAlignment="1">
      <alignment vertical="center"/>
    </xf>
    <xf numFmtId="178" fontId="4" fillId="12" borderId="10" xfId="0" applyNumberFormat="1" applyFont="1" applyFill="1" applyBorder="1" applyAlignment="1">
      <alignment horizontal="right" vertical="center"/>
    </xf>
    <xf numFmtId="178" fontId="4" fillId="17" borderId="10" xfId="0" applyNumberFormat="1" applyFont="1" applyFill="1" applyBorder="1" applyAlignment="1">
      <alignment horizontal="right" vertical="center" shrinkToFit="1"/>
    </xf>
    <xf numFmtId="178" fontId="4" fillId="12" borderId="10" xfId="0" applyNumberFormat="1" applyFont="1" applyFill="1" applyBorder="1" applyAlignment="1">
      <alignment horizontal="right" vertical="center" shrinkToFit="1"/>
    </xf>
    <xf numFmtId="178" fontId="4" fillId="12" borderId="88" xfId="0" applyNumberFormat="1" applyFont="1" applyFill="1" applyBorder="1" applyAlignment="1">
      <alignment horizontal="right" vertical="center"/>
    </xf>
    <xf numFmtId="0" fontId="4" fillId="12" borderId="14" xfId="0" applyFont="1" applyFill="1" applyBorder="1" applyAlignment="1">
      <alignment vertical="center"/>
    </xf>
    <xf numFmtId="178" fontId="4" fillId="12" borderId="18" xfId="0" applyNumberFormat="1" applyFont="1" applyFill="1" applyBorder="1" applyAlignment="1">
      <alignment horizontal="right" vertical="center"/>
    </xf>
    <xf numFmtId="178" fontId="4" fillId="17" borderId="6" xfId="0" applyNumberFormat="1" applyFont="1" applyFill="1" applyBorder="1" applyAlignment="1">
      <alignment horizontal="right" vertical="center" shrinkToFit="1"/>
    </xf>
    <xf numFmtId="178" fontId="4" fillId="12" borderId="6" xfId="0" applyNumberFormat="1" applyFont="1" applyFill="1" applyBorder="1" applyAlignment="1">
      <alignment horizontal="right" vertical="center" shrinkToFit="1"/>
    </xf>
    <xf numFmtId="178" fontId="4" fillId="12" borderId="111" xfId="0" applyNumberFormat="1" applyFont="1" applyFill="1" applyBorder="1" applyAlignment="1">
      <alignment horizontal="right" vertical="center"/>
    </xf>
    <xf numFmtId="0" fontId="4" fillId="12" borderId="11" xfId="0" applyFont="1" applyFill="1" applyBorder="1" applyAlignment="1">
      <alignment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178" fontId="4" fillId="12" borderId="18" xfId="0" applyNumberFormat="1" applyFont="1" applyFill="1" applyBorder="1" applyAlignment="1">
      <alignment horizontal="right" vertical="center" shrinkToFit="1"/>
    </xf>
    <xf numFmtId="178" fontId="4" fillId="12" borderId="11" xfId="0" applyNumberFormat="1" applyFont="1" applyFill="1" applyBorder="1" applyAlignment="1">
      <alignment horizontal="right" vertical="center"/>
    </xf>
    <xf numFmtId="0" fontId="4" fillId="22" borderId="10" xfId="0" applyFont="1" applyFill="1" applyBorder="1" applyAlignment="1">
      <alignment horizontal="center" vertical="center"/>
    </xf>
    <xf numFmtId="178" fontId="37" fillId="17" borderId="2" xfId="0" applyNumberFormat="1" applyFont="1" applyFill="1" applyBorder="1" applyAlignment="1">
      <alignment horizontal="right" vertical="center" shrinkToFit="1"/>
    </xf>
    <xf numFmtId="178" fontId="37" fillId="22" borderId="2" xfId="0" applyNumberFormat="1" applyFont="1" applyFill="1" applyBorder="1" applyAlignment="1">
      <alignment horizontal="right" vertical="center" shrinkToFit="1"/>
    </xf>
    <xf numFmtId="178" fontId="37" fillId="22" borderId="88" xfId="0" applyNumberFormat="1" applyFont="1" applyFill="1" applyBorder="1" applyAlignment="1">
      <alignment horizontal="right" vertical="center"/>
    </xf>
    <xf numFmtId="178" fontId="4" fillId="22" borderId="8" xfId="0" applyNumberFormat="1" applyFont="1" applyFill="1" applyBorder="1" applyAlignment="1">
      <alignment horizontal="right" vertical="center"/>
    </xf>
    <xf numFmtId="178" fontId="4" fillId="22" borderId="7" xfId="0" applyNumberFormat="1" applyFont="1" applyFill="1" applyBorder="1" applyAlignment="1">
      <alignment horizontal="right" vertical="center"/>
    </xf>
    <xf numFmtId="0" fontId="4" fillId="22" borderId="18" xfId="0" applyFont="1" applyFill="1" applyBorder="1" applyAlignment="1">
      <alignment horizontal="center" vertical="center"/>
    </xf>
    <xf numFmtId="178" fontId="37" fillId="17" borderId="6" xfId="0" applyNumberFormat="1" applyFont="1" applyFill="1" applyBorder="1" applyAlignment="1">
      <alignment horizontal="right" vertical="center" shrinkToFit="1"/>
    </xf>
    <xf numFmtId="178" fontId="37" fillId="22" borderId="6" xfId="0" applyNumberFormat="1" applyFont="1" applyFill="1" applyBorder="1" applyAlignment="1">
      <alignment horizontal="right" vertical="center" shrinkToFit="1"/>
    </xf>
    <xf numFmtId="178" fontId="37" fillId="22" borderId="93" xfId="0" applyNumberFormat="1" applyFont="1" applyFill="1" applyBorder="1" applyAlignment="1">
      <alignment horizontal="right" vertical="center"/>
    </xf>
    <xf numFmtId="178" fontId="4" fillId="22" borderId="16" xfId="0" applyNumberFormat="1" applyFont="1" applyFill="1" applyBorder="1" applyAlignment="1">
      <alignment horizontal="right" vertical="center"/>
    </xf>
    <xf numFmtId="0" fontId="4" fillId="11" borderId="23" xfId="0" applyFont="1" applyFill="1" applyBorder="1" applyAlignment="1">
      <alignment vertical="center"/>
    </xf>
    <xf numFmtId="178" fontId="4" fillId="11" borderId="97" xfId="0" applyNumberFormat="1" applyFont="1" applyFill="1" applyBorder="1" applyAlignment="1">
      <alignment horizontal="right" vertical="center" shrinkToFit="1"/>
    </xf>
    <xf numFmtId="178" fontId="38" fillId="22" borderId="3" xfId="0" applyNumberFormat="1" applyFont="1" applyFill="1" applyBorder="1" applyAlignment="1">
      <alignment horizontal="center" vertical="center" shrinkToFit="1"/>
    </xf>
    <xf numFmtId="178" fontId="38" fillId="22" borderId="3" xfId="0" applyNumberFormat="1" applyFont="1" applyFill="1" applyBorder="1" applyAlignment="1">
      <alignment horizontal="center" vertical="center"/>
    </xf>
    <xf numFmtId="178" fontId="4" fillId="12" borderId="8" xfId="0" applyNumberFormat="1" applyFont="1" applyFill="1" applyBorder="1" applyAlignment="1">
      <alignment horizontal="center" vertical="center"/>
    </xf>
    <xf numFmtId="178" fontId="4" fillId="12" borderId="8" xfId="0" applyNumberFormat="1" applyFont="1" applyFill="1" applyBorder="1" applyAlignment="1">
      <alignment vertical="center"/>
    </xf>
    <xf numFmtId="178" fontId="4" fillId="12" borderId="9" xfId="0" applyNumberFormat="1" applyFont="1" applyFill="1" applyBorder="1" applyAlignment="1">
      <alignment vertical="center"/>
    </xf>
    <xf numFmtId="0" fontId="4" fillId="12" borderId="37" xfId="0" applyFont="1" applyFill="1" applyBorder="1" applyAlignment="1">
      <alignment vertical="center"/>
    </xf>
    <xf numFmtId="9" fontId="4" fillId="12" borderId="8" xfId="0" applyNumberFormat="1" applyFont="1" applyFill="1" applyBorder="1" applyAlignment="1">
      <alignment horizontal="center" vertical="center"/>
    </xf>
    <xf numFmtId="178" fontId="4" fillId="12" borderId="83" xfId="0" applyNumberFormat="1" applyFont="1" applyFill="1" applyBorder="1" applyAlignment="1">
      <alignment vertical="center"/>
    </xf>
    <xf numFmtId="178" fontId="4" fillId="12" borderId="9" xfId="0" applyNumberFormat="1" applyFont="1" applyFill="1" applyBorder="1" applyAlignment="1">
      <alignment horizontal="right" vertical="center"/>
    </xf>
    <xf numFmtId="178" fontId="4" fillId="9" borderId="0" xfId="0" applyNumberFormat="1" applyFont="1" applyFill="1" applyAlignment="1">
      <alignment vertical="center"/>
    </xf>
    <xf numFmtId="178" fontId="4" fillId="12" borderId="7" xfId="0" applyNumberFormat="1" applyFont="1" applyFill="1" applyBorder="1" applyAlignment="1">
      <alignment horizontal="center" vertical="center"/>
    </xf>
    <xf numFmtId="178" fontId="4" fillId="12" borderId="71" xfId="0" applyNumberFormat="1" applyFont="1" applyFill="1" applyBorder="1" applyAlignment="1">
      <alignment vertical="center"/>
    </xf>
    <xf numFmtId="178" fontId="4" fillId="12" borderId="71" xfId="0" applyNumberFormat="1" applyFont="1" applyFill="1" applyBorder="1" applyAlignment="1">
      <alignment vertical="center" shrinkToFit="1"/>
    </xf>
    <xf numFmtId="178" fontId="4" fillId="12" borderId="14" xfId="0" applyNumberFormat="1" applyFont="1" applyFill="1" applyBorder="1" applyAlignment="1">
      <alignment horizontal="right" vertical="center"/>
    </xf>
    <xf numFmtId="178" fontId="4" fillId="12" borderId="7" xfId="0" applyNumberFormat="1" applyFont="1" applyFill="1" applyBorder="1" applyAlignment="1">
      <alignment horizontal="right" vertical="center"/>
    </xf>
    <xf numFmtId="0" fontId="4" fillId="12" borderId="6" xfId="0" applyFont="1" applyFill="1" applyBorder="1" applyAlignment="1">
      <alignment horizontal="center" vertical="center"/>
    </xf>
    <xf numFmtId="178" fontId="4" fillId="22" borderId="10" xfId="0" applyNumberFormat="1" applyFont="1" applyFill="1" applyBorder="1" applyAlignment="1">
      <alignment horizontal="right" vertical="center" shrinkToFit="1"/>
    </xf>
    <xf numFmtId="178" fontId="4" fillId="22" borderId="88" xfId="0" applyNumberFormat="1" applyFont="1" applyFill="1" applyBorder="1" applyAlignment="1">
      <alignment horizontal="right" vertical="center"/>
    </xf>
    <xf numFmtId="178" fontId="4" fillId="22" borderId="14" xfId="0" applyNumberFormat="1" applyFont="1" applyFill="1" applyBorder="1" applyAlignment="1">
      <alignment horizontal="right" vertical="center"/>
    </xf>
    <xf numFmtId="178" fontId="4" fillId="22" borderId="18" xfId="0" applyNumberFormat="1" applyFont="1" applyFill="1" applyBorder="1" applyAlignment="1">
      <alignment horizontal="right" vertical="center" shrinkToFit="1"/>
    </xf>
    <xf numFmtId="178" fontId="4" fillId="22" borderId="111" xfId="0" applyNumberFormat="1" applyFont="1" applyFill="1" applyBorder="1" applyAlignment="1">
      <alignment horizontal="right" vertical="center"/>
    </xf>
    <xf numFmtId="178" fontId="4" fillId="22" borderId="11" xfId="0" applyNumberFormat="1" applyFont="1" applyFill="1" applyBorder="1" applyAlignment="1">
      <alignment horizontal="right" vertical="center"/>
    </xf>
    <xf numFmtId="178" fontId="4" fillId="11" borderId="8" xfId="0" applyNumberFormat="1" applyFont="1" applyFill="1" applyBorder="1" applyAlignment="1">
      <alignment horizontal="right" vertical="center"/>
    </xf>
    <xf numFmtId="178" fontId="40" fillId="22" borderId="3" xfId="0" applyNumberFormat="1" applyFont="1" applyFill="1" applyBorder="1" applyAlignment="1">
      <alignment horizontal="center" vertical="center" shrinkToFit="1"/>
    </xf>
    <xf numFmtId="178" fontId="40" fillId="10" borderId="3" xfId="0" applyNumberFormat="1" applyFont="1" applyFill="1" applyBorder="1" applyAlignment="1">
      <alignment horizontal="center" vertical="center" shrinkToFit="1"/>
    </xf>
    <xf numFmtId="178" fontId="40" fillId="10" borderId="3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" fillId="19" borderId="14" xfId="0" applyFont="1" applyFill="1" applyBorder="1" applyAlignment="1">
      <alignment vertical="center" shrinkToFit="1"/>
    </xf>
    <xf numFmtId="178" fontId="4" fillId="17" borderId="83" xfId="0" applyNumberFormat="1" applyFont="1" applyFill="1" applyBorder="1" applyAlignment="1">
      <alignment vertical="center"/>
    </xf>
    <xf numFmtId="178" fontId="4" fillId="17" borderId="11" xfId="0" applyNumberFormat="1" applyFont="1" applyFill="1" applyBorder="1" applyAlignment="1">
      <alignment vertical="center"/>
    </xf>
    <xf numFmtId="178" fontId="4" fillId="17" borderId="87" xfId="0" applyNumberFormat="1" applyFont="1" applyFill="1" applyBorder="1" applyAlignment="1">
      <alignment vertical="center"/>
    </xf>
    <xf numFmtId="178" fontId="4" fillId="17" borderId="10" xfId="0" applyNumberFormat="1" applyFont="1" applyFill="1" applyBorder="1" applyAlignment="1">
      <alignment vertical="center"/>
    </xf>
    <xf numFmtId="178" fontId="4" fillId="17" borderId="88" xfId="0" applyNumberFormat="1" applyFont="1" applyFill="1" applyBorder="1" applyAlignment="1">
      <alignment vertical="center"/>
    </xf>
    <xf numFmtId="178" fontId="4" fillId="17" borderId="18" xfId="0" applyNumberFormat="1" applyFont="1" applyFill="1" applyBorder="1" applyAlignment="1">
      <alignment vertical="center"/>
    </xf>
    <xf numFmtId="178" fontId="4" fillId="17" borderId="89" xfId="0" applyNumberFormat="1" applyFont="1" applyFill="1" applyBorder="1" applyAlignment="1">
      <alignment vertical="center"/>
    </xf>
    <xf numFmtId="178" fontId="4" fillId="17" borderId="3" xfId="0" applyNumberFormat="1" applyFont="1" applyFill="1" applyBorder="1" applyAlignment="1">
      <alignment vertical="center"/>
    </xf>
    <xf numFmtId="178" fontId="4" fillId="17" borderId="92" xfId="0" applyNumberFormat="1" applyFont="1" applyFill="1" applyBorder="1" applyAlignment="1">
      <alignment vertical="center"/>
    </xf>
    <xf numFmtId="178" fontId="4" fillId="17" borderId="10" xfId="0" applyNumberFormat="1" applyFont="1" applyFill="1" applyBorder="1" applyAlignment="1">
      <alignment horizontal="center" vertical="center"/>
    </xf>
    <xf numFmtId="178" fontId="4" fillId="17" borderId="18" xfId="0" applyNumberFormat="1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178" fontId="4" fillId="17" borderId="92" xfId="0" applyNumberFormat="1" applyFont="1" applyFill="1" applyBorder="1" applyAlignment="1">
      <alignment vertical="center" shrinkToFit="1"/>
    </xf>
    <xf numFmtId="178" fontId="42" fillId="0" borderId="16" xfId="0" applyNumberFormat="1" applyFont="1" applyBorder="1" applyAlignment="1">
      <alignment vertical="center"/>
    </xf>
    <xf numFmtId="178" fontId="4" fillId="22" borderId="3" xfId="0" applyNumberFormat="1" applyFont="1" applyFill="1" applyBorder="1" applyAlignment="1">
      <alignment vertical="center"/>
    </xf>
    <xf numFmtId="178" fontId="4" fillId="22" borderId="6" xfId="0" applyNumberFormat="1" applyFont="1" applyFill="1" applyBorder="1" applyAlignment="1">
      <alignment vertical="center"/>
    </xf>
    <xf numFmtId="178" fontId="55" fillId="21" borderId="71" xfId="0" applyNumberFormat="1" applyFont="1" applyFill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8" fontId="56" fillId="10" borderId="8" xfId="0" applyNumberFormat="1" applyFont="1" applyFill="1" applyBorder="1" applyAlignment="1">
      <alignment vertical="center" shrinkToFit="1"/>
    </xf>
    <xf numFmtId="178" fontId="4" fillId="0" borderId="10" xfId="0" applyNumberFormat="1" applyFont="1" applyBorder="1" applyAlignment="1">
      <alignment vertical="center"/>
    </xf>
    <xf numFmtId="0" fontId="4" fillId="16" borderId="0" xfId="0" applyFont="1" applyFill="1"/>
    <xf numFmtId="0" fontId="20" fillId="16" borderId="0" xfId="0" applyFont="1" applyFill="1" applyAlignment="1">
      <alignment horizontal="right" vertical="top"/>
    </xf>
    <xf numFmtId="0" fontId="4" fillId="16" borderId="0" xfId="0" applyFont="1" applyFill="1" applyAlignment="1">
      <alignment vertical="center"/>
    </xf>
    <xf numFmtId="0" fontId="20" fillId="16" borderId="0" xfId="0" applyFont="1" applyFill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9" borderId="64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9" borderId="56" xfId="0" applyFont="1" applyFill="1" applyBorder="1" applyAlignment="1">
      <alignment horizontal="center" vertical="center"/>
    </xf>
    <xf numFmtId="0" fontId="4" fillId="9" borderId="65" xfId="0" applyFont="1" applyFill="1" applyBorder="1" applyAlignment="1">
      <alignment horizontal="center" vertical="center"/>
    </xf>
    <xf numFmtId="0" fontId="4" fillId="9" borderId="66" xfId="0" applyFont="1" applyFill="1" applyBorder="1" applyAlignment="1">
      <alignment horizontal="center" vertical="center"/>
    </xf>
    <xf numFmtId="0" fontId="4" fillId="9" borderId="67" xfId="0" applyFont="1" applyFill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178" fontId="18" fillId="0" borderId="0" xfId="0" applyNumberFormat="1" applyFont="1" applyAlignment="1">
      <alignment horizontal="center" vertical="center"/>
    </xf>
    <xf numFmtId="0" fontId="4" fillId="10" borderId="68" xfId="0" applyFont="1" applyFill="1" applyBorder="1" applyAlignment="1">
      <alignment horizontal="center" vertical="center"/>
    </xf>
    <xf numFmtId="0" fontId="4" fillId="10" borderId="69" xfId="0" applyFont="1" applyFill="1" applyBorder="1" applyAlignment="1">
      <alignment horizontal="center" vertical="center"/>
    </xf>
    <xf numFmtId="0" fontId="4" fillId="9" borderId="62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12" borderId="62" xfId="0" applyFont="1" applyFill="1" applyBorder="1" applyAlignment="1">
      <alignment horizontal="center" vertical="center"/>
    </xf>
    <xf numFmtId="0" fontId="4" fillId="12" borderId="27" xfId="0" applyFont="1" applyFill="1" applyBorder="1" applyAlignment="1">
      <alignment horizontal="center" vertical="center"/>
    </xf>
    <xf numFmtId="0" fontId="4" fillId="11" borderId="62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4" fillId="12" borderId="38" xfId="0" applyFont="1" applyFill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9" borderId="106" xfId="0" applyFont="1" applyFill="1" applyBorder="1" applyAlignment="1">
      <alignment horizontal="center" vertical="center"/>
    </xf>
    <xf numFmtId="0" fontId="4" fillId="9" borderId="109" xfId="0" applyFont="1" applyFill="1" applyBorder="1" applyAlignment="1">
      <alignment horizontal="center" vertical="center"/>
    </xf>
    <xf numFmtId="0" fontId="4" fillId="12" borderId="85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/>
    </xf>
    <xf numFmtId="178" fontId="4" fillId="22" borderId="85" xfId="0" applyNumberFormat="1" applyFont="1" applyFill="1" applyBorder="1" applyAlignment="1">
      <alignment horizontal="center" vertical="center"/>
    </xf>
    <xf numFmtId="178" fontId="4" fillId="22" borderId="19" xfId="0" applyNumberFormat="1" applyFont="1" applyFill="1" applyBorder="1" applyAlignment="1">
      <alignment horizontal="center" vertical="center"/>
    </xf>
    <xf numFmtId="178" fontId="4" fillId="22" borderId="55" xfId="0" applyNumberFormat="1" applyFont="1" applyFill="1" applyBorder="1" applyAlignment="1">
      <alignment horizontal="center" vertical="center"/>
    </xf>
    <xf numFmtId="178" fontId="4" fillId="22" borderId="38" xfId="0" applyNumberFormat="1" applyFont="1" applyFill="1" applyBorder="1" applyAlignment="1">
      <alignment horizontal="center" vertical="center"/>
    </xf>
    <xf numFmtId="0" fontId="4" fillId="11" borderId="96" xfId="0" applyFont="1" applyFill="1" applyBorder="1" applyAlignment="1">
      <alignment horizontal="center" vertical="center"/>
    </xf>
    <xf numFmtId="0" fontId="4" fillId="11" borderId="108" xfId="0" applyFont="1" applyFill="1" applyBorder="1" applyAlignment="1">
      <alignment horizontal="center" vertical="center"/>
    </xf>
    <xf numFmtId="178" fontId="4" fillId="12" borderId="105" xfId="0" applyNumberFormat="1" applyFont="1" applyFill="1" applyBorder="1" applyAlignment="1">
      <alignment horizontal="center" vertical="center"/>
    </xf>
    <xf numFmtId="178" fontId="4" fillId="12" borderId="39" xfId="0" applyNumberFormat="1" applyFont="1" applyFill="1" applyBorder="1" applyAlignment="1">
      <alignment horizontal="center" vertical="center"/>
    </xf>
    <xf numFmtId="178" fontId="4" fillId="12" borderId="85" xfId="0" applyNumberFormat="1" applyFont="1" applyFill="1" applyBorder="1" applyAlignment="1">
      <alignment horizontal="center" vertical="center"/>
    </xf>
    <xf numFmtId="178" fontId="4" fillId="12" borderId="19" xfId="0" applyNumberFormat="1" applyFont="1" applyFill="1" applyBorder="1" applyAlignment="1">
      <alignment horizontal="center" vertical="center"/>
    </xf>
    <xf numFmtId="178" fontId="4" fillId="0" borderId="10" xfId="0" applyNumberFormat="1" applyFont="1" applyFill="1" applyBorder="1" applyAlignment="1">
      <alignment vertical="center"/>
    </xf>
  </cellXfs>
  <cellStyles count="36">
    <cellStyle name="=C:\WINNT35\SYSTEM32\COMMAND.COM" xfId="4" xr:uid="{00000000-0005-0000-0000-000000000000}"/>
    <cellStyle name="Background" xfId="19" xr:uid="{C03F0C49-D7F2-4AA4-98A5-FDA37FA8FDC1}"/>
    <cellStyle name="Calc Currency (0)" xfId="5" xr:uid="{00000000-0005-0000-0000-000001000000}"/>
    <cellStyle name="Comma [0]" xfId="20" xr:uid="{8552F4F6-FD4C-484D-B94A-48C02D1CAA9B}"/>
    <cellStyle name="Currency [0]" xfId="21" xr:uid="{9F721B1D-CB6A-4BCF-BFB3-77506A3C7C2A}"/>
    <cellStyle name="dak" xfId="22" xr:uid="{9F978082-E610-447E-94D2-0BF70C5D670A}"/>
    <cellStyle name="dialog" xfId="23" xr:uid="{5B62F75B-0707-42E2-BEB9-D5F8FFE35577}"/>
    <cellStyle name="Header1" xfId="6" xr:uid="{00000000-0005-0000-0000-000002000000}"/>
    <cellStyle name="Header2" xfId="7" xr:uid="{00000000-0005-0000-0000-000003000000}"/>
    <cellStyle name="Moeda [0]_aola" xfId="8" xr:uid="{00000000-0005-0000-0000-000004000000}"/>
    <cellStyle name="Moeda_aola" xfId="9" xr:uid="{00000000-0005-0000-0000-000005000000}"/>
    <cellStyle name="new" xfId="24" xr:uid="{06E5964E-792B-46D4-B8D6-915AE0F9DE48}"/>
    <cellStyle name="Normal_#18-Internet" xfId="10" xr:uid="{00000000-0005-0000-0000-000006000000}"/>
    <cellStyle name="PSChar" xfId="25" xr:uid="{D52FD5F1-F275-400E-8BFB-8408F342EF00}"/>
    <cellStyle name="PSHeading" xfId="26" xr:uid="{789EAD2D-2136-4424-9DF5-3277E4945AF7}"/>
    <cellStyle name="Separador de milhares [0]_Person" xfId="11" xr:uid="{00000000-0005-0000-0000-000007000000}"/>
    <cellStyle name="Separador de milhares_Person" xfId="12" xr:uid="{00000000-0005-0000-0000-000008000000}"/>
    <cellStyle name="Standard_Frontal Airbag Blatt 1" xfId="13" xr:uid="{00000000-0005-0000-0000-000009000000}"/>
    <cellStyle name="桁区切り 2" xfId="15" xr:uid="{00000000-0005-0000-0000-00000B000000}"/>
    <cellStyle name="標準" xfId="0" builtinId="0"/>
    <cellStyle name="標準 2" xfId="14" xr:uid="{00000000-0005-0000-0000-00000D000000}"/>
    <cellStyle name="標準 2 2" xfId="16" xr:uid="{00000000-0005-0000-0000-00000E000000}"/>
    <cellStyle name="標準 3" xfId="3" xr:uid="{00000000-0005-0000-0000-00000F000000}"/>
    <cellStyle name="標準 4" xfId="17" xr:uid="{9B741E01-EDE2-471B-BD26-134DA9042F2C}"/>
    <cellStyle name="標準 5" xfId="18" xr:uid="{65285691-8BB3-462D-8B9E-26FA8B7649FD}"/>
    <cellStyle name="標準 6" xfId="35" xr:uid="{02293887-DDEF-4796-8019-A410F7091EFF}"/>
    <cellStyle name="標準_『87期』日別加工計画【ﾒｲﾝ】" xfId="1" xr:uid="{00000000-0005-0000-0000-000010000000}"/>
    <cellStyle name="標準_79期ＶＦＲ最新対応" xfId="2" xr:uid="{00000000-0005-0000-0000-000011000000}"/>
    <cellStyle name="㼿" xfId="27" xr:uid="{C54FFBB4-5934-4E57-98B4-60CEF7B85947}"/>
    <cellStyle name="㼿?" xfId="28" xr:uid="{A8F88E53-DBB8-4D05-A67E-5511895E262D}"/>
    <cellStyle name="㼿㼿" xfId="29" xr:uid="{69983939-2B6C-4BBB-BC46-98F0D1248FD8}"/>
    <cellStyle name="㼿㼿?" xfId="30" xr:uid="{93664AF1-886B-4CEB-86E5-42999B8757C5}"/>
    <cellStyle name="㼿㼿㼿" xfId="31" xr:uid="{2FBD903B-51BC-430A-A70B-E3CDC0A5E446}"/>
    <cellStyle name="㼿㼿㼿?" xfId="32" xr:uid="{797F8C43-5B4B-4559-B67D-C0129E4A0580}"/>
    <cellStyle name="㼿㼿㼿㼿㼿" xfId="33" xr:uid="{7614672C-5F2E-4A68-8B56-112860B78956}"/>
    <cellStyle name="㼿㼿㼿㼿㼿㼿?" xfId="34" xr:uid="{16BA906C-D110-4EFD-8A45-2460901C2324}"/>
  </cellStyles>
  <dxfs count="37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0000FF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0000FF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FF0000"/>
      </font>
      <fill>
        <patternFill>
          <bgColor theme="0" tint="-0.24994659260841701"/>
        </patternFill>
      </fill>
    </dxf>
    <dxf>
      <font>
        <color rgb="FF0000FF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0000FF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FF0000"/>
      </font>
      <fill>
        <patternFill>
          <bgColor theme="0" tint="-0.24994659260841701"/>
        </patternFill>
      </fill>
    </dxf>
    <dxf>
      <font>
        <color rgb="FF0000FF"/>
      </font>
      <fill>
        <patternFill>
          <bgColor theme="0" tint="-0.24994659260841701"/>
        </patternFill>
      </fill>
    </dxf>
    <dxf>
      <font>
        <color rgb="FF0000FF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0066FF"/>
      <color rgb="FF7F7F7F"/>
      <color rgb="FFCCFFCC"/>
      <color rgb="FFCCFFFF"/>
      <color rgb="FF000000"/>
      <color rgb="FFFF99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38348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7B7F469B-28BA-4C9A-B8C8-B0BBDFDCD7C5}"/>
            </a:ext>
          </a:extLst>
        </xdr:cNvPr>
        <xdr:cNvSpPr txBox="1">
          <a:spLocks noChangeArrowheads="1"/>
        </xdr:cNvSpPr>
      </xdr:nvSpPr>
      <xdr:spPr bwMode="auto">
        <a:xfrm>
          <a:off x="38347898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38348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25CABE55-8C22-4BB4-8AE3-7EE5DB033365}"/>
            </a:ext>
          </a:extLst>
        </xdr:cNvPr>
        <xdr:cNvSpPr txBox="1">
          <a:spLocks noChangeArrowheads="1"/>
        </xdr:cNvSpPr>
      </xdr:nvSpPr>
      <xdr:spPr bwMode="auto">
        <a:xfrm>
          <a:off x="38347898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  <xdr:twoCellAnchor editAs="oneCell">
    <xdr:from>
      <xdr:col>35</xdr:col>
      <xdr:colOff>9236</xdr:colOff>
      <xdr:row>357</xdr:row>
      <xdr:rowOff>189345</xdr:rowOff>
    </xdr:from>
    <xdr:to>
      <xdr:col>40</xdr:col>
      <xdr:colOff>246290</xdr:colOff>
      <xdr:row>377</xdr:row>
      <xdr:rowOff>221903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E252827-7EF5-420D-A0FF-05F206AB5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8686" y="13543395"/>
          <a:ext cx="3970854" cy="50046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38348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2BDCD9EF-73CC-4A21-9C2C-2FC8BDB49185}"/>
            </a:ext>
          </a:extLst>
        </xdr:cNvPr>
        <xdr:cNvSpPr txBox="1">
          <a:spLocks noChangeArrowheads="1"/>
        </xdr:cNvSpPr>
      </xdr:nvSpPr>
      <xdr:spPr bwMode="auto">
        <a:xfrm>
          <a:off x="38347898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38348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3C13710D-CCB9-4520-8B84-21783E9A5459}"/>
            </a:ext>
          </a:extLst>
        </xdr:cNvPr>
        <xdr:cNvSpPr txBox="1">
          <a:spLocks noChangeArrowheads="1"/>
        </xdr:cNvSpPr>
      </xdr:nvSpPr>
      <xdr:spPr bwMode="auto">
        <a:xfrm>
          <a:off x="38347898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6A2999A9-C000-4B17-A5E9-36D32E6EF8D4}"/>
            </a:ext>
          </a:extLst>
        </xdr:cNvPr>
        <xdr:cNvSpPr txBox="1">
          <a:spLocks noChangeArrowheads="1"/>
        </xdr:cNvSpPr>
      </xdr:nvSpPr>
      <xdr:spPr bwMode="auto">
        <a:xfrm>
          <a:off x="24733250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  <xdr:twoCellAnchor>
    <xdr:from>
      <xdr:col>0</xdr:col>
      <xdr:colOff>1726406</xdr:colOff>
      <xdr:row>212</xdr:row>
      <xdr:rowOff>11906</xdr:rowOff>
    </xdr:from>
    <xdr:to>
      <xdr:col>39</xdr:col>
      <xdr:colOff>23812</xdr:colOff>
      <xdr:row>225</xdr:row>
      <xdr:rowOff>23812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07F8F59-D5C8-A48A-57F4-5085D2BD43C7}"/>
            </a:ext>
          </a:extLst>
        </xdr:cNvPr>
        <xdr:cNvSpPr/>
      </xdr:nvSpPr>
      <xdr:spPr>
        <a:xfrm>
          <a:off x="1726406" y="7274719"/>
          <a:ext cx="22205156" cy="3107531"/>
        </a:xfrm>
        <a:prstGeom prst="rect">
          <a:avLst/>
        </a:prstGeom>
        <a:ln w="57150">
          <a:solidFill>
            <a:srgbClr val="FF0000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1735137</xdr:colOff>
      <xdr:row>218</xdr:row>
      <xdr:rowOff>202407</xdr:rowOff>
    </xdr:from>
    <xdr:to>
      <xdr:col>39</xdr:col>
      <xdr:colOff>38893</xdr:colOff>
      <xdr:row>220</xdr:row>
      <xdr:rowOff>23812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D3CA3A4-6CAE-4185-A0D0-4AF8AA8FC98B}"/>
            </a:ext>
          </a:extLst>
        </xdr:cNvPr>
        <xdr:cNvSpPr/>
      </xdr:nvSpPr>
      <xdr:spPr>
        <a:xfrm>
          <a:off x="1735137" y="8893970"/>
          <a:ext cx="22211506" cy="297655"/>
        </a:xfrm>
        <a:prstGeom prst="rect">
          <a:avLst/>
        </a:prstGeom>
        <a:ln w="19050">
          <a:solidFill>
            <a:srgbClr val="0000FF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1735137</xdr:colOff>
      <xdr:row>220</xdr:row>
      <xdr:rowOff>11907</xdr:rowOff>
    </xdr:from>
    <xdr:to>
      <xdr:col>39</xdr:col>
      <xdr:colOff>38893</xdr:colOff>
      <xdr:row>221</xdr:row>
      <xdr:rowOff>47624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A68932C-CE41-F925-CDE8-27B4BC333359}"/>
            </a:ext>
          </a:extLst>
        </xdr:cNvPr>
        <xdr:cNvSpPr/>
      </xdr:nvSpPr>
      <xdr:spPr>
        <a:xfrm>
          <a:off x="1735137" y="9179720"/>
          <a:ext cx="22211506" cy="273842"/>
        </a:xfrm>
        <a:prstGeom prst="rect">
          <a:avLst/>
        </a:prstGeom>
        <a:ln w="19050">
          <a:solidFill>
            <a:srgbClr val="00B050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428625</xdr:colOff>
      <xdr:row>223</xdr:row>
      <xdr:rowOff>178595</xdr:rowOff>
    </xdr:from>
    <xdr:to>
      <xdr:col>5</xdr:col>
      <xdr:colOff>3174</xdr:colOff>
      <xdr:row>225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2F2307E-B870-BE20-531B-421547A04296}"/>
            </a:ext>
          </a:extLst>
        </xdr:cNvPr>
        <xdr:cNvSpPr/>
      </xdr:nvSpPr>
      <xdr:spPr>
        <a:xfrm>
          <a:off x="4274344" y="10060783"/>
          <a:ext cx="717549" cy="297655"/>
        </a:xfrm>
        <a:prstGeom prst="rect">
          <a:avLst/>
        </a:prstGeom>
        <a:ln w="19050">
          <a:solidFill>
            <a:srgbClr val="FF0000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199230</xdr:colOff>
      <xdr:row>218</xdr:row>
      <xdr:rowOff>97631</xdr:rowOff>
    </xdr:from>
    <xdr:to>
      <xdr:col>6</xdr:col>
      <xdr:colOff>23811</xdr:colOff>
      <xdr:row>219</xdr:row>
      <xdr:rowOff>163511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8E82305-6531-EC1D-80B8-3BC59D007D11}"/>
            </a:ext>
          </a:extLst>
        </xdr:cNvPr>
        <xdr:cNvSpPr/>
      </xdr:nvSpPr>
      <xdr:spPr>
        <a:xfrm>
          <a:off x="4485480" y="8789194"/>
          <a:ext cx="1062831" cy="304005"/>
        </a:xfrm>
        <a:prstGeom prst="rect">
          <a:avLst/>
        </a:prstGeom>
        <a:solidFill>
          <a:schemeClr val="bg1"/>
        </a:solidFill>
        <a:ln w="19050">
          <a:solidFill>
            <a:srgbClr val="0000FF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 kern="1200">
              <a:solidFill>
                <a:srgbClr val="0000FF"/>
              </a:solidFill>
            </a:rPr>
            <a:t>MA</a:t>
          </a:r>
          <a:r>
            <a:rPr kumimoji="1" lang="ja-JP" altLang="en-US" sz="1100" b="1" kern="1200">
              <a:solidFill>
                <a:srgbClr val="0000FF"/>
              </a:solidFill>
            </a:rPr>
            <a:t>加工計画</a:t>
          </a:r>
        </a:p>
      </xdr:txBody>
    </xdr:sp>
    <xdr:clientData/>
  </xdr:twoCellAnchor>
  <xdr:twoCellAnchor>
    <xdr:from>
      <xdr:col>2</xdr:col>
      <xdr:colOff>1124742</xdr:colOff>
      <xdr:row>220</xdr:row>
      <xdr:rowOff>79375</xdr:rowOff>
    </xdr:from>
    <xdr:to>
      <xdr:col>5</xdr:col>
      <xdr:colOff>527049</xdr:colOff>
      <xdr:row>221</xdr:row>
      <xdr:rowOff>154780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F0AD423-B11D-7B76-B8C6-A6314A6C5D15}"/>
            </a:ext>
          </a:extLst>
        </xdr:cNvPr>
        <xdr:cNvSpPr/>
      </xdr:nvSpPr>
      <xdr:spPr>
        <a:xfrm>
          <a:off x="3625055" y="9247188"/>
          <a:ext cx="1890713" cy="313530"/>
        </a:xfrm>
        <a:prstGeom prst="rect">
          <a:avLst/>
        </a:prstGeom>
        <a:solidFill>
          <a:schemeClr val="bg1"/>
        </a:solidFill>
        <a:ln w="19050">
          <a:solidFill>
            <a:srgbClr val="00B050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 kern="1200">
              <a:solidFill>
                <a:srgbClr val="00B050"/>
              </a:solidFill>
            </a:rPr>
            <a:t>PUA</a:t>
          </a:r>
          <a:r>
            <a:rPr kumimoji="1" lang="ja-JP" altLang="en-US" sz="1100" b="1" kern="1200">
              <a:solidFill>
                <a:srgbClr val="00B050"/>
              </a:solidFill>
            </a:rPr>
            <a:t>払出し計画</a:t>
          </a:r>
          <a:r>
            <a:rPr kumimoji="1" lang="en-US" altLang="ja-JP" sz="1100" b="1" kern="1200">
              <a:solidFill>
                <a:srgbClr val="00B050"/>
              </a:solidFill>
            </a:rPr>
            <a:t>(2</a:t>
          </a:r>
          <a:r>
            <a:rPr kumimoji="1" lang="ja-JP" altLang="en-US" sz="1100" b="1" kern="1200">
              <a:solidFill>
                <a:srgbClr val="00B050"/>
              </a:solidFill>
            </a:rPr>
            <a:t>日先行</a:t>
          </a:r>
          <a:r>
            <a:rPr kumimoji="1" lang="en-US" altLang="ja-JP" sz="1100" b="1" kern="1200">
              <a:solidFill>
                <a:srgbClr val="00B050"/>
              </a:solidFill>
            </a:rPr>
            <a:t>)</a:t>
          </a:r>
          <a:endParaRPr kumimoji="1" lang="ja-JP" altLang="en-US" sz="1100" b="1" kern="1200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642937</xdr:colOff>
      <xdr:row>223</xdr:row>
      <xdr:rowOff>70644</xdr:rowOff>
    </xdr:from>
    <xdr:to>
      <xdr:col>6</xdr:col>
      <xdr:colOff>496888</xdr:colOff>
      <xdr:row>224</xdr:row>
      <xdr:rowOff>119063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F671891-DC04-81E1-5B4F-CE60B20FA53D}"/>
            </a:ext>
          </a:extLst>
        </xdr:cNvPr>
        <xdr:cNvSpPr/>
      </xdr:nvSpPr>
      <xdr:spPr>
        <a:xfrm>
          <a:off x="4929187" y="9952832"/>
          <a:ext cx="1092201" cy="286544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  <a:headEnd type="diamond" w="med" len="med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 kern="1200">
              <a:solidFill>
                <a:srgbClr val="FF0000"/>
              </a:solidFill>
            </a:rPr>
            <a:t>MA</a:t>
          </a:r>
          <a:r>
            <a:rPr kumimoji="1" lang="ja-JP" altLang="en-US" sz="1100" b="1" kern="1200">
              <a:solidFill>
                <a:srgbClr val="FF0000"/>
              </a:solidFill>
            </a:rPr>
            <a:t>月初在庫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C532D6B4-6057-4DC6-9AD8-AE21E8DB9C9D}"/>
            </a:ext>
          </a:extLst>
        </xdr:cNvPr>
        <xdr:cNvSpPr txBox="1">
          <a:spLocks noChangeArrowheads="1"/>
        </xdr:cNvSpPr>
      </xdr:nvSpPr>
      <xdr:spPr bwMode="auto">
        <a:xfrm>
          <a:off x="24733250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1</xdr:row>
      <xdr:rowOff>108857</xdr:rowOff>
    </xdr:from>
    <xdr:ext cx="4364272" cy="832536"/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11FED4F7-1F6B-4DC3-81B9-11382CB96CE3}"/>
            </a:ext>
          </a:extLst>
        </xdr:cNvPr>
        <xdr:cNvSpPr txBox="1">
          <a:spLocks noChangeArrowheads="1"/>
        </xdr:cNvSpPr>
      </xdr:nvSpPr>
      <xdr:spPr bwMode="auto">
        <a:xfrm>
          <a:off x="24733250" y="413657"/>
          <a:ext cx="4364272" cy="8325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54864" tIns="32004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4800" b="0" i="0" u="none" strike="noStrike" baseline="0">
              <a:solidFill>
                <a:srgbClr val="FF0000"/>
              </a:solidFill>
              <a:latin typeface="HGP創英角ｺﾞｼｯｸUB"/>
              <a:ea typeface="HGP創英角ｺﾞｼｯｸUB"/>
            </a:rPr>
            <a:t>解体在庫入力未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7fs01\&#29983;&#29987;&#31649;&#29702;\&#29983;&#36009;&#22312;&#35336;&#30011;&#35506;\&#20108;&#36650;&#65319;&#65330;\000614&#29983;&#36009;&#20250;&#35696;\&#12456;&#12522;&#12450;\&#29983;&#36009;\&#36009;&#22770;&#24215;&#6532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WINDOWS\TEMP\HDOG\&#20491;&#20154;DATA\&#27700;&#37326;\&#27431;&#24030;BD\MBLAB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HSC%20&#20307;&#25913;&#36039;&#26009;\3&#26376;21&#26085;&#25237;&#36039;&#23529;&#35696;\&#27387;&#20117;&#20316;&#25104;&#65420;&#65387;&#65433;&#65408;&#65438;\&#65420;&#65438;&#65432;&#65392;&#65420;&#65401;&#65392;&#65405;\30&#19975;&#21488;&#65402;&#65405;&#65412;\My%20Documents\4ST&#65427;&#65404;&#65438;&#65389;&#65392;&#65433;&#35336;&#30011;\&#20225;&#30011;&#26908;&#35342;\&#12467;&#12473;&#12488;&#65286;&#21177;&#26524;\&#65402;&#65405;&#65412;&#25512;&#31227;&#19968;&#30330;&#26045;&#31574;&#35211;&#30452;&#12375;&#21488;&#25968;7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&#26032;&#27231;&#31278;_&#65317;&#35413;&#20385;\&#26032;&#27231;&#31278;HP1A\&#22577;&#21578;&#36039;&#26009;\&#65317;&#65298;\New%20Model\KRNA\&#65317;&#20225;&#35413;&#20385;&#34920;\&#21442;&#32771;&#24037;&#25968;&#21336;&#2038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01.2RMA&#20849;&#29992;\FUN&#12504;&#12483;&#12489;UT\CBR-H\&#24341;&#32153;&#12366;&#36039;&#26009;\&#65297;&#65297;&#26376;&#29983;&#36009;\&#36000;&#33655;&#34920;\80&#26399;1&#26376;\80&#26399;1&#26376;CBR&#22312;&#24235;&#34920;&#25913;&#2345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WINDOWS\TEMP\&#65298;&#65301;&#65296;&#65316;&#65333;&#65327;&#65320;&#65316;&#65313;&#25552;&#26696;&#65288;&#12505;&#12540;&#12473;&#652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WINDOWS\&#65411;&#65438;&#65405;&#65400;&#65412;&#65391;&#65420;&#65439;\HN5CYL\75(&#19978;)~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75(&#19978;)~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PQ&#35413;&#20385;&#36039;&#26009;\My%20Documents\75(&#19978;)~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&#12502;&#12521;&#12472;&#12523;&#65323;&#65331;&#65331;&#65313;&#36039;&#26009;\&#12465;&#12540;&#12473;\&#24037;&#31243;&#35336;&#30011;\75(&#19978;)~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HSC%20&#20307;&#25913;&#36039;&#26009;\3&#26376;21&#26085;&#25237;&#36039;&#23529;&#35696;\&#22577;&#21578;&#28310;&#20633;\My%20Documents\4&#65403;&#65394;&#65400;&#65433;&#65405;&#65400;&#65392;&#65408;&#65392;\&#20154;&#23550;&#33258;&#21205;&#21270;&#25613;&#30410;,&#32076;&#241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M%20Documents\&#20108;&#36650;&#25126;&#30053;&#65306;&#20307;&#38761;\&#29983;&#29987;&#35336;&#30011;\data\&#20307;&#36074;&#25913;&#38761;\&#20307;&#38761;&#20225;&#30011;\&#29983;&#29987;\&#65302;&#20013;&#29983;&#29987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300381\e\81&#26399;&#20107;&#26989;&#35336;&#30011;&#26908;&#35342;\81&#26399;&#20107;&#35336;&#65421;&#65438;-&#65405;&#36000;&#33655;&#34920;\&#26376;&#24230;&#35069;&#36896;&#20104;&#31639;&#12471;&#12473;&#12486;&#12512;\77&#26399;&#19978;\&#12504;&#12483;&#12489;\WINDOWS\&#65411;&#65438;&#65405;&#65400;&#65412;&#65391;&#65420;&#65439;\&#26376;&#24230;&#35069;&#36896;&#20104;&#31639;&#12471;&#12473;&#12486;&#12512;\76&#26399;&#19979;\tmp\&#22793;&#26356;&#21069;\1&#26178;&#20445;&#31649;\&#37096;&#38272;&#23713;&#30000;\4&#2041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TRX-XX%20&#31435;&#19978;&#12426;&#36039;&#26009;\J01A%20TRX-XX-&#20307;&#38761;&#65402;&#65405;&#65412;&#36039;&#2600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dir0003.chk\&#65297;&#20214;&#19981;&#33391;&#25778;&#28357;&#23637;&#38283;\&#30333;&#30707;&#26412;&#37096;&#38263;&#24033;&#22238;&#22577;&#21578;020206\&#21508;&#35506;&#12487;&#12540;&#12479;\&#12487;&#12540;&#12479;\WINDOWS\TEMP\&#24773;&#22577;\&#22269;&#20869;&#24773;&#22577;\&#36039;&#26009;\&#12525;&#12452;&#12516;&#12523;\9304&#65374;98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PQ&#35413;&#20385;&#36039;&#26009;\TEMP\&#26441;&#27704;\Kss&#65303;&#20013;&#65422;&#65438;&#65412;&#65425;&#35373;&#23450;&#65297;&#29256;&#29983;&#29987;&#35336;&#30011;98-6-29&#2099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006C\NANBEIBU\WINDOWS\TEMP\&#24066;&#22580;&#35215;&#271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01.2RMA&#20849;&#29992;\FUN&#12504;&#12483;&#12489;UT\CBR-H\&#24341;&#32153;&#12366;&#36039;&#26009;\&#65297;&#65297;&#26376;&#29983;&#36009;\&#36000;&#33655;&#34920;\&#30000;&#23665;\12&#26376;&#24230;\12&#26376;C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0849;&#26377;&#12487;&#12540;&#12479;(&#26087;MO&#12487;&#12540;&#12479;)\80&#26399;\80&#26399;&#19979;&#26399;&#23455;&#34892;&#20104;&#31639;\80&#19979;&#26399;&#23550;&#30330;\&#25552;&#20986;&#36039;&#26009;\01.&#21033;&#23550;&#12414;&#12392;&#1241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6032;&#27231;&#31278;\&#65421;&#65391;&#65412;&#65438;&#26032;&#27231;&#31278;2005&#24180;\&#36000;&#33655;&#34920;&#65288;&#65405;&#65400;&#65392;&#65408;&#65392;&#65289;\&#26376;&#24230;&#35069;&#36896;&#20104;&#31639;&#12471;&#12473;&#12486;&#12512;\77&#26399;&#19978;\&#12504;&#12483;&#12489;\WINDOWS\&#65411;&#65438;&#65405;&#65400;&#65412;&#65391;&#65420;&#65439;\&#26376;&#24230;&#35069;&#36896;&#20104;&#31639;&#12471;&#12473;&#12486;&#12512;\76&#26399;&#19979;\tmp\&#22793;&#26356;&#21069;\1&#26178;&#20445;&#31649;\&#37096;&#38272;&#23713;&#30000;\4&#2041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HSC%20&#20307;&#25913;&#36039;&#26009;\3&#26376;21&#26085;&#25237;&#36039;&#23529;&#35696;\&#27387;&#20117;&#20316;&#25104;&#65420;&#65387;&#65433;&#65408;&#65438;\&#65420;&#65438;&#65432;&#65392;&#65420;&#65401;&#65392;&#65405;\30&#19975;&#21488;&#65402;&#65405;&#65412;\&#65402;&#65405;&#65412;&#12414;&#12392;&#1241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HSC%20&#20307;&#25913;&#36039;&#26009;\3&#26376;21&#26085;&#25237;&#36039;&#23529;&#35696;\&#22577;&#21578;&#28310;&#20633;\My%20Documents\4ST&#65427;&#65404;&#65438;&#65389;&#65392;&#65433;&#35336;&#30011;\&#65296;&#65421;&#65438;&#65392;&#65405;&#24037;&#31243;&#35373;&#35336;\0&#65421;&#65438;&#65392;&#65405;&#25237;&#36039;&#32076;&#36027;&#12414;&#12392;&#12417;\20&#19975;&#27231;&#31278;&#35336;&#30011;&#25552;&#31034;&#65402;&#65405;&#65412;\&#65402;&#65405;&#65412;30&#19975;&#12414;&#12392;&#1241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313;&#65306;&#65304;&#65297;&#26399;&#65314;&#65329;\&#20107;&#26989;&#35336;&#30011;\&#20107;&#26989;&#35336;&#30011;\&#25216;&#34899;&#37096;\PT&#29983;&#25216;\&#35199;&#22618;&#24184;&#27835;\WORK\&#65393;&#65431;&#65418;&#65438;&#65423;\&#65317;&#20225;\&#65346;&#65356;&#65359;&#65347;&#65355;\&#35211;&#31309;\&#65404;&#65437;&#65399;&#65406;&#65410;&#65419;&#65438;&#65296;&#6529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&#28023;&#25903;&#12488;&#12524;&#12540;&#12491;&#12540;\&#65303;&#65305;&#26399;&#28023;&#22806;&#23455;&#36341;&#35347;&#32244;\HSC\&#20307;&#25913;D\&#65352;&#65363;&#65347;&#20307;&#25913;\75&#26399;\&#24037;&#22580;&#31649;&#29702;\74&#26399;\74&#26399;&#20104;&#31639;\&#24037;&#22580;&#20107;&#35336;\72&#26399;0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P5&#38306;&#20418;\4R&#36861;&#36796;&#12415;&#35336;&#30011;03022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6032;&#27231;&#31278;\&#65421;&#65391;&#65412;&#65438;&#26032;&#27231;&#31278;2005&#24180;\&#36000;&#33655;&#34920;&#65288;&#65405;&#65400;&#65392;&#65408;&#65392;&#65289;\&#23450;&#20363;\76&#26399;&#29983;&#29987;&#35201;&#21729;\&#38263;&#26399;\&#29983;&#29987;\7&#26376;&#38263;&#2639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24037;&#22580;&#31649;&#29702;%20&#35201;&#2639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&#32068;&#31435;&#37096;&#20250;79&#24180;&#24230;\&#29289;&#36896;&#12426;&#65436;&#65392;&#65433;&#65412;&#65438;\&#20307;&#25913;\01%20&#65396;&#65432;&#65393;&#26908;&#35342;\&#65434;&#65394;&#65393;&#65395;&#65412;&#27604;&#36611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windows\TEMP\81Cost6(2RMA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7fs01\&#29983;&#29987;&#31649;&#29702;\&#26893;&#30000;\2.3&#26376;&#30906;&#23450;\&#33655;&#32368;&#12426;\Book1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313;&#65306;&#65304;&#65297;&#26399;&#65314;&#65329;\&#20107;&#26989;&#35336;&#30011;\&#20107;&#26989;&#35336;&#30011;\&#25216;&#34899;&#37096;\PT&#29983;&#25216;\&#23546;&#20117;&#27491;&#22827;\Y\&#65317;&#65411;&#65392;&#65423;&#20225;&#30011;&#26360;TE%2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300379\d\&#26032;&#27231;&#31278;_&#65317;&#35413;&#20385;\&#26032;&#27231;&#31278;HP1A\&#22577;&#21578;&#36039;&#26009;\&#65317;&#65298;\New%20Model\KRNA\&#65317;&#20225;&#35413;&#20385;&#34920;\&#21442;&#32771;&#24037;&#25968;&#21336;&#2038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313;&#65306;&#65304;&#65297;&#26399;&#65314;&#65329;\&#20107;&#26989;&#35336;&#30011;\&#20107;&#26989;&#35336;&#30011;\WORKING\5GR\620524\M-2RM\&#26032;&#35373;&#2063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HSC\&#20307;&#25913;D\&#65352;&#65363;&#65347;&#20307;&#25913;\75&#26399;\&#24037;&#22580;&#31649;&#29702;\74&#26399;\74&#26399;&#20104;&#31639;\&#24037;&#22580;&#20107;&#35336;\72&#26399;0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&#12456;&#12522;&#12450;\&#29983;&#36009;\&#36009;&#22770;&#24215;&#65325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My%20Documents\&#65313;&#65331;&#65320;&#65293;&#65313;&#65326;&#65318;\&#65317;&#65297;&#35413;&#20385;\YM%20Documents\&#20108;&#36650;&#25126;&#30053;&#65306;&#20307;&#38761;\&#29983;&#29987;&#35336;&#30011;\data\&#20307;&#36074;&#25913;&#38761;\&#20307;&#38761;&#20225;&#30011;\&#29983;&#29987;\&#65302;&#20013;&#29983;&#29987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CH80&#20107;&#35336;&#26908;&#35342;&#36000;&#33655;80&#1997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82&#26399;&#19978;&#26399;&#20107;&#35336;&#31649;&#29702;\&#29983;&#29987;&#23550;&#24540;&#26908;&#35342;\8&#26376;&#38263;&#26399;\DC&#38263;&#26399;&#36000;&#33655;&#34920;82&#19978;0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m8fs01\&#20108;&#36650;&#24037;&#22580;&#31649;&#29702;\HSC%20&#20307;&#25913;&#36039;&#26009;\3&#26376;21&#26085;&#25237;&#36039;&#23529;&#35696;\&#27387;&#20117;&#20316;&#25104;&#65420;&#65387;&#65433;&#65408;&#65438;\&#65420;&#65438;&#65432;&#65392;&#65420;&#65401;&#65392;&#65405;\30&#19975;&#21488;&#65402;&#65405;&#65412;\My%20Documents\4ST&#65427;&#65404;&#65438;&#65389;&#65392;&#65433;&#35336;&#30011;\&#26494;&#23665;\&#33258;&#21205;&#21270;&#29575;&#24037;&#25968;&#65409;&#65390;&#65402;&#20572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6408;&#26449;&#29992;&#65418;&#65438;&#65391;&#65400;UP\&#20104;&#31639;&#32232;&#25104;\80&#19979;&#26399;\&#35373;&#20633;&#20767;&#21364;\H.&#65304;&#65296;&#19979;&#26399;&#20767;&#21364;(&#19979;&#26399;&#29992;)&#12471;&#65293;&#12488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My%20Documents\&#65320;&#65325;&#65331;&#65321;&#33021;&#25313;\YM%20Documents\&#20108;&#36650;&#25126;&#30053;&#65306;&#20307;&#38761;\&#29983;&#29987;&#35336;&#30011;\data\&#20307;&#36074;&#25913;&#38761;\&#20307;&#38761;&#20225;&#30011;\&#29983;&#29987;\&#65302;&#20013;&#29983;&#2998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85101\&#20849;&#26377;&#36039;&#28304;\&#23436;&#25104;&#36554;&#32068;&#31435;&#35506;\&#20418;&#21029;\&#21697;&#36074;&#65319;r\&#19977;&#27744;&#65317;&#65296;\mqs\&#19977;&#27744;&#65411;&#65438;&#65392;&#65408;\&#19979;&#26399;&#19981;&#20855;&#21512;&#12487;&#12540;&#12479;&#65313;&#65318;&#20013;&#2690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6376;&#24230;&#35069;&#36896;&#20104;&#31639;&#12471;&#12473;&#12486;&#12512;\77&#26399;&#19978;\tmp\&#22793;&#26356;&#21069;\1&#26178;&#20445;&#31649;\&#37096;&#38272;&#23713;&#30000;\4&#2041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ICKREQ1\&#38750;&#20844;&#38283;\&#20013;&#27941;&#26360;&#39006;\&#65400;&#65434;&#65392;&#65425;&#36027;\&#26376;&#24230;&#31649;&#29702;&#25968;&#20516;\&#26399;&#21029;&#20104;&#2345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6441;&#27704;\Kss&#65303;&#20013;&#65422;&#65438;&#65412;&#65425;&#35373;&#23450;&#65297;&#29256;&#29983;&#29987;&#35336;&#30011;98-6-29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3450;&#20363;\76&#26399;&#29983;&#29987;&#35201;&#21729;\&#38263;&#26399;\&#29983;&#29987;\7&#26376;&#38263;&#2639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SEQ\&#12456;&#12531;&#12472;&#12531;&#32068;&#31435;\My%20Documents\&#9675;&#65315;&#65303;&#20013;&#23637;&#38283;\&#12354;&#12426;&#12383;&#12356;&#23039;&#21177;&#26524;&#26908;&#3538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SEQ\&#12456;&#12531;&#12472;&#12531;&#32068;&#31435;\My%20Documents\&#9675;&#65315;&#65303;&#20013;&#23637;&#38283;\&#12354;&#12426;&#12383;&#12356;&#23039;&#26045;&#31574;&#26908;&#35342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ﾒｲﾝﾗｲﾝ "/>
      <sheetName val="ｻﾌﾞﾗｲﾝ"/>
      <sheetName val="7月決定長期7月から9月生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Ｓ評企画 "/>
      <sheetName val="ｺｽﾄ評収益"/>
      <sheetName val="ｺｽﾄ企画"/>
      <sheetName val="TTL"/>
      <sheetName val="TOURING"/>
      <sheetName val="CUSTOM"/>
      <sheetName val="SPORT"/>
      <sheetName val="STANDARD"/>
      <sheetName val="DUAL"/>
      <sheetName val="OFF"/>
      <sheetName val="MX"/>
      <sheetName val="SCOOTER"/>
      <sheetName val="AT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ストＡ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数単価表マニュアル"/>
      <sheetName val="工数単価表 ２Ｒ用"/>
      <sheetName val="単価2320"/>
      <sheetName val="単価2323"/>
      <sheetName val="単価2324"/>
      <sheetName val="単価2326"/>
      <sheetName val="単価2321"/>
      <sheetName val="単価2314"/>
      <sheetName val="単価2325"/>
      <sheetName val="単価2310"/>
      <sheetName val="単価2232"/>
      <sheetName val="単価2233"/>
      <sheetName val="単価2230"/>
      <sheetName val="単価2311"/>
      <sheetName val="単価2280"/>
      <sheetName val="単価2231"/>
      <sheetName val="単価2250"/>
      <sheetName val="単価2281"/>
      <sheetName val="単価2240"/>
      <sheetName val="単価2243"/>
      <sheetName val="単価2260"/>
      <sheetName val="単価2262"/>
      <sheetName val="単価2241"/>
      <sheetName val="単価224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上期"/>
      <sheetName val="下期"/>
      <sheetName val="集計"/>
      <sheetName val="前回"/>
      <sheetName val="要員"/>
      <sheetName val="生販"/>
      <sheetName val="差異"/>
      <sheetName val="在庫"/>
      <sheetName val="CBR-A"/>
      <sheetName val="CBR-B"/>
      <sheetName val="ﾌﾗｲｽ"/>
      <sheetName val="Ａ"/>
      <sheetName val="Ｂ"/>
      <sheetName val="圧検"/>
      <sheetName val="FB"/>
      <sheetName val="共用"/>
      <sheetName val="北村"/>
      <sheetName val="共用カム"/>
      <sheetName val="要員配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3">
          <cell r="O43">
            <v>4524</v>
          </cell>
        </row>
        <row r="44">
          <cell r="K44">
            <v>170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導入部"/>
      <sheetName val="攻めのＬＵ"/>
      <sheetName val="導入ﾌﾚｰﾑﾜｰｸ"/>
      <sheetName val="ターゲット"/>
      <sheetName val="ﾗｲﾝｱｯﾌﾟ図"/>
      <sheetName val="ＷＨＹ２５０ｃｃ"/>
      <sheetName val="営業要件（未完）"/>
      <sheetName val="コスト体質改革"/>
      <sheetName val="現調＆CD"/>
      <sheetName val="ｺｽﾄ収益仮試算"/>
      <sheetName val="投資計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C4">
            <v>115</v>
          </cell>
          <cell r="J4">
            <v>110</v>
          </cell>
        </row>
        <row r="5">
          <cell r="C5">
            <v>1.1499999999999999</v>
          </cell>
          <cell r="J5">
            <v>1.92</v>
          </cell>
        </row>
      </sheetData>
      <sheetData sheetId="8" refreshError="1"/>
      <sheetData sheetId="9">
        <row r="3">
          <cell r="R3">
            <v>253.58290000000002</v>
          </cell>
          <cell r="S3">
            <v>255.88919999999996</v>
          </cell>
        </row>
      </sheetData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10"/>
    </sheetNames>
    <sheetDataSet>
      <sheetData sheetId="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10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10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10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台数ｺｽﾄ変化算出"/>
    </sheetNames>
    <sheetDataSet>
      <sheetData sheetId="0">
        <row r="7">
          <cell r="J7">
            <v>1461.3795323526151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中"/>
      <sheetName val="６中３版"/>
      <sheetName val="DADOS"/>
      <sheetName val="CAPA"/>
      <sheetName val="W1"/>
      <sheetName val="W2"/>
      <sheetName val="W3"/>
      <sheetName val="W4"/>
      <sheetName val="W5"/>
      <sheetName val="E2"/>
      <sheetName val="Detail"/>
      <sheetName val="COST"/>
      <sheetName val="DATA"/>
      <sheetName val="台数ｺｽﾄ変化算出"/>
      <sheetName val="Ｑ領域"/>
      <sheetName val="不具合即時"/>
      <sheetName val="分产品销售收入、成本表"/>
      <sheetName val="工数単価表 ２Ｒ用"/>
      <sheetName val="償却ｼ-ﾄ(2R直接)"/>
      <sheetName val="新ﾗｲﾝ企画提案"/>
      <sheetName val="固定资产"/>
      <sheetName val="#REF!"/>
      <sheetName val="GBY.C企"/>
      <sheetName val="SPECSHEET"/>
      <sheetName val="XL4Poppy"/>
      <sheetName val="ocean voyage"/>
      <sheetName val="負荷15XX"/>
      <sheetName val="设备部房屋"/>
      <sheetName val="６中生産"/>
      <sheetName val="TONGKE-HT"/>
      <sheetName val="PNT-QUOT-#3"/>
      <sheetName val="COAT&amp;WRAP-QIOT-#3"/>
      <sheetName val="MS-&gt;PEM"/>
      <sheetName val="Mid-Semi Var"/>
      <sheetName val="Big-Semi Var"/>
      <sheetName val="M4-Semi Var"/>
      <sheetName val="Mix-Semi Var"/>
      <sheetName val="Total Semi Var"/>
      <sheetName val="DATA (2)"/>
      <sheetName val="MAY"/>
      <sheetName val="JUN"/>
      <sheetName val="JUL"/>
      <sheetName val="DATA (3)"/>
      <sheetName val="17-04-13 (3)"/>
      <sheetName val="17-04-13 (2)"/>
      <sheetName val="รายชื่อ OT (3)"/>
      <sheetName val="From O.T"/>
      <sheetName val="26-07-14"/>
      <sheetName val="17-04-13"/>
      <sheetName val="ocean_voyage"/>
      <sheetName val="GBY_C企"/>
      <sheetName val="工数単価表_２Ｒ用"/>
      <sheetName val="ocean_voyage1"/>
      <sheetName val="GBY_C企1"/>
      <sheetName val="工数単価表_２Ｒ用1"/>
      <sheetName val="ocean_voyage2"/>
      <sheetName val="GBY_C企2"/>
      <sheetName val="工数単価表_２Ｒ用2"/>
      <sheetName val="Du_lieu"/>
      <sheetName val="CT -THVLNC"/>
      <sheetName val="NIGURI"/>
      <sheetName val="ocean_voyage3"/>
      <sheetName val="工数単価表_２Ｒ用3"/>
      <sheetName val="GBY_C企3"/>
      <sheetName val="Mid-Semi_Var"/>
      <sheetName val="Big-Semi_Var"/>
      <sheetName val="M4-Semi_Var"/>
      <sheetName val="Mix-Semi_Var"/>
      <sheetName val="Total_Semi_Var"/>
      <sheetName val="DATA_(2)"/>
      <sheetName val="DATA_(3)"/>
      <sheetName val="17-04-13_(3)"/>
      <sheetName val="17-04-13_(2)"/>
      <sheetName val="รายชื่อ_OT_(3)"/>
      <sheetName val="From_O_T"/>
      <sheetName val="CT_-THVLNC"/>
      <sheetName val="初期03"/>
      <sheetName val="노임단가"/>
      <sheetName val="Sheet1"/>
      <sheetName val="新ﾗｲﾝﾍﾞｰｽ"/>
      <sheetName val="新ﾗｲﾝ将来戦略"/>
      <sheetName val="实绩"/>
      <sheetName val="科目"/>
      <sheetName val="鋳造"/>
      <sheetName val="LINE-UP改3"/>
      <sheetName val="Supplier"/>
      <sheetName val="Topline trends"/>
      <sheetName val="Grid Descriptions"/>
      <sheetName val="SuperGroupRank"/>
      <sheetName val="TOC"/>
      <sheetName val="GroupRank"/>
      <sheetName val="Group Details"/>
      <sheetName val="Project Details"/>
      <sheetName val="standards trend (4)"/>
      <sheetName val="Sales Initiation (5)"/>
      <sheetName val="Timing-1 (6)"/>
      <sheetName val="dashboard (1)"/>
      <sheetName val="Range"/>
      <sheetName val="SRP FH"/>
      <sheetName val="Profit"/>
      <sheetName val="SPT vs PHI"/>
      <sheetName val="dashboard"/>
      <sheetName val="score trends"/>
      <sheetName val="priority analysis"/>
      <sheetName val="standards trend"/>
      <sheetName val="service timing"/>
      <sheetName val="Fix it First Time"/>
      <sheetName val="Product Problems"/>
      <sheetName val="Parts"/>
      <sheetName val="Sample India"/>
      <sheetName val="Sample Indo"/>
      <sheetName val="Sample MY"/>
      <sheetName val="Sample PH"/>
      <sheetName val="Sample TH"/>
      <sheetName val="3.４Ｒ損益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係"/>
    </sheetNames>
    <definedNames>
      <definedName name="予算取り込み.Record6"/>
    </defined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元祖"/>
    </sheetNames>
    <sheetDataSet>
      <sheetData sheetId="0">
        <row r="4">
          <cell r="C4" t="str">
            <v>001</v>
          </cell>
          <cell r="D4">
            <v>1</v>
          </cell>
          <cell r="E4" t="str">
            <v>取る</v>
          </cell>
          <cell r="F4">
            <v>1</v>
          </cell>
          <cell r="G4" t="str">
            <v>取る</v>
          </cell>
        </row>
        <row r="5">
          <cell r="C5" t="str">
            <v>002</v>
          </cell>
          <cell r="D5">
            <v>1</v>
          </cell>
          <cell r="E5" t="str">
            <v>取る</v>
          </cell>
          <cell r="F5">
            <v>2</v>
          </cell>
          <cell r="G5" t="str">
            <v>つかむ</v>
          </cell>
        </row>
        <row r="6">
          <cell r="C6" t="str">
            <v>003</v>
          </cell>
          <cell r="D6">
            <v>1</v>
          </cell>
          <cell r="E6" t="str">
            <v>取る</v>
          </cell>
          <cell r="F6">
            <v>3</v>
          </cell>
          <cell r="G6" t="str">
            <v>触れる</v>
          </cell>
        </row>
        <row r="7">
          <cell r="C7" t="str">
            <v>004</v>
          </cell>
          <cell r="D7">
            <v>1</v>
          </cell>
          <cell r="E7" t="str">
            <v>取る</v>
          </cell>
          <cell r="F7">
            <v>4</v>
          </cell>
          <cell r="G7" t="str">
            <v>取り出し</v>
          </cell>
        </row>
        <row r="8">
          <cell r="C8" t="str">
            <v>005</v>
          </cell>
          <cell r="D8">
            <v>2</v>
          </cell>
          <cell r="E8" t="str">
            <v>投入</v>
          </cell>
          <cell r="F8">
            <v>1</v>
          </cell>
          <cell r="G8" t="str">
            <v>投入</v>
          </cell>
        </row>
        <row r="9">
          <cell r="C9" t="str">
            <v>006</v>
          </cell>
          <cell r="D9">
            <v>2</v>
          </cell>
          <cell r="E9" t="str">
            <v>投入</v>
          </cell>
          <cell r="F9">
            <v>2</v>
          </cell>
          <cell r="G9" t="str">
            <v>置く</v>
          </cell>
        </row>
        <row r="10">
          <cell r="C10" t="str">
            <v>007</v>
          </cell>
          <cell r="D10">
            <v>2</v>
          </cell>
          <cell r="E10" t="str">
            <v>投入</v>
          </cell>
          <cell r="F10">
            <v>3</v>
          </cell>
          <cell r="G10" t="str">
            <v>載せる</v>
          </cell>
        </row>
        <row r="11">
          <cell r="C11" t="str">
            <v>008</v>
          </cell>
          <cell r="D11">
            <v>2</v>
          </cell>
          <cell r="E11" t="str">
            <v>投入</v>
          </cell>
          <cell r="F11">
            <v>4</v>
          </cell>
          <cell r="G11" t="str">
            <v>持ち替え</v>
          </cell>
        </row>
        <row r="12">
          <cell r="C12" t="str">
            <v>009</v>
          </cell>
          <cell r="D12">
            <v>2</v>
          </cell>
          <cell r="E12" t="str">
            <v>投入</v>
          </cell>
          <cell r="F12">
            <v>5</v>
          </cell>
          <cell r="G12" t="str">
            <v>保持する</v>
          </cell>
        </row>
        <row r="13">
          <cell r="C13" t="str">
            <v>010</v>
          </cell>
          <cell r="D13">
            <v>3</v>
          </cell>
          <cell r="E13" t="str">
            <v>移動</v>
          </cell>
          <cell r="F13">
            <v>1</v>
          </cell>
          <cell r="G13" t="str">
            <v>移動</v>
          </cell>
        </row>
        <row r="14">
          <cell r="C14" t="str">
            <v>011</v>
          </cell>
          <cell r="D14">
            <v>3</v>
          </cell>
          <cell r="E14" t="str">
            <v>移動</v>
          </cell>
          <cell r="F14">
            <v>2</v>
          </cell>
          <cell r="G14" t="str">
            <v>移載</v>
          </cell>
        </row>
        <row r="15">
          <cell r="C15" t="str">
            <v>012</v>
          </cell>
          <cell r="D15">
            <v>3</v>
          </cell>
          <cell r="E15" t="str">
            <v>移動</v>
          </cell>
          <cell r="F15">
            <v>3</v>
          </cell>
          <cell r="G15" t="str">
            <v>戻す</v>
          </cell>
        </row>
        <row r="16">
          <cell r="C16" t="str">
            <v>013</v>
          </cell>
          <cell r="D16">
            <v>3</v>
          </cell>
          <cell r="E16" t="str">
            <v>移動</v>
          </cell>
          <cell r="F16">
            <v>4</v>
          </cell>
          <cell r="G16" t="str">
            <v>押す</v>
          </cell>
        </row>
        <row r="17">
          <cell r="C17" t="str">
            <v>014</v>
          </cell>
          <cell r="D17">
            <v>3</v>
          </cell>
          <cell r="E17" t="str">
            <v>移動</v>
          </cell>
          <cell r="F17">
            <v>5</v>
          </cell>
          <cell r="G17" t="str">
            <v>引く</v>
          </cell>
        </row>
        <row r="18">
          <cell r="C18" t="str">
            <v>015</v>
          </cell>
          <cell r="D18">
            <v>3</v>
          </cell>
          <cell r="E18" t="str">
            <v>移動</v>
          </cell>
          <cell r="F18">
            <v>6</v>
          </cell>
          <cell r="G18" t="str">
            <v>払出</v>
          </cell>
        </row>
        <row r="19">
          <cell r="C19" t="str">
            <v>016</v>
          </cell>
          <cell r="D19">
            <v>3</v>
          </cell>
          <cell r="E19" t="str">
            <v>移動</v>
          </cell>
          <cell r="F19">
            <v>7</v>
          </cell>
          <cell r="G19" t="str">
            <v>抜く</v>
          </cell>
        </row>
        <row r="20">
          <cell r="C20" t="str">
            <v>017</v>
          </cell>
          <cell r="D20">
            <v>4</v>
          </cell>
          <cell r="E20" t="str">
            <v>乗り降り</v>
          </cell>
          <cell r="F20">
            <v>1</v>
          </cell>
          <cell r="G20" t="str">
            <v>乗り降り</v>
          </cell>
        </row>
        <row r="21">
          <cell r="C21" t="str">
            <v>018</v>
          </cell>
          <cell r="D21">
            <v>4</v>
          </cell>
          <cell r="E21" t="str">
            <v>乗り降り</v>
          </cell>
          <cell r="F21">
            <v>2</v>
          </cell>
          <cell r="G21" t="str">
            <v>乗る</v>
          </cell>
        </row>
        <row r="22">
          <cell r="C22" t="str">
            <v>019</v>
          </cell>
          <cell r="D22">
            <v>4</v>
          </cell>
          <cell r="E22" t="str">
            <v>乗り降り</v>
          </cell>
          <cell r="F22">
            <v>3</v>
          </cell>
          <cell r="G22" t="str">
            <v>降りる</v>
          </cell>
        </row>
        <row r="23">
          <cell r="C23" t="str">
            <v>020</v>
          </cell>
          <cell r="D23">
            <v>5</v>
          </cell>
          <cell r="E23" t="str">
            <v>開閉</v>
          </cell>
          <cell r="F23">
            <v>1</v>
          </cell>
          <cell r="G23" t="str">
            <v>開閉</v>
          </cell>
        </row>
        <row r="24">
          <cell r="C24" t="str">
            <v>021</v>
          </cell>
          <cell r="D24">
            <v>5</v>
          </cell>
          <cell r="E24" t="str">
            <v>開閉</v>
          </cell>
          <cell r="F24">
            <v>2</v>
          </cell>
          <cell r="G24" t="str">
            <v>開ける</v>
          </cell>
        </row>
        <row r="25">
          <cell r="C25" t="str">
            <v>022</v>
          </cell>
          <cell r="D25">
            <v>5</v>
          </cell>
          <cell r="E25" t="str">
            <v>開閉</v>
          </cell>
          <cell r="F25">
            <v>3</v>
          </cell>
          <cell r="G25" t="str">
            <v>閉める</v>
          </cell>
        </row>
        <row r="26">
          <cell r="C26" t="str">
            <v>023</v>
          </cell>
          <cell r="D26">
            <v>5</v>
          </cell>
          <cell r="E26" t="str">
            <v>開閉</v>
          </cell>
          <cell r="F26">
            <v>4</v>
          </cell>
          <cell r="G26" t="str">
            <v>上げる</v>
          </cell>
        </row>
        <row r="27">
          <cell r="C27" t="str">
            <v>024</v>
          </cell>
          <cell r="D27">
            <v>5</v>
          </cell>
          <cell r="E27" t="str">
            <v>開閉</v>
          </cell>
          <cell r="F27">
            <v>5</v>
          </cell>
          <cell r="G27" t="str">
            <v>下げる</v>
          </cell>
        </row>
        <row r="28">
          <cell r="C28" t="str">
            <v>025</v>
          </cell>
          <cell r="D28">
            <v>6</v>
          </cell>
          <cell r="E28" t="str">
            <v>回転</v>
          </cell>
          <cell r="F28">
            <v>1</v>
          </cell>
          <cell r="G28" t="str">
            <v>回転</v>
          </cell>
        </row>
        <row r="29">
          <cell r="C29" t="str">
            <v>026</v>
          </cell>
          <cell r="D29">
            <v>6</v>
          </cell>
          <cell r="E29" t="str">
            <v>回転</v>
          </cell>
          <cell r="F29">
            <v>2</v>
          </cell>
          <cell r="G29" t="str">
            <v>反転</v>
          </cell>
        </row>
        <row r="30">
          <cell r="C30" t="str">
            <v>027</v>
          </cell>
          <cell r="D30">
            <v>7</v>
          </cell>
          <cell r="E30" t="str">
            <v>ＳＷ操作</v>
          </cell>
          <cell r="F30">
            <v>1</v>
          </cell>
          <cell r="G30" t="str">
            <v>ＳＷ操作</v>
          </cell>
        </row>
        <row r="31">
          <cell r="C31" t="str">
            <v>028</v>
          </cell>
          <cell r="D31">
            <v>7</v>
          </cell>
          <cell r="E31" t="str">
            <v>ＳＷ操作</v>
          </cell>
          <cell r="F31">
            <v>2</v>
          </cell>
          <cell r="G31" t="str">
            <v>押釦</v>
          </cell>
        </row>
        <row r="32">
          <cell r="C32" t="str">
            <v>029</v>
          </cell>
          <cell r="D32">
            <v>7</v>
          </cell>
          <cell r="E32" t="str">
            <v>ＳＷ操作</v>
          </cell>
          <cell r="F32">
            <v>3</v>
          </cell>
          <cell r="G32" t="str">
            <v>ＳＷ／ＯＮ</v>
          </cell>
        </row>
        <row r="33">
          <cell r="C33" t="str">
            <v>030</v>
          </cell>
          <cell r="D33">
            <v>7</v>
          </cell>
          <cell r="E33" t="str">
            <v>ＳＷ操作</v>
          </cell>
          <cell r="F33">
            <v>4</v>
          </cell>
          <cell r="G33" t="str">
            <v>ＳＷ／ＯＦＦ</v>
          </cell>
        </row>
        <row r="34">
          <cell r="C34" t="str">
            <v>031</v>
          </cell>
          <cell r="D34">
            <v>7</v>
          </cell>
          <cell r="E34" t="str">
            <v>ＳＷ操作</v>
          </cell>
          <cell r="F34">
            <v>5</v>
          </cell>
          <cell r="G34" t="str">
            <v>操作</v>
          </cell>
        </row>
        <row r="35">
          <cell r="C35" t="str">
            <v>032</v>
          </cell>
          <cell r="D35">
            <v>8</v>
          </cell>
          <cell r="E35" t="str">
            <v>除去</v>
          </cell>
          <cell r="F35">
            <v>1</v>
          </cell>
          <cell r="G35" t="str">
            <v>除去</v>
          </cell>
        </row>
        <row r="36">
          <cell r="C36" t="str">
            <v>033</v>
          </cell>
          <cell r="D36">
            <v>8</v>
          </cell>
          <cell r="E36" t="str">
            <v>除去</v>
          </cell>
          <cell r="F36">
            <v>2</v>
          </cell>
          <cell r="G36" t="str">
            <v>拭き取り</v>
          </cell>
        </row>
        <row r="37">
          <cell r="C37" t="str">
            <v>034</v>
          </cell>
          <cell r="D37">
            <v>8</v>
          </cell>
          <cell r="E37" t="str">
            <v>除去</v>
          </cell>
          <cell r="F37">
            <v>3</v>
          </cell>
          <cell r="G37" t="str">
            <v>清掃</v>
          </cell>
        </row>
        <row r="38">
          <cell r="C38" t="str">
            <v>035</v>
          </cell>
          <cell r="D38">
            <v>9</v>
          </cell>
          <cell r="E38" t="str">
            <v>歩行</v>
          </cell>
          <cell r="F38">
            <v>1</v>
          </cell>
          <cell r="G38" t="str">
            <v>歩行</v>
          </cell>
        </row>
        <row r="39">
          <cell r="C39" t="str">
            <v>036</v>
          </cell>
          <cell r="D39">
            <v>1</v>
          </cell>
          <cell r="E39" t="str">
            <v>締付</v>
          </cell>
          <cell r="F39">
            <v>1</v>
          </cell>
          <cell r="G39" t="str">
            <v>締付</v>
          </cell>
        </row>
        <row r="40">
          <cell r="C40" t="str">
            <v>037</v>
          </cell>
          <cell r="D40">
            <v>1</v>
          </cell>
          <cell r="E40" t="str">
            <v>締付</v>
          </cell>
          <cell r="F40">
            <v>2</v>
          </cell>
          <cell r="G40" t="str">
            <v>仮締付</v>
          </cell>
        </row>
        <row r="41">
          <cell r="C41" t="str">
            <v>038</v>
          </cell>
          <cell r="D41">
            <v>1</v>
          </cell>
          <cell r="E41" t="str">
            <v>締付</v>
          </cell>
          <cell r="F41">
            <v>3</v>
          </cell>
          <cell r="G41" t="str">
            <v>増締</v>
          </cell>
        </row>
        <row r="42">
          <cell r="C42" t="str">
            <v>039</v>
          </cell>
          <cell r="D42">
            <v>1</v>
          </cell>
          <cell r="E42" t="str">
            <v>締付</v>
          </cell>
          <cell r="F42">
            <v>4</v>
          </cell>
          <cell r="G42" t="str">
            <v>Ｔレンチ締付</v>
          </cell>
        </row>
        <row r="43">
          <cell r="C43" t="str">
            <v>040</v>
          </cell>
          <cell r="D43">
            <v>1</v>
          </cell>
          <cell r="E43" t="str">
            <v>締付</v>
          </cell>
          <cell r="F43">
            <v>5</v>
          </cell>
          <cell r="G43" t="str">
            <v>植え込み</v>
          </cell>
        </row>
        <row r="44">
          <cell r="C44" t="str">
            <v>041</v>
          </cell>
          <cell r="D44">
            <v>2</v>
          </cell>
          <cell r="E44" t="str">
            <v>取付</v>
          </cell>
          <cell r="F44">
            <v>1</v>
          </cell>
          <cell r="G44" t="str">
            <v>取付</v>
          </cell>
        </row>
        <row r="45">
          <cell r="C45" t="str">
            <v>042</v>
          </cell>
          <cell r="D45">
            <v>2</v>
          </cell>
          <cell r="E45" t="str">
            <v>取付</v>
          </cell>
          <cell r="F45">
            <v>2</v>
          </cell>
          <cell r="G45" t="str">
            <v>仮取付</v>
          </cell>
        </row>
        <row r="46">
          <cell r="C46" t="str">
            <v>043</v>
          </cell>
          <cell r="D46">
            <v>2</v>
          </cell>
          <cell r="E46" t="str">
            <v>取付</v>
          </cell>
          <cell r="F46">
            <v>3</v>
          </cell>
          <cell r="G46" t="str">
            <v>合わせ</v>
          </cell>
        </row>
        <row r="47">
          <cell r="C47" t="str">
            <v>044</v>
          </cell>
          <cell r="D47">
            <v>2</v>
          </cell>
          <cell r="E47" t="str">
            <v>取付</v>
          </cell>
          <cell r="F47">
            <v>4</v>
          </cell>
          <cell r="G47" t="str">
            <v>カシメ</v>
          </cell>
        </row>
        <row r="48">
          <cell r="C48" t="str">
            <v>045</v>
          </cell>
          <cell r="D48">
            <v>2</v>
          </cell>
          <cell r="E48" t="str">
            <v>取付</v>
          </cell>
          <cell r="F48">
            <v>5</v>
          </cell>
          <cell r="G48" t="str">
            <v>差込み</v>
          </cell>
        </row>
        <row r="49">
          <cell r="C49" t="str">
            <v>046</v>
          </cell>
          <cell r="D49">
            <v>2</v>
          </cell>
          <cell r="E49" t="str">
            <v>取付</v>
          </cell>
          <cell r="F49">
            <v>6</v>
          </cell>
          <cell r="G49" t="str">
            <v>挿入</v>
          </cell>
        </row>
        <row r="50">
          <cell r="C50" t="str">
            <v>047</v>
          </cell>
          <cell r="D50">
            <v>2</v>
          </cell>
          <cell r="E50" t="str">
            <v>取付</v>
          </cell>
          <cell r="F50">
            <v>7</v>
          </cell>
          <cell r="G50" t="str">
            <v>クランプ</v>
          </cell>
        </row>
        <row r="51">
          <cell r="C51" t="str">
            <v>048</v>
          </cell>
          <cell r="D51">
            <v>2</v>
          </cell>
          <cell r="E51" t="str">
            <v>取付</v>
          </cell>
          <cell r="F51">
            <v>8</v>
          </cell>
          <cell r="G51" t="str">
            <v>アンクランプ</v>
          </cell>
        </row>
        <row r="52">
          <cell r="C52" t="str">
            <v>049</v>
          </cell>
          <cell r="D52">
            <v>2</v>
          </cell>
          <cell r="E52" t="str">
            <v>取付</v>
          </cell>
          <cell r="F52">
            <v>9</v>
          </cell>
          <cell r="G52" t="str">
            <v>ピン抜き</v>
          </cell>
        </row>
        <row r="53">
          <cell r="C53" t="str">
            <v>050</v>
          </cell>
          <cell r="D53">
            <v>2</v>
          </cell>
          <cell r="E53" t="str">
            <v>取付</v>
          </cell>
          <cell r="F53">
            <v>10</v>
          </cell>
          <cell r="G53" t="str">
            <v>打ち込み</v>
          </cell>
        </row>
        <row r="54">
          <cell r="C54" t="str">
            <v>051</v>
          </cell>
          <cell r="D54">
            <v>2</v>
          </cell>
          <cell r="E54" t="str">
            <v>取付</v>
          </cell>
          <cell r="F54">
            <v>11</v>
          </cell>
          <cell r="G54" t="str">
            <v>圧入</v>
          </cell>
        </row>
        <row r="55">
          <cell r="C55" t="str">
            <v>052</v>
          </cell>
          <cell r="D55">
            <v>2</v>
          </cell>
          <cell r="E55" t="str">
            <v>取付</v>
          </cell>
          <cell r="F55">
            <v>12</v>
          </cell>
          <cell r="G55" t="str">
            <v>押さえ</v>
          </cell>
        </row>
        <row r="56">
          <cell r="C56" t="str">
            <v>053</v>
          </cell>
          <cell r="D56">
            <v>2</v>
          </cell>
          <cell r="E56" t="str">
            <v>取付</v>
          </cell>
          <cell r="F56">
            <v>13</v>
          </cell>
          <cell r="G56" t="str">
            <v>通し</v>
          </cell>
        </row>
        <row r="57">
          <cell r="C57" t="str">
            <v>054</v>
          </cell>
          <cell r="D57">
            <v>2</v>
          </cell>
          <cell r="E57" t="str">
            <v>取付</v>
          </cell>
          <cell r="F57">
            <v>14</v>
          </cell>
          <cell r="G57" t="str">
            <v>引出し</v>
          </cell>
        </row>
        <row r="58">
          <cell r="C58" t="str">
            <v>055</v>
          </cell>
          <cell r="D58">
            <v>2</v>
          </cell>
          <cell r="E58" t="str">
            <v>取付</v>
          </cell>
          <cell r="F58">
            <v>15</v>
          </cell>
          <cell r="G58" t="str">
            <v>回す</v>
          </cell>
        </row>
        <row r="59">
          <cell r="C59" t="str">
            <v>056</v>
          </cell>
          <cell r="D59">
            <v>2</v>
          </cell>
          <cell r="E59" t="str">
            <v>取付</v>
          </cell>
          <cell r="F59">
            <v>16</v>
          </cell>
          <cell r="G59" t="str">
            <v>曲げる</v>
          </cell>
        </row>
        <row r="60">
          <cell r="C60" t="str">
            <v>057</v>
          </cell>
          <cell r="D60">
            <v>2</v>
          </cell>
          <cell r="E60" t="str">
            <v>取付</v>
          </cell>
          <cell r="F60">
            <v>17</v>
          </cell>
          <cell r="G60" t="str">
            <v>叩く</v>
          </cell>
        </row>
        <row r="61">
          <cell r="C61" t="str">
            <v>058</v>
          </cell>
          <cell r="D61">
            <v>2</v>
          </cell>
          <cell r="E61" t="str">
            <v>取付</v>
          </cell>
          <cell r="F61">
            <v>18</v>
          </cell>
          <cell r="G61" t="str">
            <v>セット</v>
          </cell>
        </row>
        <row r="62">
          <cell r="C62" t="str">
            <v>059</v>
          </cell>
          <cell r="D62">
            <v>3</v>
          </cell>
          <cell r="E62" t="str">
            <v>穴明け</v>
          </cell>
          <cell r="F62">
            <v>1</v>
          </cell>
          <cell r="G62" t="str">
            <v>穴明け</v>
          </cell>
        </row>
        <row r="63">
          <cell r="C63" t="str">
            <v>060</v>
          </cell>
          <cell r="D63">
            <v>4</v>
          </cell>
          <cell r="E63" t="str">
            <v>削る</v>
          </cell>
          <cell r="F63">
            <v>1</v>
          </cell>
          <cell r="G63" t="str">
            <v>削る</v>
          </cell>
        </row>
        <row r="64">
          <cell r="C64" t="str">
            <v>061</v>
          </cell>
          <cell r="D64">
            <v>4</v>
          </cell>
          <cell r="E64" t="str">
            <v>削る</v>
          </cell>
          <cell r="F64">
            <v>2</v>
          </cell>
          <cell r="G64" t="str">
            <v>みがく</v>
          </cell>
        </row>
        <row r="65">
          <cell r="C65" t="str">
            <v>062</v>
          </cell>
          <cell r="D65">
            <v>5</v>
          </cell>
          <cell r="E65" t="str">
            <v>切る</v>
          </cell>
          <cell r="F65">
            <v>1</v>
          </cell>
          <cell r="G65" t="str">
            <v>切る</v>
          </cell>
        </row>
        <row r="66">
          <cell r="C66" t="str">
            <v>063</v>
          </cell>
          <cell r="D66">
            <v>6</v>
          </cell>
          <cell r="E66" t="str">
            <v>折り畳む</v>
          </cell>
          <cell r="F66">
            <v>1</v>
          </cell>
          <cell r="G66" t="str">
            <v>折り畳む</v>
          </cell>
        </row>
        <row r="67">
          <cell r="C67" t="str">
            <v>064</v>
          </cell>
          <cell r="D67">
            <v>7</v>
          </cell>
          <cell r="E67" t="str">
            <v>外し</v>
          </cell>
          <cell r="F67">
            <v>1</v>
          </cell>
          <cell r="G67" t="str">
            <v>外し</v>
          </cell>
        </row>
        <row r="68">
          <cell r="C68" t="str">
            <v>065</v>
          </cell>
          <cell r="D68">
            <v>7</v>
          </cell>
          <cell r="E68" t="str">
            <v>外し</v>
          </cell>
          <cell r="F68">
            <v>2</v>
          </cell>
          <cell r="G68" t="str">
            <v>緩める</v>
          </cell>
        </row>
        <row r="69">
          <cell r="C69" t="str">
            <v>066</v>
          </cell>
          <cell r="D69">
            <v>8</v>
          </cell>
          <cell r="E69" t="str">
            <v>貼付け</v>
          </cell>
          <cell r="F69">
            <v>1</v>
          </cell>
          <cell r="G69" t="str">
            <v>貼付け</v>
          </cell>
        </row>
        <row r="70">
          <cell r="C70" t="str">
            <v>067</v>
          </cell>
          <cell r="D70">
            <v>8</v>
          </cell>
          <cell r="E70" t="str">
            <v>貼付け</v>
          </cell>
          <cell r="F70">
            <v>2</v>
          </cell>
          <cell r="G70" t="str">
            <v>はがし</v>
          </cell>
        </row>
        <row r="71">
          <cell r="C71" t="str">
            <v>068</v>
          </cell>
          <cell r="D71">
            <v>9</v>
          </cell>
          <cell r="E71" t="str">
            <v>結線</v>
          </cell>
          <cell r="F71">
            <v>1</v>
          </cell>
          <cell r="G71" t="str">
            <v>結線</v>
          </cell>
        </row>
        <row r="72">
          <cell r="C72" t="str">
            <v>069</v>
          </cell>
          <cell r="D72">
            <v>9</v>
          </cell>
          <cell r="E72" t="str">
            <v>結線</v>
          </cell>
          <cell r="F72">
            <v>2</v>
          </cell>
          <cell r="G72" t="str">
            <v>結束</v>
          </cell>
        </row>
        <row r="73">
          <cell r="C73" t="str">
            <v>070</v>
          </cell>
          <cell r="D73">
            <v>9</v>
          </cell>
          <cell r="E73" t="str">
            <v>結線</v>
          </cell>
          <cell r="F73">
            <v>3</v>
          </cell>
          <cell r="G73" t="str">
            <v>しばる</v>
          </cell>
        </row>
        <row r="74">
          <cell r="C74" t="str">
            <v>071</v>
          </cell>
          <cell r="D74">
            <v>10</v>
          </cell>
          <cell r="E74" t="str">
            <v>結合</v>
          </cell>
          <cell r="F74">
            <v>1</v>
          </cell>
          <cell r="G74" t="str">
            <v>結合</v>
          </cell>
        </row>
        <row r="75">
          <cell r="C75" t="str">
            <v>072</v>
          </cell>
          <cell r="D75">
            <v>11</v>
          </cell>
          <cell r="E75" t="str">
            <v>塗布</v>
          </cell>
          <cell r="F75">
            <v>1</v>
          </cell>
          <cell r="G75" t="str">
            <v>塗布</v>
          </cell>
        </row>
        <row r="76">
          <cell r="C76" t="str">
            <v>073</v>
          </cell>
          <cell r="D76">
            <v>11</v>
          </cell>
          <cell r="E76" t="str">
            <v>塗布</v>
          </cell>
          <cell r="F76">
            <v>2</v>
          </cell>
          <cell r="G76" t="str">
            <v>吹き付け</v>
          </cell>
        </row>
        <row r="77">
          <cell r="C77" t="str">
            <v>074</v>
          </cell>
          <cell r="D77">
            <v>11</v>
          </cell>
          <cell r="E77" t="str">
            <v>塗布</v>
          </cell>
          <cell r="F77">
            <v>3</v>
          </cell>
          <cell r="G77" t="str">
            <v>充填</v>
          </cell>
        </row>
        <row r="78">
          <cell r="C78" t="str">
            <v>075</v>
          </cell>
          <cell r="D78">
            <v>11</v>
          </cell>
          <cell r="E78" t="str">
            <v>塗布</v>
          </cell>
          <cell r="F78">
            <v>4</v>
          </cell>
          <cell r="G78" t="str">
            <v>延ばし</v>
          </cell>
        </row>
        <row r="79">
          <cell r="C79" t="str">
            <v>076</v>
          </cell>
          <cell r="D79">
            <v>11</v>
          </cell>
          <cell r="E79" t="str">
            <v>塗布</v>
          </cell>
          <cell r="F79">
            <v>5</v>
          </cell>
          <cell r="G79" t="str">
            <v>混ぜる</v>
          </cell>
        </row>
        <row r="80">
          <cell r="C80" t="str">
            <v>077</v>
          </cell>
          <cell r="D80">
            <v>12</v>
          </cell>
          <cell r="E80" t="str">
            <v>脱脂</v>
          </cell>
          <cell r="F80">
            <v>1</v>
          </cell>
          <cell r="G80" t="str">
            <v>脱脂</v>
          </cell>
        </row>
        <row r="81">
          <cell r="C81" t="str">
            <v>078</v>
          </cell>
          <cell r="D81">
            <v>13</v>
          </cell>
          <cell r="E81" t="str">
            <v>注入</v>
          </cell>
          <cell r="F81">
            <v>1</v>
          </cell>
          <cell r="G81" t="str">
            <v>注入</v>
          </cell>
        </row>
        <row r="82">
          <cell r="C82" t="str">
            <v>079</v>
          </cell>
          <cell r="D82">
            <v>14</v>
          </cell>
          <cell r="E82" t="str">
            <v>溶接</v>
          </cell>
          <cell r="F82">
            <v>1</v>
          </cell>
          <cell r="G82" t="str">
            <v>ミグ溶接</v>
          </cell>
        </row>
        <row r="83">
          <cell r="C83" t="str">
            <v>080</v>
          </cell>
          <cell r="D83">
            <v>14</v>
          </cell>
          <cell r="E83" t="str">
            <v>溶接</v>
          </cell>
          <cell r="F83">
            <v>2</v>
          </cell>
          <cell r="G83" t="str">
            <v>スポット溶接</v>
          </cell>
        </row>
        <row r="84">
          <cell r="C84" t="str">
            <v>081</v>
          </cell>
          <cell r="D84">
            <v>14</v>
          </cell>
          <cell r="E84" t="str">
            <v>溶接</v>
          </cell>
          <cell r="F84">
            <v>3</v>
          </cell>
          <cell r="G84" t="str">
            <v>スッタッド溶接</v>
          </cell>
        </row>
        <row r="85">
          <cell r="C85" t="str">
            <v>082</v>
          </cell>
          <cell r="D85">
            <v>15</v>
          </cell>
          <cell r="E85" t="str">
            <v>調整</v>
          </cell>
          <cell r="F85">
            <v>1</v>
          </cell>
          <cell r="G85" t="str">
            <v>調整</v>
          </cell>
        </row>
        <row r="86">
          <cell r="C86" t="str">
            <v>083</v>
          </cell>
          <cell r="D86">
            <v>15</v>
          </cell>
          <cell r="E86" t="str">
            <v>調整</v>
          </cell>
          <cell r="F86">
            <v>2</v>
          </cell>
          <cell r="G86" t="str">
            <v>治具ＳＥＴ</v>
          </cell>
        </row>
        <row r="87">
          <cell r="C87" t="str">
            <v>084</v>
          </cell>
          <cell r="D87">
            <v>15</v>
          </cell>
          <cell r="E87" t="str">
            <v>調整</v>
          </cell>
          <cell r="F87">
            <v>3</v>
          </cell>
          <cell r="G87" t="str">
            <v>治具外し</v>
          </cell>
        </row>
        <row r="88">
          <cell r="C88" t="str">
            <v>085</v>
          </cell>
          <cell r="D88">
            <v>15</v>
          </cell>
          <cell r="E88" t="str">
            <v>調整</v>
          </cell>
          <cell r="F88">
            <v>4</v>
          </cell>
          <cell r="G88" t="str">
            <v>修正</v>
          </cell>
        </row>
        <row r="89">
          <cell r="C89" t="str">
            <v>086</v>
          </cell>
          <cell r="D89">
            <v>16</v>
          </cell>
          <cell r="E89" t="str">
            <v>清掃</v>
          </cell>
          <cell r="F89">
            <v>1</v>
          </cell>
          <cell r="G89" t="str">
            <v>エア－ブロ－</v>
          </cell>
        </row>
        <row r="90">
          <cell r="C90" t="str">
            <v>087</v>
          </cell>
          <cell r="D90">
            <v>16</v>
          </cell>
          <cell r="E90" t="str">
            <v>清掃</v>
          </cell>
          <cell r="F90">
            <v>2</v>
          </cell>
          <cell r="G90" t="str">
            <v>拭き取り</v>
          </cell>
        </row>
        <row r="91">
          <cell r="C91" t="str">
            <v>088</v>
          </cell>
          <cell r="D91">
            <v>16</v>
          </cell>
          <cell r="E91" t="str">
            <v>清掃</v>
          </cell>
          <cell r="F91">
            <v>3</v>
          </cell>
          <cell r="G91" t="str">
            <v>洗浄</v>
          </cell>
        </row>
        <row r="92">
          <cell r="C92" t="str">
            <v>089</v>
          </cell>
          <cell r="D92">
            <v>17</v>
          </cell>
          <cell r="E92" t="str">
            <v>処理</v>
          </cell>
          <cell r="F92">
            <v>1</v>
          </cell>
          <cell r="G92" t="str">
            <v>処理</v>
          </cell>
        </row>
        <row r="93">
          <cell r="C93" t="str">
            <v>090</v>
          </cell>
          <cell r="D93">
            <v>17</v>
          </cell>
          <cell r="E93" t="str">
            <v>処理</v>
          </cell>
          <cell r="F93">
            <v>2</v>
          </cell>
          <cell r="G93" t="str">
            <v>整理</v>
          </cell>
        </row>
        <row r="94">
          <cell r="C94" t="str">
            <v>091</v>
          </cell>
          <cell r="D94">
            <v>17</v>
          </cell>
          <cell r="E94" t="str">
            <v>処理</v>
          </cell>
          <cell r="F94">
            <v>3</v>
          </cell>
          <cell r="G94" t="str">
            <v>巻き取り</v>
          </cell>
        </row>
        <row r="95">
          <cell r="C95" t="str">
            <v>092</v>
          </cell>
          <cell r="D95">
            <v>18</v>
          </cell>
          <cell r="E95" t="str">
            <v>位置決め</v>
          </cell>
          <cell r="F95">
            <v>1</v>
          </cell>
          <cell r="G95" t="str">
            <v>位置決め</v>
          </cell>
        </row>
        <row r="96">
          <cell r="C96" t="str">
            <v>093</v>
          </cell>
          <cell r="D96">
            <v>18</v>
          </cell>
          <cell r="E96" t="str">
            <v>位置決め</v>
          </cell>
          <cell r="F96">
            <v>2</v>
          </cell>
          <cell r="G96" t="str">
            <v>起こし</v>
          </cell>
        </row>
        <row r="97">
          <cell r="C97" t="str">
            <v>094</v>
          </cell>
          <cell r="D97">
            <v>18</v>
          </cell>
          <cell r="E97" t="str">
            <v>位置決め</v>
          </cell>
          <cell r="F97">
            <v>3</v>
          </cell>
          <cell r="G97" t="str">
            <v>倒し</v>
          </cell>
        </row>
        <row r="98">
          <cell r="C98" t="str">
            <v>095</v>
          </cell>
          <cell r="D98">
            <v>19</v>
          </cell>
          <cell r="E98" t="str">
            <v>照合</v>
          </cell>
          <cell r="F98">
            <v>1</v>
          </cell>
          <cell r="G98" t="str">
            <v>照合</v>
          </cell>
        </row>
        <row r="99">
          <cell r="C99" t="str">
            <v>096</v>
          </cell>
          <cell r="D99">
            <v>19</v>
          </cell>
          <cell r="E99" t="str">
            <v>照合</v>
          </cell>
          <cell r="F99">
            <v>2</v>
          </cell>
          <cell r="G99" t="str">
            <v>読み取り</v>
          </cell>
        </row>
        <row r="100">
          <cell r="C100" t="str">
            <v>097</v>
          </cell>
          <cell r="D100">
            <v>19</v>
          </cell>
          <cell r="E100" t="str">
            <v>照合</v>
          </cell>
          <cell r="F100">
            <v>3</v>
          </cell>
          <cell r="G100" t="str">
            <v>書き込み</v>
          </cell>
        </row>
        <row r="101">
          <cell r="C101" t="str">
            <v>098</v>
          </cell>
          <cell r="D101">
            <v>19</v>
          </cell>
          <cell r="E101" t="str">
            <v>照合</v>
          </cell>
          <cell r="F101">
            <v>4</v>
          </cell>
          <cell r="G101" t="str">
            <v>消し込み</v>
          </cell>
        </row>
        <row r="102">
          <cell r="C102" t="str">
            <v>099</v>
          </cell>
          <cell r="D102">
            <v>20</v>
          </cell>
          <cell r="E102" t="str">
            <v>検査</v>
          </cell>
          <cell r="F102">
            <v>1</v>
          </cell>
          <cell r="G102" t="str">
            <v>検査</v>
          </cell>
        </row>
        <row r="103">
          <cell r="C103" t="str">
            <v>100</v>
          </cell>
          <cell r="D103">
            <v>20</v>
          </cell>
          <cell r="E103" t="str">
            <v>検査</v>
          </cell>
          <cell r="F103">
            <v>2</v>
          </cell>
          <cell r="G103" t="str">
            <v>触手検査</v>
          </cell>
        </row>
        <row r="104">
          <cell r="C104" t="str">
            <v>101</v>
          </cell>
          <cell r="D104">
            <v>20</v>
          </cell>
          <cell r="E104" t="str">
            <v>検査</v>
          </cell>
          <cell r="F104">
            <v>3</v>
          </cell>
          <cell r="G104" t="str">
            <v>目視検査</v>
          </cell>
        </row>
        <row r="105">
          <cell r="C105" t="str">
            <v>102</v>
          </cell>
          <cell r="D105">
            <v>20</v>
          </cell>
          <cell r="E105" t="str">
            <v>検査</v>
          </cell>
          <cell r="F105">
            <v>4</v>
          </cell>
          <cell r="G105" t="str">
            <v>走行検査</v>
          </cell>
        </row>
        <row r="106">
          <cell r="C106" t="str">
            <v>103</v>
          </cell>
          <cell r="D106">
            <v>20</v>
          </cell>
          <cell r="E106" t="str">
            <v>検査</v>
          </cell>
          <cell r="F106">
            <v>5</v>
          </cell>
          <cell r="G106" t="str">
            <v>測定</v>
          </cell>
        </row>
        <row r="107">
          <cell r="C107" t="str">
            <v>104</v>
          </cell>
          <cell r="D107">
            <v>20</v>
          </cell>
          <cell r="E107" t="str">
            <v>検査</v>
          </cell>
          <cell r="F107">
            <v>6</v>
          </cell>
          <cell r="G107" t="str">
            <v>捺印</v>
          </cell>
        </row>
        <row r="108">
          <cell r="C108" t="str">
            <v>105</v>
          </cell>
          <cell r="D108">
            <v>20</v>
          </cell>
          <cell r="E108" t="str">
            <v>検査</v>
          </cell>
          <cell r="F108">
            <v>7</v>
          </cell>
          <cell r="G108" t="str">
            <v>チェック</v>
          </cell>
        </row>
        <row r="109">
          <cell r="C109" t="str">
            <v>106</v>
          </cell>
          <cell r="D109">
            <v>20</v>
          </cell>
          <cell r="E109" t="str">
            <v>検査</v>
          </cell>
          <cell r="F109">
            <v>8</v>
          </cell>
          <cell r="G109" t="str">
            <v>記入</v>
          </cell>
        </row>
        <row r="110">
          <cell r="C110" t="str">
            <v>107</v>
          </cell>
          <cell r="D110">
            <v>21</v>
          </cell>
          <cell r="E110" t="str">
            <v>入力</v>
          </cell>
          <cell r="F110">
            <v>1</v>
          </cell>
          <cell r="G110" t="str">
            <v>入力</v>
          </cell>
        </row>
        <row r="111">
          <cell r="C111" t="str">
            <v>108</v>
          </cell>
          <cell r="D111">
            <v>21</v>
          </cell>
          <cell r="E111" t="str">
            <v>入力</v>
          </cell>
          <cell r="F111">
            <v>2</v>
          </cell>
          <cell r="G111" t="str">
            <v>カード通し</v>
          </cell>
        </row>
        <row r="112">
          <cell r="C112" t="str">
            <v>109</v>
          </cell>
          <cell r="D112">
            <v>1</v>
          </cell>
          <cell r="E112" t="str">
            <v>確認</v>
          </cell>
          <cell r="F112">
            <v>1</v>
          </cell>
          <cell r="G112" t="str">
            <v>確認</v>
          </cell>
        </row>
        <row r="113">
          <cell r="C113" t="str">
            <v>110</v>
          </cell>
          <cell r="D113">
            <v>1</v>
          </cell>
          <cell r="E113" t="str">
            <v>確認</v>
          </cell>
          <cell r="F113">
            <v>2</v>
          </cell>
          <cell r="G113" t="str">
            <v>触手確認</v>
          </cell>
        </row>
        <row r="114">
          <cell r="C114" t="str">
            <v>111</v>
          </cell>
          <cell r="D114">
            <v>1</v>
          </cell>
          <cell r="E114" t="str">
            <v>確認</v>
          </cell>
          <cell r="F114">
            <v>3</v>
          </cell>
          <cell r="G114" t="str">
            <v>目視確認</v>
          </cell>
        </row>
        <row r="115">
          <cell r="C115" t="str">
            <v>112</v>
          </cell>
          <cell r="D115">
            <v>1</v>
          </cell>
          <cell r="E115" t="str">
            <v>確認</v>
          </cell>
          <cell r="F115">
            <v>4</v>
          </cell>
          <cell r="G115" t="str">
            <v>検具確認</v>
          </cell>
        </row>
        <row r="116">
          <cell r="C116" t="str">
            <v>113</v>
          </cell>
          <cell r="D116">
            <v>1</v>
          </cell>
          <cell r="E116" t="str">
            <v>確認</v>
          </cell>
          <cell r="F116">
            <v>5</v>
          </cell>
          <cell r="G116" t="str">
            <v>トルクＣＨ</v>
          </cell>
        </row>
        <row r="117">
          <cell r="C117" t="str">
            <v>114</v>
          </cell>
          <cell r="D117">
            <v>1</v>
          </cell>
          <cell r="E117" t="str">
            <v>確認</v>
          </cell>
          <cell r="F117">
            <v>6</v>
          </cell>
          <cell r="G117" t="str">
            <v>黄ペンＣＨ</v>
          </cell>
        </row>
        <row r="118">
          <cell r="C118" t="str">
            <v>115</v>
          </cell>
          <cell r="D118">
            <v>1</v>
          </cell>
          <cell r="E118" t="str">
            <v>確認</v>
          </cell>
          <cell r="F118">
            <v>7</v>
          </cell>
          <cell r="G118" t="str">
            <v>マジックＣＨ</v>
          </cell>
        </row>
        <row r="119">
          <cell r="C119" t="str">
            <v>116</v>
          </cell>
          <cell r="D119">
            <v>1</v>
          </cell>
          <cell r="E119" t="str">
            <v>確認</v>
          </cell>
          <cell r="F119">
            <v>8</v>
          </cell>
          <cell r="G119" t="str">
            <v>朱肉ＣＨ</v>
          </cell>
        </row>
        <row r="120">
          <cell r="C120" t="str">
            <v>117</v>
          </cell>
          <cell r="D120">
            <v>1</v>
          </cell>
          <cell r="E120" t="str">
            <v>確認</v>
          </cell>
          <cell r="F120">
            <v>9</v>
          </cell>
          <cell r="G120" t="str">
            <v>ペイントＣＨ</v>
          </cell>
        </row>
        <row r="121">
          <cell r="C121" t="str">
            <v>118</v>
          </cell>
          <cell r="D121">
            <v>1</v>
          </cell>
          <cell r="E121" t="str">
            <v>確認</v>
          </cell>
          <cell r="F121">
            <v>10</v>
          </cell>
          <cell r="G121" t="str">
            <v>ＱＬ確認</v>
          </cell>
        </row>
        <row r="122">
          <cell r="C122" t="str">
            <v>119</v>
          </cell>
          <cell r="D122">
            <v>2</v>
          </cell>
          <cell r="E122" t="str">
            <v>運搬</v>
          </cell>
          <cell r="F122">
            <v>1</v>
          </cell>
          <cell r="G122" t="str">
            <v>運搬</v>
          </cell>
        </row>
        <row r="123">
          <cell r="C123" t="str">
            <v>120</v>
          </cell>
          <cell r="D123">
            <v>2</v>
          </cell>
          <cell r="E123" t="str">
            <v>運搬</v>
          </cell>
          <cell r="F123">
            <v>2</v>
          </cell>
          <cell r="G123" t="str">
            <v>配膳</v>
          </cell>
        </row>
        <row r="124">
          <cell r="C124" t="str">
            <v>121</v>
          </cell>
          <cell r="D124">
            <v>2</v>
          </cell>
          <cell r="E124" t="str">
            <v>運搬</v>
          </cell>
          <cell r="F124">
            <v>3</v>
          </cell>
          <cell r="G124" t="str">
            <v>回収</v>
          </cell>
        </row>
        <row r="125">
          <cell r="C125" t="str">
            <v>122</v>
          </cell>
          <cell r="D125">
            <v>2</v>
          </cell>
          <cell r="E125" t="str">
            <v>運搬</v>
          </cell>
          <cell r="F125">
            <v>4</v>
          </cell>
          <cell r="G125" t="str">
            <v>たたむ</v>
          </cell>
        </row>
        <row r="126">
          <cell r="C126" t="str">
            <v>123</v>
          </cell>
          <cell r="D126">
            <v>3</v>
          </cell>
          <cell r="E126" t="str">
            <v>梱包</v>
          </cell>
          <cell r="F126">
            <v>1</v>
          </cell>
          <cell r="G126" t="str">
            <v>梱包</v>
          </cell>
        </row>
        <row r="127">
          <cell r="C127" t="str">
            <v>124</v>
          </cell>
          <cell r="D127">
            <v>4</v>
          </cell>
          <cell r="E127" t="str">
            <v>位置決め</v>
          </cell>
          <cell r="F127">
            <v>1</v>
          </cell>
          <cell r="G127" t="str">
            <v>位置決め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"/>
      <sheetName val="0010"/>
      <sheetName val="002000"/>
      <sheetName val="ﾛｲﾔﾙ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負荷15XX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潜在"/>
      <sheetName val="市場動向"/>
      <sheetName val="中大登録"/>
      <sheetName val="960905"/>
      <sheetName val="SP州登録"/>
      <sheetName val="MAP"/>
      <sheetName val="Sheet1"/>
      <sheetName val="Sheet2"/>
      <sheetName val="輸入登録"/>
      <sheetName val="登録データ"/>
      <sheetName val="ｺｽﾄ収益仮試算"/>
      <sheetName val="コスト体質改革"/>
      <sheetName val="コストＡ"/>
      <sheetName val="マクロ"/>
      <sheetName val="Parts"/>
      <sheetName val="Safety"/>
      <sheetName val="Sales"/>
      <sheetName val="ｺｽﾄ企画"/>
      <sheetName val="INDEX"/>
      <sheetName val="台数ｺｽﾄ変化算出"/>
      <sheetName val="XL4Poppy"/>
      <sheetName val="要素作業"/>
      <sheetName val="DI-ESTI"/>
      <sheetName val="KKKKKKKK"/>
      <sheetName val="鋳造"/>
      <sheetName val="新ﾗｲﾝﾍﾞｰｽ"/>
      <sheetName val="新ﾗｲﾝ将来戦略"/>
      <sheetName val="展開スケジュール（１）"/>
      <sheetName val="#REF"/>
      <sheetName val="当月実積"/>
      <sheetName val="Stock"/>
      <sheetName val="#REF!"/>
      <sheetName val="13年生产计划"/>
      <sheetName val="一覧表元祖"/>
      <sheetName val="償却ｼ-ﾄ(2R直接)"/>
      <sheetName val="HPRO(5)-A"/>
      <sheetName val="PERF TEST Pre MP"/>
      <sheetName val="ma-pt"/>
      <sheetName val="OIL"/>
      <sheetName val="ﾗｯｸ報告3"/>
      <sheetName val="net sales-SRP"/>
      <sheetName val="产量"/>
      <sheetName val="3.４Ｒ損益"/>
      <sheetName val="能力検証"/>
      <sheetName val="BR"/>
      <sheetName val="TAB"/>
      <sheetName val="Dist Table"/>
      <sheetName val="77期CBRｺｽﾄHW1"/>
      <sheetName val="海霖設備一覧"/>
      <sheetName val="ＵＦ設管ENG"/>
      <sheetName val="分产品销售收入、成本表"/>
      <sheetName val="GCLA&amp;GCKA予定単価"/>
      <sheetName val="合計"/>
      <sheetName val="工数ﾀﾞｳﾝ目標"/>
      <sheetName val="効率UPの効果"/>
      <sheetName val="2210"/>
      <sheetName val="国内競合"/>
      <sheetName val="财务费用"/>
      <sheetName val="ClaimNo. (クレームNo.を記入してください。)"/>
      <sheetName val="74上部門費ｺﾒﾝﾄ入力"/>
      <sheetName val="PRICE"/>
      <sheetName val="市場規模"/>
      <sheetName val="２２,５億の配分案"/>
      <sheetName val="机一"/>
      <sheetName val="附表17—完检一次合格率推移一览表"/>
      <sheetName val="新ﾗｲﾝ企画提案"/>
      <sheetName val="BaseData"/>
      <sheetName val="見通し"/>
      <sheetName val=""/>
      <sheetName val="人员需求"/>
      <sheetName val="dongia (2)"/>
      <sheetName val="Dist_Table"/>
      <sheetName val="Dist_Table1"/>
      <sheetName val="Summary report"/>
      <sheetName val="収益予実"/>
      <sheetName val="065YE企下AVE"/>
      <sheetName val="一個流し工程分析"/>
      <sheetName val="製造管理計画２"/>
      <sheetName val="ＬⅠ 1X従来加工①"/>
      <sheetName val="GBY.C_"/>
      <sheetName val="６中３版"/>
      <sheetName val="Maker"/>
      <sheetName val="入力ｼｰﾄ"/>
      <sheetName val="目录"/>
      <sheetName val="負荷15XX"/>
      <sheetName val="ｺﾝY条件BD"/>
      <sheetName val="实绩"/>
      <sheetName val="効率UP目論見"/>
      <sheetName val="まとめ"/>
      <sheetName val="01年3月"/>
      <sheetName val="ﾍﾞｰｽ"/>
      <sheetName val="CHITIET VL-NC-TT -1p"/>
      <sheetName val="Setting"/>
      <sheetName val="16"/>
      <sheetName val="ENG"/>
      <sheetName val="预算汇总计算"/>
      <sheetName val="PARA74"/>
      <sheetName val="Sheet4"/>
      <sheetName val="原単位表00M"/>
      <sheetName val="MALG"/>
      <sheetName val="工数単価表 ２Ｒ用"/>
      <sheetName val="部门明细"/>
      <sheetName val="厂家明细"/>
      <sheetName val="80HM収益"/>
      <sheetName val="XR400"/>
      <sheetName val="その他経"/>
      <sheetName val="社内試験対象自動車"/>
      <sheetName val="SPECSHEET"/>
      <sheetName val="销售计划"/>
      <sheetName val="GBY.C企"/>
      <sheetName val="基本項目"/>
      <sheetName val="SRP FH"/>
      <sheetName val="3月"/>
      <sheetName val="72直直明細.下"/>
      <sheetName val="1A"/>
      <sheetName val="科目"/>
      <sheetName val="ocean voyage"/>
      <sheetName val="生販Ｙ"/>
      <sheetName val="J716(KYOUDO)"/>
      <sheetName val="2002"/>
      <sheetName val="E3 cost"/>
      <sheetName val="Data-INPUT"/>
      <sheetName val="1-2-1"/>
      <sheetName val="TiÕn ®é thùc hiÖn KC"/>
      <sheetName val="FW Sum"/>
      <sheetName val="3_４Ｒ損益"/>
      <sheetName val="ClaimNo__(クレームNo_を記入してください。)"/>
      <sheetName val="net_sales-SRP"/>
      <sheetName val="dongia_(2)"/>
      <sheetName val="คะแนน Q C D"/>
      <sheetName val="Overall"/>
      <sheetName val="環境２"/>
      <sheetName val="缸盖"/>
      <sheetName val="缸体GCC、KCW"/>
      <sheetName val="缸体KC6"/>
      <sheetName val="缸体kew"/>
      <sheetName val="箱体"/>
      <sheetName val="1月 "/>
      <sheetName val="DIST "/>
      <sheetName val="Sheet3"/>
      <sheetName val="KRFF市场索赔"/>
      <sheetName val="76期ﾃｰﾏ依頼"/>
      <sheetName val="Master Base"/>
      <sheetName val="供应部"/>
      <sheetName val="ﾁｮｺ停"/>
      <sheetName val="利润及利润分配表"/>
      <sheetName val="gvl"/>
      <sheetName val="TONGKE-HT"/>
      <sheetName val="施設月報"/>
      <sheetName val="Revised Sales Plan"/>
      <sheetName val="INPUT DATA 89 Onwards"/>
      <sheetName val="EURO-BD"/>
      <sheetName val="???収益仮試算"/>
      <sheetName val="___収益仮試算"/>
      <sheetName val="CALCULATION"/>
      <sheetName val="REJECT3"/>
      <sheetName val="retail"/>
      <sheetName val="A603C"/>
      <sheetName val="A630C"/>
      <sheetName val="1月预算"/>
      <sheetName val="ｴｱｰ配管"/>
      <sheetName val="1月明细-原件"/>
      <sheetName val="3月明细-原件"/>
      <sheetName val="修正4月"/>
      <sheetName val="__WRDATA取得"/>
      <sheetName val="__対策内容"/>
      <sheetName val="__検索条件"/>
      <sheetName val="__SEIDATA取得"/>
      <sheetName val="詳細WRDATA"/>
      <sheetName val="单台政策"/>
      <sheetName val="销量（区域）"/>
      <sheetName val="95灯油"/>
      <sheetName val="工程系列"/>
      <sheetName val="审计调整"/>
      <sheetName val="废品率"/>
      <sheetName val="企业表一"/>
      <sheetName val="M-5C"/>
      <sheetName val="M-5A"/>
      <sheetName val="TTDZ22"/>
      <sheetName val="内部购入存货明细表"/>
      <sheetName val="12月"/>
      <sheetName val="基础数据"/>
      <sheetName val="总括"/>
      <sheetName val="总目录"/>
      <sheetName val="QUARTERLY PULP"/>
      <sheetName val="MASTER"/>
      <sheetName val="エネルギー計算"/>
      <sheetName val="LKVL-CK-HT-GD1"/>
      <sheetName val="giathanh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Gia vat tu"/>
      <sheetName val="0010"/>
      <sheetName val="組込ﾏﾙ重部品一覧"/>
      <sheetName val="MCBA-FS"/>
      <sheetName val="account "/>
      <sheetName val="SAC Raw DATA"/>
      <sheetName val="SAC Summary"/>
      <sheetName val="UTC Data"/>
      <sheetName val="DATA"/>
      <sheetName val="工废主要损失"/>
      <sheetName val="Touring"/>
      <sheetName val="损益表"/>
      <sheetName val="核算项目余额表"/>
      <sheetName val="班组实绩"/>
      <sheetName val="月度实绩"/>
      <sheetName val="___報告3"/>
      <sheetName val="PP滚筒销售"/>
      <sheetName val="圆板销售"/>
      <sheetName val="方板销售"/>
      <sheetName val="过膜销售"/>
      <sheetName val="加压滚筒销售"/>
      <sheetName val="软滚筒销售"/>
      <sheetName val="树脂滚筒销售"/>
      <sheetName val="硬滚筒销售"/>
      <sheetName val="3_４Ｒ損益1"/>
      <sheetName val="ClaimNo__(クレームNo_を記入してください。)1"/>
      <sheetName val="PART_PACKING_OUT_SPACE"/>
      <sheetName val="定常運転"/>
      <sheetName val="COAT&amp;WRAP-QIOT-#3"/>
      <sheetName val="研发费用明细"/>
      <sheetName val="楼款99年底"/>
      <sheetName val="其他99年底"/>
      <sheetName val="预收楼款99年底"/>
      <sheetName val="Detail"/>
      <sheetName val="NHATKYC"/>
      <sheetName val="DO AM DT"/>
      <sheetName val="ｶﾞﾗｽ円環 直材 (2)"/>
      <sheetName val="液圧拡張ｺｽﾄ比較"/>
      <sheetName val="関連ファイル読込"/>
      <sheetName val="LNG･ﾏｽﾀｰ差異"/>
      <sheetName val="GLFY"/>
      <sheetName val="Tai khoan"/>
      <sheetName val="契約金額(日本換算)"/>
      <sheetName val="モデル賃金"/>
      <sheetName val="74上"/>
      <sheetName val="体質∥"/>
      <sheetName val="基本条件設定用"/>
      <sheetName val="MPL 技連"/>
      <sheetName val="342A Block"/>
      <sheetName val="Gia_GC_Satthep"/>
      <sheetName val="Co. Code"/>
      <sheetName val="Page 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>
        <row r="51">
          <cell r="C51">
            <v>0.45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上期"/>
      <sheetName val="下期"/>
      <sheetName val="集計"/>
      <sheetName val="生販"/>
      <sheetName val="前回"/>
      <sheetName val="差異"/>
      <sheetName val="在庫"/>
      <sheetName val="要員"/>
      <sheetName val="Ａライン"/>
      <sheetName val="Ｂライン"/>
      <sheetName val="共用ライン"/>
      <sheetName val="共用カム"/>
      <sheetName val="北村NC126"/>
      <sheetName val="北村NC最悪"/>
      <sheetName val="北村NC中悪"/>
      <sheetName val="北村NC小悪"/>
      <sheetName val="ﾌﾗｲｽ"/>
      <sheetName val="Sheet1"/>
      <sheetName val="集"/>
      <sheetName val="前"/>
      <sheetName val="差"/>
      <sheetName val="MR"/>
      <sheetName val="Ａ"/>
      <sheetName val="Ｂ"/>
      <sheetName val="圧検"/>
      <sheetName val="OKK"/>
      <sheetName val="共用"/>
      <sheetName val="北村"/>
      <sheetName val="共カム"/>
      <sheetName val="在A"/>
      <sheetName val="在B"/>
      <sheetName val="在A (2)"/>
      <sheetName val="在B (2)"/>
      <sheetName val="要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1">
          <cell r="K5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門ｺｰﾄﾞ"/>
      <sheetName val="2R工場"/>
      <sheetName val="4R工場"/>
      <sheetName val="汎用機工場"/>
      <sheetName val="事業管理部"/>
      <sheetName val="品管室"/>
      <sheetName val="その他ＣＤ"/>
      <sheetName val="費目別ｻﾏﾘｰ (期末)"/>
      <sheetName val="費目別ｻﾏﾘｰ"/>
      <sheetName val="部室別ｻﾏﾘｰ"/>
      <sheetName val="ﾃｰﾏ別ｻﾏﾘｰ"/>
      <sheetName val="部室別"/>
      <sheetName val="事業管理部のみ"/>
      <sheetName val="償却ｼ-ﾄ(直接)"/>
    </sheetNames>
    <sheetDataSet>
      <sheetData sheetId="0" refreshError="1">
        <row r="6">
          <cell r="L6" t="str">
            <v>0003</v>
          </cell>
          <cell r="M6" t="str">
            <v>工場長室</v>
          </cell>
        </row>
        <row r="8">
          <cell r="L8">
            <v>1120</v>
          </cell>
          <cell r="M8" t="str">
            <v>M/Cﾗｲﾝ(NET)</v>
          </cell>
        </row>
        <row r="9">
          <cell r="L9">
            <v>1121</v>
          </cell>
          <cell r="M9" t="str">
            <v>M/Cﾗｲﾝ(LOSS)</v>
          </cell>
        </row>
        <row r="10">
          <cell r="L10">
            <v>1122</v>
          </cell>
          <cell r="M10" t="str">
            <v>AF工程訓練</v>
          </cell>
        </row>
        <row r="11">
          <cell r="L11">
            <v>1123</v>
          </cell>
          <cell r="M11" t="str">
            <v>LT17　負荷対応</v>
          </cell>
        </row>
        <row r="12">
          <cell r="L12">
            <v>1160</v>
          </cell>
          <cell r="M12" t="str">
            <v>AF小組(委託)</v>
          </cell>
        </row>
        <row r="13">
          <cell r="L13">
            <v>1130</v>
          </cell>
          <cell r="M13" t="str">
            <v>ﾏﾙﾁﾗｲﾝ(NET)</v>
          </cell>
        </row>
        <row r="14">
          <cell r="L14">
            <v>1131</v>
          </cell>
          <cell r="M14" t="str">
            <v>ﾏﾙﾁﾗｲﾝ(LOSS)</v>
          </cell>
        </row>
        <row r="15">
          <cell r="L15">
            <v>1140</v>
          </cell>
          <cell r="M15" t="str">
            <v>汎用763組立ﾗｲﾝ</v>
          </cell>
        </row>
        <row r="16">
          <cell r="L16">
            <v>1150</v>
          </cell>
          <cell r="M16" t="str">
            <v>PAC FRM組立ﾗｲﾝ</v>
          </cell>
        </row>
        <row r="17">
          <cell r="L17">
            <v>1190</v>
          </cell>
          <cell r="M17" t="str">
            <v>AF MOｽﾀｯﾌ</v>
          </cell>
        </row>
        <row r="18">
          <cell r="L18">
            <v>1210</v>
          </cell>
          <cell r="M18" t="str">
            <v>ﾌﾟﾚｽ/ﾄﾞﾗｲﾌﾞﾌｪｰｽ</v>
          </cell>
        </row>
        <row r="19">
          <cell r="L19">
            <v>1260</v>
          </cell>
          <cell r="M19" t="str">
            <v>ﾀﾝｸ溶接</v>
          </cell>
        </row>
        <row r="20">
          <cell r="L20">
            <v>1280</v>
          </cell>
          <cell r="M20" t="str">
            <v>ﾌﾛﾝﾄﾌｫｰｸ</v>
          </cell>
        </row>
        <row r="21">
          <cell r="L21">
            <v>1360</v>
          </cell>
          <cell r="M21" t="str">
            <v>汎用ﾀﾝｸｶｼﾒ</v>
          </cell>
        </row>
        <row r="22">
          <cell r="L22">
            <v>1240</v>
          </cell>
          <cell r="M22" t="str">
            <v>ﾊﾟｲﾌﾟﾌﾚｰﾑ溶接</v>
          </cell>
        </row>
        <row r="23">
          <cell r="L23">
            <v>1250</v>
          </cell>
          <cell r="M23" t="str">
            <v>ｶﾌﾞ　ﾌﾚｰﾑ溶接</v>
          </cell>
        </row>
        <row r="24">
          <cell r="L24">
            <v>1510</v>
          </cell>
          <cell r="M24" t="str">
            <v>PO成型(NET)</v>
          </cell>
        </row>
        <row r="25">
          <cell r="L25">
            <v>1511</v>
          </cell>
          <cell r="M25" t="str">
            <v>PO成型(LOSS)</v>
          </cell>
        </row>
        <row r="26">
          <cell r="L26">
            <v>1520</v>
          </cell>
          <cell r="M26" t="str">
            <v>PO塗装</v>
          </cell>
        </row>
        <row r="27">
          <cell r="L27">
            <v>1540</v>
          </cell>
          <cell r="M27" t="str">
            <v>PO小組</v>
          </cell>
        </row>
        <row r="28">
          <cell r="L28">
            <v>1550</v>
          </cell>
          <cell r="M28" t="str">
            <v>ﾌﾞﾛｰ成型</v>
          </cell>
        </row>
        <row r="29">
          <cell r="L29">
            <v>1610</v>
          </cell>
          <cell r="M29" t="str">
            <v>SPC塗装</v>
          </cell>
        </row>
        <row r="30">
          <cell r="L30">
            <v>1650</v>
          </cell>
          <cell r="M30" t="str">
            <v>ﾀﾝｸｽﾄﾗｲﾌﾟ</v>
          </cell>
        </row>
        <row r="31">
          <cell r="L31">
            <v>1651</v>
          </cell>
          <cell r="M31" t="str">
            <v>UV塗装</v>
          </cell>
        </row>
        <row r="32">
          <cell r="L32">
            <v>1290</v>
          </cell>
          <cell r="M32" t="str">
            <v>FP MOｽﾀｯﾌ</v>
          </cell>
        </row>
        <row r="33">
          <cell r="L33">
            <v>1710</v>
          </cell>
          <cell r="M33" t="str">
            <v>2R管理</v>
          </cell>
        </row>
        <row r="34">
          <cell r="L34">
            <v>1730</v>
          </cell>
          <cell r="M34" t="str">
            <v>2R FRM部品推進</v>
          </cell>
        </row>
        <row r="35">
          <cell r="L35">
            <v>1780</v>
          </cell>
          <cell r="M35" t="str">
            <v>2Ｒ FRM HT海調部品</v>
          </cell>
        </row>
        <row r="36">
          <cell r="L36">
            <v>1781</v>
          </cell>
          <cell r="M36" t="str">
            <v>2Ｒ FRM HTM海調部品</v>
          </cell>
        </row>
        <row r="37">
          <cell r="L37">
            <v>2720</v>
          </cell>
          <cell r="M37" t="str">
            <v>2R ENG部品推進</v>
          </cell>
        </row>
        <row r="38">
          <cell r="L38">
            <v>2780</v>
          </cell>
          <cell r="M38" t="str">
            <v>2Ｒ ENG HTM海調部品</v>
          </cell>
        </row>
        <row r="39">
          <cell r="L39">
            <v>2781</v>
          </cell>
          <cell r="M39" t="str">
            <v>2Ｒ ENG 天津海調部品</v>
          </cell>
        </row>
        <row r="40">
          <cell r="L40">
            <v>4920</v>
          </cell>
          <cell r="M40" t="str">
            <v>新機種</v>
          </cell>
        </row>
        <row r="41">
          <cell r="L41">
            <v>1760</v>
          </cell>
          <cell r="M41" t="str">
            <v>2R保全</v>
          </cell>
        </row>
        <row r="42">
          <cell r="L42" t="str">
            <v>0052</v>
          </cell>
          <cell r="M42" t="str">
            <v>2R工場一般(準直)</v>
          </cell>
        </row>
        <row r="43">
          <cell r="L43" t="str">
            <v>0062</v>
          </cell>
          <cell r="M43" t="str">
            <v>2R工場一般(間接)</v>
          </cell>
        </row>
        <row r="44">
          <cell r="L44" t="str">
            <v>0006</v>
          </cell>
          <cell r="M44" t="str">
            <v>2R　FRM2W前先行投入</v>
          </cell>
        </row>
        <row r="45">
          <cell r="L45" t="str">
            <v>0027</v>
          </cell>
          <cell r="M45" t="str">
            <v>2R　ENG2W前先行投入</v>
          </cell>
        </row>
        <row r="46">
          <cell r="L46" t="str">
            <v>0010</v>
          </cell>
          <cell r="M46" t="str">
            <v>2R健康管理区分</v>
          </cell>
        </row>
        <row r="47">
          <cell r="L47">
            <v>2120</v>
          </cell>
          <cell r="M47" t="str">
            <v>2R ENG ﾗｲﾝ</v>
          </cell>
        </row>
        <row r="48">
          <cell r="L48">
            <v>2121</v>
          </cell>
          <cell r="M48" t="str">
            <v>2R ENG小組(委託)</v>
          </cell>
        </row>
        <row r="49">
          <cell r="L49">
            <v>2130</v>
          </cell>
          <cell r="M49" t="str">
            <v>2R CKD ﾗｲﾝ</v>
          </cell>
        </row>
        <row r="50">
          <cell r="L50">
            <v>2131</v>
          </cell>
          <cell r="M50" t="str">
            <v>ｼﾐｭﾚｰﾄﾗｲﾝ</v>
          </cell>
        </row>
        <row r="51">
          <cell r="L51">
            <v>2141</v>
          </cell>
          <cell r="M51" t="str">
            <v>PAC ENG組立ﾗｲﾝ</v>
          </cell>
        </row>
        <row r="52">
          <cell r="L52">
            <v>2171</v>
          </cell>
          <cell r="M52" t="str">
            <v>HFT組立ﾗｲﾝ</v>
          </cell>
        </row>
        <row r="53">
          <cell r="L53">
            <v>2190</v>
          </cell>
          <cell r="M53" t="str">
            <v>2RAE MOｽﾀｯﾌ</v>
          </cell>
        </row>
        <row r="54">
          <cell r="L54">
            <v>2231</v>
          </cell>
          <cell r="M54" t="str">
            <v>ﾌﾚｷｹｰｽ(NET)</v>
          </cell>
        </row>
        <row r="55">
          <cell r="L55" t="str">
            <v>231Ｖ</v>
          </cell>
          <cell r="M55" t="str">
            <v>ﾌﾚｷｹｰｽ(LOSS)</v>
          </cell>
        </row>
        <row r="56">
          <cell r="L56">
            <v>2232</v>
          </cell>
          <cell r="M56" t="str">
            <v>ｽﾎﾟｰﾂｹｰｽ(NET)</v>
          </cell>
        </row>
        <row r="57">
          <cell r="L57" t="str">
            <v>231W</v>
          </cell>
          <cell r="M57" t="str">
            <v>ｽﾎﾟｰﾂｹｰｽ(LOSS)</v>
          </cell>
        </row>
        <row r="58">
          <cell r="L58">
            <v>2280</v>
          </cell>
          <cell r="M58" t="str">
            <v>ｽｸｰﾀｰｹｰｽ(NET)</v>
          </cell>
        </row>
        <row r="59">
          <cell r="L59" t="str">
            <v>231Ｙ</v>
          </cell>
          <cell r="M59" t="str">
            <v>ｽｸｰﾀｰｹｰｽ(LOSS)</v>
          </cell>
        </row>
        <row r="60">
          <cell r="L60">
            <v>2281</v>
          </cell>
          <cell r="M60" t="str">
            <v>HN8ｹｰｽ(NET)</v>
          </cell>
        </row>
        <row r="61">
          <cell r="L61" t="str">
            <v>231Ｚ</v>
          </cell>
          <cell r="M61" t="str">
            <v>HN8ｹｰｽ(LOSS)</v>
          </cell>
        </row>
        <row r="62">
          <cell r="L62">
            <v>2310</v>
          </cell>
          <cell r="M62" t="str">
            <v>2ｻｲｸﾙ　ｼﾘﾝﾀﾞｰ</v>
          </cell>
        </row>
        <row r="63">
          <cell r="L63">
            <v>2241</v>
          </cell>
          <cell r="M63" t="str">
            <v>CB/CGﾍｯﾄﾞ(NET)</v>
          </cell>
        </row>
        <row r="64">
          <cell r="L64" t="str">
            <v>232X</v>
          </cell>
          <cell r="M64" t="str">
            <v>CB/CGﾍｯﾄﾞ(LOSS)</v>
          </cell>
        </row>
        <row r="65">
          <cell r="L65">
            <v>2242</v>
          </cell>
          <cell r="M65" t="str">
            <v>ｽｸｰﾀｰ・ATVﾍｯﾄﾞ(NET)</v>
          </cell>
        </row>
        <row r="66">
          <cell r="L66" t="str">
            <v>232Y</v>
          </cell>
          <cell r="M66" t="str">
            <v>ｽｸｰﾀｰ・ATVﾍｯﾄﾞ(LOSS)</v>
          </cell>
        </row>
        <row r="67">
          <cell r="L67">
            <v>2243</v>
          </cell>
          <cell r="M67" t="str">
            <v>ﾌﾚｷﾍｯﾄﾞ(NET)</v>
          </cell>
        </row>
        <row r="68">
          <cell r="L68" t="str">
            <v>232Z</v>
          </cell>
          <cell r="M68" t="str">
            <v>ﾌﾚｷﾍｯﾄﾞ(LOSS)</v>
          </cell>
        </row>
        <row r="69">
          <cell r="L69">
            <v>2320</v>
          </cell>
          <cell r="M69" t="str">
            <v>CB/CGｸﾗﾝｸ(NET)</v>
          </cell>
        </row>
        <row r="70">
          <cell r="L70" t="str">
            <v>233W</v>
          </cell>
          <cell r="M70" t="str">
            <v>CB/CGｸﾗﾝｸ(LOSS)</v>
          </cell>
        </row>
        <row r="71">
          <cell r="L71">
            <v>2321</v>
          </cell>
          <cell r="M71" t="str">
            <v>集約ｸﾗﾝｸ(NET)</v>
          </cell>
        </row>
        <row r="72">
          <cell r="L72" t="str">
            <v>233X</v>
          </cell>
          <cell r="M72" t="str">
            <v>集約ｸﾗﾝｸ(LOSS)</v>
          </cell>
        </row>
        <row r="73">
          <cell r="L73">
            <v>2323</v>
          </cell>
          <cell r="M73" t="str">
            <v>ﾊﾞｷﾞｰｸﾗﾝｸ(NET)</v>
          </cell>
        </row>
        <row r="74">
          <cell r="L74" t="str">
            <v>233Y</v>
          </cell>
          <cell r="M74" t="str">
            <v>ﾊﾞｷﾞｰｸﾗﾝｸ(LOSS)</v>
          </cell>
        </row>
        <row r="75">
          <cell r="L75">
            <v>2324</v>
          </cell>
          <cell r="M75" t="str">
            <v>ｽｸｰﾀｰ･ｶﾌﾞｸﾗﾝｸ(NET)</v>
          </cell>
        </row>
        <row r="76">
          <cell r="L76" t="str">
            <v>233Z</v>
          </cell>
          <cell r="M76" t="str">
            <v>ｽｸｰﾀｰ･ｶﾌﾞｸﾗﾝｸ(LOSS)</v>
          </cell>
        </row>
        <row r="77">
          <cell r="L77">
            <v>2325</v>
          </cell>
          <cell r="M77" t="str">
            <v>2Rｺﾝﾛｯﾄﾞ(NET)</v>
          </cell>
        </row>
        <row r="78">
          <cell r="L78" t="str">
            <v>234X</v>
          </cell>
          <cell r="M78" t="str">
            <v>2Rｺﾝﾛｯﾄﾞ(LOSS)</v>
          </cell>
        </row>
        <row r="79">
          <cell r="L79">
            <v>2326</v>
          </cell>
          <cell r="M79" t="str">
            <v>HFT加工</v>
          </cell>
        </row>
        <row r="80">
          <cell r="L80">
            <v>2390</v>
          </cell>
          <cell r="M80" t="str">
            <v>2RMA MOｽﾀｯﾌ</v>
          </cell>
        </row>
        <row r="82">
          <cell r="L82">
            <v>2150</v>
          </cell>
          <cell r="M82" t="str">
            <v>4R ENG組立ﾗｲﾝ</v>
          </cell>
        </row>
        <row r="83">
          <cell r="L83">
            <v>2160</v>
          </cell>
          <cell r="M83" t="str">
            <v>4R MISS組立ﾗｲﾝ</v>
          </cell>
        </row>
        <row r="84">
          <cell r="L84">
            <v>2194</v>
          </cell>
          <cell r="M84" t="str">
            <v>4RAE MO STAFF</v>
          </cell>
        </row>
        <row r="85">
          <cell r="L85">
            <v>2200</v>
          </cell>
          <cell r="M85" t="str">
            <v>HPDC500t/800t</v>
          </cell>
        </row>
        <row r="86">
          <cell r="L86">
            <v>2201</v>
          </cell>
          <cell r="M86" t="str">
            <v>HPDC1250t</v>
          </cell>
        </row>
        <row r="87">
          <cell r="L87">
            <v>2202</v>
          </cell>
          <cell r="M87" t="str">
            <v>HPDC1650t</v>
          </cell>
        </row>
        <row r="88">
          <cell r="L88">
            <v>2206</v>
          </cell>
          <cell r="M88" t="str">
            <v>GDC</v>
          </cell>
        </row>
        <row r="89">
          <cell r="L89">
            <v>2207</v>
          </cell>
          <cell r="M89" t="str">
            <v>小型LPDC</v>
          </cell>
        </row>
        <row r="90">
          <cell r="L90">
            <v>2208</v>
          </cell>
          <cell r="M90" t="str">
            <v>LPDC</v>
          </cell>
        </row>
        <row r="91">
          <cell r="L91">
            <v>2221</v>
          </cell>
          <cell r="M91" t="str">
            <v>ｱﾛｼﾞﾝ</v>
          </cell>
        </row>
        <row r="92">
          <cell r="L92">
            <v>2291</v>
          </cell>
          <cell r="M92" t="str">
            <v>DC MOｽﾀｯﾌ</v>
          </cell>
        </row>
        <row r="93">
          <cell r="L93">
            <v>2270</v>
          </cell>
          <cell r="M93" t="str">
            <v>4R ATｹｰｽ</v>
          </cell>
        </row>
        <row r="94">
          <cell r="L94">
            <v>2271</v>
          </cell>
          <cell r="M94" t="str">
            <v>4R 制御系</v>
          </cell>
        </row>
        <row r="95">
          <cell r="L95">
            <v>2330</v>
          </cell>
          <cell r="M95" t="str">
            <v>4R ﾍｯﾄﾞ</v>
          </cell>
        </row>
        <row r="96">
          <cell r="L96">
            <v>2331</v>
          </cell>
          <cell r="M96" t="str">
            <v>4R ﾌﾞﾛｯｸ</v>
          </cell>
        </row>
        <row r="97">
          <cell r="L97">
            <v>2340</v>
          </cell>
          <cell r="M97" t="str">
            <v>4R ｸﾗﾝｸ</v>
          </cell>
        </row>
        <row r="98">
          <cell r="L98">
            <v>2341</v>
          </cell>
          <cell r="M98" t="str">
            <v>4R LCN(熱処理)</v>
          </cell>
        </row>
        <row r="99">
          <cell r="L99">
            <v>2342</v>
          </cell>
          <cell r="M99" t="str">
            <v>4R ｺﾝﾛｯﾄﾞ</v>
          </cell>
        </row>
        <row r="100">
          <cell r="L100">
            <v>2350</v>
          </cell>
          <cell r="M100" t="str">
            <v>4R SHAFT歯切</v>
          </cell>
        </row>
        <row r="101">
          <cell r="L101">
            <v>2351</v>
          </cell>
          <cell r="M101" t="str">
            <v>4R GEAR歯切</v>
          </cell>
        </row>
        <row r="102">
          <cell r="L102">
            <v>2361</v>
          </cell>
          <cell r="M102" t="str">
            <v>4R SHAFT仕上</v>
          </cell>
        </row>
        <row r="103">
          <cell r="L103">
            <v>2362</v>
          </cell>
          <cell r="M103" t="str">
            <v>4R GEAR仕上</v>
          </cell>
        </row>
        <row r="104">
          <cell r="L104">
            <v>2360</v>
          </cell>
          <cell r="M104" t="str">
            <v>熱処理</v>
          </cell>
        </row>
        <row r="105">
          <cell r="L105">
            <v>2370</v>
          </cell>
          <cell r="M105" t="str">
            <v>2R焼結</v>
          </cell>
        </row>
        <row r="106">
          <cell r="L106">
            <v>2371</v>
          </cell>
          <cell r="M106" t="str">
            <v>4R焼結</v>
          </cell>
        </row>
        <row r="107">
          <cell r="L107">
            <v>2391</v>
          </cell>
          <cell r="M107" t="str">
            <v>4RMA MOｽﾀｯﾌ</v>
          </cell>
        </row>
        <row r="108">
          <cell r="L108">
            <v>2710</v>
          </cell>
          <cell r="M108" t="str">
            <v>4R管理</v>
          </cell>
        </row>
        <row r="109">
          <cell r="L109">
            <v>2730</v>
          </cell>
          <cell r="M109" t="str">
            <v>4R ENG部品推進</v>
          </cell>
        </row>
        <row r="110">
          <cell r="L110">
            <v>4260</v>
          </cell>
          <cell r="M110" t="str">
            <v>2R/4R工具</v>
          </cell>
        </row>
        <row r="111">
          <cell r="L111">
            <v>4261</v>
          </cell>
          <cell r="M111" t="str">
            <v>汎用工具</v>
          </cell>
        </row>
        <row r="112">
          <cell r="L112">
            <v>2410</v>
          </cell>
          <cell r="M112" t="str">
            <v>4R保全</v>
          </cell>
        </row>
        <row r="113">
          <cell r="L113" t="str">
            <v>0054</v>
          </cell>
          <cell r="M113" t="str">
            <v>4R工場一般(準直)</v>
          </cell>
        </row>
        <row r="114">
          <cell r="L114" t="str">
            <v>0064</v>
          </cell>
          <cell r="M114" t="str">
            <v>4R工場一般(間接)</v>
          </cell>
        </row>
        <row r="115">
          <cell r="L115" t="str">
            <v>0047</v>
          </cell>
          <cell r="M115" t="str">
            <v>4R ENG2W前先行投入</v>
          </cell>
        </row>
        <row r="116">
          <cell r="L116" t="str">
            <v>0011</v>
          </cell>
          <cell r="M116" t="str">
            <v>4R健康管理区分</v>
          </cell>
        </row>
        <row r="118">
          <cell r="L118">
            <v>1110</v>
          </cell>
          <cell r="M118" t="str">
            <v>ｺｰｼﾞｪﾈFRM組立ﾗｲﾝ</v>
          </cell>
        </row>
        <row r="119">
          <cell r="L119">
            <v>2170</v>
          </cell>
          <cell r="M119" t="str">
            <v>ﾃﾞｨｰｾﾞﾙ組立</v>
          </cell>
        </row>
        <row r="120">
          <cell r="L120">
            <v>2180</v>
          </cell>
          <cell r="M120" t="str">
            <v>GX組立</v>
          </cell>
        </row>
        <row r="121">
          <cell r="L121">
            <v>2181</v>
          </cell>
          <cell r="M121" t="str">
            <v>ｺｰｼﾞｪﾈENG組立</v>
          </cell>
        </row>
        <row r="122">
          <cell r="L122">
            <v>2182</v>
          </cell>
          <cell r="M122" t="str">
            <v>汎用ENGｽﾀｯﾌ</v>
          </cell>
        </row>
        <row r="123">
          <cell r="L123">
            <v>2260</v>
          </cell>
          <cell r="M123" t="str">
            <v>ﾃﾞｨｰｾﾞﾙ ﾍｯﾄﾞ/ﾌﾞﾛｯｸ</v>
          </cell>
        </row>
        <row r="124">
          <cell r="L124">
            <v>2262</v>
          </cell>
          <cell r="M124" t="str">
            <v>ﾃﾞｨｰｾﾞﾙ ﾊﾞﾚﾙ</v>
          </cell>
        </row>
        <row r="125">
          <cell r="L125">
            <v>2314</v>
          </cell>
          <cell r="M125" t="str">
            <v>ﾃﾞｨｰｾﾞﾙ ｸﾗﾝｸ</v>
          </cell>
        </row>
        <row r="126">
          <cell r="L126">
            <v>2250</v>
          </cell>
          <cell r="M126" t="str">
            <v>GX大型ｸﾗﾝｸ</v>
          </cell>
        </row>
        <row r="127">
          <cell r="L127">
            <v>2251</v>
          </cell>
          <cell r="M127" t="str">
            <v>GX大型ｹｰｽ</v>
          </cell>
        </row>
        <row r="128">
          <cell r="L128">
            <v>2252</v>
          </cell>
          <cell r="M128" t="str">
            <v>GX大型ﾊﾞﾚﾙ/ﾍｯﾄﾞ</v>
          </cell>
        </row>
        <row r="129">
          <cell r="L129">
            <v>2253</v>
          </cell>
          <cell r="M129" t="str">
            <v>GX中型ｸﾗﾝｸ</v>
          </cell>
        </row>
        <row r="130">
          <cell r="L130">
            <v>2254</v>
          </cell>
          <cell r="M130" t="str">
            <v>GX中型ｹｰｽ</v>
          </cell>
        </row>
        <row r="131">
          <cell r="L131">
            <v>2255</v>
          </cell>
          <cell r="M131" t="str">
            <v>GX中型ﾊﾞﾚﾙ/ﾍｯﾄﾞ</v>
          </cell>
        </row>
        <row r="132">
          <cell r="L132">
            <v>2712</v>
          </cell>
          <cell r="M132" t="str">
            <v>汎用機MO　STAFF</v>
          </cell>
        </row>
        <row r="133">
          <cell r="L133">
            <v>2711</v>
          </cell>
          <cell r="M133" t="str">
            <v>汎用管理</v>
          </cell>
        </row>
        <row r="134">
          <cell r="L134">
            <v>2740</v>
          </cell>
          <cell r="M134" t="str">
            <v>汎用 ENG部品推進</v>
          </cell>
        </row>
        <row r="135">
          <cell r="L135">
            <v>2790</v>
          </cell>
          <cell r="M135" t="str">
            <v>汎用 海調部品(支給)</v>
          </cell>
        </row>
        <row r="136">
          <cell r="L136">
            <v>2791</v>
          </cell>
          <cell r="M136" t="str">
            <v>汎用 海調部品(内作)</v>
          </cell>
        </row>
        <row r="137">
          <cell r="L137">
            <v>2400</v>
          </cell>
          <cell r="M137" t="str">
            <v>汎用保全</v>
          </cell>
        </row>
        <row r="138">
          <cell r="L138" t="str">
            <v>0053</v>
          </cell>
          <cell r="M138" t="str">
            <v>汎用工場一般(準直)</v>
          </cell>
        </row>
        <row r="139">
          <cell r="L139" t="str">
            <v>0063</v>
          </cell>
          <cell r="M139" t="str">
            <v>汎用工場一般(間接)</v>
          </cell>
        </row>
        <row r="140">
          <cell r="L140" t="str">
            <v>0037</v>
          </cell>
          <cell r="M140" t="str">
            <v>汎用 ENG2W前先行投入</v>
          </cell>
        </row>
        <row r="141">
          <cell r="L141" t="str">
            <v>0012</v>
          </cell>
          <cell r="M141" t="str">
            <v>汎用健康管理区分</v>
          </cell>
        </row>
        <row r="143">
          <cell r="L143">
            <v>3210</v>
          </cell>
          <cell r="M143" t="str">
            <v>会計</v>
          </cell>
        </row>
        <row r="144">
          <cell r="L144" t="str">
            <v>0008</v>
          </cell>
          <cell r="M144" t="str">
            <v>企画推進</v>
          </cell>
        </row>
        <row r="145">
          <cell r="L145" t="str">
            <v>0009</v>
          </cell>
          <cell r="M145" t="str">
            <v>品質企画</v>
          </cell>
        </row>
        <row r="146">
          <cell r="L146">
            <v>5420</v>
          </cell>
          <cell r="M146" t="str">
            <v>2R 桁違い品質</v>
          </cell>
        </row>
        <row r="147">
          <cell r="L147">
            <v>5430</v>
          </cell>
          <cell r="M147" t="str">
            <v>4R 桁違い品質</v>
          </cell>
        </row>
        <row r="148">
          <cell r="L148">
            <v>5440</v>
          </cell>
          <cell r="M148" t="str">
            <v>汎用 桁違い品質</v>
          </cell>
        </row>
        <row r="149">
          <cell r="L149">
            <v>4111</v>
          </cell>
          <cell r="M149" t="str">
            <v>ﾒｶﾄﾛﾄﾚｰﾆﾝｸﾞｾﾝﾀｰ</v>
          </cell>
        </row>
        <row r="150">
          <cell r="L150">
            <v>4210</v>
          </cell>
          <cell r="M150" t="str">
            <v>金型計画</v>
          </cell>
        </row>
        <row r="151">
          <cell r="L151">
            <v>4250</v>
          </cell>
          <cell r="M151" t="str">
            <v>工機管理</v>
          </cell>
        </row>
        <row r="152">
          <cell r="L152">
            <v>4211</v>
          </cell>
          <cell r="M152" t="str">
            <v>金型技術</v>
          </cell>
        </row>
        <row r="153">
          <cell r="L153">
            <v>4220</v>
          </cell>
          <cell r="M153" t="str">
            <v>金型製作</v>
          </cell>
        </row>
        <row r="154">
          <cell r="L154">
            <v>4230</v>
          </cell>
          <cell r="M154" t="str">
            <v>工機製作</v>
          </cell>
        </row>
        <row r="155">
          <cell r="L155">
            <v>4240</v>
          </cell>
          <cell r="M155" t="str">
            <v>工機設計</v>
          </cell>
        </row>
        <row r="156">
          <cell r="L156">
            <v>4251</v>
          </cell>
          <cell r="M156" t="str">
            <v>工機技術</v>
          </cell>
        </row>
        <row r="157">
          <cell r="L157">
            <v>4280</v>
          </cell>
          <cell r="M157" t="str">
            <v>2Rｼﾐｭﾚｰﾀｰ</v>
          </cell>
        </row>
        <row r="158">
          <cell r="L158">
            <v>3910</v>
          </cell>
          <cell r="M158" t="str">
            <v>施設管理</v>
          </cell>
        </row>
        <row r="159">
          <cell r="L159">
            <v>3111</v>
          </cell>
          <cell r="M159" t="str">
            <v>生産管理(計画)</v>
          </cell>
        </row>
        <row r="160">
          <cell r="L160">
            <v>3112</v>
          </cell>
          <cell r="M160" t="str">
            <v>生産管理(仕様管理)</v>
          </cell>
        </row>
        <row r="161">
          <cell r="L161">
            <v>3310</v>
          </cell>
          <cell r="M161" t="str">
            <v>総務</v>
          </cell>
        </row>
        <row r="162">
          <cell r="L162" t="str">
            <v>0002</v>
          </cell>
          <cell r="M162" t="str">
            <v>野球部選手</v>
          </cell>
        </row>
        <row r="163">
          <cell r="L163">
            <v>3313</v>
          </cell>
          <cell r="M163" t="str">
            <v>野球部ｽﾀｯﾌ</v>
          </cell>
        </row>
        <row r="164">
          <cell r="L164">
            <v>3312</v>
          </cell>
          <cell r="M164" t="str">
            <v>庶務</v>
          </cell>
        </row>
        <row r="165">
          <cell r="L165">
            <v>3610</v>
          </cell>
          <cell r="M165" t="str">
            <v>紹介販売</v>
          </cell>
        </row>
        <row r="166">
          <cell r="L166">
            <v>3410</v>
          </cell>
          <cell r="M166" t="str">
            <v>安全衛生</v>
          </cell>
        </row>
        <row r="167">
          <cell r="L167">
            <v>1413</v>
          </cell>
          <cell r="M167" t="str">
            <v>管理</v>
          </cell>
        </row>
        <row r="168">
          <cell r="L168">
            <v>1414</v>
          </cell>
          <cell r="M168" t="str">
            <v>2R FRM品質</v>
          </cell>
        </row>
        <row r="169">
          <cell r="L169">
            <v>2810</v>
          </cell>
          <cell r="M169" t="str">
            <v>4R ENG品質</v>
          </cell>
        </row>
        <row r="170">
          <cell r="L170">
            <v>2811</v>
          </cell>
          <cell r="M170" t="str">
            <v>2R ENG品質</v>
          </cell>
        </row>
        <row r="171">
          <cell r="L171">
            <v>2812</v>
          </cell>
          <cell r="M171" t="str">
            <v>汎用 ENG品質</v>
          </cell>
        </row>
        <row r="172">
          <cell r="L172">
            <v>6100</v>
          </cell>
          <cell r="M172" t="str">
            <v>購買</v>
          </cell>
        </row>
        <row r="173">
          <cell r="L173">
            <v>3510</v>
          </cell>
          <cell r="M173" t="str">
            <v>健康管理ｾﾝﾀｰ</v>
          </cell>
        </row>
        <row r="175">
          <cell r="L175">
            <v>5110</v>
          </cell>
          <cell r="M175" t="str">
            <v>2R 製品技術</v>
          </cell>
        </row>
        <row r="176">
          <cell r="L176">
            <v>5114</v>
          </cell>
          <cell r="M176" t="str">
            <v>4R 製品技術</v>
          </cell>
        </row>
        <row r="177">
          <cell r="L177">
            <v>5118</v>
          </cell>
          <cell r="M177" t="str">
            <v>汎用 製品技術</v>
          </cell>
        </row>
        <row r="178">
          <cell r="L178">
            <v>1410</v>
          </cell>
          <cell r="M178" t="str">
            <v>ﾃﾞｨｰｾﾞﾙ検査</v>
          </cell>
        </row>
        <row r="179">
          <cell r="L179">
            <v>1411</v>
          </cell>
          <cell r="M179" t="str">
            <v>完検ﾗｲﾝ</v>
          </cell>
        </row>
        <row r="180">
          <cell r="L180">
            <v>1416</v>
          </cell>
          <cell r="M180" t="str">
            <v>4ｓｔ ｱｲﾄﾞﾙｴﾐｯｼｮﾝ</v>
          </cell>
        </row>
        <row r="181">
          <cell r="L181">
            <v>1417</v>
          </cell>
          <cell r="M181" t="str">
            <v>汎用GX検査</v>
          </cell>
        </row>
        <row r="182">
          <cell r="L182">
            <v>1420</v>
          </cell>
          <cell r="M182" t="str">
            <v>ﾏｲｸﾛｺｰｼﾞｪﾈ検査</v>
          </cell>
        </row>
        <row r="183">
          <cell r="L183">
            <v>1412</v>
          </cell>
          <cell r="M183" t="str">
            <v>抽出</v>
          </cell>
        </row>
        <row r="184">
          <cell r="L184">
            <v>5130</v>
          </cell>
          <cell r="M184" t="str">
            <v>2R 品質改善</v>
          </cell>
        </row>
        <row r="185">
          <cell r="L185">
            <v>5134</v>
          </cell>
          <cell r="M185" t="str">
            <v>4R 品質改善</v>
          </cell>
        </row>
        <row r="186">
          <cell r="L186">
            <v>5138</v>
          </cell>
          <cell r="M186" t="str">
            <v>汎用 品質改善</v>
          </cell>
        </row>
        <row r="187">
          <cell r="L187">
            <v>4714</v>
          </cell>
          <cell r="M187" t="str">
            <v>熊本ｻｰﾋﾞｽｾﾝﾀｰ</v>
          </cell>
        </row>
        <row r="189">
          <cell r="L189">
            <v>7010</v>
          </cell>
          <cell r="M189" t="str">
            <v>二輪海外管理</v>
          </cell>
        </row>
        <row r="190">
          <cell r="L190">
            <v>7020</v>
          </cell>
          <cell r="M190" t="str">
            <v>海外支援BL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係"/>
    </sheetNames>
    <definedNames>
      <definedName name="予算取り込み.Record6"/>
    </defined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ﾗｲﾝﾍﾞｰｽ"/>
      <sheetName val="新ﾗｲﾝ将来戦略"/>
    </sheetNames>
    <sheetDataSet>
      <sheetData sheetId="0">
        <row r="15">
          <cell r="J15">
            <v>224234</v>
          </cell>
        </row>
      </sheetData>
      <sheetData sheetId="1">
        <row r="26">
          <cell r="G26">
            <v>35000000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ﾗｲﾝ企画提案"/>
    </sheetNames>
    <sheetDataSet>
      <sheetData sheetId="0">
        <row r="9">
          <cell r="D9">
            <v>300000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規設備表紙 "/>
      <sheetName val="目次 "/>
      <sheetName val="仕様総括"/>
      <sheetName val="取決め事項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４Ｒ損益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G"/>
      <sheetName val="AT"/>
      <sheetName val="能力推移(改)"/>
      <sheetName val="Sheet3"/>
      <sheetName val="C・４Ｒ"/>
      <sheetName val="M・４Ｒ"/>
      <sheetName val="Ｓ・４Ｒ"/>
      <sheetName val="80HM収益"/>
      <sheetName val="4R追込み計画030227"/>
      <sheetName val="長期生産"/>
      <sheetName val="DATA"/>
      <sheetName val="Sheet1"/>
      <sheetName val="Down_M"/>
    </sheetNames>
    <sheetDataSet>
      <sheetData sheetId="0" refreshError="1">
        <row r="3">
          <cell r="T3" t="str">
            <v>８０期　ＮＰ５立ち上げに伴う　ＰＰＡ対応</v>
          </cell>
          <cell r="AI3" t="str">
            <v>ＥＮＧ工場　鋳造ＭＯ</v>
          </cell>
        </row>
        <row r="4">
          <cell r="C4" t="str">
            <v>データー</v>
          </cell>
          <cell r="E4" t="str">
            <v>上期＝H15.01.28生管BL発行3月決定</v>
          </cell>
          <cell r="K4" t="str">
            <v>下期＝H14.11.13生管BL発行80期事計計画</v>
          </cell>
          <cell r="V4" t="str">
            <v>上期＝H15.01.28生管BL発行3月決定</v>
          </cell>
          <cell r="AC4" t="str">
            <v>下期＝H14.11.13生管BL発行80期事計計画</v>
          </cell>
        </row>
        <row r="5">
          <cell r="D5">
            <v>20.5</v>
          </cell>
          <cell r="E5">
            <v>20</v>
          </cell>
          <cell r="F5">
            <v>19</v>
          </cell>
          <cell r="G5">
            <v>21</v>
          </cell>
          <cell r="H5">
            <v>22</v>
          </cell>
          <cell r="I5">
            <v>16</v>
          </cell>
          <cell r="J5">
            <v>21.5</v>
          </cell>
          <cell r="K5">
            <v>22</v>
          </cell>
          <cell r="L5">
            <v>20</v>
          </cell>
          <cell r="M5">
            <v>21</v>
          </cell>
          <cell r="N5">
            <v>18</v>
          </cell>
          <cell r="O5">
            <v>20</v>
          </cell>
          <cell r="P5">
            <v>22.5</v>
          </cell>
        </row>
        <row r="6">
          <cell r="D6" t="str">
            <v>79期3月</v>
          </cell>
          <cell r="E6" t="str">
            <v>80期4月</v>
          </cell>
          <cell r="F6" t="str">
            <v>80期5月</v>
          </cell>
          <cell r="G6" t="str">
            <v>80期6月</v>
          </cell>
          <cell r="H6" t="str">
            <v>80期7月</v>
          </cell>
          <cell r="I6" t="str">
            <v>80期8月</v>
          </cell>
          <cell r="J6" t="str">
            <v>80期9月</v>
          </cell>
          <cell r="K6" t="str">
            <v>80期10月</v>
          </cell>
          <cell r="L6" t="str">
            <v>80期11月</v>
          </cell>
          <cell r="M6" t="str">
            <v>80期12月</v>
          </cell>
          <cell r="N6" t="str">
            <v>80期1月</v>
          </cell>
          <cell r="O6" t="str">
            <v>80期2月</v>
          </cell>
          <cell r="P6" t="str">
            <v>80期3月</v>
          </cell>
        </row>
        <row r="7">
          <cell r="B7" t="str">
            <v>PHX</v>
          </cell>
          <cell r="D7">
            <v>1000</v>
          </cell>
          <cell r="E7">
            <v>827</v>
          </cell>
          <cell r="F7">
            <v>817</v>
          </cell>
          <cell r="G7">
            <v>1082</v>
          </cell>
          <cell r="H7">
            <v>1107</v>
          </cell>
          <cell r="I7">
            <v>406</v>
          </cell>
          <cell r="J7">
            <v>413</v>
          </cell>
          <cell r="K7">
            <v>364</v>
          </cell>
          <cell r="L7">
            <v>399</v>
          </cell>
          <cell r="M7">
            <v>385</v>
          </cell>
          <cell r="N7">
            <v>307</v>
          </cell>
          <cell r="O7">
            <v>417</v>
          </cell>
          <cell r="P7">
            <v>618</v>
          </cell>
          <cell r="Q7">
            <v>7142</v>
          </cell>
        </row>
        <row r="8">
          <cell r="B8" t="str">
            <v>PFB</v>
          </cell>
          <cell r="D8">
            <v>15478</v>
          </cell>
          <cell r="E8">
            <v>14942</v>
          </cell>
          <cell r="F8">
            <v>16470</v>
          </cell>
          <cell r="G8">
            <v>18717</v>
          </cell>
          <cell r="H8">
            <v>15052</v>
          </cell>
          <cell r="I8">
            <v>6379</v>
          </cell>
          <cell r="J8">
            <v>8522</v>
          </cell>
          <cell r="K8">
            <v>6030</v>
          </cell>
          <cell r="L8">
            <v>7499</v>
          </cell>
          <cell r="M8">
            <v>6305</v>
          </cell>
          <cell r="N8">
            <v>5234</v>
          </cell>
          <cell r="O8">
            <v>7056</v>
          </cell>
          <cell r="P8">
            <v>10633</v>
          </cell>
          <cell r="Q8">
            <v>122839</v>
          </cell>
        </row>
        <row r="9">
          <cell r="B9" t="str">
            <v>PFC</v>
          </cell>
          <cell r="D9">
            <v>1992</v>
          </cell>
          <cell r="E9">
            <v>2651</v>
          </cell>
          <cell r="F9">
            <v>2603</v>
          </cell>
          <cell r="G9">
            <v>2671</v>
          </cell>
          <cell r="H9">
            <v>2186</v>
          </cell>
          <cell r="I9">
            <v>1636</v>
          </cell>
          <cell r="J9">
            <v>2178</v>
          </cell>
          <cell r="K9">
            <v>1506</v>
          </cell>
          <cell r="L9">
            <v>1692</v>
          </cell>
          <cell r="M9">
            <v>1587</v>
          </cell>
          <cell r="N9">
            <v>1277</v>
          </cell>
          <cell r="O9">
            <v>1733</v>
          </cell>
          <cell r="P9">
            <v>2579</v>
          </cell>
          <cell r="Q9">
            <v>24299</v>
          </cell>
        </row>
        <row r="10">
          <cell r="B10" t="str">
            <v>NP5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215</v>
          </cell>
          <cell r="I10">
            <v>10614</v>
          </cell>
          <cell r="J10">
            <v>22015</v>
          </cell>
          <cell r="K10">
            <v>22900</v>
          </cell>
          <cell r="L10">
            <v>18410</v>
          </cell>
          <cell r="M10">
            <v>21123</v>
          </cell>
          <cell r="N10">
            <v>18382</v>
          </cell>
          <cell r="O10">
            <v>18794</v>
          </cell>
          <cell r="P10">
            <v>17670</v>
          </cell>
          <cell r="Q10">
            <v>150123</v>
          </cell>
        </row>
        <row r="11">
          <cell r="D11">
            <v>18470</v>
          </cell>
          <cell r="E11">
            <v>18420</v>
          </cell>
          <cell r="F11">
            <v>19890</v>
          </cell>
          <cell r="G11">
            <v>22470</v>
          </cell>
          <cell r="H11">
            <v>18345</v>
          </cell>
          <cell r="I11">
            <v>8421</v>
          </cell>
          <cell r="J11">
            <v>11113</v>
          </cell>
          <cell r="K11">
            <v>7900</v>
          </cell>
          <cell r="L11">
            <v>9590</v>
          </cell>
          <cell r="M11">
            <v>8277</v>
          </cell>
          <cell r="N11">
            <v>6818</v>
          </cell>
          <cell r="O11">
            <v>9206</v>
          </cell>
          <cell r="P11">
            <v>13830</v>
          </cell>
          <cell r="Q11">
            <v>154280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215</v>
          </cell>
          <cell r="I12">
            <v>10614</v>
          </cell>
          <cell r="J12">
            <v>22015</v>
          </cell>
          <cell r="K12">
            <v>22900</v>
          </cell>
          <cell r="L12">
            <v>18410</v>
          </cell>
          <cell r="M12">
            <v>21123</v>
          </cell>
          <cell r="N12">
            <v>18382</v>
          </cell>
          <cell r="O12">
            <v>18794</v>
          </cell>
          <cell r="P12">
            <v>17670</v>
          </cell>
          <cell r="Q12">
            <v>150123</v>
          </cell>
        </row>
        <row r="13">
          <cell r="D13">
            <v>18470</v>
          </cell>
          <cell r="E13">
            <v>18420</v>
          </cell>
          <cell r="F13">
            <v>19890</v>
          </cell>
          <cell r="G13">
            <v>22470</v>
          </cell>
          <cell r="H13">
            <v>18560</v>
          </cell>
          <cell r="I13">
            <v>19035</v>
          </cell>
          <cell r="J13">
            <v>33128</v>
          </cell>
          <cell r="K13">
            <v>30800</v>
          </cell>
          <cell r="L13">
            <v>28000</v>
          </cell>
          <cell r="M13">
            <v>29400</v>
          </cell>
          <cell r="N13">
            <v>25200</v>
          </cell>
          <cell r="O13">
            <v>28000</v>
          </cell>
          <cell r="P13">
            <v>31500</v>
          </cell>
          <cell r="Q13">
            <v>304403</v>
          </cell>
        </row>
        <row r="14">
          <cell r="B14" t="str">
            <v>ENG計画/D</v>
          </cell>
          <cell r="C14" t="str">
            <v>既存計画</v>
          </cell>
          <cell r="D14">
            <v>900.97560975609758</v>
          </cell>
          <cell r="E14">
            <v>921</v>
          </cell>
          <cell r="F14">
            <v>1046.8421052631579</v>
          </cell>
          <cell r="G14">
            <v>1070</v>
          </cell>
          <cell r="H14">
            <v>833.86363636363637</v>
          </cell>
          <cell r="I14">
            <v>526.3125</v>
          </cell>
          <cell r="J14">
            <v>516.88372093023258</v>
          </cell>
          <cell r="K14">
            <v>359.09090909090907</v>
          </cell>
          <cell r="L14">
            <v>479.5</v>
          </cell>
          <cell r="M14">
            <v>394.14285714285717</v>
          </cell>
          <cell r="N14">
            <v>378.77777777777777</v>
          </cell>
          <cell r="O14">
            <v>460.3</v>
          </cell>
          <cell r="P14">
            <v>614.66666666666663</v>
          </cell>
        </row>
        <row r="15">
          <cell r="C15" t="str">
            <v>ＰＤ計画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9.7727272727272734</v>
          </cell>
          <cell r="I15">
            <v>663.375</v>
          </cell>
          <cell r="J15">
            <v>1023.953488372093</v>
          </cell>
          <cell r="K15">
            <v>1040.909090909091</v>
          </cell>
          <cell r="L15">
            <v>920.5</v>
          </cell>
          <cell r="M15">
            <v>1005.8571428571429</v>
          </cell>
          <cell r="N15">
            <v>1021.2222222222222</v>
          </cell>
          <cell r="O15">
            <v>939.7</v>
          </cell>
          <cell r="P15">
            <v>785.33333333333337</v>
          </cell>
        </row>
        <row r="16">
          <cell r="B16" t="str">
            <v>DC能力/D</v>
          </cell>
          <cell r="C16" t="str">
            <v>PPADC能力/D</v>
          </cell>
          <cell r="D16">
            <v>1300</v>
          </cell>
          <cell r="E16">
            <v>1300</v>
          </cell>
          <cell r="F16">
            <v>1300</v>
          </cell>
          <cell r="G16">
            <v>1300</v>
          </cell>
          <cell r="H16">
            <v>1300</v>
          </cell>
          <cell r="I16">
            <v>1118</v>
          </cell>
          <cell r="J16">
            <v>1199</v>
          </cell>
          <cell r="K16">
            <v>1242</v>
          </cell>
          <cell r="L16">
            <v>1300</v>
          </cell>
          <cell r="M16">
            <v>1300</v>
          </cell>
          <cell r="N16">
            <v>1300</v>
          </cell>
          <cell r="O16">
            <v>1300</v>
          </cell>
          <cell r="P16">
            <v>1300</v>
          </cell>
        </row>
        <row r="17">
          <cell r="C17" t="str">
            <v>計画DC能力/D</v>
          </cell>
          <cell r="D17">
            <v>1300</v>
          </cell>
          <cell r="E17">
            <v>1300</v>
          </cell>
          <cell r="F17">
            <v>1300</v>
          </cell>
          <cell r="G17">
            <v>1300</v>
          </cell>
          <cell r="H17">
            <v>1300</v>
          </cell>
          <cell r="I17">
            <v>1118</v>
          </cell>
          <cell r="J17">
            <v>1199</v>
          </cell>
          <cell r="K17">
            <v>1242</v>
          </cell>
          <cell r="L17">
            <v>1300</v>
          </cell>
          <cell r="M17">
            <v>1343</v>
          </cell>
          <cell r="N17">
            <v>1400</v>
          </cell>
          <cell r="O17">
            <v>1400</v>
          </cell>
          <cell r="P17">
            <v>1400</v>
          </cell>
        </row>
        <row r="19">
          <cell r="B19" t="str">
            <v>Ｃ/Ｂ能力/M</v>
          </cell>
          <cell r="D19">
            <v>26650</v>
          </cell>
          <cell r="E19">
            <v>26000</v>
          </cell>
          <cell r="F19">
            <v>24700</v>
          </cell>
          <cell r="G19">
            <v>27300</v>
          </cell>
          <cell r="H19">
            <v>28600</v>
          </cell>
          <cell r="I19">
            <v>17888</v>
          </cell>
          <cell r="J19">
            <v>25778.5</v>
          </cell>
          <cell r="K19">
            <v>27324</v>
          </cell>
          <cell r="L19">
            <v>26000</v>
          </cell>
          <cell r="M19">
            <v>27300</v>
          </cell>
          <cell r="N19">
            <v>23400</v>
          </cell>
          <cell r="O19">
            <v>26000</v>
          </cell>
          <cell r="P19">
            <v>29250</v>
          </cell>
          <cell r="Q19">
            <v>309540.5</v>
          </cell>
        </row>
        <row r="20">
          <cell r="B20" t="str">
            <v>歩留り</v>
          </cell>
          <cell r="C20">
            <v>0.9</v>
          </cell>
          <cell r="H20">
            <v>0.9</v>
          </cell>
          <cell r="I20">
            <v>0.9</v>
          </cell>
          <cell r="J20">
            <v>0.93</v>
          </cell>
          <cell r="K20">
            <v>0.93</v>
          </cell>
          <cell r="L20">
            <v>0.94</v>
          </cell>
          <cell r="M20">
            <v>0.94</v>
          </cell>
          <cell r="N20">
            <v>0.95</v>
          </cell>
          <cell r="O20">
            <v>0.95</v>
          </cell>
          <cell r="P20">
            <v>0.95</v>
          </cell>
        </row>
        <row r="21">
          <cell r="B21" t="str">
            <v>２月末素材在庫</v>
          </cell>
          <cell r="H21">
            <v>-21.5</v>
          </cell>
          <cell r="I21">
            <v>-1061.3999999999996</v>
          </cell>
          <cell r="J21">
            <v>-1541.0499999999993</v>
          </cell>
          <cell r="K21">
            <v>-1603</v>
          </cell>
          <cell r="L21">
            <v>-1104.6000000000022</v>
          </cell>
          <cell r="M21">
            <v>-1267.380000000001</v>
          </cell>
          <cell r="N21">
            <v>-919.10000000000218</v>
          </cell>
          <cell r="O21">
            <v>-939.70000000000073</v>
          </cell>
          <cell r="P21">
            <v>-883.5</v>
          </cell>
          <cell r="Q21">
            <v>-9341.230000000005</v>
          </cell>
        </row>
        <row r="22">
          <cell r="B22">
            <v>8000</v>
          </cell>
          <cell r="C22">
            <v>7200</v>
          </cell>
          <cell r="D22">
            <v>4090</v>
          </cell>
          <cell r="E22">
            <v>7580</v>
          </cell>
          <cell r="F22">
            <v>4810</v>
          </cell>
          <cell r="G22">
            <v>4830</v>
          </cell>
          <cell r="H22">
            <v>10040</v>
          </cell>
          <cell r="I22">
            <v>-1147</v>
          </cell>
          <cell r="J22">
            <v>-7349.5</v>
          </cell>
          <cell r="K22">
            <v>-3476</v>
          </cell>
          <cell r="L22">
            <v>-2000</v>
          </cell>
          <cell r="M22">
            <v>-2100</v>
          </cell>
          <cell r="N22">
            <v>-1800</v>
          </cell>
          <cell r="O22">
            <v>-2000</v>
          </cell>
          <cell r="P22">
            <v>-2250</v>
          </cell>
          <cell r="Q22">
            <v>5137.5</v>
          </cell>
        </row>
        <row r="23">
          <cell r="C23">
            <v>7200</v>
          </cell>
          <cell r="D23">
            <v>11290</v>
          </cell>
          <cell r="E23">
            <v>18870</v>
          </cell>
          <cell r="F23">
            <v>23680</v>
          </cell>
          <cell r="G23">
            <v>28510</v>
          </cell>
          <cell r="H23">
            <v>38528.5</v>
          </cell>
          <cell r="I23">
            <v>36320.1</v>
          </cell>
          <cell r="J23">
            <v>27429.550000000003</v>
          </cell>
          <cell r="K23">
            <v>22350.550000000003</v>
          </cell>
          <cell r="L23">
            <v>19245.95</v>
          </cell>
          <cell r="M23">
            <v>15878.57</v>
          </cell>
          <cell r="N23">
            <v>13159.469999999998</v>
          </cell>
          <cell r="O23">
            <v>10219.769999999997</v>
          </cell>
          <cell r="P23">
            <v>7086.2699999999968</v>
          </cell>
        </row>
        <row r="26">
          <cell r="B26" t="str">
            <v>4R C/B</v>
          </cell>
          <cell r="C26" t="str">
            <v>79期2月</v>
          </cell>
          <cell r="D26" t="str">
            <v>79期3月</v>
          </cell>
          <cell r="E26" t="str">
            <v>80期4月</v>
          </cell>
          <cell r="F26" t="str">
            <v>80期5月</v>
          </cell>
          <cell r="G26" t="str">
            <v>80期6月</v>
          </cell>
          <cell r="H26" t="str">
            <v>80期7月</v>
          </cell>
          <cell r="I26" t="str">
            <v>80期8月</v>
          </cell>
          <cell r="J26" t="str">
            <v>80期9月</v>
          </cell>
          <cell r="K26" t="str">
            <v>80期10月</v>
          </cell>
          <cell r="L26" t="str">
            <v>80期11月</v>
          </cell>
          <cell r="M26" t="str">
            <v>80期12月</v>
          </cell>
          <cell r="N26" t="str">
            <v>80期1月</v>
          </cell>
          <cell r="O26" t="str">
            <v>80期2月</v>
          </cell>
          <cell r="P26" t="str">
            <v>80期3月</v>
          </cell>
          <cell r="Q26" t="str">
            <v>期末</v>
          </cell>
        </row>
        <row r="27">
          <cell r="B27" t="str">
            <v>月度変化</v>
          </cell>
          <cell r="C27">
            <v>7200</v>
          </cell>
          <cell r="D27">
            <v>4090</v>
          </cell>
          <cell r="E27">
            <v>7580</v>
          </cell>
          <cell r="F27">
            <v>4810</v>
          </cell>
          <cell r="G27">
            <v>4830</v>
          </cell>
          <cell r="H27">
            <v>10018.5</v>
          </cell>
          <cell r="I27">
            <v>2208.3999999999996</v>
          </cell>
          <cell r="J27">
            <v>8890.5499999999993</v>
          </cell>
          <cell r="K27">
            <v>5079</v>
          </cell>
          <cell r="L27">
            <v>3104.6000000000022</v>
          </cell>
          <cell r="M27">
            <v>3367.380000000001</v>
          </cell>
          <cell r="N27">
            <v>2719.1000000000022</v>
          </cell>
          <cell r="O27">
            <v>2939.7000000000007</v>
          </cell>
          <cell r="P27">
            <v>3133.5</v>
          </cell>
          <cell r="Q27">
            <v>7086.2699999999932</v>
          </cell>
        </row>
        <row r="28">
          <cell r="D28">
            <v>7200</v>
          </cell>
          <cell r="E28">
            <v>11290</v>
          </cell>
          <cell r="F28">
            <v>18870</v>
          </cell>
          <cell r="G28">
            <v>23680</v>
          </cell>
          <cell r="H28">
            <v>28510</v>
          </cell>
          <cell r="I28">
            <v>36320.1</v>
          </cell>
          <cell r="J28">
            <v>27429.55</v>
          </cell>
          <cell r="K28">
            <v>22350.55</v>
          </cell>
          <cell r="L28">
            <v>19245.949999999997</v>
          </cell>
          <cell r="M28">
            <v>15878.569999999996</v>
          </cell>
          <cell r="N28">
            <v>13159.469999999994</v>
          </cell>
          <cell r="O28">
            <v>10219.769999999993</v>
          </cell>
          <cell r="P28">
            <v>7086.2699999999932</v>
          </cell>
          <cell r="Q28">
            <v>0</v>
          </cell>
        </row>
        <row r="29">
          <cell r="B29" t="str">
            <v>累計在庫</v>
          </cell>
          <cell r="D29">
            <v>11290</v>
          </cell>
          <cell r="E29">
            <v>18870</v>
          </cell>
          <cell r="F29">
            <v>23680</v>
          </cell>
          <cell r="G29">
            <v>28510</v>
          </cell>
          <cell r="H29">
            <v>38528.5</v>
          </cell>
          <cell r="I29">
            <v>38528.5</v>
          </cell>
          <cell r="J29">
            <v>29637.95</v>
          </cell>
          <cell r="K29">
            <v>24558.95</v>
          </cell>
          <cell r="L29">
            <v>21454.35</v>
          </cell>
          <cell r="M29">
            <v>18086.969999999998</v>
          </cell>
          <cell r="N29">
            <v>15367.869999999995</v>
          </cell>
          <cell r="O29">
            <v>12428.169999999995</v>
          </cell>
          <cell r="P29">
            <v>9294.6699999999946</v>
          </cell>
          <cell r="Q29">
            <v>2208.4000000000015</v>
          </cell>
        </row>
        <row r="41">
          <cell r="T41" t="str">
            <v>８０期　ＮＰ５立ち上げに伴う　ＰＰＡ対応</v>
          </cell>
          <cell r="AI41" t="str">
            <v>ＥＮＧ工場　鋳造ＭＯ</v>
          </cell>
        </row>
        <row r="42">
          <cell r="V42" t="str">
            <v>上期＝H15.01.28生管BL発行3月決定</v>
          </cell>
          <cell r="AC42" t="str">
            <v>下期＝H14.11.13生管BL発行80期事計計画</v>
          </cell>
        </row>
        <row r="43">
          <cell r="D43" t="str">
            <v>79期3月</v>
          </cell>
          <cell r="E43" t="str">
            <v>80期4月</v>
          </cell>
          <cell r="F43" t="str">
            <v>80期5月</v>
          </cell>
          <cell r="G43" t="str">
            <v>80期6月</v>
          </cell>
          <cell r="H43" t="str">
            <v>80期7月</v>
          </cell>
          <cell r="I43" t="str">
            <v>80期8月</v>
          </cell>
          <cell r="J43" t="str">
            <v>80期9月</v>
          </cell>
          <cell r="K43" t="str">
            <v>80期10月</v>
          </cell>
          <cell r="L43" t="str">
            <v>80期11月</v>
          </cell>
          <cell r="M43" t="str">
            <v>80期12月</v>
          </cell>
          <cell r="N43" t="str">
            <v>80期1月</v>
          </cell>
          <cell r="O43" t="str">
            <v>80期2月</v>
          </cell>
          <cell r="P43" t="str">
            <v>80期3月</v>
          </cell>
        </row>
        <row r="44">
          <cell r="B44" t="str">
            <v>ENG計画/D</v>
          </cell>
          <cell r="C44" t="str">
            <v>既存計画</v>
          </cell>
          <cell r="D44">
            <v>900.97560975609758</v>
          </cell>
          <cell r="E44">
            <v>921</v>
          </cell>
          <cell r="F44">
            <v>1046.8421052631579</v>
          </cell>
          <cell r="G44">
            <v>1070</v>
          </cell>
          <cell r="H44">
            <v>833.86363636363637</v>
          </cell>
          <cell r="I44">
            <v>526.3125</v>
          </cell>
          <cell r="J44">
            <v>516.88372093023258</v>
          </cell>
          <cell r="K44">
            <v>359.09090909090907</v>
          </cell>
          <cell r="L44">
            <v>479.5</v>
          </cell>
          <cell r="M44">
            <v>394.14285714285717</v>
          </cell>
          <cell r="N44">
            <v>378.77777777777777</v>
          </cell>
          <cell r="O44">
            <v>460.3</v>
          </cell>
          <cell r="P44">
            <v>614.66666666666663</v>
          </cell>
        </row>
        <row r="45">
          <cell r="C45" t="str">
            <v>ＰＤ計画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9.7727272727272734</v>
          </cell>
          <cell r="I45">
            <v>663.375</v>
          </cell>
          <cell r="J45">
            <v>1023.953488372093</v>
          </cell>
          <cell r="K45">
            <v>1040.909090909091</v>
          </cell>
          <cell r="L45">
            <v>920.5</v>
          </cell>
          <cell r="M45">
            <v>1005.8571428571429</v>
          </cell>
          <cell r="N45">
            <v>1021.2222222222222</v>
          </cell>
          <cell r="O45">
            <v>939.7</v>
          </cell>
          <cell r="P45">
            <v>785.33333333333337</v>
          </cell>
        </row>
        <row r="46">
          <cell r="B46" t="str">
            <v>DC能力/D</v>
          </cell>
          <cell r="C46" t="str">
            <v>PPADC能力/D</v>
          </cell>
          <cell r="D46">
            <v>1300</v>
          </cell>
          <cell r="E46">
            <v>1300</v>
          </cell>
          <cell r="F46">
            <v>1300</v>
          </cell>
          <cell r="G46">
            <v>1300</v>
          </cell>
          <cell r="H46">
            <v>1300</v>
          </cell>
          <cell r="I46">
            <v>1041</v>
          </cell>
          <cell r="J46">
            <v>1130</v>
          </cell>
          <cell r="K46">
            <v>1132</v>
          </cell>
          <cell r="L46">
            <v>1300</v>
          </cell>
          <cell r="M46">
            <v>1300</v>
          </cell>
          <cell r="N46">
            <v>1300</v>
          </cell>
          <cell r="O46">
            <v>1300</v>
          </cell>
          <cell r="P46">
            <v>1300</v>
          </cell>
        </row>
        <row r="47">
          <cell r="C47" t="str">
            <v>計画DC能力/D</v>
          </cell>
          <cell r="D47">
            <v>1300</v>
          </cell>
          <cell r="E47">
            <v>1300</v>
          </cell>
          <cell r="F47">
            <v>1300</v>
          </cell>
          <cell r="G47">
            <v>1300</v>
          </cell>
          <cell r="H47">
            <v>1300</v>
          </cell>
          <cell r="I47">
            <v>1041</v>
          </cell>
          <cell r="J47">
            <v>1130</v>
          </cell>
          <cell r="K47">
            <v>1132</v>
          </cell>
          <cell r="L47">
            <v>1366</v>
          </cell>
          <cell r="M47">
            <v>1366</v>
          </cell>
          <cell r="N47">
            <v>1400</v>
          </cell>
          <cell r="O47">
            <v>1400</v>
          </cell>
          <cell r="P47">
            <v>1400</v>
          </cell>
        </row>
        <row r="49">
          <cell r="B49" t="str">
            <v>Ｃ/Ｈ能力</v>
          </cell>
          <cell r="C49">
            <v>1300</v>
          </cell>
          <cell r="D49">
            <v>26650</v>
          </cell>
          <cell r="E49">
            <v>0</v>
          </cell>
          <cell r="F49">
            <v>24700</v>
          </cell>
          <cell r="G49">
            <v>27300</v>
          </cell>
          <cell r="H49">
            <v>28600</v>
          </cell>
          <cell r="I49">
            <v>16656</v>
          </cell>
          <cell r="J49">
            <v>24295</v>
          </cell>
          <cell r="K49">
            <v>24904</v>
          </cell>
          <cell r="L49">
            <v>26000</v>
          </cell>
          <cell r="M49">
            <v>27300</v>
          </cell>
          <cell r="N49">
            <v>23400</v>
          </cell>
          <cell r="O49">
            <v>26000</v>
          </cell>
          <cell r="P49">
            <v>29250</v>
          </cell>
          <cell r="Q49">
            <v>278405</v>
          </cell>
        </row>
        <row r="50">
          <cell r="B50" t="str">
            <v>歩留り</v>
          </cell>
          <cell r="C50">
            <v>0.9</v>
          </cell>
          <cell r="H50">
            <v>0.8</v>
          </cell>
          <cell r="I50">
            <v>0.8</v>
          </cell>
          <cell r="J50">
            <v>0.85</v>
          </cell>
          <cell r="K50">
            <v>0.9</v>
          </cell>
          <cell r="L50">
            <v>0.92</v>
          </cell>
          <cell r="M50">
            <v>0.94</v>
          </cell>
          <cell r="N50">
            <v>0.96</v>
          </cell>
          <cell r="O50">
            <v>0.96</v>
          </cell>
          <cell r="P50">
            <v>0.96</v>
          </cell>
        </row>
        <row r="51">
          <cell r="B51" t="str">
            <v>２月末素材在庫</v>
          </cell>
          <cell r="H51">
            <v>-43</v>
          </cell>
          <cell r="I51">
            <v>-2122.7999999999993</v>
          </cell>
          <cell r="J51">
            <v>-3302.25</v>
          </cell>
          <cell r="K51">
            <v>-2290</v>
          </cell>
          <cell r="L51">
            <v>-1472.7999999999993</v>
          </cell>
          <cell r="M51">
            <v>-1267.380000000001</v>
          </cell>
          <cell r="N51">
            <v>-735.27999999999884</v>
          </cell>
          <cell r="O51">
            <v>-751.76000000000204</v>
          </cell>
          <cell r="P51">
            <v>-706.79999999999927</v>
          </cell>
          <cell r="Q51">
            <v>-12692.07</v>
          </cell>
        </row>
        <row r="52">
          <cell r="B52">
            <v>44265</v>
          </cell>
          <cell r="C52">
            <v>39839</v>
          </cell>
          <cell r="D52">
            <v>4090</v>
          </cell>
          <cell r="E52">
            <v>-18420</v>
          </cell>
          <cell r="F52">
            <v>4810</v>
          </cell>
          <cell r="G52">
            <v>4830</v>
          </cell>
          <cell r="H52">
            <v>10040</v>
          </cell>
          <cell r="I52">
            <v>-2379</v>
          </cell>
          <cell r="J52">
            <v>-8833</v>
          </cell>
          <cell r="K52">
            <v>-5896</v>
          </cell>
          <cell r="L52">
            <v>-2000</v>
          </cell>
          <cell r="M52">
            <v>-2100</v>
          </cell>
          <cell r="N52">
            <v>-1800</v>
          </cell>
          <cell r="O52">
            <v>-2000</v>
          </cell>
          <cell r="P52">
            <v>-2250</v>
          </cell>
          <cell r="Q52">
            <v>17931</v>
          </cell>
        </row>
        <row r="53">
          <cell r="C53">
            <v>39839</v>
          </cell>
          <cell r="D53">
            <v>43929</v>
          </cell>
          <cell r="E53">
            <v>25509</v>
          </cell>
          <cell r="F53">
            <v>30319</v>
          </cell>
          <cell r="G53">
            <v>35149</v>
          </cell>
          <cell r="H53">
            <v>45146</v>
          </cell>
          <cell r="I53">
            <v>40644.199999999997</v>
          </cell>
          <cell r="J53">
            <v>28508.949999999997</v>
          </cell>
          <cell r="K53">
            <v>20322.949999999997</v>
          </cell>
          <cell r="L53">
            <v>16850.149999999998</v>
          </cell>
          <cell r="M53">
            <v>13482.769999999997</v>
          </cell>
          <cell r="N53">
            <v>10947.489999999998</v>
          </cell>
          <cell r="O53">
            <v>8195.7299999999959</v>
          </cell>
          <cell r="P53">
            <v>5238.9299999999967</v>
          </cell>
        </row>
        <row r="56">
          <cell r="B56" t="str">
            <v>4R C/Ｈ</v>
          </cell>
          <cell r="C56" t="str">
            <v>79期2月</v>
          </cell>
          <cell r="D56" t="str">
            <v>79期3月</v>
          </cell>
          <cell r="E56" t="str">
            <v>80期4月</v>
          </cell>
          <cell r="F56" t="str">
            <v>80期5月</v>
          </cell>
          <cell r="G56" t="str">
            <v>80期6月</v>
          </cell>
          <cell r="H56" t="str">
            <v>80期7月</v>
          </cell>
          <cell r="I56" t="str">
            <v>80期8月</v>
          </cell>
          <cell r="J56" t="str">
            <v>80期9月</v>
          </cell>
          <cell r="K56" t="str">
            <v>80期10月</v>
          </cell>
          <cell r="L56" t="str">
            <v>80期11月</v>
          </cell>
          <cell r="M56" t="str">
            <v>80期12月</v>
          </cell>
          <cell r="N56" t="str">
            <v>80期1月</v>
          </cell>
          <cell r="O56" t="str">
            <v>80期2月</v>
          </cell>
          <cell r="P56" t="str">
            <v>80期3月</v>
          </cell>
          <cell r="Q56" t="str">
            <v>期末</v>
          </cell>
        </row>
        <row r="57">
          <cell r="B57" t="str">
            <v>月度変化</v>
          </cell>
          <cell r="C57">
            <v>39839</v>
          </cell>
          <cell r="D57">
            <v>4090</v>
          </cell>
          <cell r="E57">
            <v>18420</v>
          </cell>
          <cell r="F57">
            <v>4810</v>
          </cell>
          <cell r="G57">
            <v>4830</v>
          </cell>
          <cell r="H57">
            <v>9997</v>
          </cell>
          <cell r="I57">
            <v>4501.7999999999993</v>
          </cell>
          <cell r="J57">
            <v>12135.25</v>
          </cell>
          <cell r="K57">
            <v>8186</v>
          </cell>
          <cell r="L57">
            <v>3472.7999999999993</v>
          </cell>
          <cell r="M57">
            <v>3367.380000000001</v>
          </cell>
          <cell r="N57">
            <v>2535.2799999999988</v>
          </cell>
          <cell r="O57">
            <v>2751.760000000002</v>
          </cell>
          <cell r="P57">
            <v>2956.7999999999993</v>
          </cell>
          <cell r="Q57">
            <v>5238.9299999999967</v>
          </cell>
        </row>
        <row r="58">
          <cell r="D58">
            <v>39839</v>
          </cell>
          <cell r="E58">
            <v>25509</v>
          </cell>
          <cell r="F58">
            <v>25509</v>
          </cell>
          <cell r="G58">
            <v>30319</v>
          </cell>
          <cell r="H58">
            <v>35149</v>
          </cell>
          <cell r="I58">
            <v>40644.199999999997</v>
          </cell>
          <cell r="J58">
            <v>28508.949999999997</v>
          </cell>
          <cell r="K58">
            <v>20322.949999999997</v>
          </cell>
          <cell r="L58">
            <v>16850.149999999998</v>
          </cell>
          <cell r="M58">
            <v>13482.769999999997</v>
          </cell>
          <cell r="N58">
            <v>10947.489999999998</v>
          </cell>
          <cell r="O58">
            <v>8195.7299999999959</v>
          </cell>
          <cell r="P58">
            <v>5238.9299999999967</v>
          </cell>
          <cell r="Q58">
            <v>0</v>
          </cell>
        </row>
        <row r="59">
          <cell r="B59" t="str">
            <v>累計在庫</v>
          </cell>
          <cell r="D59">
            <v>43929</v>
          </cell>
          <cell r="E59">
            <v>43929</v>
          </cell>
          <cell r="F59">
            <v>30319</v>
          </cell>
          <cell r="G59">
            <v>35149</v>
          </cell>
          <cell r="H59">
            <v>45146</v>
          </cell>
          <cell r="I59">
            <v>45146</v>
          </cell>
          <cell r="J59">
            <v>33010.75</v>
          </cell>
          <cell r="K59">
            <v>24824.75</v>
          </cell>
          <cell r="L59">
            <v>21351.95</v>
          </cell>
          <cell r="M59">
            <v>17984.57</v>
          </cell>
          <cell r="N59">
            <v>15449.29</v>
          </cell>
          <cell r="O59">
            <v>12697.529999999999</v>
          </cell>
          <cell r="P59">
            <v>9740.73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表"/>
      <sheetName val="表紙"/>
      <sheetName val="協力要請"/>
      <sheetName val="7月決定長期7月から9月生"/>
      <sheetName val="ｼﾝｸﾞﾙﾍｯﾄﾞ"/>
      <sheetName val="その他"/>
      <sheetName val="吸上げ帳票"/>
      <sheetName val="鋳造部品 (2)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ﾚｲｱｳﾄ2"/>
      <sheetName val="ﾚｲｱｳﾄ"/>
      <sheetName val="Home 要望"/>
    </sheetNames>
    <sheetDataSet>
      <sheetData sheetId="0"/>
      <sheetData sheetId="1">
        <row r="1">
          <cell r="FI1" t="str">
            <v>⑫</v>
          </cell>
          <cell r="GW1" t="str">
            <v>⑬</v>
          </cell>
          <cell r="IK1" t="str">
            <v>⑭</v>
          </cell>
        </row>
        <row r="12">
          <cell r="EH12" t="str">
            <v>ｱﾝﾀﾞｰｶﾊﾞｰ</v>
          </cell>
          <cell r="EL12">
            <v>0.25</v>
          </cell>
          <cell r="EM12">
            <v>0.25</v>
          </cell>
          <cell r="EN12">
            <v>0.25</v>
          </cell>
          <cell r="EO12">
            <v>0.25</v>
          </cell>
          <cell r="EP12">
            <v>0.25</v>
          </cell>
          <cell r="EQ12">
            <v>0.25</v>
          </cell>
          <cell r="ER12">
            <v>0.25</v>
          </cell>
          <cell r="ES12">
            <v>0.25</v>
          </cell>
          <cell r="ET12">
            <v>0.25</v>
          </cell>
          <cell r="EU12">
            <v>0.25</v>
          </cell>
          <cell r="EV12">
            <v>0.25</v>
          </cell>
          <cell r="EW12">
            <v>0.25</v>
          </cell>
          <cell r="EX12">
            <v>0.25</v>
          </cell>
          <cell r="EY12">
            <v>0.25</v>
          </cell>
          <cell r="EZ12">
            <v>0.25</v>
          </cell>
          <cell r="FA12">
            <v>0.25</v>
          </cell>
          <cell r="FB12">
            <v>0.25</v>
          </cell>
          <cell r="FC12">
            <v>0.25</v>
          </cell>
          <cell r="FD12">
            <v>0.25</v>
          </cell>
          <cell r="FE12">
            <v>0.25</v>
          </cell>
          <cell r="FF12">
            <v>0.25</v>
          </cell>
          <cell r="FG12">
            <v>0.25</v>
          </cell>
          <cell r="FH12">
            <v>0.25</v>
          </cell>
          <cell r="FI12">
            <v>0.25</v>
          </cell>
          <cell r="FJ12">
            <v>0.25</v>
          </cell>
          <cell r="FK12">
            <v>0.25</v>
          </cell>
          <cell r="FL12">
            <v>0.25</v>
          </cell>
          <cell r="FM12">
            <v>0.25</v>
          </cell>
          <cell r="FN12">
            <v>0.25</v>
          </cell>
          <cell r="FO12">
            <v>0.25</v>
          </cell>
          <cell r="FP12">
            <v>0.25</v>
          </cell>
          <cell r="FQ12">
            <v>0.25</v>
          </cell>
          <cell r="FR12">
            <v>0.25</v>
          </cell>
          <cell r="FS12">
            <v>0.25</v>
          </cell>
          <cell r="FT12">
            <v>0.25</v>
          </cell>
          <cell r="FU12">
            <v>0.25</v>
          </cell>
          <cell r="FV12" t="str">
            <v>ｼｰﾄ</v>
          </cell>
          <cell r="FZ12">
            <v>0.25</v>
          </cell>
          <cell r="GA12">
            <v>0.25</v>
          </cell>
          <cell r="GB12">
            <v>0.25</v>
          </cell>
          <cell r="GC12">
            <v>0.25</v>
          </cell>
          <cell r="GD12">
            <v>0.25</v>
          </cell>
          <cell r="GE12">
            <v>0.25</v>
          </cell>
          <cell r="GF12">
            <v>0.25</v>
          </cell>
          <cell r="GG12">
            <v>0.25</v>
          </cell>
          <cell r="GH12">
            <v>0.25</v>
          </cell>
          <cell r="GI12">
            <v>0.25</v>
          </cell>
          <cell r="GJ12">
            <v>0.25</v>
          </cell>
          <cell r="GK12">
            <v>0.25</v>
          </cell>
          <cell r="GL12">
            <v>0.25</v>
          </cell>
          <cell r="GM12">
            <v>0.25</v>
          </cell>
          <cell r="GN12">
            <v>0.25</v>
          </cell>
          <cell r="GO12">
            <v>0.25</v>
          </cell>
          <cell r="GP12">
            <v>0.25</v>
          </cell>
          <cell r="GQ12">
            <v>0.25</v>
          </cell>
          <cell r="GR12">
            <v>0.25</v>
          </cell>
          <cell r="GS12">
            <v>0.25</v>
          </cell>
          <cell r="GT12">
            <v>0.25</v>
          </cell>
          <cell r="GU12">
            <v>0.25</v>
          </cell>
          <cell r="GV12">
            <v>0.25</v>
          </cell>
          <cell r="GW12">
            <v>0.25</v>
          </cell>
          <cell r="GX12">
            <v>0.25</v>
          </cell>
          <cell r="GY12">
            <v>0.25</v>
          </cell>
          <cell r="GZ12">
            <v>0.25</v>
          </cell>
          <cell r="HA12">
            <v>0.25</v>
          </cell>
          <cell r="HB12">
            <v>0.25</v>
          </cell>
          <cell r="HC12">
            <v>0.25</v>
          </cell>
          <cell r="HD12">
            <v>0.25</v>
          </cell>
          <cell r="HE12">
            <v>0.25</v>
          </cell>
          <cell r="HF12">
            <v>0.25</v>
          </cell>
          <cell r="HG12">
            <v>0.25</v>
          </cell>
          <cell r="HH12">
            <v>0.25</v>
          </cell>
        </row>
        <row r="13">
          <cell r="EL13">
            <v>0.25</v>
          </cell>
          <cell r="EM13">
            <v>0.25</v>
          </cell>
          <cell r="EN13">
            <v>0.25</v>
          </cell>
          <cell r="EO13">
            <v>0.25</v>
          </cell>
          <cell r="EP13">
            <v>0.25</v>
          </cell>
          <cell r="EQ13">
            <v>0.25</v>
          </cell>
          <cell r="ER13">
            <v>0.25</v>
          </cell>
          <cell r="ES13">
            <v>0.25</v>
          </cell>
          <cell r="ET13">
            <v>0.25</v>
          </cell>
          <cell r="EU13">
            <v>0.25</v>
          </cell>
          <cell r="EV13">
            <v>0.25</v>
          </cell>
          <cell r="EW13">
            <v>0.25</v>
          </cell>
          <cell r="EX13">
            <v>0.25</v>
          </cell>
          <cell r="EY13">
            <v>0.25</v>
          </cell>
          <cell r="EZ13">
            <v>0.25</v>
          </cell>
          <cell r="FA13">
            <v>0.25</v>
          </cell>
          <cell r="FB13">
            <v>0.25</v>
          </cell>
          <cell r="FC13">
            <v>0.25</v>
          </cell>
          <cell r="FD13">
            <v>0.25</v>
          </cell>
          <cell r="FE13">
            <v>0.25</v>
          </cell>
          <cell r="FF13">
            <v>0.25</v>
          </cell>
          <cell r="FG13">
            <v>0.25</v>
          </cell>
          <cell r="FH13">
            <v>0.25</v>
          </cell>
          <cell r="FI13">
            <v>0.25</v>
          </cell>
          <cell r="FJ13">
            <v>0.25</v>
          </cell>
          <cell r="FK13">
            <v>0.25</v>
          </cell>
          <cell r="FL13">
            <v>0.25</v>
          </cell>
          <cell r="FM13">
            <v>0.25</v>
          </cell>
          <cell r="FN13">
            <v>0.25</v>
          </cell>
          <cell r="FO13">
            <v>0.25</v>
          </cell>
          <cell r="FP13">
            <v>0.25</v>
          </cell>
          <cell r="FQ13">
            <v>0.25</v>
          </cell>
          <cell r="FR13">
            <v>0.25</v>
          </cell>
          <cell r="FS13">
            <v>0.25</v>
          </cell>
          <cell r="FT13">
            <v>0.25</v>
          </cell>
          <cell r="FU13">
            <v>0.25</v>
          </cell>
          <cell r="FZ13">
            <v>0.25</v>
          </cell>
          <cell r="GA13">
            <v>0.25</v>
          </cell>
          <cell r="GB13">
            <v>0.25</v>
          </cell>
          <cell r="GC13">
            <v>0.25</v>
          </cell>
          <cell r="GD13">
            <v>0.25</v>
          </cell>
          <cell r="GE13">
            <v>0.25</v>
          </cell>
          <cell r="GF13">
            <v>0.25</v>
          </cell>
          <cell r="GG13">
            <v>0.25</v>
          </cell>
          <cell r="GH13">
            <v>0.25</v>
          </cell>
          <cell r="GI13">
            <v>0.25</v>
          </cell>
          <cell r="GJ13">
            <v>0.25</v>
          </cell>
          <cell r="GK13">
            <v>0.25</v>
          </cell>
          <cell r="GL13">
            <v>0.25</v>
          </cell>
          <cell r="GM13">
            <v>0.25</v>
          </cell>
          <cell r="GN13">
            <v>0.25</v>
          </cell>
          <cell r="GO13">
            <v>0.25</v>
          </cell>
          <cell r="GP13">
            <v>0.25</v>
          </cell>
          <cell r="GQ13">
            <v>0.25</v>
          </cell>
          <cell r="GR13">
            <v>0.25</v>
          </cell>
          <cell r="GS13">
            <v>0.25</v>
          </cell>
          <cell r="GT13">
            <v>0.25</v>
          </cell>
          <cell r="GU13">
            <v>0.25</v>
          </cell>
          <cell r="GV13">
            <v>0.25</v>
          </cell>
          <cell r="GW13">
            <v>0.25</v>
          </cell>
          <cell r="GX13">
            <v>0.25</v>
          </cell>
          <cell r="GY13">
            <v>0.25</v>
          </cell>
          <cell r="GZ13">
            <v>0.25</v>
          </cell>
          <cell r="HA13">
            <v>0.25</v>
          </cell>
          <cell r="HB13">
            <v>0.25</v>
          </cell>
          <cell r="HC13">
            <v>0.25</v>
          </cell>
          <cell r="HD13">
            <v>0.25</v>
          </cell>
          <cell r="HE13">
            <v>0.25</v>
          </cell>
          <cell r="HF13">
            <v>0.25</v>
          </cell>
          <cell r="HG13">
            <v>0.25</v>
          </cell>
          <cell r="HH13">
            <v>0.25</v>
          </cell>
          <cell r="HV13" t="str">
            <v>完検</v>
          </cell>
        </row>
        <row r="14">
          <cell r="EL14">
            <v>0.25</v>
          </cell>
          <cell r="EM14">
            <v>0.25</v>
          </cell>
          <cell r="EN14">
            <v>0.25</v>
          </cell>
          <cell r="EO14">
            <v>0.25</v>
          </cell>
          <cell r="EP14">
            <v>0.25</v>
          </cell>
          <cell r="EQ14">
            <v>0.25</v>
          </cell>
          <cell r="ER14">
            <v>0.25</v>
          </cell>
          <cell r="ES14">
            <v>0.25</v>
          </cell>
          <cell r="ET14">
            <v>0.25</v>
          </cell>
          <cell r="EU14">
            <v>0.25</v>
          </cell>
          <cell r="EV14">
            <v>0.25</v>
          </cell>
          <cell r="EW14">
            <v>0.25</v>
          </cell>
          <cell r="EX14">
            <v>0.25</v>
          </cell>
          <cell r="EY14">
            <v>0.25</v>
          </cell>
          <cell r="EZ14">
            <v>0.25</v>
          </cell>
          <cell r="FA14">
            <v>0.25</v>
          </cell>
          <cell r="FB14">
            <v>0.25</v>
          </cell>
          <cell r="FC14">
            <v>0.25</v>
          </cell>
          <cell r="FD14">
            <v>0.25</v>
          </cell>
          <cell r="FE14">
            <v>0.25</v>
          </cell>
          <cell r="FF14">
            <v>0.25</v>
          </cell>
          <cell r="FG14">
            <v>0.25</v>
          </cell>
          <cell r="FH14">
            <v>0.25</v>
          </cell>
          <cell r="FI14">
            <v>0.25</v>
          </cell>
          <cell r="FJ14">
            <v>0.25</v>
          </cell>
          <cell r="FK14">
            <v>0.25</v>
          </cell>
          <cell r="FL14">
            <v>0.25</v>
          </cell>
          <cell r="FM14">
            <v>0.25</v>
          </cell>
          <cell r="FN14">
            <v>0.25</v>
          </cell>
          <cell r="FO14">
            <v>0.25</v>
          </cell>
          <cell r="FP14">
            <v>0.25</v>
          </cell>
          <cell r="FQ14">
            <v>0.25</v>
          </cell>
          <cell r="FR14">
            <v>0.25</v>
          </cell>
          <cell r="FS14">
            <v>0.25</v>
          </cell>
          <cell r="FT14">
            <v>0.25</v>
          </cell>
          <cell r="FU14">
            <v>0.25</v>
          </cell>
          <cell r="FZ14">
            <v>0.25</v>
          </cell>
          <cell r="GA14">
            <v>0.25</v>
          </cell>
          <cell r="GB14">
            <v>0.25</v>
          </cell>
          <cell r="GC14">
            <v>0.25</v>
          </cell>
          <cell r="GD14">
            <v>0.25</v>
          </cell>
          <cell r="GE14">
            <v>0.25</v>
          </cell>
          <cell r="GF14">
            <v>0.25</v>
          </cell>
          <cell r="GG14">
            <v>0.25</v>
          </cell>
          <cell r="GH14">
            <v>0.25</v>
          </cell>
          <cell r="GI14">
            <v>0.25</v>
          </cell>
          <cell r="GJ14">
            <v>0.25</v>
          </cell>
          <cell r="GK14">
            <v>0.25</v>
          </cell>
          <cell r="GL14">
            <v>0.25</v>
          </cell>
          <cell r="GM14">
            <v>0.25</v>
          </cell>
          <cell r="GN14">
            <v>0.25</v>
          </cell>
          <cell r="GO14">
            <v>0.25</v>
          </cell>
          <cell r="GP14">
            <v>0.25</v>
          </cell>
          <cell r="GQ14">
            <v>0.25</v>
          </cell>
          <cell r="GR14">
            <v>0.25</v>
          </cell>
          <cell r="GS14">
            <v>0.25</v>
          </cell>
          <cell r="GT14">
            <v>0.25</v>
          </cell>
          <cell r="GU14">
            <v>0.25</v>
          </cell>
          <cell r="GV14">
            <v>0.25</v>
          </cell>
          <cell r="GW14">
            <v>0.25</v>
          </cell>
          <cell r="GX14">
            <v>0.25</v>
          </cell>
          <cell r="GY14">
            <v>0.25</v>
          </cell>
          <cell r="GZ14">
            <v>0.25</v>
          </cell>
          <cell r="HA14">
            <v>0.25</v>
          </cell>
          <cell r="HB14">
            <v>0.25</v>
          </cell>
          <cell r="HC14">
            <v>0.25</v>
          </cell>
          <cell r="HD14">
            <v>0.25</v>
          </cell>
          <cell r="HE14">
            <v>0.25</v>
          </cell>
          <cell r="HF14">
            <v>0.25</v>
          </cell>
          <cell r="HG14">
            <v>0.25</v>
          </cell>
          <cell r="HH14">
            <v>0.25</v>
          </cell>
        </row>
        <row r="15">
          <cell r="EL15">
            <v>0.25</v>
          </cell>
          <cell r="EM15">
            <v>0.25</v>
          </cell>
          <cell r="EN15">
            <v>0.25</v>
          </cell>
          <cell r="EO15">
            <v>0.25</v>
          </cell>
          <cell r="EP15">
            <v>0.25</v>
          </cell>
          <cell r="EQ15">
            <v>0.25</v>
          </cell>
          <cell r="ER15">
            <v>0.25</v>
          </cell>
          <cell r="ES15">
            <v>0.25</v>
          </cell>
          <cell r="ET15">
            <v>0.25</v>
          </cell>
          <cell r="EU15">
            <v>0.25</v>
          </cell>
          <cell r="EV15">
            <v>0.25</v>
          </cell>
          <cell r="EW15">
            <v>0.25</v>
          </cell>
          <cell r="EX15">
            <v>0.25</v>
          </cell>
          <cell r="EY15">
            <v>0.25</v>
          </cell>
          <cell r="EZ15">
            <v>0.25</v>
          </cell>
          <cell r="FA15">
            <v>0.25</v>
          </cell>
          <cell r="FB15">
            <v>0.25</v>
          </cell>
          <cell r="FC15">
            <v>0.25</v>
          </cell>
          <cell r="FD15">
            <v>0.25</v>
          </cell>
          <cell r="FE15">
            <v>0.25</v>
          </cell>
          <cell r="FF15">
            <v>0.25</v>
          </cell>
          <cell r="FG15">
            <v>0.25</v>
          </cell>
          <cell r="FH15">
            <v>0.25</v>
          </cell>
          <cell r="FI15">
            <v>0.25</v>
          </cell>
          <cell r="FJ15">
            <v>0.25</v>
          </cell>
          <cell r="FK15">
            <v>0.25</v>
          </cell>
          <cell r="FL15">
            <v>0.25</v>
          </cell>
          <cell r="FM15">
            <v>0.25</v>
          </cell>
          <cell r="FN15">
            <v>0.25</v>
          </cell>
          <cell r="FO15">
            <v>0.25</v>
          </cell>
          <cell r="FP15">
            <v>0.25</v>
          </cell>
          <cell r="FQ15">
            <v>0.25</v>
          </cell>
          <cell r="FR15">
            <v>0.25</v>
          </cell>
          <cell r="FS15">
            <v>0.25</v>
          </cell>
          <cell r="FT15">
            <v>0.25</v>
          </cell>
          <cell r="FU15">
            <v>0.25</v>
          </cell>
          <cell r="FZ15">
            <v>0.25</v>
          </cell>
          <cell r="GA15">
            <v>0.25</v>
          </cell>
          <cell r="GB15">
            <v>0.25</v>
          </cell>
          <cell r="GC15">
            <v>0.25</v>
          </cell>
          <cell r="GD15">
            <v>0.25</v>
          </cell>
          <cell r="GE15">
            <v>0.25</v>
          </cell>
          <cell r="GF15">
            <v>0.25</v>
          </cell>
          <cell r="GG15">
            <v>0.25</v>
          </cell>
          <cell r="GH15">
            <v>0.25</v>
          </cell>
          <cell r="GI15">
            <v>0.25</v>
          </cell>
          <cell r="GJ15">
            <v>0.25</v>
          </cell>
          <cell r="GK15">
            <v>0.25</v>
          </cell>
          <cell r="GL15">
            <v>0.25</v>
          </cell>
          <cell r="GM15">
            <v>0.25</v>
          </cell>
          <cell r="GN15">
            <v>0.25</v>
          </cell>
          <cell r="GO15">
            <v>0.25</v>
          </cell>
          <cell r="GP15">
            <v>0.25</v>
          </cell>
          <cell r="GQ15">
            <v>0.25</v>
          </cell>
          <cell r="GR15">
            <v>0.25</v>
          </cell>
          <cell r="GS15">
            <v>0.25</v>
          </cell>
          <cell r="GT15">
            <v>0.25</v>
          </cell>
          <cell r="GU15">
            <v>0.25</v>
          </cell>
          <cell r="GV15">
            <v>0.25</v>
          </cell>
          <cell r="GW15">
            <v>0.25</v>
          </cell>
          <cell r="GX15">
            <v>0.25</v>
          </cell>
          <cell r="GY15">
            <v>0.25</v>
          </cell>
          <cell r="GZ15">
            <v>0.25</v>
          </cell>
          <cell r="HA15">
            <v>0.25</v>
          </cell>
          <cell r="HB15">
            <v>0.25</v>
          </cell>
          <cell r="HC15">
            <v>0.25</v>
          </cell>
          <cell r="HD15">
            <v>0.25</v>
          </cell>
          <cell r="HE15">
            <v>0.25</v>
          </cell>
          <cell r="HF15">
            <v>0.25</v>
          </cell>
          <cell r="HG15">
            <v>0.25</v>
          </cell>
          <cell r="HH15">
            <v>0.25</v>
          </cell>
        </row>
        <row r="16">
          <cell r="EH16">
            <v>0.25</v>
          </cell>
          <cell r="EI16">
            <v>0.25</v>
          </cell>
          <cell r="EJ16">
            <v>0.25</v>
          </cell>
          <cell r="EK16">
            <v>0.25</v>
          </cell>
          <cell r="EL16">
            <v>0.25</v>
          </cell>
          <cell r="EM16">
            <v>0.25</v>
          </cell>
          <cell r="EN16">
            <v>0.25</v>
          </cell>
          <cell r="EO16">
            <v>0.25</v>
          </cell>
          <cell r="EP16">
            <v>0.25</v>
          </cell>
          <cell r="EQ16">
            <v>0.25</v>
          </cell>
          <cell r="ER16">
            <v>0.25</v>
          </cell>
          <cell r="ES16">
            <v>0.25</v>
          </cell>
          <cell r="ET16">
            <v>0.25</v>
          </cell>
          <cell r="EU16">
            <v>0.25</v>
          </cell>
          <cell r="EV16">
            <v>0.25</v>
          </cell>
          <cell r="EW16">
            <v>0.25</v>
          </cell>
          <cell r="EX16">
            <v>0.25</v>
          </cell>
          <cell r="EY16">
            <v>0.25</v>
          </cell>
          <cell r="EZ16">
            <v>0.25</v>
          </cell>
          <cell r="FA16">
            <v>0.25</v>
          </cell>
          <cell r="FB16">
            <v>0.25</v>
          </cell>
          <cell r="FC16">
            <v>0.25</v>
          </cell>
          <cell r="FD16">
            <v>0.25</v>
          </cell>
          <cell r="FE16">
            <v>0.25</v>
          </cell>
          <cell r="FF16">
            <v>0.25</v>
          </cell>
          <cell r="FG16">
            <v>0.25</v>
          </cell>
          <cell r="FH16">
            <v>0.25</v>
          </cell>
          <cell r="FI16">
            <v>0.25</v>
          </cell>
          <cell r="FJ16">
            <v>0.25</v>
          </cell>
          <cell r="FK16">
            <v>0.25</v>
          </cell>
          <cell r="FL16">
            <v>0.25</v>
          </cell>
          <cell r="FM16">
            <v>0.25</v>
          </cell>
          <cell r="FN16">
            <v>0.25</v>
          </cell>
          <cell r="FO16">
            <v>0.25</v>
          </cell>
          <cell r="FP16">
            <v>0.25</v>
          </cell>
          <cell r="FQ16">
            <v>0.25</v>
          </cell>
          <cell r="FR16">
            <v>0.25</v>
          </cell>
          <cell r="FS16">
            <v>0.25</v>
          </cell>
          <cell r="FT16">
            <v>0.25</v>
          </cell>
          <cell r="FU16">
            <v>0.25</v>
          </cell>
          <cell r="FV16">
            <v>0.25</v>
          </cell>
          <cell r="FW16">
            <v>0.25</v>
          </cell>
          <cell r="FX16">
            <v>0.25</v>
          </cell>
          <cell r="FY16">
            <v>0.25</v>
          </cell>
          <cell r="FZ16">
            <v>0.25</v>
          </cell>
          <cell r="GA16">
            <v>0.25</v>
          </cell>
          <cell r="GB16">
            <v>0.25</v>
          </cell>
          <cell r="GC16">
            <v>0.25</v>
          </cell>
          <cell r="GD16">
            <v>0.25</v>
          </cell>
          <cell r="GE16">
            <v>0.25</v>
          </cell>
          <cell r="GF16">
            <v>0.25</v>
          </cell>
          <cell r="GG16">
            <v>0.25</v>
          </cell>
          <cell r="GH16">
            <v>0.25</v>
          </cell>
          <cell r="GI16">
            <v>0.25</v>
          </cell>
          <cell r="GJ16">
            <v>0.25</v>
          </cell>
          <cell r="GK16">
            <v>0.25</v>
          </cell>
          <cell r="GL16">
            <v>0.25</v>
          </cell>
          <cell r="GM16">
            <v>0.25</v>
          </cell>
          <cell r="GN16">
            <v>0.25</v>
          </cell>
          <cell r="GO16">
            <v>0.25</v>
          </cell>
          <cell r="GP16">
            <v>0.25</v>
          </cell>
          <cell r="GQ16">
            <v>0.25</v>
          </cell>
          <cell r="GR16">
            <v>0.25</v>
          </cell>
          <cell r="GS16">
            <v>0.25</v>
          </cell>
          <cell r="GT16">
            <v>0.25</v>
          </cell>
          <cell r="GU16">
            <v>0.25</v>
          </cell>
          <cell r="GV16">
            <v>0.25</v>
          </cell>
          <cell r="GW16">
            <v>0.25</v>
          </cell>
          <cell r="GX16">
            <v>0.25</v>
          </cell>
          <cell r="GY16">
            <v>0.25</v>
          </cell>
          <cell r="GZ16">
            <v>0.25</v>
          </cell>
          <cell r="HA16">
            <v>0.25</v>
          </cell>
          <cell r="HB16">
            <v>0.25</v>
          </cell>
          <cell r="HC16">
            <v>0.25</v>
          </cell>
          <cell r="HD16">
            <v>0.25</v>
          </cell>
          <cell r="HE16">
            <v>0.25</v>
          </cell>
          <cell r="HF16">
            <v>0.25</v>
          </cell>
          <cell r="HG16">
            <v>0.25</v>
          </cell>
          <cell r="HH16">
            <v>0.25</v>
          </cell>
        </row>
        <row r="17">
          <cell r="EH17">
            <v>0.25</v>
          </cell>
          <cell r="EI17">
            <v>0.25</v>
          </cell>
          <cell r="EJ17">
            <v>0.25</v>
          </cell>
          <cell r="EK17">
            <v>0.25</v>
          </cell>
          <cell r="EL17">
            <v>0.25</v>
          </cell>
          <cell r="EM17">
            <v>0.25</v>
          </cell>
          <cell r="EN17">
            <v>0.25</v>
          </cell>
          <cell r="EO17">
            <v>0.25</v>
          </cell>
          <cell r="EP17">
            <v>0.25</v>
          </cell>
          <cell r="EQ17">
            <v>0.25</v>
          </cell>
          <cell r="ER17">
            <v>0.25</v>
          </cell>
          <cell r="ES17">
            <v>0.25</v>
          </cell>
          <cell r="ET17">
            <v>0.25</v>
          </cell>
          <cell r="EU17">
            <v>0.25</v>
          </cell>
          <cell r="EV17">
            <v>0.25</v>
          </cell>
          <cell r="EW17">
            <v>0.25</v>
          </cell>
          <cell r="EX17">
            <v>0.25</v>
          </cell>
          <cell r="EY17">
            <v>0.25</v>
          </cell>
          <cell r="EZ17">
            <v>0.25</v>
          </cell>
          <cell r="FA17">
            <v>0.25</v>
          </cell>
          <cell r="FB17">
            <v>0.25</v>
          </cell>
          <cell r="FC17">
            <v>0.25</v>
          </cell>
          <cell r="FD17">
            <v>0.25</v>
          </cell>
          <cell r="FE17">
            <v>0.25</v>
          </cell>
          <cell r="FF17">
            <v>0.25</v>
          </cell>
          <cell r="FG17">
            <v>0.25</v>
          </cell>
          <cell r="FH17">
            <v>0.25</v>
          </cell>
          <cell r="FI17">
            <v>0.25</v>
          </cell>
          <cell r="FJ17">
            <v>0.25</v>
          </cell>
          <cell r="FK17">
            <v>0.25</v>
          </cell>
          <cell r="FL17">
            <v>0.25</v>
          </cell>
          <cell r="FM17">
            <v>0.25</v>
          </cell>
          <cell r="FN17">
            <v>0.25</v>
          </cell>
          <cell r="FO17">
            <v>0.25</v>
          </cell>
          <cell r="FP17">
            <v>0.25</v>
          </cell>
          <cell r="FQ17">
            <v>0.25</v>
          </cell>
          <cell r="FR17">
            <v>0.25</v>
          </cell>
          <cell r="FS17">
            <v>0.25</v>
          </cell>
          <cell r="FT17">
            <v>0.25</v>
          </cell>
          <cell r="FU17">
            <v>0.25</v>
          </cell>
          <cell r="FV17">
            <v>0.25</v>
          </cell>
          <cell r="FW17">
            <v>0.25</v>
          </cell>
          <cell r="FX17">
            <v>0.25</v>
          </cell>
          <cell r="FY17">
            <v>0.25</v>
          </cell>
          <cell r="FZ17">
            <v>0.25</v>
          </cell>
          <cell r="GA17">
            <v>0.25</v>
          </cell>
          <cell r="GB17">
            <v>0.25</v>
          </cell>
          <cell r="GC17">
            <v>0.25</v>
          </cell>
          <cell r="GD17">
            <v>0.25</v>
          </cell>
          <cell r="GE17">
            <v>0.25</v>
          </cell>
          <cell r="GF17">
            <v>0.25</v>
          </cell>
          <cell r="GG17">
            <v>0.25</v>
          </cell>
          <cell r="GH17">
            <v>0.25</v>
          </cell>
          <cell r="GI17">
            <v>0.25</v>
          </cell>
          <cell r="GJ17">
            <v>0.25</v>
          </cell>
          <cell r="GK17">
            <v>0.25</v>
          </cell>
          <cell r="GL17">
            <v>0.25</v>
          </cell>
          <cell r="GM17">
            <v>0.25</v>
          </cell>
          <cell r="GN17">
            <v>0.25</v>
          </cell>
          <cell r="GO17">
            <v>0.25</v>
          </cell>
          <cell r="GP17">
            <v>0.25</v>
          </cell>
          <cell r="GQ17">
            <v>0.25</v>
          </cell>
          <cell r="GR17">
            <v>0.25</v>
          </cell>
          <cell r="GS17">
            <v>0.25</v>
          </cell>
          <cell r="GT17">
            <v>0.25</v>
          </cell>
          <cell r="GU17">
            <v>0.25</v>
          </cell>
          <cell r="GV17">
            <v>0.25</v>
          </cell>
          <cell r="GW17">
            <v>0.25</v>
          </cell>
          <cell r="GX17">
            <v>0.25</v>
          </cell>
          <cell r="GY17">
            <v>0.25</v>
          </cell>
          <cell r="GZ17">
            <v>0.25</v>
          </cell>
          <cell r="HA17">
            <v>0.25</v>
          </cell>
          <cell r="HB17">
            <v>0.25</v>
          </cell>
          <cell r="HC17">
            <v>0.25</v>
          </cell>
          <cell r="HD17">
            <v>0.25</v>
          </cell>
          <cell r="HE17">
            <v>0.25</v>
          </cell>
          <cell r="HF17">
            <v>0.25</v>
          </cell>
          <cell r="HG17">
            <v>0.25</v>
          </cell>
          <cell r="HH17">
            <v>0.25</v>
          </cell>
        </row>
        <row r="18">
          <cell r="EH18">
            <v>0.25</v>
          </cell>
          <cell r="EI18">
            <v>0.25</v>
          </cell>
          <cell r="EJ18">
            <v>0.25</v>
          </cell>
          <cell r="EK18">
            <v>0.25</v>
          </cell>
          <cell r="EL18">
            <v>0.25</v>
          </cell>
          <cell r="EM18">
            <v>0.25</v>
          </cell>
          <cell r="EN18">
            <v>0.25</v>
          </cell>
          <cell r="EO18">
            <v>0.25</v>
          </cell>
          <cell r="EP18">
            <v>0.25</v>
          </cell>
          <cell r="EQ18">
            <v>0.25</v>
          </cell>
          <cell r="ER18">
            <v>0.25</v>
          </cell>
          <cell r="ES18">
            <v>0.25</v>
          </cell>
          <cell r="ET18">
            <v>0.25</v>
          </cell>
          <cell r="EU18">
            <v>0.25</v>
          </cell>
          <cell r="EV18">
            <v>0.25</v>
          </cell>
          <cell r="EW18">
            <v>0.25</v>
          </cell>
          <cell r="EX18">
            <v>0.25</v>
          </cell>
          <cell r="EY18">
            <v>0.25</v>
          </cell>
          <cell r="EZ18">
            <v>0.25</v>
          </cell>
          <cell r="FA18">
            <v>0.25</v>
          </cell>
          <cell r="FB18">
            <v>0.25</v>
          </cell>
          <cell r="FC18">
            <v>0.25</v>
          </cell>
          <cell r="FD18">
            <v>0.25</v>
          </cell>
          <cell r="FE18">
            <v>0.25</v>
          </cell>
          <cell r="FF18">
            <v>0.25</v>
          </cell>
          <cell r="FG18">
            <v>0.25</v>
          </cell>
          <cell r="FH18">
            <v>0.25</v>
          </cell>
          <cell r="FI18">
            <v>0.25</v>
          </cell>
          <cell r="FJ18">
            <v>0.25</v>
          </cell>
          <cell r="FK18">
            <v>0.25</v>
          </cell>
          <cell r="FL18">
            <v>0.25</v>
          </cell>
          <cell r="FM18">
            <v>0.25</v>
          </cell>
          <cell r="FN18">
            <v>0.25</v>
          </cell>
          <cell r="FO18">
            <v>0.25</v>
          </cell>
          <cell r="FP18">
            <v>0.25</v>
          </cell>
          <cell r="FQ18">
            <v>0.25</v>
          </cell>
          <cell r="FR18">
            <v>0.25</v>
          </cell>
          <cell r="FS18">
            <v>0.25</v>
          </cell>
          <cell r="FT18">
            <v>0.25</v>
          </cell>
          <cell r="FU18">
            <v>0.25</v>
          </cell>
          <cell r="FV18">
            <v>0.25</v>
          </cell>
          <cell r="FW18">
            <v>0.25</v>
          </cell>
          <cell r="FX18">
            <v>0.25</v>
          </cell>
          <cell r="FY18">
            <v>0.25</v>
          </cell>
          <cell r="FZ18">
            <v>0.25</v>
          </cell>
          <cell r="GA18">
            <v>0.25</v>
          </cell>
          <cell r="GB18">
            <v>0.25</v>
          </cell>
          <cell r="GC18">
            <v>0.25</v>
          </cell>
          <cell r="GD18">
            <v>0.25</v>
          </cell>
          <cell r="GE18">
            <v>0.25</v>
          </cell>
          <cell r="GF18">
            <v>0.25</v>
          </cell>
          <cell r="GG18">
            <v>0.25</v>
          </cell>
          <cell r="GH18">
            <v>0.25</v>
          </cell>
          <cell r="GI18">
            <v>0.25</v>
          </cell>
          <cell r="GJ18">
            <v>0.25</v>
          </cell>
          <cell r="GK18">
            <v>0.25</v>
          </cell>
          <cell r="GL18">
            <v>0.25</v>
          </cell>
          <cell r="GM18">
            <v>0.25</v>
          </cell>
          <cell r="GN18">
            <v>0.25</v>
          </cell>
          <cell r="GO18">
            <v>0.25</v>
          </cell>
          <cell r="GP18">
            <v>0.25</v>
          </cell>
          <cell r="GQ18">
            <v>0.25</v>
          </cell>
          <cell r="GR18">
            <v>0.25</v>
          </cell>
          <cell r="GS18">
            <v>0.25</v>
          </cell>
          <cell r="GT18">
            <v>0.25</v>
          </cell>
          <cell r="GU18">
            <v>0.25</v>
          </cell>
          <cell r="GV18">
            <v>0.25</v>
          </cell>
          <cell r="GW18">
            <v>0.25</v>
          </cell>
          <cell r="GX18">
            <v>0.25</v>
          </cell>
          <cell r="GY18">
            <v>0.25</v>
          </cell>
          <cell r="GZ18">
            <v>0.25</v>
          </cell>
          <cell r="HA18">
            <v>0.25</v>
          </cell>
          <cell r="HB18">
            <v>0.25</v>
          </cell>
          <cell r="HC18">
            <v>0.25</v>
          </cell>
          <cell r="HD18">
            <v>0.25</v>
          </cell>
          <cell r="HE18">
            <v>0.25</v>
          </cell>
          <cell r="HF18">
            <v>0.25</v>
          </cell>
          <cell r="HG18">
            <v>0.25</v>
          </cell>
          <cell r="HH18">
            <v>0.25</v>
          </cell>
        </row>
        <row r="19">
          <cell r="EH19">
            <v>0.25</v>
          </cell>
          <cell r="EI19">
            <v>0.25</v>
          </cell>
          <cell r="EJ19">
            <v>0.25</v>
          </cell>
          <cell r="EK19">
            <v>0.25</v>
          </cell>
          <cell r="EL19">
            <v>0.25</v>
          </cell>
          <cell r="EM19">
            <v>0.25</v>
          </cell>
          <cell r="EN19">
            <v>0.25</v>
          </cell>
          <cell r="EO19">
            <v>0.25</v>
          </cell>
          <cell r="EP19">
            <v>0.25</v>
          </cell>
          <cell r="EQ19">
            <v>0.25</v>
          </cell>
          <cell r="ER19">
            <v>0.25</v>
          </cell>
          <cell r="ES19">
            <v>0.25</v>
          </cell>
          <cell r="ET19">
            <v>0.25</v>
          </cell>
          <cell r="EU19">
            <v>0.25</v>
          </cell>
          <cell r="EV19">
            <v>0.25</v>
          </cell>
          <cell r="EW19">
            <v>0.25</v>
          </cell>
          <cell r="EX19">
            <v>0.25</v>
          </cell>
          <cell r="EY19">
            <v>0.25</v>
          </cell>
          <cell r="EZ19">
            <v>0.25</v>
          </cell>
          <cell r="FA19">
            <v>0.25</v>
          </cell>
          <cell r="FB19">
            <v>0.25</v>
          </cell>
          <cell r="FC19">
            <v>0.25</v>
          </cell>
          <cell r="FD19">
            <v>0.25</v>
          </cell>
          <cell r="FE19">
            <v>0.25</v>
          </cell>
          <cell r="FF19">
            <v>0.25</v>
          </cell>
          <cell r="FG19">
            <v>0.25</v>
          </cell>
          <cell r="FH19">
            <v>0.25</v>
          </cell>
          <cell r="FI19">
            <v>0.25</v>
          </cell>
          <cell r="FJ19">
            <v>0.25</v>
          </cell>
          <cell r="FK19">
            <v>0.25</v>
          </cell>
          <cell r="FL19">
            <v>0.25</v>
          </cell>
          <cell r="FM19">
            <v>0.25</v>
          </cell>
          <cell r="FN19">
            <v>0.25</v>
          </cell>
          <cell r="FO19">
            <v>0.25</v>
          </cell>
          <cell r="FP19">
            <v>0.25</v>
          </cell>
          <cell r="FQ19">
            <v>0.25</v>
          </cell>
          <cell r="FR19">
            <v>0.25</v>
          </cell>
          <cell r="FS19">
            <v>0.25</v>
          </cell>
          <cell r="FT19">
            <v>0.25</v>
          </cell>
          <cell r="FU19">
            <v>0.25</v>
          </cell>
          <cell r="FV19">
            <v>0.25</v>
          </cell>
          <cell r="FW19">
            <v>0.25</v>
          </cell>
          <cell r="FX19">
            <v>0.25</v>
          </cell>
          <cell r="FY19">
            <v>0.25</v>
          </cell>
          <cell r="FZ19">
            <v>0.25</v>
          </cell>
          <cell r="GA19">
            <v>0.25</v>
          </cell>
          <cell r="GB19">
            <v>0.25</v>
          </cell>
          <cell r="GC19">
            <v>0.25</v>
          </cell>
          <cell r="GD19">
            <v>0.25</v>
          </cell>
          <cell r="GE19">
            <v>0.25</v>
          </cell>
          <cell r="GF19">
            <v>0.25</v>
          </cell>
          <cell r="GG19">
            <v>0.25</v>
          </cell>
          <cell r="GH19">
            <v>0.25</v>
          </cell>
          <cell r="GI19">
            <v>0.25</v>
          </cell>
          <cell r="GJ19">
            <v>0.25</v>
          </cell>
          <cell r="GK19">
            <v>0.25</v>
          </cell>
          <cell r="GL19">
            <v>0.25</v>
          </cell>
          <cell r="GM19">
            <v>0.25</v>
          </cell>
          <cell r="GN19">
            <v>0.25</v>
          </cell>
          <cell r="GO19">
            <v>0.25</v>
          </cell>
          <cell r="GP19">
            <v>0.25</v>
          </cell>
          <cell r="GQ19">
            <v>0.25</v>
          </cell>
          <cell r="GR19">
            <v>0.25</v>
          </cell>
          <cell r="GS19">
            <v>0.25</v>
          </cell>
          <cell r="GT19">
            <v>0.25</v>
          </cell>
          <cell r="GU19">
            <v>0.25</v>
          </cell>
          <cell r="GV19">
            <v>0.25</v>
          </cell>
          <cell r="GW19">
            <v>0.25</v>
          </cell>
          <cell r="GX19">
            <v>0.25</v>
          </cell>
          <cell r="GY19">
            <v>0.25</v>
          </cell>
          <cell r="GZ19">
            <v>0.25</v>
          </cell>
          <cell r="HA19">
            <v>0.25</v>
          </cell>
          <cell r="HB19">
            <v>0.25</v>
          </cell>
          <cell r="HC19">
            <v>0.25</v>
          </cell>
          <cell r="HD19">
            <v>0.25</v>
          </cell>
          <cell r="HE19">
            <v>0.25</v>
          </cell>
          <cell r="HF19">
            <v>0.25</v>
          </cell>
          <cell r="HG19">
            <v>0.25</v>
          </cell>
          <cell r="HH19">
            <v>0.25</v>
          </cell>
        </row>
        <row r="20">
          <cell r="EH20">
            <v>0.25</v>
          </cell>
          <cell r="EI20">
            <v>0.25</v>
          </cell>
          <cell r="EJ20">
            <v>0.25</v>
          </cell>
          <cell r="EK20">
            <v>0.25</v>
          </cell>
          <cell r="EL20">
            <v>0.25</v>
          </cell>
          <cell r="EM20">
            <v>0.25</v>
          </cell>
          <cell r="EN20">
            <v>0.25</v>
          </cell>
          <cell r="EO20">
            <v>0.25</v>
          </cell>
          <cell r="EP20">
            <v>0.25</v>
          </cell>
          <cell r="EQ20">
            <v>0.25</v>
          </cell>
          <cell r="ER20">
            <v>0.25</v>
          </cell>
          <cell r="ES20">
            <v>0.25</v>
          </cell>
          <cell r="ET20">
            <v>0.25</v>
          </cell>
          <cell r="EU20">
            <v>0.25</v>
          </cell>
          <cell r="EV20">
            <v>0.25</v>
          </cell>
          <cell r="EW20">
            <v>0.25</v>
          </cell>
          <cell r="EX20">
            <v>0.25</v>
          </cell>
          <cell r="EY20">
            <v>0.25</v>
          </cell>
          <cell r="EZ20">
            <v>0.25</v>
          </cell>
          <cell r="FA20">
            <v>0.25</v>
          </cell>
          <cell r="FB20">
            <v>0.25</v>
          </cell>
          <cell r="FC20">
            <v>0.25</v>
          </cell>
          <cell r="FD20">
            <v>0.25</v>
          </cell>
          <cell r="FE20">
            <v>0.25</v>
          </cell>
          <cell r="FF20">
            <v>0.25</v>
          </cell>
          <cell r="FG20">
            <v>0.25</v>
          </cell>
          <cell r="FH20">
            <v>0.25</v>
          </cell>
          <cell r="FI20">
            <v>0.25</v>
          </cell>
          <cell r="FJ20">
            <v>0.25</v>
          </cell>
          <cell r="FK20">
            <v>0.25</v>
          </cell>
          <cell r="FL20">
            <v>0.25</v>
          </cell>
          <cell r="FM20">
            <v>0.25</v>
          </cell>
          <cell r="FN20">
            <v>0.25</v>
          </cell>
          <cell r="FO20">
            <v>0.25</v>
          </cell>
          <cell r="FP20">
            <v>0.25</v>
          </cell>
          <cell r="FQ20">
            <v>0.25</v>
          </cell>
          <cell r="FR20">
            <v>0.25</v>
          </cell>
          <cell r="FS20">
            <v>0.25</v>
          </cell>
          <cell r="FT20">
            <v>0.25</v>
          </cell>
          <cell r="FU20">
            <v>0.25</v>
          </cell>
          <cell r="FV20">
            <v>0.25</v>
          </cell>
          <cell r="FW20">
            <v>0.25</v>
          </cell>
          <cell r="FX20">
            <v>0.25</v>
          </cell>
          <cell r="FY20">
            <v>0.25</v>
          </cell>
          <cell r="FZ20">
            <v>0.25</v>
          </cell>
          <cell r="GA20">
            <v>0.25</v>
          </cell>
          <cell r="GB20">
            <v>0.25</v>
          </cell>
          <cell r="GC20">
            <v>0.25</v>
          </cell>
          <cell r="GD20">
            <v>0.25</v>
          </cell>
          <cell r="GE20">
            <v>0.25</v>
          </cell>
          <cell r="GF20">
            <v>0.25</v>
          </cell>
          <cell r="GG20">
            <v>0.25</v>
          </cell>
          <cell r="GH20">
            <v>0.25</v>
          </cell>
          <cell r="GI20">
            <v>0.25</v>
          </cell>
          <cell r="GJ20">
            <v>0.25</v>
          </cell>
          <cell r="GK20">
            <v>0.25</v>
          </cell>
          <cell r="GL20">
            <v>0.25</v>
          </cell>
          <cell r="GM20">
            <v>0.25</v>
          </cell>
          <cell r="GN20">
            <v>0.25</v>
          </cell>
          <cell r="GO20" t="str">
            <v>休憩所</v>
          </cell>
          <cell r="GU20">
            <v>0.25</v>
          </cell>
          <cell r="GV20">
            <v>0.25</v>
          </cell>
          <cell r="GW20">
            <v>0.25</v>
          </cell>
          <cell r="GX20">
            <v>0.25</v>
          </cell>
          <cell r="GY20">
            <v>0.25</v>
          </cell>
          <cell r="GZ20">
            <v>0.25</v>
          </cell>
          <cell r="HA20">
            <v>0.25</v>
          </cell>
          <cell r="HB20">
            <v>0.25</v>
          </cell>
          <cell r="HC20">
            <v>0.25</v>
          </cell>
          <cell r="HD20">
            <v>0.25</v>
          </cell>
          <cell r="HE20">
            <v>0.25</v>
          </cell>
          <cell r="HF20">
            <v>0.25</v>
          </cell>
          <cell r="HG20">
            <v>0.25</v>
          </cell>
          <cell r="HH20">
            <v>0.25</v>
          </cell>
        </row>
        <row r="21">
          <cell r="EH21">
            <v>0.25</v>
          </cell>
          <cell r="EI21">
            <v>0.25</v>
          </cell>
          <cell r="EJ21">
            <v>0.25</v>
          </cell>
          <cell r="EK21">
            <v>0.25</v>
          </cell>
          <cell r="EL21">
            <v>0.25</v>
          </cell>
          <cell r="EM21">
            <v>0.25</v>
          </cell>
          <cell r="EN21">
            <v>0.25</v>
          </cell>
          <cell r="EO21">
            <v>0.25</v>
          </cell>
          <cell r="EP21">
            <v>0.25</v>
          </cell>
          <cell r="EQ21">
            <v>0.25</v>
          </cell>
          <cell r="ER21">
            <v>0.25</v>
          </cell>
          <cell r="ES21">
            <v>0.25</v>
          </cell>
          <cell r="ET21">
            <v>0.25</v>
          </cell>
          <cell r="EU21">
            <v>0.25</v>
          </cell>
          <cell r="EV21">
            <v>0.25</v>
          </cell>
          <cell r="EW21">
            <v>0.25</v>
          </cell>
          <cell r="EX21">
            <v>0.25</v>
          </cell>
          <cell r="EY21">
            <v>0.25</v>
          </cell>
          <cell r="EZ21">
            <v>0.25</v>
          </cell>
          <cell r="FA21">
            <v>0.25</v>
          </cell>
          <cell r="FB21">
            <v>0.25</v>
          </cell>
          <cell r="FC21">
            <v>0.25</v>
          </cell>
          <cell r="FD21">
            <v>0.25</v>
          </cell>
          <cell r="FE21">
            <v>0.25</v>
          </cell>
          <cell r="FF21">
            <v>0.25</v>
          </cell>
          <cell r="FG21">
            <v>0.25</v>
          </cell>
          <cell r="FH21">
            <v>0.25</v>
          </cell>
          <cell r="FI21">
            <v>0.25</v>
          </cell>
          <cell r="FJ21">
            <v>0.25</v>
          </cell>
          <cell r="FK21">
            <v>0.25</v>
          </cell>
          <cell r="FL21">
            <v>0.25</v>
          </cell>
          <cell r="FM21">
            <v>0.25</v>
          </cell>
          <cell r="FN21">
            <v>0.25</v>
          </cell>
          <cell r="FO21">
            <v>0.25</v>
          </cell>
          <cell r="FP21">
            <v>0.25</v>
          </cell>
          <cell r="FQ21">
            <v>0.25</v>
          </cell>
          <cell r="FR21">
            <v>0.25</v>
          </cell>
          <cell r="FS21">
            <v>0.25</v>
          </cell>
          <cell r="FT21">
            <v>0.25</v>
          </cell>
          <cell r="FU21">
            <v>0.25</v>
          </cell>
          <cell r="FV21">
            <v>0.25</v>
          </cell>
          <cell r="FW21">
            <v>0.25</v>
          </cell>
          <cell r="FX21">
            <v>0.25</v>
          </cell>
          <cell r="FY21">
            <v>0.25</v>
          </cell>
          <cell r="FZ21">
            <v>0.25</v>
          </cell>
          <cell r="GA21">
            <v>0.25</v>
          </cell>
          <cell r="GB21">
            <v>0.25</v>
          </cell>
          <cell r="GC21">
            <v>0.25</v>
          </cell>
          <cell r="GD21">
            <v>0.25</v>
          </cell>
          <cell r="GE21">
            <v>0.25</v>
          </cell>
          <cell r="GF21">
            <v>0.25</v>
          </cell>
          <cell r="GG21">
            <v>0.25</v>
          </cell>
          <cell r="GH21">
            <v>0.25</v>
          </cell>
          <cell r="GI21">
            <v>0.25</v>
          </cell>
          <cell r="GJ21">
            <v>0.25</v>
          </cell>
          <cell r="GK21">
            <v>0.25</v>
          </cell>
          <cell r="GL21">
            <v>0.25</v>
          </cell>
          <cell r="GM21">
            <v>0.25</v>
          </cell>
          <cell r="GN21">
            <v>0.25</v>
          </cell>
          <cell r="GU21">
            <v>0.25</v>
          </cell>
          <cell r="GV21">
            <v>0.25</v>
          </cell>
          <cell r="GW21">
            <v>0.25</v>
          </cell>
          <cell r="GX21">
            <v>0.25</v>
          </cell>
          <cell r="GY21">
            <v>0.25</v>
          </cell>
          <cell r="GZ21">
            <v>0.25</v>
          </cell>
          <cell r="HA21">
            <v>0.25</v>
          </cell>
          <cell r="HB21">
            <v>0.25</v>
          </cell>
          <cell r="HC21">
            <v>0.25</v>
          </cell>
          <cell r="HD21">
            <v>0.25</v>
          </cell>
          <cell r="HE21">
            <v>0.25</v>
          </cell>
          <cell r="HF21">
            <v>0.25</v>
          </cell>
          <cell r="HG21">
            <v>0.25</v>
          </cell>
          <cell r="HH21">
            <v>0.25</v>
          </cell>
        </row>
        <row r="22">
          <cell r="EH22">
            <v>0.25</v>
          </cell>
          <cell r="EI22">
            <v>0.25</v>
          </cell>
          <cell r="EJ22">
            <v>0.25</v>
          </cell>
          <cell r="EK22">
            <v>0.25</v>
          </cell>
          <cell r="EL22">
            <v>0.25</v>
          </cell>
          <cell r="EM22">
            <v>0.25</v>
          </cell>
          <cell r="EN22">
            <v>0.25</v>
          </cell>
          <cell r="EO22">
            <v>0.25</v>
          </cell>
          <cell r="EP22">
            <v>0.25</v>
          </cell>
          <cell r="EQ22">
            <v>0.25</v>
          </cell>
          <cell r="ER22">
            <v>0.25</v>
          </cell>
          <cell r="ES22">
            <v>0.25</v>
          </cell>
          <cell r="ET22">
            <v>0.25</v>
          </cell>
          <cell r="EU22">
            <v>0.25</v>
          </cell>
          <cell r="EV22">
            <v>0.25</v>
          </cell>
          <cell r="EW22">
            <v>0.25</v>
          </cell>
          <cell r="EX22">
            <v>0.25</v>
          </cell>
          <cell r="EY22">
            <v>0.25</v>
          </cell>
          <cell r="EZ22">
            <v>0.25</v>
          </cell>
          <cell r="FA22">
            <v>0.25</v>
          </cell>
          <cell r="FB22">
            <v>0.25</v>
          </cell>
          <cell r="FC22">
            <v>0.25</v>
          </cell>
          <cell r="FD22">
            <v>0.25</v>
          </cell>
          <cell r="FE22">
            <v>0.25</v>
          </cell>
          <cell r="FF22">
            <v>0.25</v>
          </cell>
          <cell r="FG22">
            <v>0.25</v>
          </cell>
          <cell r="FH22">
            <v>0.25</v>
          </cell>
          <cell r="FI22">
            <v>0.25</v>
          </cell>
          <cell r="FJ22">
            <v>0.25</v>
          </cell>
          <cell r="FK22">
            <v>0.25</v>
          </cell>
          <cell r="FL22">
            <v>0.25</v>
          </cell>
          <cell r="FM22">
            <v>0.25</v>
          </cell>
          <cell r="FN22">
            <v>0.25</v>
          </cell>
          <cell r="FO22">
            <v>0.25</v>
          </cell>
          <cell r="FP22">
            <v>0.25</v>
          </cell>
          <cell r="FQ22">
            <v>0.25</v>
          </cell>
          <cell r="FR22">
            <v>0.25</v>
          </cell>
          <cell r="FS22">
            <v>0.25</v>
          </cell>
          <cell r="FT22">
            <v>0.25</v>
          </cell>
          <cell r="FU22">
            <v>0.25</v>
          </cell>
          <cell r="FV22">
            <v>0.25</v>
          </cell>
          <cell r="FW22">
            <v>0.25</v>
          </cell>
          <cell r="FX22">
            <v>0.25</v>
          </cell>
          <cell r="FY22">
            <v>0.25</v>
          </cell>
          <cell r="FZ22">
            <v>0.25</v>
          </cell>
          <cell r="GA22">
            <v>0.25</v>
          </cell>
          <cell r="GB22">
            <v>0.25</v>
          </cell>
          <cell r="GC22">
            <v>0.25</v>
          </cell>
          <cell r="GD22">
            <v>0.25</v>
          </cell>
          <cell r="GE22">
            <v>0.25</v>
          </cell>
          <cell r="GF22">
            <v>0.25</v>
          </cell>
          <cell r="GG22">
            <v>0.25</v>
          </cell>
          <cell r="GH22">
            <v>0.25</v>
          </cell>
          <cell r="GI22">
            <v>0.25</v>
          </cell>
          <cell r="GJ22">
            <v>0.25</v>
          </cell>
          <cell r="GK22">
            <v>0.25</v>
          </cell>
          <cell r="GL22">
            <v>0.25</v>
          </cell>
          <cell r="GM22">
            <v>0.25</v>
          </cell>
          <cell r="GN22">
            <v>0.25</v>
          </cell>
          <cell r="GO22">
            <v>0.25</v>
          </cell>
          <cell r="GP22">
            <v>0.25</v>
          </cell>
          <cell r="GQ22">
            <v>0.25</v>
          </cell>
          <cell r="GR22">
            <v>0.25</v>
          </cell>
          <cell r="GS22">
            <v>0.25</v>
          </cell>
          <cell r="GT22">
            <v>0.25</v>
          </cell>
          <cell r="GU22">
            <v>0.25</v>
          </cell>
          <cell r="GV22">
            <v>0.25</v>
          </cell>
          <cell r="GW22">
            <v>0.25</v>
          </cell>
          <cell r="GX22">
            <v>0.25</v>
          </cell>
          <cell r="GY22">
            <v>0.25</v>
          </cell>
          <cell r="GZ22">
            <v>0.25</v>
          </cell>
          <cell r="HA22">
            <v>0.25</v>
          </cell>
          <cell r="HB22">
            <v>0.25</v>
          </cell>
          <cell r="HC22">
            <v>0.25</v>
          </cell>
          <cell r="HD22">
            <v>0.25</v>
          </cell>
          <cell r="HE22">
            <v>0.25</v>
          </cell>
          <cell r="HF22">
            <v>0.25</v>
          </cell>
          <cell r="HG22">
            <v>0.25</v>
          </cell>
          <cell r="HH22">
            <v>0.25</v>
          </cell>
        </row>
        <row r="23">
          <cell r="EH23">
            <v>0.25</v>
          </cell>
          <cell r="EI23">
            <v>0.25</v>
          </cell>
          <cell r="EJ23">
            <v>0.25</v>
          </cell>
          <cell r="EK23">
            <v>0.25</v>
          </cell>
          <cell r="EL23">
            <v>0.25</v>
          </cell>
          <cell r="EM23">
            <v>0.25</v>
          </cell>
          <cell r="EN23">
            <v>0.25</v>
          </cell>
          <cell r="EO23">
            <v>0.25</v>
          </cell>
          <cell r="EP23">
            <v>0.25</v>
          </cell>
          <cell r="EQ23">
            <v>0.25</v>
          </cell>
          <cell r="ER23">
            <v>0.25</v>
          </cell>
          <cell r="ES23">
            <v>0.25</v>
          </cell>
          <cell r="ET23">
            <v>0.25</v>
          </cell>
          <cell r="EU23">
            <v>0.25</v>
          </cell>
          <cell r="EV23">
            <v>0.25</v>
          </cell>
          <cell r="EW23">
            <v>0.25</v>
          </cell>
          <cell r="EX23">
            <v>0.25</v>
          </cell>
          <cell r="EY23">
            <v>0.25</v>
          </cell>
          <cell r="EZ23">
            <v>0.25</v>
          </cell>
          <cell r="FA23">
            <v>0.25</v>
          </cell>
          <cell r="FB23">
            <v>0.25</v>
          </cell>
          <cell r="FC23">
            <v>0.25</v>
          </cell>
          <cell r="FD23">
            <v>0.25</v>
          </cell>
          <cell r="FE23">
            <v>0.25</v>
          </cell>
          <cell r="FF23">
            <v>0.25</v>
          </cell>
          <cell r="FG23">
            <v>0.25</v>
          </cell>
          <cell r="FH23">
            <v>0.25</v>
          </cell>
          <cell r="FI23">
            <v>0.25</v>
          </cell>
          <cell r="FJ23">
            <v>0.25</v>
          </cell>
          <cell r="FK23">
            <v>0.25</v>
          </cell>
          <cell r="FL23">
            <v>0.25</v>
          </cell>
          <cell r="FM23">
            <v>0.25</v>
          </cell>
          <cell r="FN23">
            <v>0.25</v>
          </cell>
          <cell r="FO23">
            <v>0.25</v>
          </cell>
          <cell r="FP23">
            <v>0.25</v>
          </cell>
          <cell r="FQ23">
            <v>0.25</v>
          </cell>
          <cell r="FR23">
            <v>0.25</v>
          </cell>
          <cell r="FS23">
            <v>0.25</v>
          </cell>
          <cell r="FT23">
            <v>0.25</v>
          </cell>
          <cell r="FU23">
            <v>0.25</v>
          </cell>
          <cell r="FV23">
            <v>0.25</v>
          </cell>
          <cell r="FW23">
            <v>0.25</v>
          </cell>
          <cell r="FX23">
            <v>0.25</v>
          </cell>
          <cell r="FY23">
            <v>0.25</v>
          </cell>
          <cell r="FZ23">
            <v>0.25</v>
          </cell>
          <cell r="GA23">
            <v>0.25</v>
          </cell>
          <cell r="GB23">
            <v>0.25</v>
          </cell>
          <cell r="GC23">
            <v>0.25</v>
          </cell>
          <cell r="GD23">
            <v>0.25</v>
          </cell>
          <cell r="GE23">
            <v>0.25</v>
          </cell>
          <cell r="GF23">
            <v>0.25</v>
          </cell>
          <cell r="GG23">
            <v>0.25</v>
          </cell>
          <cell r="GH23">
            <v>0.25</v>
          </cell>
          <cell r="GI23">
            <v>0.25</v>
          </cell>
          <cell r="GJ23">
            <v>0.25</v>
          </cell>
          <cell r="GK23">
            <v>0.25</v>
          </cell>
          <cell r="GL23">
            <v>0.25</v>
          </cell>
          <cell r="GM23">
            <v>0.25</v>
          </cell>
          <cell r="GN23">
            <v>0.25</v>
          </cell>
          <cell r="GO23">
            <v>0.25</v>
          </cell>
          <cell r="GP23">
            <v>0.25</v>
          </cell>
          <cell r="GQ23">
            <v>0.25</v>
          </cell>
          <cell r="GR23">
            <v>0.25</v>
          </cell>
          <cell r="GS23">
            <v>0.25</v>
          </cell>
          <cell r="GT23">
            <v>0.25</v>
          </cell>
          <cell r="GU23">
            <v>0.25</v>
          </cell>
          <cell r="GV23">
            <v>0.25</v>
          </cell>
          <cell r="GW23">
            <v>0.25</v>
          </cell>
          <cell r="GX23">
            <v>0.25</v>
          </cell>
          <cell r="GY23">
            <v>0.25</v>
          </cell>
          <cell r="GZ23">
            <v>0.25</v>
          </cell>
          <cell r="HA23">
            <v>0.25</v>
          </cell>
          <cell r="HB23">
            <v>0.25</v>
          </cell>
          <cell r="HC23">
            <v>0.25</v>
          </cell>
          <cell r="HD23">
            <v>0.25</v>
          </cell>
          <cell r="HE23">
            <v>0.25</v>
          </cell>
          <cell r="HF23">
            <v>0.25</v>
          </cell>
          <cell r="HG23">
            <v>0.25</v>
          </cell>
          <cell r="HH23">
            <v>0.25</v>
          </cell>
        </row>
        <row r="24">
          <cell r="EH24">
            <v>0.25</v>
          </cell>
          <cell r="EI24">
            <v>0.25</v>
          </cell>
          <cell r="EJ24">
            <v>0.25</v>
          </cell>
          <cell r="EK24">
            <v>0.25</v>
          </cell>
          <cell r="EL24">
            <v>0.25</v>
          </cell>
          <cell r="EM24">
            <v>0.25</v>
          </cell>
          <cell r="EN24">
            <v>0.25</v>
          </cell>
          <cell r="EO24">
            <v>0.25</v>
          </cell>
          <cell r="EP24">
            <v>0.25</v>
          </cell>
          <cell r="EQ24">
            <v>0.25</v>
          </cell>
          <cell r="ER24">
            <v>0.25</v>
          </cell>
          <cell r="ES24">
            <v>0.25</v>
          </cell>
          <cell r="ET24">
            <v>0.25</v>
          </cell>
          <cell r="EU24">
            <v>0.25</v>
          </cell>
          <cell r="EV24">
            <v>0.25</v>
          </cell>
          <cell r="EW24">
            <v>0.25</v>
          </cell>
          <cell r="EX24">
            <v>0.25</v>
          </cell>
          <cell r="EY24">
            <v>0.25</v>
          </cell>
          <cell r="EZ24">
            <v>0.25</v>
          </cell>
          <cell r="FA24">
            <v>0.25</v>
          </cell>
          <cell r="FB24">
            <v>0.25</v>
          </cell>
          <cell r="FC24">
            <v>0.25</v>
          </cell>
          <cell r="FD24">
            <v>0.25</v>
          </cell>
          <cell r="FE24">
            <v>0.25</v>
          </cell>
          <cell r="FF24">
            <v>0.25</v>
          </cell>
          <cell r="FG24">
            <v>0.25</v>
          </cell>
          <cell r="FH24">
            <v>0.25</v>
          </cell>
          <cell r="FI24">
            <v>0.25</v>
          </cell>
          <cell r="FJ24">
            <v>0.25</v>
          </cell>
          <cell r="FK24">
            <v>0.25</v>
          </cell>
          <cell r="FL24">
            <v>0.25</v>
          </cell>
          <cell r="FM24">
            <v>0.25</v>
          </cell>
          <cell r="FN24">
            <v>0.25</v>
          </cell>
          <cell r="FO24">
            <v>0.25</v>
          </cell>
          <cell r="FP24">
            <v>0.25</v>
          </cell>
          <cell r="FQ24">
            <v>0.25</v>
          </cell>
          <cell r="FR24">
            <v>0.25</v>
          </cell>
          <cell r="FS24">
            <v>0.25</v>
          </cell>
          <cell r="FT24">
            <v>0.25</v>
          </cell>
          <cell r="FU24">
            <v>0.25</v>
          </cell>
          <cell r="FV24">
            <v>0.25</v>
          </cell>
          <cell r="FW24">
            <v>0.25</v>
          </cell>
          <cell r="FX24">
            <v>0.25</v>
          </cell>
          <cell r="FY24">
            <v>0.25</v>
          </cell>
          <cell r="FZ24">
            <v>0.25</v>
          </cell>
          <cell r="GA24">
            <v>0.25</v>
          </cell>
          <cell r="GB24">
            <v>0.25</v>
          </cell>
          <cell r="GC24">
            <v>0.25</v>
          </cell>
          <cell r="GD24">
            <v>0.25</v>
          </cell>
          <cell r="GE24">
            <v>0.25</v>
          </cell>
          <cell r="GF24">
            <v>0.25</v>
          </cell>
          <cell r="GG24">
            <v>0.25</v>
          </cell>
          <cell r="GH24">
            <v>0.25</v>
          </cell>
          <cell r="GI24">
            <v>0.25</v>
          </cell>
          <cell r="GJ24">
            <v>0.25</v>
          </cell>
          <cell r="GK24">
            <v>0.25</v>
          </cell>
          <cell r="GL24">
            <v>0.25</v>
          </cell>
          <cell r="GM24">
            <v>0.25</v>
          </cell>
          <cell r="GN24">
            <v>0.25</v>
          </cell>
          <cell r="GO24">
            <v>0.25</v>
          </cell>
          <cell r="GP24">
            <v>0.25</v>
          </cell>
          <cell r="GQ24">
            <v>0.25</v>
          </cell>
          <cell r="GR24">
            <v>0.25</v>
          </cell>
          <cell r="GS24">
            <v>0.25</v>
          </cell>
          <cell r="GT24">
            <v>0.25</v>
          </cell>
          <cell r="GU24">
            <v>0.25</v>
          </cell>
          <cell r="GV24">
            <v>0.25</v>
          </cell>
          <cell r="GW24">
            <v>0.25</v>
          </cell>
          <cell r="GX24">
            <v>0.25</v>
          </cell>
          <cell r="GY24">
            <v>0.25</v>
          </cell>
          <cell r="GZ24">
            <v>0.25</v>
          </cell>
          <cell r="HA24">
            <v>0.25</v>
          </cell>
          <cell r="HB24">
            <v>0.25</v>
          </cell>
          <cell r="HC24">
            <v>0.25</v>
          </cell>
          <cell r="HD24">
            <v>0.25</v>
          </cell>
          <cell r="HE24">
            <v>0.25</v>
          </cell>
          <cell r="HF24">
            <v>0.25</v>
          </cell>
          <cell r="HG24">
            <v>0.25</v>
          </cell>
          <cell r="HH24">
            <v>0.25</v>
          </cell>
        </row>
        <row r="25">
          <cell r="EH25">
            <v>0.25</v>
          </cell>
          <cell r="EI25">
            <v>0.25</v>
          </cell>
          <cell r="EJ25">
            <v>0.25</v>
          </cell>
          <cell r="EK25">
            <v>0.25</v>
          </cell>
          <cell r="EL25">
            <v>0.25</v>
          </cell>
          <cell r="EM25">
            <v>0.25</v>
          </cell>
          <cell r="EN25">
            <v>0.25</v>
          </cell>
          <cell r="EO25">
            <v>0.25</v>
          </cell>
          <cell r="EP25">
            <v>0.25</v>
          </cell>
          <cell r="EQ25">
            <v>0.25</v>
          </cell>
          <cell r="ER25">
            <v>0.25</v>
          </cell>
          <cell r="ES25">
            <v>0.25</v>
          </cell>
          <cell r="ET25">
            <v>0.25</v>
          </cell>
          <cell r="EU25">
            <v>0.25</v>
          </cell>
          <cell r="EV25">
            <v>0.25</v>
          </cell>
          <cell r="EW25">
            <v>0.25</v>
          </cell>
          <cell r="EX25">
            <v>0.25</v>
          </cell>
          <cell r="EY25">
            <v>0.25</v>
          </cell>
          <cell r="EZ25">
            <v>0.25</v>
          </cell>
          <cell r="FA25">
            <v>0.25</v>
          </cell>
          <cell r="FB25">
            <v>0.25</v>
          </cell>
          <cell r="FC25">
            <v>0.25</v>
          </cell>
          <cell r="FD25">
            <v>0.25</v>
          </cell>
          <cell r="FE25">
            <v>0.25</v>
          </cell>
          <cell r="FF25">
            <v>0.25</v>
          </cell>
          <cell r="FG25">
            <v>0.25</v>
          </cell>
          <cell r="FH25">
            <v>0.25</v>
          </cell>
          <cell r="FI25">
            <v>0.25</v>
          </cell>
          <cell r="FJ25">
            <v>0.25</v>
          </cell>
          <cell r="FK25">
            <v>0.25</v>
          </cell>
          <cell r="FL25">
            <v>0.25</v>
          </cell>
          <cell r="FM25">
            <v>0.25</v>
          </cell>
          <cell r="FN25">
            <v>0.25</v>
          </cell>
          <cell r="FO25">
            <v>0.25</v>
          </cell>
          <cell r="FP25">
            <v>0.25</v>
          </cell>
          <cell r="FQ25">
            <v>0.25</v>
          </cell>
          <cell r="FR25">
            <v>0.25</v>
          </cell>
          <cell r="FS25">
            <v>0.25</v>
          </cell>
          <cell r="FT25">
            <v>0.25</v>
          </cell>
          <cell r="FU25">
            <v>0.25</v>
          </cell>
          <cell r="FV25">
            <v>0.25</v>
          </cell>
          <cell r="FW25">
            <v>0.25</v>
          </cell>
          <cell r="FX25">
            <v>0.25</v>
          </cell>
          <cell r="FY25">
            <v>0.25</v>
          </cell>
          <cell r="FZ25">
            <v>0.25</v>
          </cell>
          <cell r="GA25">
            <v>0.25</v>
          </cell>
          <cell r="GB25">
            <v>0.25</v>
          </cell>
          <cell r="GC25">
            <v>0.25</v>
          </cell>
          <cell r="GD25">
            <v>0.25</v>
          </cell>
          <cell r="GE25">
            <v>0.25</v>
          </cell>
          <cell r="GF25">
            <v>0.25</v>
          </cell>
          <cell r="GG25">
            <v>0.25</v>
          </cell>
          <cell r="GH25">
            <v>0.25</v>
          </cell>
          <cell r="GI25">
            <v>0.25</v>
          </cell>
          <cell r="GJ25">
            <v>0.25</v>
          </cell>
          <cell r="GK25">
            <v>0.25</v>
          </cell>
          <cell r="GL25">
            <v>0.25</v>
          </cell>
          <cell r="GM25">
            <v>0.25</v>
          </cell>
          <cell r="GN25">
            <v>0.25</v>
          </cell>
          <cell r="GO25">
            <v>0.25</v>
          </cell>
          <cell r="GP25">
            <v>0.25</v>
          </cell>
          <cell r="GQ25">
            <v>0.25</v>
          </cell>
          <cell r="GR25">
            <v>0.25</v>
          </cell>
          <cell r="GS25">
            <v>0.25</v>
          </cell>
          <cell r="GT25">
            <v>0.25</v>
          </cell>
          <cell r="GU25">
            <v>0.25</v>
          </cell>
          <cell r="GV25">
            <v>0.25</v>
          </cell>
          <cell r="GW25">
            <v>0.25</v>
          </cell>
          <cell r="GX25">
            <v>0.25</v>
          </cell>
          <cell r="GY25">
            <v>0.25</v>
          </cell>
          <cell r="GZ25">
            <v>0.25</v>
          </cell>
          <cell r="HA25">
            <v>0.25</v>
          </cell>
          <cell r="HB25">
            <v>0.25</v>
          </cell>
          <cell r="HC25">
            <v>0.25</v>
          </cell>
          <cell r="HD25">
            <v>0.25</v>
          </cell>
          <cell r="HE25">
            <v>0.25</v>
          </cell>
          <cell r="HF25">
            <v>0.25</v>
          </cell>
          <cell r="HG25">
            <v>0.25</v>
          </cell>
          <cell r="HH25">
            <v>0.25</v>
          </cell>
        </row>
        <row r="26">
          <cell r="EH26">
            <v>0.25</v>
          </cell>
          <cell r="EI26">
            <v>0.25</v>
          </cell>
          <cell r="EJ26">
            <v>0.25</v>
          </cell>
          <cell r="EK26">
            <v>0.25</v>
          </cell>
          <cell r="EL26">
            <v>0.25</v>
          </cell>
          <cell r="EM26">
            <v>0.25</v>
          </cell>
          <cell r="EN26">
            <v>0.25</v>
          </cell>
          <cell r="EO26">
            <v>0.25</v>
          </cell>
          <cell r="EP26">
            <v>0.25</v>
          </cell>
          <cell r="EQ26">
            <v>0.25</v>
          </cell>
          <cell r="ER26">
            <v>0.25</v>
          </cell>
          <cell r="ES26">
            <v>0.25</v>
          </cell>
          <cell r="ET26">
            <v>0.25</v>
          </cell>
          <cell r="EU26">
            <v>0.25</v>
          </cell>
          <cell r="EV26">
            <v>0.25</v>
          </cell>
          <cell r="EW26">
            <v>0.25</v>
          </cell>
          <cell r="EX26">
            <v>0.25</v>
          </cell>
          <cell r="EY26">
            <v>0.25</v>
          </cell>
          <cell r="EZ26">
            <v>0.25</v>
          </cell>
          <cell r="FA26">
            <v>0.25</v>
          </cell>
          <cell r="FB26">
            <v>0.25</v>
          </cell>
          <cell r="FC26">
            <v>0.25</v>
          </cell>
          <cell r="FD26">
            <v>0.25</v>
          </cell>
          <cell r="FE26">
            <v>0.25</v>
          </cell>
          <cell r="FF26">
            <v>0.25</v>
          </cell>
          <cell r="FG26">
            <v>0.25</v>
          </cell>
          <cell r="FH26">
            <v>0.25</v>
          </cell>
          <cell r="FI26">
            <v>0.25</v>
          </cell>
          <cell r="FJ26">
            <v>0.25</v>
          </cell>
          <cell r="FK26">
            <v>0.25</v>
          </cell>
          <cell r="FL26">
            <v>0.25</v>
          </cell>
          <cell r="FM26">
            <v>0.25</v>
          </cell>
          <cell r="FN26">
            <v>0.25</v>
          </cell>
          <cell r="FO26">
            <v>0.25</v>
          </cell>
          <cell r="FP26">
            <v>0.25</v>
          </cell>
          <cell r="FQ26">
            <v>0.25</v>
          </cell>
          <cell r="FR26">
            <v>0.25</v>
          </cell>
          <cell r="FS26">
            <v>0.25</v>
          </cell>
          <cell r="FT26">
            <v>0.25</v>
          </cell>
          <cell r="FU26">
            <v>0.25</v>
          </cell>
          <cell r="FV26">
            <v>0.25</v>
          </cell>
          <cell r="FW26">
            <v>0.25</v>
          </cell>
          <cell r="FX26">
            <v>0.25</v>
          </cell>
          <cell r="FY26">
            <v>0.25</v>
          </cell>
          <cell r="FZ26">
            <v>0.25</v>
          </cell>
          <cell r="GA26">
            <v>0.25</v>
          </cell>
          <cell r="GB26">
            <v>0.25</v>
          </cell>
          <cell r="GC26">
            <v>0.25</v>
          </cell>
          <cell r="GD26">
            <v>0.25</v>
          </cell>
          <cell r="GE26">
            <v>0.25</v>
          </cell>
          <cell r="GF26">
            <v>0.25</v>
          </cell>
          <cell r="GG26">
            <v>0.25</v>
          </cell>
          <cell r="GH26">
            <v>0.25</v>
          </cell>
          <cell r="GI26">
            <v>0.25</v>
          </cell>
          <cell r="GJ26">
            <v>0.25</v>
          </cell>
          <cell r="GK26">
            <v>0.25</v>
          </cell>
          <cell r="GL26">
            <v>0.25</v>
          </cell>
          <cell r="GM26">
            <v>0.25</v>
          </cell>
          <cell r="GN26">
            <v>0.25</v>
          </cell>
          <cell r="GO26">
            <v>0.25</v>
          </cell>
          <cell r="GP26">
            <v>0.25</v>
          </cell>
          <cell r="GQ26">
            <v>0.25</v>
          </cell>
          <cell r="GR26">
            <v>0.25</v>
          </cell>
          <cell r="GS26">
            <v>0.25</v>
          </cell>
          <cell r="GT26">
            <v>0.25</v>
          </cell>
          <cell r="GU26">
            <v>0.25</v>
          </cell>
          <cell r="GV26">
            <v>0.25</v>
          </cell>
          <cell r="GW26">
            <v>0.25</v>
          </cell>
          <cell r="GX26">
            <v>0.25</v>
          </cell>
          <cell r="GY26">
            <v>0.25</v>
          </cell>
          <cell r="GZ26">
            <v>0.25</v>
          </cell>
          <cell r="HA26">
            <v>0.25</v>
          </cell>
          <cell r="HB26">
            <v>0.25</v>
          </cell>
          <cell r="HC26">
            <v>0.25</v>
          </cell>
          <cell r="HD26">
            <v>0.25</v>
          </cell>
          <cell r="HE26">
            <v>0.25</v>
          </cell>
          <cell r="HF26">
            <v>0.25</v>
          </cell>
          <cell r="HG26">
            <v>0.25</v>
          </cell>
          <cell r="HH26">
            <v>0.25</v>
          </cell>
        </row>
        <row r="27">
          <cell r="EH27">
            <v>0.25</v>
          </cell>
          <cell r="EI27">
            <v>0.25</v>
          </cell>
          <cell r="EJ27">
            <v>0.25</v>
          </cell>
          <cell r="EK27">
            <v>0.25</v>
          </cell>
          <cell r="EL27">
            <v>0.25</v>
          </cell>
          <cell r="EM27">
            <v>0.25</v>
          </cell>
          <cell r="EN27">
            <v>0.25</v>
          </cell>
          <cell r="EO27">
            <v>0.25</v>
          </cell>
          <cell r="EP27">
            <v>0.25</v>
          </cell>
          <cell r="EQ27">
            <v>0.25</v>
          </cell>
          <cell r="ER27">
            <v>0.25</v>
          </cell>
          <cell r="ES27">
            <v>0.25</v>
          </cell>
          <cell r="ET27">
            <v>0.25</v>
          </cell>
          <cell r="EU27">
            <v>0.25</v>
          </cell>
          <cell r="EV27">
            <v>0.25</v>
          </cell>
          <cell r="EW27">
            <v>0.25</v>
          </cell>
          <cell r="EX27">
            <v>0.25</v>
          </cell>
          <cell r="EY27">
            <v>0.25</v>
          </cell>
          <cell r="EZ27">
            <v>0.25</v>
          </cell>
          <cell r="FA27">
            <v>0.25</v>
          </cell>
          <cell r="FB27">
            <v>0.25</v>
          </cell>
          <cell r="FC27">
            <v>0.25</v>
          </cell>
          <cell r="FD27">
            <v>0.25</v>
          </cell>
          <cell r="FE27">
            <v>0.25</v>
          </cell>
          <cell r="FF27">
            <v>0.25</v>
          </cell>
          <cell r="FG27">
            <v>0.25</v>
          </cell>
          <cell r="FH27">
            <v>0.25</v>
          </cell>
          <cell r="FI27">
            <v>0.25</v>
          </cell>
          <cell r="FJ27">
            <v>0.25</v>
          </cell>
          <cell r="FK27">
            <v>0.25</v>
          </cell>
          <cell r="FL27">
            <v>0.25</v>
          </cell>
          <cell r="FM27">
            <v>0.25</v>
          </cell>
          <cell r="FN27">
            <v>0.25</v>
          </cell>
          <cell r="FO27">
            <v>0.25</v>
          </cell>
          <cell r="FP27">
            <v>0.25</v>
          </cell>
          <cell r="FQ27">
            <v>0.25</v>
          </cell>
          <cell r="FR27">
            <v>0.25</v>
          </cell>
          <cell r="FS27">
            <v>0.25</v>
          </cell>
          <cell r="FT27">
            <v>0.25</v>
          </cell>
          <cell r="FU27">
            <v>0.25</v>
          </cell>
          <cell r="FV27">
            <v>0.25</v>
          </cell>
          <cell r="FW27">
            <v>0.25</v>
          </cell>
          <cell r="FX27">
            <v>0.25</v>
          </cell>
          <cell r="FY27">
            <v>0.25</v>
          </cell>
          <cell r="FZ27">
            <v>0.25</v>
          </cell>
          <cell r="GA27">
            <v>0.25</v>
          </cell>
          <cell r="GB27">
            <v>0.25</v>
          </cell>
          <cell r="GC27">
            <v>0.25</v>
          </cell>
          <cell r="GD27">
            <v>0.25</v>
          </cell>
          <cell r="GE27">
            <v>0.25</v>
          </cell>
          <cell r="GF27">
            <v>0.25</v>
          </cell>
          <cell r="GG27">
            <v>0.25</v>
          </cell>
          <cell r="GH27">
            <v>0.25</v>
          </cell>
          <cell r="GI27">
            <v>0.25</v>
          </cell>
          <cell r="GJ27">
            <v>0.25</v>
          </cell>
          <cell r="GK27">
            <v>0.25</v>
          </cell>
          <cell r="GL27">
            <v>0.25</v>
          </cell>
          <cell r="GM27">
            <v>0.25</v>
          </cell>
          <cell r="GN27">
            <v>0.25</v>
          </cell>
          <cell r="GO27">
            <v>0.25</v>
          </cell>
          <cell r="GP27">
            <v>0.25</v>
          </cell>
          <cell r="GQ27">
            <v>0.25</v>
          </cell>
          <cell r="GR27">
            <v>0.25</v>
          </cell>
          <cell r="GS27">
            <v>0.25</v>
          </cell>
          <cell r="GT27">
            <v>0.25</v>
          </cell>
          <cell r="GU27">
            <v>0.25</v>
          </cell>
          <cell r="GV27">
            <v>0.25</v>
          </cell>
          <cell r="GW27">
            <v>0.25</v>
          </cell>
          <cell r="GX27">
            <v>0.25</v>
          </cell>
          <cell r="GY27">
            <v>0.25</v>
          </cell>
          <cell r="GZ27">
            <v>0.25</v>
          </cell>
          <cell r="HA27">
            <v>0.25</v>
          </cell>
          <cell r="HB27">
            <v>0.25</v>
          </cell>
          <cell r="HC27">
            <v>0.25</v>
          </cell>
          <cell r="HD27">
            <v>0.25</v>
          </cell>
          <cell r="HE27">
            <v>0.25</v>
          </cell>
          <cell r="HF27">
            <v>0.25</v>
          </cell>
          <cell r="HG27">
            <v>0.25</v>
          </cell>
          <cell r="HH27">
            <v>0.25</v>
          </cell>
        </row>
        <row r="28">
          <cell r="EH28">
            <v>0.25</v>
          </cell>
          <cell r="EI28">
            <v>0.25</v>
          </cell>
          <cell r="EJ28">
            <v>0.25</v>
          </cell>
          <cell r="EK28">
            <v>0.25</v>
          </cell>
          <cell r="EL28">
            <v>0.25</v>
          </cell>
          <cell r="EM28">
            <v>0.25</v>
          </cell>
          <cell r="EN28">
            <v>0.25</v>
          </cell>
          <cell r="EO28">
            <v>0.25</v>
          </cell>
          <cell r="EP28">
            <v>0.25</v>
          </cell>
          <cell r="EQ28">
            <v>0.25</v>
          </cell>
          <cell r="ER28">
            <v>0.25</v>
          </cell>
          <cell r="ES28">
            <v>0.25</v>
          </cell>
          <cell r="ET28">
            <v>0.25</v>
          </cell>
          <cell r="EU28">
            <v>0.25</v>
          </cell>
          <cell r="EV28">
            <v>0.25</v>
          </cell>
          <cell r="EW28">
            <v>0.25</v>
          </cell>
          <cell r="EX28">
            <v>0.25</v>
          </cell>
          <cell r="EY28">
            <v>0.25</v>
          </cell>
          <cell r="EZ28">
            <v>0.25</v>
          </cell>
          <cell r="FA28">
            <v>0.25</v>
          </cell>
          <cell r="FB28">
            <v>0.25</v>
          </cell>
          <cell r="FC28">
            <v>0.25</v>
          </cell>
          <cell r="FD28">
            <v>0.25</v>
          </cell>
          <cell r="FE28">
            <v>0.25</v>
          </cell>
          <cell r="FF28">
            <v>0.25</v>
          </cell>
          <cell r="FG28">
            <v>0.25</v>
          </cell>
          <cell r="FH28">
            <v>0.25</v>
          </cell>
          <cell r="FI28">
            <v>0.25</v>
          </cell>
          <cell r="FJ28">
            <v>0.25</v>
          </cell>
          <cell r="FK28">
            <v>0.25</v>
          </cell>
          <cell r="FL28">
            <v>0.25</v>
          </cell>
          <cell r="FM28">
            <v>0.25</v>
          </cell>
          <cell r="FN28">
            <v>0.25</v>
          </cell>
          <cell r="FO28">
            <v>0.25</v>
          </cell>
          <cell r="FP28">
            <v>0.25</v>
          </cell>
          <cell r="FQ28">
            <v>0.25</v>
          </cell>
          <cell r="FR28">
            <v>0.25</v>
          </cell>
          <cell r="FS28">
            <v>0.25</v>
          </cell>
          <cell r="FT28">
            <v>0.25</v>
          </cell>
          <cell r="FU28">
            <v>0.25</v>
          </cell>
          <cell r="FV28">
            <v>0.25</v>
          </cell>
          <cell r="FW28">
            <v>0.25</v>
          </cell>
          <cell r="FX28">
            <v>0.25</v>
          </cell>
          <cell r="FY28">
            <v>0.25</v>
          </cell>
          <cell r="FZ28">
            <v>0.25</v>
          </cell>
          <cell r="GA28">
            <v>0.25</v>
          </cell>
          <cell r="GB28">
            <v>0.25</v>
          </cell>
          <cell r="GC28">
            <v>0.25</v>
          </cell>
          <cell r="GD28">
            <v>0.25</v>
          </cell>
          <cell r="GE28">
            <v>0.25</v>
          </cell>
          <cell r="GF28">
            <v>0.25</v>
          </cell>
          <cell r="GG28">
            <v>0.25</v>
          </cell>
          <cell r="GH28">
            <v>0.25</v>
          </cell>
          <cell r="GI28">
            <v>0.25</v>
          </cell>
          <cell r="GJ28">
            <v>0.25</v>
          </cell>
          <cell r="GK28">
            <v>0.25</v>
          </cell>
          <cell r="GL28">
            <v>0.25</v>
          </cell>
          <cell r="GM28">
            <v>0.25</v>
          </cell>
          <cell r="GN28">
            <v>0.25</v>
          </cell>
          <cell r="GO28">
            <v>0.25</v>
          </cell>
          <cell r="GP28">
            <v>0.25</v>
          </cell>
          <cell r="GQ28">
            <v>0.25</v>
          </cell>
          <cell r="GR28">
            <v>0.25</v>
          </cell>
          <cell r="GS28">
            <v>0.25</v>
          </cell>
          <cell r="GT28">
            <v>0.25</v>
          </cell>
          <cell r="GU28">
            <v>0.25</v>
          </cell>
          <cell r="GV28">
            <v>0.25</v>
          </cell>
          <cell r="GW28">
            <v>0.25</v>
          </cell>
          <cell r="GX28">
            <v>0.25</v>
          </cell>
          <cell r="GY28">
            <v>0.25</v>
          </cell>
          <cell r="GZ28">
            <v>0.25</v>
          </cell>
          <cell r="HA28">
            <v>0.25</v>
          </cell>
          <cell r="HB28">
            <v>0.25</v>
          </cell>
          <cell r="HC28">
            <v>0.25</v>
          </cell>
          <cell r="HD28">
            <v>0.25</v>
          </cell>
          <cell r="HE28">
            <v>0.25</v>
          </cell>
          <cell r="HF28">
            <v>0.25</v>
          </cell>
          <cell r="HG28">
            <v>0.25</v>
          </cell>
          <cell r="HH28">
            <v>0.25</v>
          </cell>
        </row>
        <row r="29">
          <cell r="EH29">
            <v>0.25</v>
          </cell>
          <cell r="EI29">
            <v>0.25</v>
          </cell>
          <cell r="EJ29">
            <v>0.25</v>
          </cell>
          <cell r="EK29">
            <v>0.25</v>
          </cell>
          <cell r="EL29">
            <v>0.25</v>
          </cell>
          <cell r="EM29">
            <v>0.25</v>
          </cell>
          <cell r="EN29">
            <v>0.25</v>
          </cell>
          <cell r="EO29">
            <v>0.25</v>
          </cell>
          <cell r="EP29">
            <v>0.25</v>
          </cell>
          <cell r="EQ29">
            <v>0.25</v>
          </cell>
          <cell r="ER29">
            <v>0.25</v>
          </cell>
          <cell r="ES29">
            <v>0.25</v>
          </cell>
          <cell r="ET29">
            <v>0.25</v>
          </cell>
          <cell r="EU29">
            <v>0.25</v>
          </cell>
          <cell r="EV29">
            <v>0.25</v>
          </cell>
          <cell r="EW29">
            <v>0.25</v>
          </cell>
          <cell r="EX29">
            <v>0.25</v>
          </cell>
          <cell r="EY29">
            <v>0.25</v>
          </cell>
          <cell r="EZ29">
            <v>0.25</v>
          </cell>
          <cell r="FA29">
            <v>0.25</v>
          </cell>
          <cell r="FB29">
            <v>0.25</v>
          </cell>
          <cell r="FC29">
            <v>0.25</v>
          </cell>
          <cell r="FD29">
            <v>0.25</v>
          </cell>
          <cell r="FE29">
            <v>0.25</v>
          </cell>
          <cell r="FF29">
            <v>0.25</v>
          </cell>
          <cell r="FG29">
            <v>0.25</v>
          </cell>
          <cell r="FH29">
            <v>0.25</v>
          </cell>
          <cell r="FI29">
            <v>0.25</v>
          </cell>
          <cell r="FJ29">
            <v>0.25</v>
          </cell>
          <cell r="FK29">
            <v>0.25</v>
          </cell>
          <cell r="FL29">
            <v>0.25</v>
          </cell>
          <cell r="FM29">
            <v>0.25</v>
          </cell>
          <cell r="FN29">
            <v>0.25</v>
          </cell>
          <cell r="FO29">
            <v>0.25</v>
          </cell>
          <cell r="FP29">
            <v>0.25</v>
          </cell>
          <cell r="FQ29">
            <v>0.25</v>
          </cell>
          <cell r="FR29">
            <v>0.25</v>
          </cell>
          <cell r="FS29">
            <v>0.25</v>
          </cell>
          <cell r="FT29">
            <v>0.25</v>
          </cell>
          <cell r="FU29">
            <v>0.25</v>
          </cell>
          <cell r="FV29">
            <v>0.25</v>
          </cell>
          <cell r="FW29">
            <v>0.25</v>
          </cell>
          <cell r="FX29">
            <v>0.25</v>
          </cell>
          <cell r="FY29">
            <v>0.25</v>
          </cell>
          <cell r="FZ29">
            <v>0.25</v>
          </cell>
          <cell r="GA29">
            <v>0.25</v>
          </cell>
          <cell r="GB29">
            <v>0.25</v>
          </cell>
          <cell r="GC29">
            <v>0.25</v>
          </cell>
          <cell r="GD29">
            <v>0.25</v>
          </cell>
          <cell r="GE29">
            <v>0.25</v>
          </cell>
          <cell r="GF29">
            <v>0.25</v>
          </cell>
          <cell r="GG29">
            <v>0.25</v>
          </cell>
          <cell r="GH29">
            <v>0.25</v>
          </cell>
          <cell r="GI29">
            <v>0.25</v>
          </cell>
          <cell r="GJ29">
            <v>0.25</v>
          </cell>
          <cell r="GK29">
            <v>0.25</v>
          </cell>
          <cell r="GL29">
            <v>0.25</v>
          </cell>
          <cell r="GM29">
            <v>0.25</v>
          </cell>
          <cell r="GN29">
            <v>0.25</v>
          </cell>
          <cell r="GO29">
            <v>0.25</v>
          </cell>
          <cell r="GP29">
            <v>0.25</v>
          </cell>
          <cell r="GQ29">
            <v>0.25</v>
          </cell>
          <cell r="GR29">
            <v>0.25</v>
          </cell>
          <cell r="GS29">
            <v>0.25</v>
          </cell>
          <cell r="GT29">
            <v>0.25</v>
          </cell>
          <cell r="GU29">
            <v>0.25</v>
          </cell>
          <cell r="GV29">
            <v>0.25</v>
          </cell>
          <cell r="GW29">
            <v>0.25</v>
          </cell>
          <cell r="GX29">
            <v>0.25</v>
          </cell>
          <cell r="GY29">
            <v>0.25</v>
          </cell>
          <cell r="GZ29">
            <v>0.25</v>
          </cell>
          <cell r="HA29">
            <v>0.25</v>
          </cell>
          <cell r="HB29">
            <v>0.25</v>
          </cell>
          <cell r="HC29">
            <v>0.25</v>
          </cell>
          <cell r="HD29">
            <v>0.25</v>
          </cell>
          <cell r="HE29">
            <v>0.25</v>
          </cell>
          <cell r="HF29">
            <v>0.25</v>
          </cell>
          <cell r="HG29">
            <v>0.25</v>
          </cell>
          <cell r="HH29">
            <v>0.25</v>
          </cell>
        </row>
        <row r="30">
          <cell r="EK30">
            <v>0.25</v>
          </cell>
          <cell r="EL30">
            <v>0.25</v>
          </cell>
          <cell r="EM30">
            <v>0.25</v>
          </cell>
          <cell r="EN30">
            <v>0.25</v>
          </cell>
          <cell r="EO30">
            <v>0.25</v>
          </cell>
          <cell r="EP30">
            <v>0.25</v>
          </cell>
          <cell r="EQ30">
            <v>0.25</v>
          </cell>
          <cell r="ER30">
            <v>0.25</v>
          </cell>
          <cell r="ES30">
            <v>0.25</v>
          </cell>
          <cell r="ET30">
            <v>0.25</v>
          </cell>
          <cell r="EU30">
            <v>0.25</v>
          </cell>
          <cell r="EV30">
            <v>0.25</v>
          </cell>
          <cell r="EW30">
            <v>0.25</v>
          </cell>
          <cell r="EX30">
            <v>0.25</v>
          </cell>
          <cell r="EY30">
            <v>0.25</v>
          </cell>
          <cell r="EZ30">
            <v>0.25</v>
          </cell>
          <cell r="FA30">
            <v>0.25</v>
          </cell>
          <cell r="FB30">
            <v>0.25</v>
          </cell>
          <cell r="FC30">
            <v>0.25</v>
          </cell>
          <cell r="FD30">
            <v>0.25</v>
          </cell>
          <cell r="FE30">
            <v>0.25</v>
          </cell>
          <cell r="FF30">
            <v>0.25</v>
          </cell>
          <cell r="FG30">
            <v>0.25</v>
          </cell>
          <cell r="FH30">
            <v>0.25</v>
          </cell>
          <cell r="FI30" t="str">
            <v>⑫</v>
          </cell>
          <cell r="FK30">
            <v>0.25</v>
          </cell>
          <cell r="FL30">
            <v>0.25</v>
          </cell>
          <cell r="FM30">
            <v>0.25</v>
          </cell>
          <cell r="FN30">
            <v>0.25</v>
          </cell>
          <cell r="FO30">
            <v>0.25</v>
          </cell>
          <cell r="FP30">
            <v>0.25</v>
          </cell>
          <cell r="FQ30">
            <v>0.25</v>
          </cell>
          <cell r="FR30">
            <v>0.25</v>
          </cell>
          <cell r="FS30">
            <v>0.25</v>
          </cell>
          <cell r="FT30">
            <v>0.25</v>
          </cell>
          <cell r="FU30">
            <v>0.25</v>
          </cell>
          <cell r="FV30">
            <v>0.25</v>
          </cell>
          <cell r="FW30">
            <v>0.25</v>
          </cell>
          <cell r="FX30">
            <v>0.25</v>
          </cell>
          <cell r="FY30">
            <v>0.25</v>
          </cell>
          <cell r="FZ30">
            <v>0.25</v>
          </cell>
          <cell r="GA30">
            <v>0.25</v>
          </cell>
          <cell r="GB30">
            <v>0.25</v>
          </cell>
          <cell r="GC30">
            <v>0.25</v>
          </cell>
          <cell r="GD30">
            <v>0.25</v>
          </cell>
          <cell r="GE30">
            <v>0.25</v>
          </cell>
          <cell r="GF30">
            <v>0.25</v>
          </cell>
          <cell r="GG30">
            <v>0.25</v>
          </cell>
          <cell r="GH30">
            <v>0.25</v>
          </cell>
          <cell r="GI30">
            <v>0.25</v>
          </cell>
          <cell r="GJ30">
            <v>0.25</v>
          </cell>
          <cell r="GK30">
            <v>0.25</v>
          </cell>
          <cell r="GL30">
            <v>0.25</v>
          </cell>
          <cell r="GM30">
            <v>0.25</v>
          </cell>
          <cell r="GN30">
            <v>0.25</v>
          </cell>
          <cell r="GO30">
            <v>0.25</v>
          </cell>
          <cell r="GP30">
            <v>0.25</v>
          </cell>
          <cell r="GQ30">
            <v>0.25</v>
          </cell>
          <cell r="GR30">
            <v>0.25</v>
          </cell>
          <cell r="GS30">
            <v>0.25</v>
          </cell>
          <cell r="GT30">
            <v>0.25</v>
          </cell>
          <cell r="GU30">
            <v>0.25</v>
          </cell>
          <cell r="GV30">
            <v>0.25</v>
          </cell>
          <cell r="GW30" t="str">
            <v>⑬</v>
          </cell>
          <cell r="GY30">
            <v>0.25</v>
          </cell>
          <cell r="GZ30">
            <v>0.25</v>
          </cell>
          <cell r="HA30">
            <v>0.25</v>
          </cell>
          <cell r="HB30">
            <v>0.25</v>
          </cell>
          <cell r="HC30">
            <v>0.25</v>
          </cell>
          <cell r="HD30">
            <v>0.25</v>
          </cell>
          <cell r="HE30">
            <v>0.25</v>
          </cell>
          <cell r="HF30">
            <v>0.25</v>
          </cell>
          <cell r="HG30">
            <v>0.25</v>
          </cell>
          <cell r="HH30">
            <v>0.25</v>
          </cell>
          <cell r="HI30">
            <v>0.25</v>
          </cell>
          <cell r="HJ30">
            <v>0.25</v>
          </cell>
          <cell r="HK30">
            <v>0.25</v>
          </cell>
          <cell r="HL30">
            <v>0.25</v>
          </cell>
          <cell r="HM30">
            <v>0.25</v>
          </cell>
          <cell r="HN30">
            <v>0.25</v>
          </cell>
          <cell r="HO30">
            <v>0.25</v>
          </cell>
          <cell r="HP30">
            <v>0.25</v>
          </cell>
          <cell r="HQ30">
            <v>0.25</v>
          </cell>
          <cell r="HR30">
            <v>0.25</v>
          </cell>
          <cell r="HS30">
            <v>0.25</v>
          </cell>
          <cell r="HT30">
            <v>0.25</v>
          </cell>
          <cell r="HU30">
            <v>0.25</v>
          </cell>
          <cell r="HV30">
            <v>0.25</v>
          </cell>
          <cell r="HW30">
            <v>0.25</v>
          </cell>
          <cell r="HX30">
            <v>0.25</v>
          </cell>
          <cell r="HY30">
            <v>0.25</v>
          </cell>
          <cell r="HZ30">
            <v>0.25</v>
          </cell>
          <cell r="IA30">
            <v>0.25</v>
          </cell>
          <cell r="IB30">
            <v>0.25</v>
          </cell>
          <cell r="IC30">
            <v>0.25</v>
          </cell>
          <cell r="ID30">
            <v>0.25</v>
          </cell>
          <cell r="IE30">
            <v>0.25</v>
          </cell>
          <cell r="IF30">
            <v>0.25</v>
          </cell>
          <cell r="IG30">
            <v>0.25</v>
          </cell>
          <cell r="IH30">
            <v>0.25</v>
          </cell>
          <cell r="II30">
            <v>0.25</v>
          </cell>
          <cell r="IJ30">
            <v>0.25</v>
          </cell>
          <cell r="IK30" t="str">
            <v>⑭</v>
          </cell>
          <cell r="IM30">
            <v>0.25</v>
          </cell>
          <cell r="IN30">
            <v>0.25</v>
          </cell>
          <cell r="IO30">
            <v>0.25</v>
          </cell>
          <cell r="IP30">
            <v>0.25</v>
          </cell>
          <cell r="IQ30">
            <v>0.25</v>
          </cell>
          <cell r="IR30">
            <v>0.25</v>
          </cell>
          <cell r="IS30">
            <v>0.25</v>
          </cell>
          <cell r="IT30">
            <v>0.25</v>
          </cell>
          <cell r="IU30">
            <v>0.25</v>
          </cell>
          <cell r="IV30">
            <v>0.25</v>
          </cell>
        </row>
        <row r="31">
          <cell r="EK31">
            <v>0.25</v>
          </cell>
          <cell r="EL31">
            <v>0.25</v>
          </cell>
          <cell r="EM31">
            <v>0.25</v>
          </cell>
          <cell r="EN31">
            <v>0.25</v>
          </cell>
          <cell r="EO31">
            <v>0.25</v>
          </cell>
          <cell r="EP31">
            <v>0.25</v>
          </cell>
          <cell r="EQ31">
            <v>0.25</v>
          </cell>
          <cell r="ER31">
            <v>0.25</v>
          </cell>
          <cell r="ES31">
            <v>0.25</v>
          </cell>
          <cell r="ET31">
            <v>0.25</v>
          </cell>
          <cell r="EU31">
            <v>0.25</v>
          </cell>
          <cell r="EV31">
            <v>0.25</v>
          </cell>
          <cell r="EW31">
            <v>0.25</v>
          </cell>
          <cell r="EX31">
            <v>0.25</v>
          </cell>
          <cell r="EY31">
            <v>0.25</v>
          </cell>
          <cell r="EZ31">
            <v>0.25</v>
          </cell>
          <cell r="FA31">
            <v>0.25</v>
          </cell>
          <cell r="FB31">
            <v>0.25</v>
          </cell>
          <cell r="FC31">
            <v>0.25</v>
          </cell>
          <cell r="FD31">
            <v>0.25</v>
          </cell>
          <cell r="FE31">
            <v>0.25</v>
          </cell>
          <cell r="FF31">
            <v>0.25</v>
          </cell>
          <cell r="FG31">
            <v>0.25</v>
          </cell>
          <cell r="FH31">
            <v>0.25</v>
          </cell>
          <cell r="FK31">
            <v>0.25</v>
          </cell>
          <cell r="FL31">
            <v>0.25</v>
          </cell>
          <cell r="FM31">
            <v>0.25</v>
          </cell>
          <cell r="FN31">
            <v>0.25</v>
          </cell>
          <cell r="FO31">
            <v>0.25</v>
          </cell>
          <cell r="FP31">
            <v>0.25</v>
          </cell>
          <cell r="FQ31">
            <v>0.25</v>
          </cell>
          <cell r="FR31">
            <v>0.25</v>
          </cell>
          <cell r="FS31">
            <v>0.25</v>
          </cell>
          <cell r="FT31">
            <v>0.25</v>
          </cell>
          <cell r="FU31">
            <v>0.25</v>
          </cell>
          <cell r="FV31">
            <v>0.25</v>
          </cell>
          <cell r="FW31">
            <v>0.25</v>
          </cell>
          <cell r="FX31">
            <v>0.25</v>
          </cell>
          <cell r="FY31">
            <v>0.25</v>
          </cell>
          <cell r="FZ31">
            <v>0.25</v>
          </cell>
          <cell r="GA31">
            <v>0.25</v>
          </cell>
          <cell r="GB31">
            <v>0.25</v>
          </cell>
          <cell r="GC31">
            <v>0.25</v>
          </cell>
          <cell r="GD31">
            <v>0.25</v>
          </cell>
          <cell r="GE31">
            <v>0.25</v>
          </cell>
          <cell r="GF31">
            <v>0.25</v>
          </cell>
          <cell r="GG31">
            <v>0.25</v>
          </cell>
          <cell r="GH31">
            <v>0.25</v>
          </cell>
          <cell r="GI31">
            <v>0.25</v>
          </cell>
          <cell r="GJ31">
            <v>0.25</v>
          </cell>
          <cell r="GK31">
            <v>0.25</v>
          </cell>
          <cell r="GL31">
            <v>0.25</v>
          </cell>
          <cell r="GM31">
            <v>0.25</v>
          </cell>
          <cell r="GN31">
            <v>0.25</v>
          </cell>
          <cell r="GO31">
            <v>0.25</v>
          </cell>
          <cell r="GP31">
            <v>0.25</v>
          </cell>
          <cell r="GQ31">
            <v>0.25</v>
          </cell>
          <cell r="GR31">
            <v>0.25</v>
          </cell>
          <cell r="GS31">
            <v>0.25</v>
          </cell>
          <cell r="GT31">
            <v>0.25</v>
          </cell>
          <cell r="GU31">
            <v>0.25</v>
          </cell>
          <cell r="GV31">
            <v>0.25</v>
          </cell>
          <cell r="GY31">
            <v>0.25</v>
          </cell>
          <cell r="GZ31">
            <v>0.25</v>
          </cell>
          <cell r="HA31">
            <v>0.25</v>
          </cell>
          <cell r="HB31">
            <v>0.25</v>
          </cell>
          <cell r="HC31">
            <v>0.25</v>
          </cell>
          <cell r="HD31">
            <v>0.25</v>
          </cell>
          <cell r="HE31">
            <v>0.25</v>
          </cell>
          <cell r="HF31">
            <v>0.25</v>
          </cell>
          <cell r="HG31">
            <v>0.25</v>
          </cell>
          <cell r="HH31">
            <v>0.25</v>
          </cell>
          <cell r="HI31">
            <v>0.25</v>
          </cell>
          <cell r="HJ31">
            <v>0.25</v>
          </cell>
          <cell r="HK31">
            <v>0.25</v>
          </cell>
          <cell r="HL31">
            <v>0.25</v>
          </cell>
          <cell r="HM31">
            <v>0.25</v>
          </cell>
          <cell r="HN31">
            <v>0.25</v>
          </cell>
          <cell r="HO31">
            <v>0.25</v>
          </cell>
          <cell r="HP31">
            <v>0.25</v>
          </cell>
          <cell r="HQ31">
            <v>0.25</v>
          </cell>
          <cell r="HR31">
            <v>0.25</v>
          </cell>
          <cell r="HS31">
            <v>0.25</v>
          </cell>
          <cell r="HT31">
            <v>0.25</v>
          </cell>
          <cell r="HU31">
            <v>0.25</v>
          </cell>
          <cell r="HV31">
            <v>0.25</v>
          </cell>
          <cell r="HW31">
            <v>0.25</v>
          </cell>
          <cell r="HX31">
            <v>0.25</v>
          </cell>
          <cell r="HY31">
            <v>0.25</v>
          </cell>
          <cell r="HZ31">
            <v>0.25</v>
          </cell>
          <cell r="IA31">
            <v>0.25</v>
          </cell>
          <cell r="IB31">
            <v>0.25</v>
          </cell>
          <cell r="IC31">
            <v>0.25</v>
          </cell>
          <cell r="ID31">
            <v>0.25</v>
          </cell>
          <cell r="IE31">
            <v>0.25</v>
          </cell>
          <cell r="IF31">
            <v>0.25</v>
          </cell>
          <cell r="IG31">
            <v>0.25</v>
          </cell>
          <cell r="IH31">
            <v>0.25</v>
          </cell>
          <cell r="II31">
            <v>0.25</v>
          </cell>
          <cell r="IJ31">
            <v>0.25</v>
          </cell>
          <cell r="IM31">
            <v>0.25</v>
          </cell>
          <cell r="IN31">
            <v>0.25</v>
          </cell>
          <cell r="IO31">
            <v>0.25</v>
          </cell>
          <cell r="IP31">
            <v>0.25</v>
          </cell>
          <cell r="IQ31">
            <v>0.25</v>
          </cell>
          <cell r="IR31">
            <v>0.25</v>
          </cell>
          <cell r="IS31">
            <v>0.25</v>
          </cell>
          <cell r="IT31">
            <v>0.25</v>
          </cell>
          <cell r="IU31">
            <v>0.25</v>
          </cell>
          <cell r="IV31">
            <v>0.25</v>
          </cell>
        </row>
        <row r="32">
          <cell r="EK32">
            <v>0.25</v>
          </cell>
          <cell r="EL32">
            <v>0.25</v>
          </cell>
          <cell r="EM32">
            <v>0.25</v>
          </cell>
          <cell r="EN32">
            <v>0.25</v>
          </cell>
          <cell r="EO32">
            <v>0.25</v>
          </cell>
          <cell r="EP32">
            <v>0.25</v>
          </cell>
          <cell r="EQ32">
            <v>0.25</v>
          </cell>
          <cell r="ER32">
            <v>0.25</v>
          </cell>
          <cell r="ES32">
            <v>0.25</v>
          </cell>
          <cell r="ET32">
            <v>0.25</v>
          </cell>
          <cell r="EU32">
            <v>0.25</v>
          </cell>
          <cell r="EV32">
            <v>0.25</v>
          </cell>
          <cell r="EW32">
            <v>0.25</v>
          </cell>
          <cell r="EX32">
            <v>0.25</v>
          </cell>
          <cell r="EY32">
            <v>0.25</v>
          </cell>
          <cell r="EZ32">
            <v>0.25</v>
          </cell>
          <cell r="FA32">
            <v>0.25</v>
          </cell>
          <cell r="FB32">
            <v>0.25</v>
          </cell>
          <cell r="FC32">
            <v>0.25</v>
          </cell>
          <cell r="FD32">
            <v>0.25</v>
          </cell>
          <cell r="FE32">
            <v>0.25</v>
          </cell>
          <cell r="FF32">
            <v>0.25</v>
          </cell>
          <cell r="FG32">
            <v>0.25</v>
          </cell>
          <cell r="FH32">
            <v>0.25</v>
          </cell>
          <cell r="FI32">
            <v>0.25</v>
          </cell>
          <cell r="FJ32">
            <v>0.25</v>
          </cell>
          <cell r="FK32">
            <v>0.25</v>
          </cell>
          <cell r="FL32">
            <v>0.25</v>
          </cell>
          <cell r="FM32">
            <v>0.25</v>
          </cell>
          <cell r="FN32">
            <v>0.25</v>
          </cell>
          <cell r="FO32">
            <v>0.25</v>
          </cell>
          <cell r="FP32">
            <v>0.25</v>
          </cell>
          <cell r="FQ32">
            <v>0.25</v>
          </cell>
          <cell r="FR32">
            <v>0.25</v>
          </cell>
          <cell r="FS32">
            <v>0.25</v>
          </cell>
          <cell r="FT32">
            <v>0.25</v>
          </cell>
          <cell r="FU32">
            <v>0.25</v>
          </cell>
          <cell r="FV32">
            <v>0.25</v>
          </cell>
          <cell r="FW32">
            <v>0.25</v>
          </cell>
          <cell r="FX32">
            <v>0.25</v>
          </cell>
          <cell r="FY32">
            <v>0.25</v>
          </cell>
          <cell r="FZ32">
            <v>0.25</v>
          </cell>
          <cell r="GA32">
            <v>0.25</v>
          </cell>
          <cell r="GB32">
            <v>0.25</v>
          </cell>
          <cell r="GC32">
            <v>0.25</v>
          </cell>
          <cell r="GD32">
            <v>0.25</v>
          </cell>
          <cell r="GE32">
            <v>0.25</v>
          </cell>
          <cell r="GF32">
            <v>0.25</v>
          </cell>
          <cell r="GG32">
            <v>0.25</v>
          </cell>
          <cell r="GH32">
            <v>0.25</v>
          </cell>
          <cell r="GI32">
            <v>0.25</v>
          </cell>
          <cell r="GJ32">
            <v>0.25</v>
          </cell>
          <cell r="GK32">
            <v>0.25</v>
          </cell>
          <cell r="GL32">
            <v>0.25</v>
          </cell>
          <cell r="GM32">
            <v>0.25</v>
          </cell>
          <cell r="GN32">
            <v>0.25</v>
          </cell>
          <cell r="GO32">
            <v>0.25</v>
          </cell>
          <cell r="GP32">
            <v>0.25</v>
          </cell>
          <cell r="GQ32">
            <v>0.25</v>
          </cell>
          <cell r="GR32">
            <v>0.25</v>
          </cell>
          <cell r="GS32">
            <v>0.25</v>
          </cell>
          <cell r="GT32">
            <v>0.25</v>
          </cell>
          <cell r="GU32">
            <v>0.25</v>
          </cell>
          <cell r="GV32">
            <v>0.25</v>
          </cell>
          <cell r="GW32">
            <v>0.25</v>
          </cell>
          <cell r="GX32">
            <v>0.25</v>
          </cell>
          <cell r="GY32">
            <v>0.25</v>
          </cell>
          <cell r="GZ32">
            <v>0.25</v>
          </cell>
          <cell r="HA32">
            <v>0.25</v>
          </cell>
          <cell r="HB32">
            <v>0.25</v>
          </cell>
          <cell r="HC32">
            <v>0.25</v>
          </cell>
          <cell r="HD32">
            <v>0.25</v>
          </cell>
          <cell r="HE32">
            <v>0.25</v>
          </cell>
          <cell r="HF32">
            <v>0.25</v>
          </cell>
          <cell r="HG32">
            <v>0.25</v>
          </cell>
          <cell r="HH32">
            <v>0.25</v>
          </cell>
          <cell r="HI32">
            <v>0.25</v>
          </cell>
          <cell r="HJ32">
            <v>0.25</v>
          </cell>
          <cell r="HK32">
            <v>0.25</v>
          </cell>
          <cell r="HL32">
            <v>0.25</v>
          </cell>
          <cell r="HM32">
            <v>0.25</v>
          </cell>
          <cell r="HN32">
            <v>0.25</v>
          </cell>
          <cell r="HO32">
            <v>0.25</v>
          </cell>
          <cell r="HP32">
            <v>0.25</v>
          </cell>
          <cell r="HQ32">
            <v>0.25</v>
          </cell>
          <cell r="HR32">
            <v>0.25</v>
          </cell>
          <cell r="HS32">
            <v>0.25</v>
          </cell>
          <cell r="HT32">
            <v>0.25</v>
          </cell>
          <cell r="HU32">
            <v>0.25</v>
          </cell>
          <cell r="HV32">
            <v>0.25</v>
          </cell>
          <cell r="HW32">
            <v>0.25</v>
          </cell>
          <cell r="HX32">
            <v>0.25</v>
          </cell>
          <cell r="HY32">
            <v>0.25</v>
          </cell>
          <cell r="HZ32">
            <v>0.25</v>
          </cell>
          <cell r="IA32">
            <v>0.25</v>
          </cell>
          <cell r="IB32">
            <v>0.25</v>
          </cell>
          <cell r="IC32">
            <v>0.25</v>
          </cell>
          <cell r="ID32">
            <v>0.25</v>
          </cell>
          <cell r="IE32">
            <v>0.25</v>
          </cell>
          <cell r="IF32">
            <v>0.25</v>
          </cell>
          <cell r="IG32">
            <v>0.25</v>
          </cell>
          <cell r="IH32">
            <v>0.25</v>
          </cell>
          <cell r="II32">
            <v>0.25</v>
          </cell>
          <cell r="IJ32">
            <v>0.25</v>
          </cell>
          <cell r="IK32">
            <v>0.25</v>
          </cell>
          <cell r="IL32">
            <v>0.25</v>
          </cell>
          <cell r="IM32">
            <v>0.25</v>
          </cell>
          <cell r="IN32">
            <v>0.25</v>
          </cell>
          <cell r="IO32">
            <v>0.25</v>
          </cell>
          <cell r="IP32">
            <v>0.25</v>
          </cell>
          <cell r="IQ32">
            <v>0.25</v>
          </cell>
          <cell r="IR32">
            <v>0.25</v>
          </cell>
          <cell r="IS32">
            <v>0.25</v>
          </cell>
          <cell r="IT32">
            <v>0.25</v>
          </cell>
          <cell r="IU32">
            <v>0.25</v>
          </cell>
          <cell r="IV32">
            <v>0.25</v>
          </cell>
        </row>
        <row r="33">
          <cell r="EK33">
            <v>0.25</v>
          </cell>
          <cell r="EL33">
            <v>0.25</v>
          </cell>
          <cell r="EM33">
            <v>0.25</v>
          </cell>
          <cell r="EN33">
            <v>0.25</v>
          </cell>
          <cell r="EO33">
            <v>0.25</v>
          </cell>
          <cell r="EP33">
            <v>0.25</v>
          </cell>
          <cell r="EQ33">
            <v>0.25</v>
          </cell>
          <cell r="ER33">
            <v>0.25</v>
          </cell>
          <cell r="ES33">
            <v>0.25</v>
          </cell>
          <cell r="ET33">
            <v>0.25</v>
          </cell>
          <cell r="EU33">
            <v>0.25</v>
          </cell>
          <cell r="EV33">
            <v>0.25</v>
          </cell>
          <cell r="EW33">
            <v>0.25</v>
          </cell>
          <cell r="EX33">
            <v>0.25</v>
          </cell>
          <cell r="EY33">
            <v>0.25</v>
          </cell>
          <cell r="EZ33">
            <v>0.25</v>
          </cell>
          <cell r="FA33">
            <v>0.25</v>
          </cell>
          <cell r="FB33">
            <v>0.25</v>
          </cell>
          <cell r="FC33">
            <v>0.25</v>
          </cell>
          <cell r="FD33">
            <v>0.25</v>
          </cell>
          <cell r="FE33">
            <v>0.25</v>
          </cell>
          <cell r="FF33">
            <v>0.25</v>
          </cell>
          <cell r="FG33">
            <v>0.25</v>
          </cell>
          <cell r="FH33">
            <v>0.25</v>
          </cell>
          <cell r="FI33">
            <v>0.25</v>
          </cell>
          <cell r="FJ33">
            <v>0.25</v>
          </cell>
          <cell r="FK33">
            <v>0.25</v>
          </cell>
          <cell r="FL33">
            <v>0.25</v>
          </cell>
          <cell r="FM33">
            <v>0.25</v>
          </cell>
          <cell r="FN33">
            <v>0.25</v>
          </cell>
          <cell r="FO33">
            <v>0.25</v>
          </cell>
          <cell r="FP33">
            <v>0.25</v>
          </cell>
          <cell r="FQ33">
            <v>0.25</v>
          </cell>
          <cell r="FR33">
            <v>0.25</v>
          </cell>
          <cell r="FS33">
            <v>0.25</v>
          </cell>
          <cell r="FT33">
            <v>0.25</v>
          </cell>
          <cell r="FU33">
            <v>0.25</v>
          </cell>
          <cell r="FV33">
            <v>0.25</v>
          </cell>
          <cell r="FW33">
            <v>0.25</v>
          </cell>
          <cell r="FX33">
            <v>0.25</v>
          </cell>
          <cell r="FY33">
            <v>0.25</v>
          </cell>
          <cell r="FZ33">
            <v>0.25</v>
          </cell>
          <cell r="GA33">
            <v>0.25</v>
          </cell>
          <cell r="GB33">
            <v>0.25</v>
          </cell>
          <cell r="GC33">
            <v>0.25</v>
          </cell>
          <cell r="GD33">
            <v>0.25</v>
          </cell>
          <cell r="GE33">
            <v>0.25</v>
          </cell>
          <cell r="GF33">
            <v>0.25</v>
          </cell>
          <cell r="GG33">
            <v>0.25</v>
          </cell>
          <cell r="GH33">
            <v>0.25</v>
          </cell>
          <cell r="GI33">
            <v>0.25</v>
          </cell>
          <cell r="GJ33">
            <v>0.25</v>
          </cell>
          <cell r="GK33">
            <v>0.25</v>
          </cell>
          <cell r="GL33">
            <v>0.25</v>
          </cell>
          <cell r="GM33">
            <v>0.25</v>
          </cell>
          <cell r="GN33">
            <v>0.25</v>
          </cell>
          <cell r="GO33">
            <v>0.25</v>
          </cell>
          <cell r="GP33">
            <v>0.25</v>
          </cell>
          <cell r="GQ33">
            <v>0.25</v>
          </cell>
          <cell r="GR33">
            <v>0.25</v>
          </cell>
          <cell r="GS33">
            <v>0.25</v>
          </cell>
          <cell r="GT33">
            <v>0.25</v>
          </cell>
          <cell r="GU33">
            <v>0.25</v>
          </cell>
          <cell r="GV33">
            <v>0.25</v>
          </cell>
          <cell r="GW33">
            <v>0.25</v>
          </cell>
          <cell r="GX33">
            <v>0.25</v>
          </cell>
          <cell r="GY33">
            <v>0.25</v>
          </cell>
          <cell r="GZ33">
            <v>0.25</v>
          </cell>
          <cell r="HA33">
            <v>0.25</v>
          </cell>
          <cell r="HB33">
            <v>0.25</v>
          </cell>
          <cell r="HC33">
            <v>0.25</v>
          </cell>
          <cell r="HD33">
            <v>0.25</v>
          </cell>
          <cell r="HE33">
            <v>0.25</v>
          </cell>
          <cell r="HF33">
            <v>0.25</v>
          </cell>
          <cell r="HG33">
            <v>0.25</v>
          </cell>
          <cell r="HH33">
            <v>0.25</v>
          </cell>
          <cell r="HI33">
            <v>0.25</v>
          </cell>
          <cell r="HJ33">
            <v>0.25</v>
          </cell>
          <cell r="HK33">
            <v>0.25</v>
          </cell>
          <cell r="HL33">
            <v>0.25</v>
          </cell>
          <cell r="HM33">
            <v>0.25</v>
          </cell>
          <cell r="HN33">
            <v>0.25</v>
          </cell>
          <cell r="HO33">
            <v>0.25</v>
          </cell>
          <cell r="HP33">
            <v>0.25</v>
          </cell>
          <cell r="HQ33">
            <v>0.25</v>
          </cell>
          <cell r="HR33">
            <v>0.25</v>
          </cell>
          <cell r="HS33">
            <v>0.25</v>
          </cell>
          <cell r="HT33">
            <v>0.25</v>
          </cell>
          <cell r="HU33">
            <v>0.25</v>
          </cell>
          <cell r="HV33">
            <v>0.25</v>
          </cell>
          <cell r="HW33">
            <v>0.25</v>
          </cell>
          <cell r="HX33">
            <v>0.25</v>
          </cell>
          <cell r="HY33">
            <v>0.25</v>
          </cell>
          <cell r="HZ33">
            <v>0.25</v>
          </cell>
          <cell r="IA33">
            <v>0.25</v>
          </cell>
          <cell r="IB33">
            <v>0.25</v>
          </cell>
          <cell r="IC33">
            <v>0.25</v>
          </cell>
          <cell r="ID33">
            <v>0.25</v>
          </cell>
          <cell r="IE33">
            <v>0.25</v>
          </cell>
          <cell r="IF33">
            <v>0.25</v>
          </cell>
          <cell r="IG33">
            <v>0.25</v>
          </cell>
          <cell r="IH33">
            <v>0.25</v>
          </cell>
          <cell r="II33">
            <v>0.25</v>
          </cell>
          <cell r="IJ33">
            <v>0.25</v>
          </cell>
          <cell r="IK33">
            <v>0.25</v>
          </cell>
          <cell r="IL33">
            <v>0.25</v>
          </cell>
          <cell r="IM33">
            <v>0.25</v>
          </cell>
          <cell r="IN33">
            <v>0.25</v>
          </cell>
          <cell r="IO33">
            <v>0.25</v>
          </cell>
          <cell r="IP33">
            <v>0.25</v>
          </cell>
          <cell r="IQ33">
            <v>0.25</v>
          </cell>
          <cell r="IR33">
            <v>0.25</v>
          </cell>
          <cell r="IS33">
            <v>0.25</v>
          </cell>
          <cell r="IT33">
            <v>0.25</v>
          </cell>
          <cell r="IU33">
            <v>0.25</v>
          </cell>
          <cell r="IV33">
            <v>0.25</v>
          </cell>
        </row>
        <row r="34">
          <cell r="EK34">
            <v>0.25</v>
          </cell>
          <cell r="EL34">
            <v>0.25</v>
          </cell>
          <cell r="EM34">
            <v>0.25</v>
          </cell>
          <cell r="EN34">
            <v>0.25</v>
          </cell>
          <cell r="EO34">
            <v>0.25</v>
          </cell>
          <cell r="EP34">
            <v>0.25</v>
          </cell>
          <cell r="EQ34">
            <v>0.25</v>
          </cell>
          <cell r="ER34">
            <v>0.25</v>
          </cell>
          <cell r="ES34">
            <v>0.25</v>
          </cell>
          <cell r="ET34">
            <v>0.25</v>
          </cell>
          <cell r="EU34">
            <v>0.25</v>
          </cell>
          <cell r="EV34">
            <v>0.25</v>
          </cell>
          <cell r="EW34">
            <v>0.25</v>
          </cell>
          <cell r="EX34">
            <v>0.25</v>
          </cell>
          <cell r="EY34">
            <v>0.25</v>
          </cell>
          <cell r="EZ34">
            <v>0.25</v>
          </cell>
          <cell r="FA34">
            <v>0.25</v>
          </cell>
          <cell r="FB34">
            <v>0.25</v>
          </cell>
          <cell r="FC34">
            <v>0.25</v>
          </cell>
          <cell r="FD34">
            <v>0.25</v>
          </cell>
          <cell r="FE34">
            <v>0.25</v>
          </cell>
          <cell r="FF34">
            <v>0.25</v>
          </cell>
          <cell r="FG34">
            <v>0.25</v>
          </cell>
          <cell r="FH34">
            <v>0.25</v>
          </cell>
          <cell r="FI34">
            <v>0.25</v>
          </cell>
          <cell r="FJ34">
            <v>0.25</v>
          </cell>
          <cell r="FK34">
            <v>0.25</v>
          </cell>
          <cell r="FL34">
            <v>0.25</v>
          </cell>
          <cell r="FM34">
            <v>0.25</v>
          </cell>
          <cell r="FN34">
            <v>0.25</v>
          </cell>
          <cell r="FO34">
            <v>0.25</v>
          </cell>
          <cell r="FP34">
            <v>0.25</v>
          </cell>
          <cell r="FQ34">
            <v>0.25</v>
          </cell>
          <cell r="FR34">
            <v>0.25</v>
          </cell>
          <cell r="FS34">
            <v>0.25</v>
          </cell>
          <cell r="FT34">
            <v>0.25</v>
          </cell>
          <cell r="FU34">
            <v>0.25</v>
          </cell>
          <cell r="FV34">
            <v>0.25</v>
          </cell>
          <cell r="FW34">
            <v>0.25</v>
          </cell>
          <cell r="FX34">
            <v>0.25</v>
          </cell>
          <cell r="FY34">
            <v>0.25</v>
          </cell>
          <cell r="FZ34">
            <v>0.25</v>
          </cell>
          <cell r="GA34">
            <v>0.25</v>
          </cell>
          <cell r="GB34">
            <v>0.25</v>
          </cell>
          <cell r="GC34">
            <v>0.25</v>
          </cell>
          <cell r="GD34">
            <v>0.25</v>
          </cell>
          <cell r="GE34">
            <v>0.25</v>
          </cell>
          <cell r="GF34">
            <v>0.25</v>
          </cell>
          <cell r="GG34">
            <v>0.25</v>
          </cell>
          <cell r="GH34">
            <v>0.25</v>
          </cell>
          <cell r="GI34">
            <v>0.25</v>
          </cell>
          <cell r="GJ34">
            <v>0.25</v>
          </cell>
          <cell r="GK34">
            <v>0.25</v>
          </cell>
          <cell r="GL34">
            <v>0.25</v>
          </cell>
          <cell r="GM34">
            <v>0.25</v>
          </cell>
          <cell r="GN34">
            <v>0.25</v>
          </cell>
          <cell r="GO34">
            <v>0.25</v>
          </cell>
          <cell r="GP34">
            <v>0.25</v>
          </cell>
          <cell r="GQ34">
            <v>0.25</v>
          </cell>
          <cell r="GR34">
            <v>0.25</v>
          </cell>
          <cell r="GS34">
            <v>0.25</v>
          </cell>
          <cell r="GT34">
            <v>0.25</v>
          </cell>
          <cell r="GU34">
            <v>0.25</v>
          </cell>
          <cell r="GV34">
            <v>0.25</v>
          </cell>
          <cell r="GW34">
            <v>0.25</v>
          </cell>
          <cell r="GX34">
            <v>0.25</v>
          </cell>
          <cell r="GY34">
            <v>0.25</v>
          </cell>
          <cell r="GZ34">
            <v>0.25</v>
          </cell>
          <cell r="HA34">
            <v>0.25</v>
          </cell>
          <cell r="HB34">
            <v>0.25</v>
          </cell>
          <cell r="HC34">
            <v>0.25</v>
          </cell>
          <cell r="HD34">
            <v>0.25</v>
          </cell>
          <cell r="HE34">
            <v>0.25</v>
          </cell>
          <cell r="HF34">
            <v>0.25</v>
          </cell>
          <cell r="HG34">
            <v>0.25</v>
          </cell>
          <cell r="HH34">
            <v>0.25</v>
          </cell>
          <cell r="HI34">
            <v>0.25</v>
          </cell>
          <cell r="HJ34">
            <v>0.25</v>
          </cell>
          <cell r="HK34">
            <v>0.25</v>
          </cell>
          <cell r="HL34">
            <v>0.25</v>
          </cell>
          <cell r="HM34">
            <v>0.25</v>
          </cell>
          <cell r="HN34">
            <v>0.25</v>
          </cell>
          <cell r="HO34">
            <v>0.25</v>
          </cell>
          <cell r="HP34">
            <v>0.25</v>
          </cell>
          <cell r="HQ34">
            <v>0.25</v>
          </cell>
          <cell r="HR34">
            <v>0.25</v>
          </cell>
          <cell r="HS34">
            <v>0.25</v>
          </cell>
          <cell r="HT34">
            <v>0.25</v>
          </cell>
          <cell r="HU34">
            <v>0.25</v>
          </cell>
          <cell r="HV34">
            <v>0.25</v>
          </cell>
          <cell r="HW34">
            <v>0.25</v>
          </cell>
          <cell r="HX34">
            <v>0.25</v>
          </cell>
          <cell r="HY34">
            <v>0.25</v>
          </cell>
          <cell r="HZ34">
            <v>0.25</v>
          </cell>
          <cell r="IA34">
            <v>0.25</v>
          </cell>
          <cell r="IB34">
            <v>0.25</v>
          </cell>
          <cell r="IC34">
            <v>0.25</v>
          </cell>
          <cell r="ID34">
            <v>0.25</v>
          </cell>
          <cell r="IE34">
            <v>0.25</v>
          </cell>
          <cell r="IF34">
            <v>0.25</v>
          </cell>
          <cell r="IG34">
            <v>0.25</v>
          </cell>
          <cell r="IH34">
            <v>0.25</v>
          </cell>
          <cell r="II34">
            <v>0.25</v>
          </cell>
          <cell r="IJ34">
            <v>0.25</v>
          </cell>
          <cell r="IK34">
            <v>0.25</v>
          </cell>
          <cell r="IL34">
            <v>0.25</v>
          </cell>
          <cell r="IM34">
            <v>0.25</v>
          </cell>
          <cell r="IN34">
            <v>0.25</v>
          </cell>
          <cell r="IO34">
            <v>0.25</v>
          </cell>
          <cell r="IP34">
            <v>0.25</v>
          </cell>
          <cell r="IQ34">
            <v>0.25</v>
          </cell>
          <cell r="IR34">
            <v>0.25</v>
          </cell>
          <cell r="IS34">
            <v>0.25</v>
          </cell>
          <cell r="IT34">
            <v>0.25</v>
          </cell>
          <cell r="IU34">
            <v>0.25</v>
          </cell>
          <cell r="IV34">
            <v>0.25</v>
          </cell>
        </row>
        <row r="35">
          <cell r="EK35">
            <v>0.25</v>
          </cell>
          <cell r="EL35">
            <v>0.25</v>
          </cell>
          <cell r="EM35">
            <v>0.25</v>
          </cell>
          <cell r="EN35">
            <v>0.25</v>
          </cell>
          <cell r="EO35">
            <v>0.25</v>
          </cell>
          <cell r="EP35">
            <v>0.25</v>
          </cell>
          <cell r="EQ35">
            <v>0.25</v>
          </cell>
          <cell r="ER35">
            <v>0.25</v>
          </cell>
          <cell r="ES35">
            <v>0.25</v>
          </cell>
          <cell r="ET35">
            <v>0.25</v>
          </cell>
          <cell r="EU35">
            <v>0.25</v>
          </cell>
          <cell r="EV35">
            <v>0.25</v>
          </cell>
          <cell r="EW35">
            <v>0.25</v>
          </cell>
          <cell r="EX35">
            <v>0.25</v>
          </cell>
          <cell r="EY35">
            <v>0.25</v>
          </cell>
          <cell r="EZ35">
            <v>0.25</v>
          </cell>
          <cell r="FA35">
            <v>0.25</v>
          </cell>
          <cell r="FB35">
            <v>0.25</v>
          </cell>
          <cell r="FC35">
            <v>0.25</v>
          </cell>
          <cell r="FD35">
            <v>0.25</v>
          </cell>
          <cell r="FE35">
            <v>0.25</v>
          </cell>
          <cell r="FF35">
            <v>0.25</v>
          </cell>
          <cell r="FG35">
            <v>0.25</v>
          </cell>
          <cell r="FH35">
            <v>0.25</v>
          </cell>
          <cell r="FI35">
            <v>0.25</v>
          </cell>
          <cell r="FJ35">
            <v>0.25</v>
          </cell>
          <cell r="FK35">
            <v>0.25</v>
          </cell>
          <cell r="FL35">
            <v>0.25</v>
          </cell>
          <cell r="FM35">
            <v>0.25</v>
          </cell>
          <cell r="FN35">
            <v>0.25</v>
          </cell>
          <cell r="FO35">
            <v>0.25</v>
          </cell>
          <cell r="FP35">
            <v>0.25</v>
          </cell>
          <cell r="FQ35">
            <v>0.25</v>
          </cell>
          <cell r="FR35">
            <v>0.25</v>
          </cell>
          <cell r="FS35">
            <v>0.25</v>
          </cell>
          <cell r="FT35">
            <v>0.25</v>
          </cell>
          <cell r="FU35">
            <v>0.25</v>
          </cell>
          <cell r="FV35">
            <v>0.25</v>
          </cell>
          <cell r="FW35">
            <v>0.25</v>
          </cell>
          <cell r="FX35">
            <v>0.25</v>
          </cell>
          <cell r="FY35">
            <v>0.25</v>
          </cell>
          <cell r="FZ35">
            <v>0.25</v>
          </cell>
          <cell r="GA35">
            <v>0.25</v>
          </cell>
          <cell r="GB35">
            <v>0.25</v>
          </cell>
          <cell r="GC35">
            <v>0.25</v>
          </cell>
          <cell r="GD35">
            <v>0.25</v>
          </cell>
          <cell r="GE35">
            <v>0.25</v>
          </cell>
          <cell r="GF35">
            <v>0.25</v>
          </cell>
          <cell r="GG35">
            <v>0.25</v>
          </cell>
          <cell r="GH35">
            <v>0.25</v>
          </cell>
          <cell r="GI35">
            <v>0.25</v>
          </cell>
          <cell r="GJ35">
            <v>0.25</v>
          </cell>
          <cell r="GK35">
            <v>0.25</v>
          </cell>
          <cell r="GL35">
            <v>0.25</v>
          </cell>
          <cell r="GM35">
            <v>0.25</v>
          </cell>
          <cell r="GN35">
            <v>0.25</v>
          </cell>
          <cell r="GO35">
            <v>0.25</v>
          </cell>
          <cell r="GP35">
            <v>0.25</v>
          </cell>
          <cell r="GQ35">
            <v>0.25</v>
          </cell>
          <cell r="GR35">
            <v>0.25</v>
          </cell>
          <cell r="GS35">
            <v>0.25</v>
          </cell>
          <cell r="GT35">
            <v>0.25</v>
          </cell>
          <cell r="GU35">
            <v>0.25</v>
          </cell>
          <cell r="GV35">
            <v>0.25</v>
          </cell>
          <cell r="GW35">
            <v>0.25</v>
          </cell>
          <cell r="GX35">
            <v>0.25</v>
          </cell>
          <cell r="GY35">
            <v>0.25</v>
          </cell>
          <cell r="GZ35">
            <v>0.25</v>
          </cell>
          <cell r="HA35">
            <v>0.25</v>
          </cell>
          <cell r="HB35">
            <v>0.25</v>
          </cell>
          <cell r="HC35">
            <v>0.25</v>
          </cell>
          <cell r="HD35">
            <v>0.25</v>
          </cell>
          <cell r="HE35">
            <v>0.25</v>
          </cell>
          <cell r="HF35">
            <v>0.25</v>
          </cell>
          <cell r="HG35">
            <v>0.25</v>
          </cell>
          <cell r="HH35">
            <v>0.25</v>
          </cell>
          <cell r="HI35">
            <v>0.25</v>
          </cell>
          <cell r="HJ35">
            <v>0.25</v>
          </cell>
          <cell r="HK35">
            <v>0.25</v>
          </cell>
          <cell r="HL35">
            <v>0.25</v>
          </cell>
          <cell r="HM35">
            <v>0.25</v>
          </cell>
          <cell r="HN35">
            <v>0.25</v>
          </cell>
          <cell r="HO35">
            <v>0.25</v>
          </cell>
          <cell r="HP35">
            <v>0.25</v>
          </cell>
          <cell r="HQ35">
            <v>0.25</v>
          </cell>
          <cell r="HR35">
            <v>0.25</v>
          </cell>
          <cell r="HS35">
            <v>0.25</v>
          </cell>
          <cell r="HT35">
            <v>0.25</v>
          </cell>
          <cell r="HU35">
            <v>0.25</v>
          </cell>
          <cell r="HV35">
            <v>0.25</v>
          </cell>
          <cell r="HW35">
            <v>0.25</v>
          </cell>
          <cell r="HX35">
            <v>0.25</v>
          </cell>
          <cell r="HY35">
            <v>0.25</v>
          </cell>
          <cell r="HZ35">
            <v>0.25</v>
          </cell>
          <cell r="IA35">
            <v>0.25</v>
          </cell>
          <cell r="IB35">
            <v>0.25</v>
          </cell>
          <cell r="IC35">
            <v>0.25</v>
          </cell>
          <cell r="ID35">
            <v>0.25</v>
          </cell>
          <cell r="IE35">
            <v>0.25</v>
          </cell>
          <cell r="IF35">
            <v>0.25</v>
          </cell>
          <cell r="IG35">
            <v>0.25</v>
          </cell>
          <cell r="IH35">
            <v>0.25</v>
          </cell>
          <cell r="II35">
            <v>0.25</v>
          </cell>
          <cell r="IJ35">
            <v>0.25</v>
          </cell>
          <cell r="IK35">
            <v>0.25</v>
          </cell>
          <cell r="IL35">
            <v>0.25</v>
          </cell>
          <cell r="IM35">
            <v>0.25</v>
          </cell>
          <cell r="IN35">
            <v>0.25</v>
          </cell>
          <cell r="IO35">
            <v>0.25</v>
          </cell>
          <cell r="IP35">
            <v>0.25</v>
          </cell>
          <cell r="IQ35">
            <v>0.25</v>
          </cell>
          <cell r="IR35">
            <v>0.25</v>
          </cell>
          <cell r="IS35">
            <v>0.25</v>
          </cell>
          <cell r="IT35">
            <v>0.25</v>
          </cell>
          <cell r="IU35">
            <v>0.25</v>
          </cell>
          <cell r="IV35">
            <v>0.25</v>
          </cell>
        </row>
        <row r="36">
          <cell r="EK36">
            <v>0.25</v>
          </cell>
          <cell r="EL36">
            <v>0.25</v>
          </cell>
          <cell r="EM36">
            <v>0.25</v>
          </cell>
          <cell r="EN36">
            <v>0.25</v>
          </cell>
          <cell r="EO36">
            <v>0.25</v>
          </cell>
          <cell r="EP36">
            <v>0.25</v>
          </cell>
          <cell r="EQ36">
            <v>0.25</v>
          </cell>
          <cell r="ER36">
            <v>0.25</v>
          </cell>
          <cell r="ES36">
            <v>0.25</v>
          </cell>
          <cell r="ET36">
            <v>0.25</v>
          </cell>
          <cell r="EU36">
            <v>0.25</v>
          </cell>
          <cell r="EV36">
            <v>0.25</v>
          </cell>
          <cell r="EW36">
            <v>0.25</v>
          </cell>
          <cell r="EX36">
            <v>0.25</v>
          </cell>
          <cell r="EY36">
            <v>0.25</v>
          </cell>
          <cell r="EZ36">
            <v>0.25</v>
          </cell>
          <cell r="FA36">
            <v>0.25</v>
          </cell>
          <cell r="FB36">
            <v>0.25</v>
          </cell>
          <cell r="FC36">
            <v>0.25</v>
          </cell>
          <cell r="FD36">
            <v>0.25</v>
          </cell>
          <cell r="FE36">
            <v>0.25</v>
          </cell>
          <cell r="FF36">
            <v>0.25</v>
          </cell>
          <cell r="FG36">
            <v>0.25</v>
          </cell>
          <cell r="FH36">
            <v>0.25</v>
          </cell>
          <cell r="FI36">
            <v>0.25</v>
          </cell>
          <cell r="FJ36">
            <v>0.25</v>
          </cell>
          <cell r="FK36">
            <v>0.25</v>
          </cell>
          <cell r="FL36">
            <v>0.25</v>
          </cell>
          <cell r="FM36">
            <v>0.25</v>
          </cell>
          <cell r="FN36">
            <v>0.25</v>
          </cell>
          <cell r="FO36">
            <v>0.25</v>
          </cell>
          <cell r="FP36">
            <v>0.25</v>
          </cell>
          <cell r="FQ36">
            <v>0.25</v>
          </cell>
          <cell r="FR36">
            <v>0.25</v>
          </cell>
          <cell r="FS36">
            <v>0.25</v>
          </cell>
          <cell r="FT36">
            <v>0.25</v>
          </cell>
          <cell r="FU36">
            <v>0.25</v>
          </cell>
          <cell r="FV36">
            <v>0.25</v>
          </cell>
          <cell r="FW36">
            <v>0.25</v>
          </cell>
          <cell r="FX36">
            <v>0.25</v>
          </cell>
          <cell r="FY36">
            <v>0.25</v>
          </cell>
          <cell r="FZ36">
            <v>0.25</v>
          </cell>
          <cell r="GA36">
            <v>0.25</v>
          </cell>
          <cell r="GB36">
            <v>0.25</v>
          </cell>
          <cell r="GC36">
            <v>0.25</v>
          </cell>
          <cell r="GD36">
            <v>0.25</v>
          </cell>
          <cell r="GE36">
            <v>0.25</v>
          </cell>
          <cell r="GF36">
            <v>0.25</v>
          </cell>
          <cell r="GG36">
            <v>0.25</v>
          </cell>
          <cell r="GH36">
            <v>0.25</v>
          </cell>
          <cell r="GI36">
            <v>0.25</v>
          </cell>
          <cell r="GJ36">
            <v>0.25</v>
          </cell>
          <cell r="GK36">
            <v>0.25</v>
          </cell>
          <cell r="GL36">
            <v>0.25</v>
          </cell>
          <cell r="GM36">
            <v>0.25</v>
          </cell>
          <cell r="GN36">
            <v>0.25</v>
          </cell>
          <cell r="GO36">
            <v>0.25</v>
          </cell>
          <cell r="GP36">
            <v>0.25</v>
          </cell>
          <cell r="GQ36">
            <v>0.25</v>
          </cell>
          <cell r="GR36">
            <v>0.25</v>
          </cell>
          <cell r="GS36">
            <v>0.25</v>
          </cell>
          <cell r="GT36">
            <v>0.25</v>
          </cell>
          <cell r="GU36">
            <v>0.25</v>
          </cell>
          <cell r="GV36">
            <v>0.25</v>
          </cell>
          <cell r="GW36">
            <v>0.25</v>
          </cell>
          <cell r="GX36">
            <v>0.25</v>
          </cell>
          <cell r="GY36">
            <v>0.25</v>
          </cell>
          <cell r="GZ36">
            <v>0.25</v>
          </cell>
          <cell r="HA36">
            <v>0.25</v>
          </cell>
          <cell r="HB36">
            <v>0.25</v>
          </cell>
          <cell r="HC36">
            <v>0.25</v>
          </cell>
          <cell r="HD36">
            <v>0.25</v>
          </cell>
          <cell r="HE36">
            <v>0.25</v>
          </cell>
          <cell r="HF36">
            <v>0.25</v>
          </cell>
          <cell r="HG36">
            <v>0.25</v>
          </cell>
          <cell r="HH36">
            <v>0.25</v>
          </cell>
          <cell r="HI36">
            <v>0.25</v>
          </cell>
          <cell r="HJ36">
            <v>0.25</v>
          </cell>
          <cell r="HK36">
            <v>0.25</v>
          </cell>
          <cell r="HL36">
            <v>0.25</v>
          </cell>
          <cell r="HM36">
            <v>0.25</v>
          </cell>
          <cell r="HN36">
            <v>0.25</v>
          </cell>
          <cell r="HO36">
            <v>0.25</v>
          </cell>
          <cell r="HP36">
            <v>0.25</v>
          </cell>
          <cell r="HQ36">
            <v>0.25</v>
          </cell>
          <cell r="HR36">
            <v>0.25</v>
          </cell>
          <cell r="HS36">
            <v>0.25</v>
          </cell>
          <cell r="HT36">
            <v>0.25</v>
          </cell>
          <cell r="HU36">
            <v>0.25</v>
          </cell>
          <cell r="HV36">
            <v>0.25</v>
          </cell>
          <cell r="HW36">
            <v>0.25</v>
          </cell>
          <cell r="HX36">
            <v>0.25</v>
          </cell>
          <cell r="HY36">
            <v>0.25</v>
          </cell>
          <cell r="HZ36">
            <v>0.25</v>
          </cell>
          <cell r="IA36">
            <v>0.25</v>
          </cell>
          <cell r="IB36">
            <v>0.25</v>
          </cell>
          <cell r="IC36">
            <v>0.25</v>
          </cell>
          <cell r="ID36">
            <v>0.25</v>
          </cell>
          <cell r="IE36">
            <v>0.25</v>
          </cell>
          <cell r="IF36">
            <v>0.25</v>
          </cell>
          <cell r="IG36">
            <v>0.25</v>
          </cell>
          <cell r="IH36">
            <v>0.25</v>
          </cell>
          <cell r="II36">
            <v>0.25</v>
          </cell>
          <cell r="IJ36">
            <v>0.25</v>
          </cell>
          <cell r="IK36">
            <v>0.25</v>
          </cell>
          <cell r="IL36">
            <v>0.25</v>
          </cell>
          <cell r="IM36">
            <v>0.25</v>
          </cell>
          <cell r="IN36">
            <v>0.25</v>
          </cell>
          <cell r="IO36">
            <v>0.25</v>
          </cell>
          <cell r="IP36">
            <v>0.25</v>
          </cell>
          <cell r="IQ36">
            <v>0.25</v>
          </cell>
          <cell r="IR36">
            <v>0.25</v>
          </cell>
          <cell r="IS36">
            <v>0.25</v>
          </cell>
          <cell r="IT36">
            <v>0.25</v>
          </cell>
          <cell r="IU36">
            <v>0.25</v>
          </cell>
          <cell r="IV36">
            <v>0.25</v>
          </cell>
        </row>
        <row r="37">
          <cell r="EK37">
            <v>0.25</v>
          </cell>
          <cell r="EL37">
            <v>0.25</v>
          </cell>
          <cell r="EM37">
            <v>0.25</v>
          </cell>
          <cell r="EN37">
            <v>0.25</v>
          </cell>
          <cell r="EO37">
            <v>0.25</v>
          </cell>
          <cell r="EP37">
            <v>0.25</v>
          </cell>
          <cell r="EQ37">
            <v>0.25</v>
          </cell>
          <cell r="ER37">
            <v>0.25</v>
          </cell>
          <cell r="ES37">
            <v>0.25</v>
          </cell>
          <cell r="ET37">
            <v>0.25</v>
          </cell>
          <cell r="EU37">
            <v>0.25</v>
          </cell>
          <cell r="EV37">
            <v>0.25</v>
          </cell>
          <cell r="EW37">
            <v>0.25</v>
          </cell>
          <cell r="EX37">
            <v>0.25</v>
          </cell>
          <cell r="EY37">
            <v>0.25</v>
          </cell>
          <cell r="EZ37">
            <v>0.25</v>
          </cell>
          <cell r="FA37">
            <v>0.25</v>
          </cell>
          <cell r="FB37">
            <v>0.25</v>
          </cell>
          <cell r="FC37">
            <v>0.25</v>
          </cell>
          <cell r="FD37">
            <v>0.25</v>
          </cell>
          <cell r="FE37">
            <v>0.25</v>
          </cell>
          <cell r="FF37">
            <v>0.25</v>
          </cell>
          <cell r="FG37">
            <v>0.25</v>
          </cell>
          <cell r="FH37">
            <v>0.25</v>
          </cell>
          <cell r="FI37">
            <v>0.25</v>
          </cell>
          <cell r="FJ37">
            <v>0.25</v>
          </cell>
          <cell r="FK37">
            <v>0.25</v>
          </cell>
          <cell r="FL37">
            <v>0.25</v>
          </cell>
          <cell r="FM37">
            <v>0.25</v>
          </cell>
          <cell r="FN37">
            <v>0.25</v>
          </cell>
          <cell r="FO37">
            <v>0.25</v>
          </cell>
          <cell r="FP37">
            <v>0.25</v>
          </cell>
          <cell r="FQ37">
            <v>0.25</v>
          </cell>
          <cell r="FR37">
            <v>0.25</v>
          </cell>
          <cell r="FS37">
            <v>0.25</v>
          </cell>
          <cell r="FT37">
            <v>0.25</v>
          </cell>
          <cell r="FU37">
            <v>0.25</v>
          </cell>
          <cell r="FV37">
            <v>0.25</v>
          </cell>
          <cell r="FW37">
            <v>0.25</v>
          </cell>
          <cell r="FX37">
            <v>0.25</v>
          </cell>
          <cell r="FY37">
            <v>0.25</v>
          </cell>
          <cell r="FZ37">
            <v>0.25</v>
          </cell>
          <cell r="GA37">
            <v>0.25</v>
          </cell>
          <cell r="GB37">
            <v>0.25</v>
          </cell>
          <cell r="GC37">
            <v>0.25</v>
          </cell>
          <cell r="GD37">
            <v>0.25</v>
          </cell>
          <cell r="GE37">
            <v>0.25</v>
          </cell>
          <cell r="GF37">
            <v>0.25</v>
          </cell>
          <cell r="GG37">
            <v>0.25</v>
          </cell>
          <cell r="GH37">
            <v>0.25</v>
          </cell>
          <cell r="GI37">
            <v>0.25</v>
          </cell>
          <cell r="GJ37">
            <v>0.25</v>
          </cell>
          <cell r="GK37">
            <v>0.25</v>
          </cell>
          <cell r="GL37">
            <v>0.25</v>
          </cell>
          <cell r="GM37">
            <v>0.25</v>
          </cell>
          <cell r="GN37">
            <v>0.25</v>
          </cell>
          <cell r="GO37">
            <v>0.25</v>
          </cell>
          <cell r="GP37">
            <v>0.25</v>
          </cell>
          <cell r="GQ37">
            <v>0.25</v>
          </cell>
          <cell r="GR37">
            <v>0.25</v>
          </cell>
          <cell r="GS37">
            <v>0.25</v>
          </cell>
          <cell r="GT37">
            <v>0.25</v>
          </cell>
          <cell r="GU37">
            <v>0.25</v>
          </cell>
          <cell r="GV37">
            <v>0.25</v>
          </cell>
          <cell r="GW37">
            <v>0.25</v>
          </cell>
          <cell r="GX37">
            <v>0.25</v>
          </cell>
          <cell r="GY37">
            <v>0.25</v>
          </cell>
          <cell r="GZ37">
            <v>0.25</v>
          </cell>
          <cell r="HA37">
            <v>0.25</v>
          </cell>
          <cell r="HB37">
            <v>0.25</v>
          </cell>
          <cell r="HC37">
            <v>0.25</v>
          </cell>
          <cell r="HD37">
            <v>0.25</v>
          </cell>
          <cell r="HE37">
            <v>0.25</v>
          </cell>
          <cell r="HF37">
            <v>0.25</v>
          </cell>
          <cell r="HG37">
            <v>0.25</v>
          </cell>
          <cell r="HH37">
            <v>0.25</v>
          </cell>
          <cell r="HI37">
            <v>0.25</v>
          </cell>
          <cell r="HJ37">
            <v>0.25</v>
          </cell>
          <cell r="HK37">
            <v>0.25</v>
          </cell>
          <cell r="HL37">
            <v>0.25</v>
          </cell>
          <cell r="HM37">
            <v>0.25</v>
          </cell>
          <cell r="HN37">
            <v>0.25</v>
          </cell>
          <cell r="HO37">
            <v>0.25</v>
          </cell>
          <cell r="HP37">
            <v>0.25</v>
          </cell>
          <cell r="HQ37">
            <v>0.25</v>
          </cell>
          <cell r="HR37">
            <v>0.25</v>
          </cell>
          <cell r="HS37">
            <v>0.25</v>
          </cell>
          <cell r="HT37">
            <v>0.25</v>
          </cell>
          <cell r="HU37">
            <v>0.25</v>
          </cell>
          <cell r="HV37">
            <v>0.25</v>
          </cell>
          <cell r="HW37">
            <v>0.25</v>
          </cell>
          <cell r="HX37">
            <v>0.25</v>
          </cell>
          <cell r="HY37">
            <v>0.25</v>
          </cell>
          <cell r="HZ37">
            <v>0.25</v>
          </cell>
          <cell r="IA37">
            <v>0.25</v>
          </cell>
          <cell r="IB37">
            <v>0.25</v>
          </cell>
          <cell r="IC37">
            <v>0.25</v>
          </cell>
          <cell r="ID37">
            <v>0.25</v>
          </cell>
          <cell r="IE37">
            <v>0.25</v>
          </cell>
          <cell r="IF37">
            <v>0.25</v>
          </cell>
          <cell r="IG37">
            <v>0.25</v>
          </cell>
          <cell r="IH37">
            <v>0.25</v>
          </cell>
          <cell r="II37">
            <v>0.25</v>
          </cell>
          <cell r="IJ37">
            <v>0.25</v>
          </cell>
          <cell r="IK37">
            <v>0.25</v>
          </cell>
          <cell r="IL37">
            <v>0.25</v>
          </cell>
          <cell r="IM37">
            <v>0.25</v>
          </cell>
          <cell r="IN37">
            <v>0.25</v>
          </cell>
          <cell r="IO37">
            <v>0.25</v>
          </cell>
          <cell r="IP37">
            <v>0.25</v>
          </cell>
          <cell r="IQ37">
            <v>0.25</v>
          </cell>
          <cell r="IR37">
            <v>0.25</v>
          </cell>
          <cell r="IS37">
            <v>0.25</v>
          </cell>
          <cell r="IT37">
            <v>0.25</v>
          </cell>
          <cell r="IU37">
            <v>0.25</v>
          </cell>
          <cell r="IV37">
            <v>0.25</v>
          </cell>
        </row>
        <row r="38">
          <cell r="EK38">
            <v>0.25</v>
          </cell>
          <cell r="EL38">
            <v>0.25</v>
          </cell>
          <cell r="EM38">
            <v>0.25</v>
          </cell>
          <cell r="EN38">
            <v>0.25</v>
          </cell>
          <cell r="EO38">
            <v>0.25</v>
          </cell>
          <cell r="EP38">
            <v>0.25</v>
          </cell>
          <cell r="EQ38">
            <v>0.25</v>
          </cell>
          <cell r="ER38">
            <v>0.25</v>
          </cell>
          <cell r="ES38">
            <v>0.25</v>
          </cell>
          <cell r="ET38">
            <v>0.25</v>
          </cell>
          <cell r="EU38">
            <v>0.25</v>
          </cell>
          <cell r="EV38">
            <v>0.25</v>
          </cell>
          <cell r="EW38">
            <v>0.25</v>
          </cell>
          <cell r="EX38">
            <v>0.25</v>
          </cell>
          <cell r="EY38">
            <v>0.25</v>
          </cell>
          <cell r="EZ38">
            <v>0.25</v>
          </cell>
          <cell r="FA38">
            <v>0.25</v>
          </cell>
          <cell r="FB38">
            <v>0.25</v>
          </cell>
          <cell r="FC38">
            <v>0.25</v>
          </cell>
          <cell r="FD38">
            <v>0.25</v>
          </cell>
          <cell r="FE38">
            <v>0.25</v>
          </cell>
          <cell r="FF38">
            <v>0.25</v>
          </cell>
          <cell r="FG38">
            <v>0.25</v>
          </cell>
          <cell r="FH38">
            <v>0.25</v>
          </cell>
          <cell r="FI38">
            <v>0.25</v>
          </cell>
          <cell r="FJ38">
            <v>0.25</v>
          </cell>
          <cell r="FK38">
            <v>0.25</v>
          </cell>
          <cell r="FL38">
            <v>0.25</v>
          </cell>
          <cell r="FM38">
            <v>0.25</v>
          </cell>
          <cell r="FN38">
            <v>0.25</v>
          </cell>
          <cell r="FO38">
            <v>0.25</v>
          </cell>
          <cell r="FP38">
            <v>0.25</v>
          </cell>
          <cell r="FQ38">
            <v>0.25</v>
          </cell>
          <cell r="FR38">
            <v>0.25</v>
          </cell>
          <cell r="FS38">
            <v>0.25</v>
          </cell>
          <cell r="FT38">
            <v>0.25</v>
          </cell>
          <cell r="FU38">
            <v>0.25</v>
          </cell>
          <cell r="FV38">
            <v>0.25</v>
          </cell>
          <cell r="FW38">
            <v>0.25</v>
          </cell>
          <cell r="FX38">
            <v>0.25</v>
          </cell>
          <cell r="FY38">
            <v>0.25</v>
          </cell>
          <cell r="FZ38">
            <v>0.25</v>
          </cell>
          <cell r="GA38">
            <v>0.25</v>
          </cell>
          <cell r="GB38">
            <v>0.25</v>
          </cell>
          <cell r="GC38">
            <v>0.25</v>
          </cell>
          <cell r="GD38">
            <v>0.25</v>
          </cell>
          <cell r="GE38">
            <v>0.25</v>
          </cell>
          <cell r="GF38">
            <v>0.25</v>
          </cell>
          <cell r="GG38">
            <v>0.25</v>
          </cell>
          <cell r="GH38">
            <v>0.25</v>
          </cell>
          <cell r="GI38">
            <v>0.25</v>
          </cell>
          <cell r="GJ38">
            <v>0.25</v>
          </cell>
          <cell r="GK38">
            <v>0.25</v>
          </cell>
          <cell r="GL38">
            <v>0.25</v>
          </cell>
          <cell r="GM38">
            <v>0.25</v>
          </cell>
          <cell r="GN38">
            <v>0.25</v>
          </cell>
          <cell r="GO38">
            <v>0.25</v>
          </cell>
          <cell r="GP38">
            <v>0.25</v>
          </cell>
          <cell r="GQ38">
            <v>0.25</v>
          </cell>
          <cell r="GR38">
            <v>0.25</v>
          </cell>
          <cell r="GS38">
            <v>0.25</v>
          </cell>
          <cell r="GT38">
            <v>0.25</v>
          </cell>
          <cell r="GU38">
            <v>0.25</v>
          </cell>
          <cell r="GV38">
            <v>0.25</v>
          </cell>
          <cell r="GW38">
            <v>0.25</v>
          </cell>
          <cell r="GX38">
            <v>0.25</v>
          </cell>
          <cell r="GY38">
            <v>0.25</v>
          </cell>
          <cell r="GZ38">
            <v>0.25</v>
          </cell>
          <cell r="HA38">
            <v>0.25</v>
          </cell>
          <cell r="HB38">
            <v>0.25</v>
          </cell>
          <cell r="HC38">
            <v>0.25</v>
          </cell>
          <cell r="HD38">
            <v>0.25</v>
          </cell>
          <cell r="HE38">
            <v>0.25</v>
          </cell>
          <cell r="HF38">
            <v>0.25</v>
          </cell>
          <cell r="HG38">
            <v>0.25</v>
          </cell>
          <cell r="HH38">
            <v>0.25</v>
          </cell>
          <cell r="HI38">
            <v>0.25</v>
          </cell>
          <cell r="HJ38">
            <v>0.25</v>
          </cell>
          <cell r="HK38">
            <v>0.25</v>
          </cell>
          <cell r="HL38">
            <v>0.25</v>
          </cell>
          <cell r="HM38">
            <v>0.25</v>
          </cell>
          <cell r="HN38">
            <v>0.25</v>
          </cell>
          <cell r="HO38">
            <v>0.25</v>
          </cell>
          <cell r="HP38">
            <v>0.25</v>
          </cell>
          <cell r="HQ38">
            <v>0.25</v>
          </cell>
          <cell r="HR38">
            <v>0.25</v>
          </cell>
          <cell r="HS38">
            <v>0.25</v>
          </cell>
          <cell r="HT38">
            <v>0.25</v>
          </cell>
          <cell r="HU38">
            <v>0.25</v>
          </cell>
          <cell r="HV38">
            <v>0.25</v>
          </cell>
          <cell r="HW38">
            <v>0.25</v>
          </cell>
          <cell r="HX38">
            <v>0.25</v>
          </cell>
          <cell r="HY38">
            <v>0.25</v>
          </cell>
          <cell r="HZ38">
            <v>0.25</v>
          </cell>
          <cell r="IA38">
            <v>0.25</v>
          </cell>
          <cell r="IB38">
            <v>0.25</v>
          </cell>
          <cell r="IC38">
            <v>0.25</v>
          </cell>
          <cell r="ID38">
            <v>0.25</v>
          </cell>
          <cell r="IE38">
            <v>0.25</v>
          </cell>
          <cell r="IF38">
            <v>0.25</v>
          </cell>
          <cell r="IG38">
            <v>0.25</v>
          </cell>
          <cell r="IH38">
            <v>0.25</v>
          </cell>
          <cell r="II38">
            <v>0.25</v>
          </cell>
          <cell r="IJ38">
            <v>0.25</v>
          </cell>
          <cell r="IK38">
            <v>0.25</v>
          </cell>
          <cell r="IL38">
            <v>0.25</v>
          </cell>
          <cell r="IM38">
            <v>0.25</v>
          </cell>
          <cell r="IN38">
            <v>0.25</v>
          </cell>
          <cell r="IO38">
            <v>0.25</v>
          </cell>
          <cell r="IP38">
            <v>0.25</v>
          </cell>
          <cell r="IQ38">
            <v>0.25</v>
          </cell>
          <cell r="IR38">
            <v>0.25</v>
          </cell>
          <cell r="IS38">
            <v>0.25</v>
          </cell>
          <cell r="IT38">
            <v>0.25</v>
          </cell>
          <cell r="IU38">
            <v>0.25</v>
          </cell>
          <cell r="IV38">
            <v>0.25</v>
          </cell>
        </row>
        <row r="39">
          <cell r="EK39">
            <v>0.25</v>
          </cell>
          <cell r="EL39">
            <v>0.25</v>
          </cell>
          <cell r="EM39">
            <v>0.25</v>
          </cell>
          <cell r="EN39">
            <v>0.25</v>
          </cell>
          <cell r="EO39">
            <v>0.25</v>
          </cell>
          <cell r="EP39">
            <v>0.25</v>
          </cell>
          <cell r="EQ39">
            <v>0.25</v>
          </cell>
          <cell r="ER39">
            <v>0.25</v>
          </cell>
          <cell r="ES39">
            <v>0.25</v>
          </cell>
          <cell r="ET39">
            <v>0.25</v>
          </cell>
          <cell r="EU39">
            <v>0.25</v>
          </cell>
          <cell r="EV39">
            <v>0.25</v>
          </cell>
          <cell r="EW39">
            <v>0.25</v>
          </cell>
          <cell r="EX39">
            <v>0.25</v>
          </cell>
          <cell r="EY39">
            <v>0.25</v>
          </cell>
          <cell r="EZ39">
            <v>0.25</v>
          </cell>
          <cell r="FA39">
            <v>0.25</v>
          </cell>
          <cell r="FB39">
            <v>0.25</v>
          </cell>
          <cell r="FC39">
            <v>0.25</v>
          </cell>
          <cell r="FD39">
            <v>0.25</v>
          </cell>
          <cell r="FE39">
            <v>0.25</v>
          </cell>
          <cell r="FF39">
            <v>0.25</v>
          </cell>
          <cell r="FG39">
            <v>0.25</v>
          </cell>
          <cell r="FH39">
            <v>0.25</v>
          </cell>
          <cell r="FI39">
            <v>0.25</v>
          </cell>
          <cell r="FJ39">
            <v>0.25</v>
          </cell>
          <cell r="FK39">
            <v>0.25</v>
          </cell>
          <cell r="FL39">
            <v>0.25</v>
          </cell>
          <cell r="FM39">
            <v>0.25</v>
          </cell>
          <cell r="FN39">
            <v>0.25</v>
          </cell>
          <cell r="FO39">
            <v>0.25</v>
          </cell>
          <cell r="FP39">
            <v>0.25</v>
          </cell>
          <cell r="FQ39">
            <v>0.25</v>
          </cell>
          <cell r="FR39">
            <v>0.25</v>
          </cell>
          <cell r="FS39">
            <v>0.25</v>
          </cell>
          <cell r="FT39">
            <v>0.25</v>
          </cell>
          <cell r="FU39">
            <v>0.25</v>
          </cell>
          <cell r="FV39">
            <v>0.25</v>
          </cell>
          <cell r="FW39">
            <v>0.25</v>
          </cell>
          <cell r="FX39">
            <v>0.25</v>
          </cell>
          <cell r="FY39">
            <v>0.25</v>
          </cell>
          <cell r="FZ39">
            <v>0.25</v>
          </cell>
          <cell r="GA39">
            <v>0.25</v>
          </cell>
          <cell r="GB39">
            <v>0.25</v>
          </cell>
          <cell r="GC39">
            <v>0.25</v>
          </cell>
          <cell r="GD39">
            <v>0.25</v>
          </cell>
          <cell r="GE39">
            <v>0.25</v>
          </cell>
          <cell r="GF39">
            <v>0.25</v>
          </cell>
          <cell r="GG39">
            <v>0.25</v>
          </cell>
          <cell r="GH39">
            <v>0.25</v>
          </cell>
          <cell r="GI39">
            <v>0.25</v>
          </cell>
          <cell r="GJ39">
            <v>0.25</v>
          </cell>
          <cell r="GK39">
            <v>0.25</v>
          </cell>
          <cell r="GL39">
            <v>0.25</v>
          </cell>
          <cell r="GM39">
            <v>0.25</v>
          </cell>
          <cell r="GN39">
            <v>0.25</v>
          </cell>
          <cell r="GO39">
            <v>0.25</v>
          </cell>
          <cell r="GP39">
            <v>0.25</v>
          </cell>
          <cell r="GQ39">
            <v>0.25</v>
          </cell>
          <cell r="GR39">
            <v>0.25</v>
          </cell>
          <cell r="GS39">
            <v>0.25</v>
          </cell>
          <cell r="GT39">
            <v>0.25</v>
          </cell>
          <cell r="GU39">
            <v>0.25</v>
          </cell>
          <cell r="GV39">
            <v>0.25</v>
          </cell>
          <cell r="GW39">
            <v>0.25</v>
          </cell>
          <cell r="GX39">
            <v>0.25</v>
          </cell>
          <cell r="GY39">
            <v>0.25</v>
          </cell>
          <cell r="GZ39">
            <v>0.25</v>
          </cell>
          <cell r="HA39">
            <v>0.25</v>
          </cell>
          <cell r="HB39">
            <v>0.25</v>
          </cell>
          <cell r="HC39">
            <v>0.25</v>
          </cell>
          <cell r="HD39">
            <v>0.25</v>
          </cell>
          <cell r="HE39">
            <v>0.25</v>
          </cell>
          <cell r="HF39">
            <v>0.25</v>
          </cell>
          <cell r="HG39">
            <v>0.25</v>
          </cell>
          <cell r="HH39">
            <v>0.25</v>
          </cell>
          <cell r="HI39">
            <v>0.25</v>
          </cell>
          <cell r="HJ39">
            <v>0.25</v>
          </cell>
          <cell r="HK39">
            <v>0.25</v>
          </cell>
          <cell r="HL39">
            <v>0.25</v>
          </cell>
          <cell r="HM39">
            <v>0.25</v>
          </cell>
          <cell r="HN39">
            <v>0.25</v>
          </cell>
          <cell r="HO39">
            <v>0.25</v>
          </cell>
          <cell r="HP39">
            <v>0.25</v>
          </cell>
          <cell r="HQ39">
            <v>0.25</v>
          </cell>
          <cell r="HR39">
            <v>0.25</v>
          </cell>
          <cell r="HS39">
            <v>0.25</v>
          </cell>
          <cell r="HT39">
            <v>0.25</v>
          </cell>
          <cell r="HU39">
            <v>0.25</v>
          </cell>
          <cell r="HV39">
            <v>0.25</v>
          </cell>
          <cell r="HW39">
            <v>0.25</v>
          </cell>
          <cell r="HX39">
            <v>0.25</v>
          </cell>
          <cell r="HY39">
            <v>0.25</v>
          </cell>
          <cell r="HZ39">
            <v>0.25</v>
          </cell>
          <cell r="IA39">
            <v>0.25</v>
          </cell>
          <cell r="IB39">
            <v>0.25</v>
          </cell>
          <cell r="IC39">
            <v>0.25</v>
          </cell>
          <cell r="ID39">
            <v>0.25</v>
          </cell>
          <cell r="IE39">
            <v>0.25</v>
          </cell>
          <cell r="IF39">
            <v>0.25</v>
          </cell>
          <cell r="IG39">
            <v>0.25</v>
          </cell>
          <cell r="IH39">
            <v>0.25</v>
          </cell>
          <cell r="II39">
            <v>0.25</v>
          </cell>
          <cell r="IJ39">
            <v>0.25</v>
          </cell>
          <cell r="IK39">
            <v>0.25</v>
          </cell>
          <cell r="IL39">
            <v>0.25</v>
          </cell>
          <cell r="IM39">
            <v>0.25</v>
          </cell>
          <cell r="IN39">
            <v>0.25</v>
          </cell>
          <cell r="IO39">
            <v>0.25</v>
          </cell>
          <cell r="IP39">
            <v>0.25</v>
          </cell>
          <cell r="IQ39">
            <v>0.25</v>
          </cell>
          <cell r="IR39">
            <v>0.25</v>
          </cell>
          <cell r="IS39">
            <v>0.25</v>
          </cell>
          <cell r="IT39">
            <v>0.25</v>
          </cell>
          <cell r="IU39">
            <v>0.25</v>
          </cell>
          <cell r="IV39">
            <v>0.25</v>
          </cell>
        </row>
        <row r="40">
          <cell r="EK40">
            <v>0.25</v>
          </cell>
          <cell r="EL40">
            <v>0.25</v>
          </cell>
          <cell r="EM40">
            <v>0.25</v>
          </cell>
          <cell r="EN40">
            <v>0.25</v>
          </cell>
          <cell r="EO40">
            <v>0.25</v>
          </cell>
          <cell r="EP40">
            <v>0.25</v>
          </cell>
          <cell r="EQ40">
            <v>0.25</v>
          </cell>
          <cell r="ER40">
            <v>0.25</v>
          </cell>
          <cell r="ES40">
            <v>0.25</v>
          </cell>
          <cell r="ET40">
            <v>0.25</v>
          </cell>
          <cell r="EU40">
            <v>0.25</v>
          </cell>
          <cell r="EV40">
            <v>0.25</v>
          </cell>
          <cell r="EW40">
            <v>0.25</v>
          </cell>
          <cell r="EX40">
            <v>0.25</v>
          </cell>
          <cell r="EY40">
            <v>0.25</v>
          </cell>
          <cell r="EZ40">
            <v>0.25</v>
          </cell>
          <cell r="FA40">
            <v>0.25</v>
          </cell>
          <cell r="FB40">
            <v>0.25</v>
          </cell>
          <cell r="FC40">
            <v>0.25</v>
          </cell>
          <cell r="FD40">
            <v>0.25</v>
          </cell>
          <cell r="FE40">
            <v>0.25</v>
          </cell>
          <cell r="FF40">
            <v>0.25</v>
          </cell>
          <cell r="FG40">
            <v>0.25</v>
          </cell>
          <cell r="FH40">
            <v>0.25</v>
          </cell>
          <cell r="FI40">
            <v>0.25</v>
          </cell>
          <cell r="FJ40">
            <v>0.25</v>
          </cell>
          <cell r="FK40">
            <v>0.25</v>
          </cell>
          <cell r="FL40">
            <v>0.25</v>
          </cell>
          <cell r="FM40">
            <v>0.25</v>
          </cell>
          <cell r="FN40">
            <v>0.25</v>
          </cell>
          <cell r="FO40">
            <v>0.25</v>
          </cell>
          <cell r="FP40">
            <v>0.25</v>
          </cell>
          <cell r="FQ40">
            <v>0.25</v>
          </cell>
          <cell r="FR40">
            <v>0.25</v>
          </cell>
          <cell r="FS40">
            <v>0.25</v>
          </cell>
          <cell r="FT40">
            <v>0.25</v>
          </cell>
          <cell r="FU40">
            <v>0.25</v>
          </cell>
          <cell r="FV40">
            <v>0.25</v>
          </cell>
          <cell r="FW40">
            <v>0.25</v>
          </cell>
          <cell r="FX40">
            <v>0.25</v>
          </cell>
          <cell r="FY40">
            <v>0.25</v>
          </cell>
          <cell r="FZ40">
            <v>0.25</v>
          </cell>
          <cell r="GA40">
            <v>0.25</v>
          </cell>
          <cell r="GB40">
            <v>0.25</v>
          </cell>
          <cell r="GC40">
            <v>0.25</v>
          </cell>
          <cell r="GD40">
            <v>0.25</v>
          </cell>
          <cell r="GE40">
            <v>0.25</v>
          </cell>
          <cell r="GF40">
            <v>0.25</v>
          </cell>
          <cell r="GG40">
            <v>0.25</v>
          </cell>
          <cell r="GH40">
            <v>0.25</v>
          </cell>
          <cell r="GI40">
            <v>0.25</v>
          </cell>
          <cell r="GJ40">
            <v>0.25</v>
          </cell>
          <cell r="GK40">
            <v>0.25</v>
          </cell>
          <cell r="GL40">
            <v>0.25</v>
          </cell>
          <cell r="GM40">
            <v>0.25</v>
          </cell>
          <cell r="GN40">
            <v>0.25</v>
          </cell>
          <cell r="GO40">
            <v>0.25</v>
          </cell>
          <cell r="GP40">
            <v>0.25</v>
          </cell>
          <cell r="GQ40">
            <v>0.25</v>
          </cell>
          <cell r="GR40">
            <v>0.25</v>
          </cell>
          <cell r="GS40">
            <v>0.25</v>
          </cell>
          <cell r="GT40">
            <v>0.25</v>
          </cell>
          <cell r="GU40">
            <v>0.25</v>
          </cell>
          <cell r="GV40">
            <v>0.25</v>
          </cell>
          <cell r="GW40">
            <v>0.25</v>
          </cell>
          <cell r="GX40">
            <v>0.25</v>
          </cell>
          <cell r="GY40">
            <v>0.25</v>
          </cell>
          <cell r="GZ40">
            <v>0.25</v>
          </cell>
          <cell r="HA40">
            <v>0.25</v>
          </cell>
          <cell r="HB40">
            <v>0.25</v>
          </cell>
          <cell r="HC40">
            <v>0.25</v>
          </cell>
          <cell r="HD40">
            <v>0.25</v>
          </cell>
          <cell r="HE40">
            <v>0.25</v>
          </cell>
          <cell r="HF40">
            <v>0.25</v>
          </cell>
          <cell r="HG40">
            <v>0.25</v>
          </cell>
          <cell r="HH40">
            <v>0.25</v>
          </cell>
          <cell r="HI40">
            <v>0.25</v>
          </cell>
          <cell r="HJ40">
            <v>0.25</v>
          </cell>
          <cell r="HK40">
            <v>0.25</v>
          </cell>
          <cell r="HL40">
            <v>0.25</v>
          </cell>
          <cell r="HM40">
            <v>0.25</v>
          </cell>
          <cell r="HN40">
            <v>0.25</v>
          </cell>
          <cell r="HO40">
            <v>0.25</v>
          </cell>
          <cell r="HP40">
            <v>0.25</v>
          </cell>
          <cell r="HQ40">
            <v>0.25</v>
          </cell>
          <cell r="HR40">
            <v>0.25</v>
          </cell>
          <cell r="HS40">
            <v>0.25</v>
          </cell>
          <cell r="HT40">
            <v>0.25</v>
          </cell>
          <cell r="HU40">
            <v>0.25</v>
          </cell>
          <cell r="HV40">
            <v>0.25</v>
          </cell>
          <cell r="HW40">
            <v>0.25</v>
          </cell>
          <cell r="HX40">
            <v>0.25</v>
          </cell>
          <cell r="HY40">
            <v>0.25</v>
          </cell>
          <cell r="HZ40">
            <v>0.25</v>
          </cell>
          <cell r="IA40">
            <v>0.25</v>
          </cell>
          <cell r="IB40">
            <v>0.25</v>
          </cell>
          <cell r="IC40">
            <v>0.25</v>
          </cell>
          <cell r="ID40">
            <v>0.25</v>
          </cell>
          <cell r="IE40">
            <v>0.25</v>
          </cell>
          <cell r="IF40">
            <v>0.25</v>
          </cell>
          <cell r="IG40">
            <v>0.25</v>
          </cell>
          <cell r="IH40">
            <v>0.25</v>
          </cell>
          <cell r="II40">
            <v>0.25</v>
          </cell>
          <cell r="IJ40">
            <v>0.25</v>
          </cell>
          <cell r="IK40">
            <v>0.25</v>
          </cell>
          <cell r="IL40">
            <v>0.25</v>
          </cell>
          <cell r="IM40">
            <v>0.25</v>
          </cell>
          <cell r="IN40">
            <v>0.25</v>
          </cell>
          <cell r="IO40">
            <v>0.25</v>
          </cell>
          <cell r="IP40">
            <v>0.25</v>
          </cell>
          <cell r="IQ40">
            <v>0.25</v>
          </cell>
          <cell r="IR40">
            <v>0.25</v>
          </cell>
          <cell r="IS40">
            <v>0.25</v>
          </cell>
          <cell r="IT40">
            <v>0.25</v>
          </cell>
          <cell r="IU40">
            <v>0.25</v>
          </cell>
          <cell r="IV40">
            <v>0.25</v>
          </cell>
        </row>
        <row r="41">
          <cell r="EK41">
            <v>0.25</v>
          </cell>
          <cell r="EL41">
            <v>0.25</v>
          </cell>
          <cell r="EM41">
            <v>0.25</v>
          </cell>
          <cell r="EN41">
            <v>0.25</v>
          </cell>
          <cell r="EO41">
            <v>0.25</v>
          </cell>
          <cell r="EP41">
            <v>0.25</v>
          </cell>
          <cell r="EQ41">
            <v>0.25</v>
          </cell>
          <cell r="ER41">
            <v>0.25</v>
          </cell>
          <cell r="ES41">
            <v>0.25</v>
          </cell>
          <cell r="ET41">
            <v>0.25</v>
          </cell>
          <cell r="EU41">
            <v>0.25</v>
          </cell>
          <cell r="EV41">
            <v>0.25</v>
          </cell>
          <cell r="EW41">
            <v>0.25</v>
          </cell>
          <cell r="EX41">
            <v>0.25</v>
          </cell>
          <cell r="EY41">
            <v>0.25</v>
          </cell>
          <cell r="EZ41">
            <v>0.25</v>
          </cell>
          <cell r="FA41">
            <v>0.25</v>
          </cell>
          <cell r="FB41">
            <v>0.25</v>
          </cell>
          <cell r="FC41">
            <v>0.25</v>
          </cell>
          <cell r="FD41">
            <v>0.25</v>
          </cell>
          <cell r="FE41">
            <v>0.25</v>
          </cell>
          <cell r="FF41">
            <v>0.25</v>
          </cell>
          <cell r="FG41">
            <v>0.25</v>
          </cell>
          <cell r="FH41">
            <v>0.25</v>
          </cell>
          <cell r="FI41">
            <v>0.25</v>
          </cell>
          <cell r="FJ41">
            <v>0.25</v>
          </cell>
          <cell r="FK41">
            <v>0.25</v>
          </cell>
          <cell r="FL41">
            <v>0.25</v>
          </cell>
          <cell r="FM41">
            <v>0.25</v>
          </cell>
          <cell r="FN41">
            <v>0.25</v>
          </cell>
          <cell r="FO41">
            <v>0.25</v>
          </cell>
          <cell r="FP41">
            <v>0.25</v>
          </cell>
          <cell r="FQ41">
            <v>0.25</v>
          </cell>
          <cell r="FR41">
            <v>0.25</v>
          </cell>
          <cell r="FS41">
            <v>0.25</v>
          </cell>
          <cell r="FT41">
            <v>0.25</v>
          </cell>
          <cell r="FU41">
            <v>0.25</v>
          </cell>
          <cell r="FV41">
            <v>0.25</v>
          </cell>
          <cell r="FW41">
            <v>0.25</v>
          </cell>
          <cell r="FX41">
            <v>0.25</v>
          </cell>
          <cell r="FY41">
            <v>0.25</v>
          </cell>
          <cell r="FZ41">
            <v>0.25</v>
          </cell>
          <cell r="GA41">
            <v>0.25</v>
          </cell>
          <cell r="GB41">
            <v>0.25</v>
          </cell>
          <cell r="GC41">
            <v>0.25</v>
          </cell>
          <cell r="GD41">
            <v>0.25</v>
          </cell>
          <cell r="GE41">
            <v>0.25</v>
          </cell>
          <cell r="GF41">
            <v>0.25</v>
          </cell>
          <cell r="GG41">
            <v>0.25</v>
          </cell>
          <cell r="GH41">
            <v>0.25</v>
          </cell>
          <cell r="GI41">
            <v>0.25</v>
          </cell>
          <cell r="GJ41">
            <v>0.25</v>
          </cell>
          <cell r="GK41">
            <v>0.25</v>
          </cell>
          <cell r="GL41">
            <v>0.25</v>
          </cell>
          <cell r="GM41">
            <v>0.25</v>
          </cell>
          <cell r="GN41">
            <v>0.25</v>
          </cell>
          <cell r="GO41">
            <v>0.25</v>
          </cell>
          <cell r="GP41">
            <v>0.25</v>
          </cell>
          <cell r="GQ41">
            <v>0.25</v>
          </cell>
          <cell r="GR41">
            <v>0.25</v>
          </cell>
          <cell r="GS41">
            <v>0.25</v>
          </cell>
          <cell r="GT41">
            <v>0.25</v>
          </cell>
          <cell r="GU41">
            <v>0.25</v>
          </cell>
          <cell r="GV41">
            <v>0.25</v>
          </cell>
          <cell r="GW41">
            <v>0.25</v>
          </cell>
          <cell r="GX41">
            <v>0.25</v>
          </cell>
          <cell r="GY41">
            <v>0.25</v>
          </cell>
          <cell r="GZ41">
            <v>0.25</v>
          </cell>
          <cell r="HA41">
            <v>0.25</v>
          </cell>
          <cell r="HB41">
            <v>0.25</v>
          </cell>
          <cell r="HC41">
            <v>0.25</v>
          </cell>
          <cell r="HD41">
            <v>0.25</v>
          </cell>
          <cell r="HE41">
            <v>0.25</v>
          </cell>
          <cell r="HF41">
            <v>0.25</v>
          </cell>
          <cell r="HG41">
            <v>0.25</v>
          </cell>
          <cell r="HH41">
            <v>0.25</v>
          </cell>
          <cell r="HI41">
            <v>0.25</v>
          </cell>
          <cell r="HJ41">
            <v>0.25</v>
          </cell>
          <cell r="HK41">
            <v>0.25</v>
          </cell>
          <cell r="HL41">
            <v>0.25</v>
          </cell>
          <cell r="HM41">
            <v>0.25</v>
          </cell>
          <cell r="HN41">
            <v>0.25</v>
          </cell>
          <cell r="HO41">
            <v>0.25</v>
          </cell>
          <cell r="HP41">
            <v>0.25</v>
          </cell>
          <cell r="HQ41">
            <v>0.25</v>
          </cell>
          <cell r="HR41">
            <v>0.25</v>
          </cell>
          <cell r="HS41">
            <v>0.25</v>
          </cell>
          <cell r="HT41">
            <v>0.25</v>
          </cell>
          <cell r="HU41">
            <v>0.25</v>
          </cell>
          <cell r="HV41">
            <v>0.25</v>
          </cell>
          <cell r="HW41">
            <v>0.25</v>
          </cell>
          <cell r="HX41">
            <v>0.25</v>
          </cell>
          <cell r="HY41">
            <v>0.25</v>
          </cell>
          <cell r="HZ41">
            <v>0.25</v>
          </cell>
          <cell r="IA41">
            <v>0.25</v>
          </cell>
          <cell r="IB41">
            <v>0.25</v>
          </cell>
          <cell r="IC41">
            <v>0.25</v>
          </cell>
          <cell r="ID41">
            <v>0.25</v>
          </cell>
          <cell r="IE41">
            <v>0.25</v>
          </cell>
          <cell r="IF41">
            <v>0.25</v>
          </cell>
          <cell r="IG41">
            <v>0.25</v>
          </cell>
          <cell r="IH41">
            <v>0.25</v>
          </cell>
          <cell r="II41">
            <v>0.25</v>
          </cell>
          <cell r="IJ41">
            <v>0.25</v>
          </cell>
          <cell r="IK41">
            <v>0.25</v>
          </cell>
          <cell r="IL41">
            <v>0.25</v>
          </cell>
          <cell r="IM41">
            <v>0.25</v>
          </cell>
          <cell r="IN41">
            <v>0.25</v>
          </cell>
          <cell r="IO41">
            <v>0.25</v>
          </cell>
          <cell r="IP41">
            <v>0.25</v>
          </cell>
          <cell r="IQ41">
            <v>0.25</v>
          </cell>
          <cell r="IR41">
            <v>0.25</v>
          </cell>
          <cell r="IS41">
            <v>0.25</v>
          </cell>
          <cell r="IT41">
            <v>0.25</v>
          </cell>
          <cell r="IU41">
            <v>0.25</v>
          </cell>
          <cell r="IV41">
            <v>0.25</v>
          </cell>
        </row>
        <row r="42">
          <cell r="EK42">
            <v>0.25</v>
          </cell>
          <cell r="EL42">
            <v>0.25</v>
          </cell>
          <cell r="EM42">
            <v>0.25</v>
          </cell>
          <cell r="EN42">
            <v>0.25</v>
          </cell>
          <cell r="EO42">
            <v>0.25</v>
          </cell>
          <cell r="EP42">
            <v>0.25</v>
          </cell>
          <cell r="EQ42">
            <v>0.25</v>
          </cell>
          <cell r="ER42">
            <v>0.25</v>
          </cell>
          <cell r="ES42">
            <v>0.25</v>
          </cell>
          <cell r="ET42">
            <v>0.25</v>
          </cell>
          <cell r="EU42">
            <v>0.25</v>
          </cell>
          <cell r="EV42">
            <v>0.25</v>
          </cell>
          <cell r="EW42">
            <v>0.25</v>
          </cell>
          <cell r="EX42">
            <v>0.25</v>
          </cell>
          <cell r="EY42">
            <v>0.25</v>
          </cell>
          <cell r="EZ42">
            <v>0.25</v>
          </cell>
          <cell r="FA42">
            <v>0.25</v>
          </cell>
          <cell r="FB42">
            <v>0.25</v>
          </cell>
          <cell r="FC42">
            <v>0.25</v>
          </cell>
          <cell r="FD42">
            <v>0.25</v>
          </cell>
          <cell r="FE42">
            <v>0.25</v>
          </cell>
          <cell r="FF42">
            <v>0.25</v>
          </cell>
          <cell r="FG42">
            <v>0.25</v>
          </cell>
          <cell r="FH42">
            <v>0.25</v>
          </cell>
          <cell r="FI42">
            <v>0.25</v>
          </cell>
          <cell r="FJ42">
            <v>0.25</v>
          </cell>
          <cell r="FK42">
            <v>0.25</v>
          </cell>
          <cell r="FL42">
            <v>0.25</v>
          </cell>
          <cell r="FM42">
            <v>0.25</v>
          </cell>
          <cell r="FN42">
            <v>0.25</v>
          </cell>
          <cell r="FO42">
            <v>0.25</v>
          </cell>
          <cell r="FP42">
            <v>0.25</v>
          </cell>
          <cell r="FQ42">
            <v>0.25</v>
          </cell>
          <cell r="FR42">
            <v>0.25</v>
          </cell>
          <cell r="FS42">
            <v>0.25</v>
          </cell>
          <cell r="FT42">
            <v>0.25</v>
          </cell>
          <cell r="FU42">
            <v>0.25</v>
          </cell>
          <cell r="FV42">
            <v>0.25</v>
          </cell>
          <cell r="FW42">
            <v>0.25</v>
          </cell>
          <cell r="FX42">
            <v>0.25</v>
          </cell>
          <cell r="FY42">
            <v>0.25</v>
          </cell>
          <cell r="FZ42">
            <v>0.25</v>
          </cell>
          <cell r="GA42">
            <v>0.25</v>
          </cell>
          <cell r="GB42">
            <v>0.25</v>
          </cell>
          <cell r="GC42">
            <v>0.25</v>
          </cell>
          <cell r="GD42">
            <v>0.25</v>
          </cell>
          <cell r="GE42">
            <v>0.25</v>
          </cell>
          <cell r="GF42">
            <v>0.25</v>
          </cell>
          <cell r="GG42">
            <v>0.25</v>
          </cell>
          <cell r="GH42">
            <v>0.25</v>
          </cell>
          <cell r="GI42">
            <v>0.25</v>
          </cell>
          <cell r="GJ42">
            <v>0.25</v>
          </cell>
          <cell r="GK42">
            <v>0.25</v>
          </cell>
          <cell r="GL42">
            <v>0.25</v>
          </cell>
          <cell r="GM42">
            <v>0.25</v>
          </cell>
          <cell r="GN42">
            <v>0.25</v>
          </cell>
          <cell r="GO42">
            <v>0.25</v>
          </cell>
          <cell r="GP42">
            <v>0.25</v>
          </cell>
          <cell r="GQ42">
            <v>0.25</v>
          </cell>
          <cell r="GR42">
            <v>0.25</v>
          </cell>
          <cell r="GS42">
            <v>0.25</v>
          </cell>
          <cell r="GT42">
            <v>0.25</v>
          </cell>
          <cell r="GU42">
            <v>0.25</v>
          </cell>
          <cell r="GV42">
            <v>0.25</v>
          </cell>
          <cell r="GW42">
            <v>0.25</v>
          </cell>
          <cell r="GX42">
            <v>0.25</v>
          </cell>
          <cell r="GY42">
            <v>0.25</v>
          </cell>
          <cell r="GZ42">
            <v>0.25</v>
          </cell>
          <cell r="HA42">
            <v>0.25</v>
          </cell>
          <cell r="HB42">
            <v>0.25</v>
          </cell>
          <cell r="HC42">
            <v>0.25</v>
          </cell>
          <cell r="HD42">
            <v>0.25</v>
          </cell>
          <cell r="HE42">
            <v>0.25</v>
          </cell>
          <cell r="HF42">
            <v>0.25</v>
          </cell>
          <cell r="HG42">
            <v>0.25</v>
          </cell>
          <cell r="HH42">
            <v>0.25</v>
          </cell>
          <cell r="HI42">
            <v>0.25</v>
          </cell>
          <cell r="HJ42">
            <v>0.25</v>
          </cell>
          <cell r="HK42">
            <v>0.25</v>
          </cell>
          <cell r="HL42">
            <v>0.25</v>
          </cell>
          <cell r="HM42">
            <v>0.25</v>
          </cell>
          <cell r="HN42">
            <v>0.25</v>
          </cell>
          <cell r="HO42">
            <v>0.25</v>
          </cell>
          <cell r="HP42">
            <v>0.25</v>
          </cell>
          <cell r="HQ42">
            <v>0.25</v>
          </cell>
          <cell r="HR42">
            <v>0.25</v>
          </cell>
          <cell r="HS42">
            <v>0.25</v>
          </cell>
          <cell r="HT42">
            <v>0.25</v>
          </cell>
          <cell r="HU42">
            <v>0.25</v>
          </cell>
          <cell r="HV42">
            <v>0.25</v>
          </cell>
          <cell r="HW42">
            <v>0.25</v>
          </cell>
          <cell r="HX42">
            <v>0.25</v>
          </cell>
          <cell r="HY42">
            <v>0.25</v>
          </cell>
          <cell r="HZ42">
            <v>0.25</v>
          </cell>
          <cell r="IA42">
            <v>0.25</v>
          </cell>
          <cell r="IB42">
            <v>0.25</v>
          </cell>
          <cell r="IC42">
            <v>0.25</v>
          </cell>
          <cell r="ID42">
            <v>0.25</v>
          </cell>
          <cell r="IE42">
            <v>0.25</v>
          </cell>
          <cell r="IF42">
            <v>0.25</v>
          </cell>
          <cell r="IG42">
            <v>0.25</v>
          </cell>
          <cell r="IH42">
            <v>0.25</v>
          </cell>
          <cell r="II42">
            <v>0.25</v>
          </cell>
          <cell r="IJ42">
            <v>0.25</v>
          </cell>
          <cell r="IK42">
            <v>0.25</v>
          </cell>
          <cell r="IL42">
            <v>0.25</v>
          </cell>
          <cell r="IM42">
            <v>0.25</v>
          </cell>
          <cell r="IN42">
            <v>0.25</v>
          </cell>
          <cell r="IO42">
            <v>0.25</v>
          </cell>
          <cell r="IP42">
            <v>0.25</v>
          </cell>
          <cell r="IQ42">
            <v>0.25</v>
          </cell>
          <cell r="IR42">
            <v>0.25</v>
          </cell>
          <cell r="IS42">
            <v>0.25</v>
          </cell>
          <cell r="IT42">
            <v>0.25</v>
          </cell>
          <cell r="IU42">
            <v>0.25</v>
          </cell>
          <cell r="IV42">
            <v>0.25</v>
          </cell>
        </row>
        <row r="43">
          <cell r="EK43">
            <v>0.25</v>
          </cell>
          <cell r="EL43">
            <v>0.25</v>
          </cell>
          <cell r="EM43">
            <v>0.25</v>
          </cell>
          <cell r="EN43">
            <v>0.25</v>
          </cell>
          <cell r="EO43">
            <v>0.25</v>
          </cell>
          <cell r="EP43">
            <v>0.25</v>
          </cell>
          <cell r="EQ43">
            <v>0.25</v>
          </cell>
          <cell r="ER43">
            <v>0.25</v>
          </cell>
          <cell r="ES43">
            <v>0.25</v>
          </cell>
          <cell r="ET43">
            <v>0.25</v>
          </cell>
          <cell r="EU43">
            <v>0.25</v>
          </cell>
          <cell r="EV43">
            <v>0.25</v>
          </cell>
          <cell r="EW43">
            <v>0.25</v>
          </cell>
          <cell r="EX43">
            <v>0.25</v>
          </cell>
          <cell r="EY43">
            <v>0.25</v>
          </cell>
          <cell r="EZ43">
            <v>0.25</v>
          </cell>
          <cell r="FA43">
            <v>0.25</v>
          </cell>
          <cell r="FB43">
            <v>0.25</v>
          </cell>
          <cell r="FC43">
            <v>0.25</v>
          </cell>
          <cell r="FD43">
            <v>0.25</v>
          </cell>
          <cell r="FE43">
            <v>0.25</v>
          </cell>
          <cell r="FF43">
            <v>0.25</v>
          </cell>
          <cell r="FG43">
            <v>0.25</v>
          </cell>
          <cell r="FH43">
            <v>0.25</v>
          </cell>
          <cell r="FI43">
            <v>0.25</v>
          </cell>
          <cell r="FJ43">
            <v>0.25</v>
          </cell>
          <cell r="FK43">
            <v>0.25</v>
          </cell>
          <cell r="FL43">
            <v>0.25</v>
          </cell>
          <cell r="FM43">
            <v>0.25</v>
          </cell>
          <cell r="FN43">
            <v>0.25</v>
          </cell>
          <cell r="FO43">
            <v>0.25</v>
          </cell>
          <cell r="FP43">
            <v>0.25</v>
          </cell>
          <cell r="FQ43">
            <v>0.25</v>
          </cell>
          <cell r="FR43">
            <v>0.25</v>
          </cell>
          <cell r="FS43">
            <v>0.25</v>
          </cell>
          <cell r="FT43">
            <v>0.25</v>
          </cell>
          <cell r="FU43">
            <v>0.25</v>
          </cell>
          <cell r="FV43">
            <v>0.25</v>
          </cell>
          <cell r="FW43">
            <v>0.25</v>
          </cell>
          <cell r="FX43">
            <v>0.25</v>
          </cell>
          <cell r="FY43">
            <v>0.25</v>
          </cell>
          <cell r="FZ43">
            <v>0.25</v>
          </cell>
          <cell r="GA43">
            <v>0.25</v>
          </cell>
          <cell r="GB43">
            <v>0.25</v>
          </cell>
          <cell r="GC43">
            <v>0.25</v>
          </cell>
          <cell r="GD43">
            <v>0.25</v>
          </cell>
          <cell r="GE43">
            <v>0.25</v>
          </cell>
          <cell r="GF43">
            <v>0.25</v>
          </cell>
          <cell r="GG43">
            <v>0.25</v>
          </cell>
          <cell r="GH43">
            <v>0.25</v>
          </cell>
          <cell r="GI43">
            <v>0.25</v>
          </cell>
          <cell r="GJ43">
            <v>0.25</v>
          </cell>
          <cell r="GK43">
            <v>0.25</v>
          </cell>
          <cell r="GL43">
            <v>0.25</v>
          </cell>
          <cell r="GM43">
            <v>0.25</v>
          </cell>
          <cell r="GN43">
            <v>0.25</v>
          </cell>
          <cell r="GO43">
            <v>0.25</v>
          </cell>
          <cell r="GP43">
            <v>0.25</v>
          </cell>
          <cell r="GQ43">
            <v>0.25</v>
          </cell>
          <cell r="GR43">
            <v>0.25</v>
          </cell>
          <cell r="GS43">
            <v>0.25</v>
          </cell>
          <cell r="GT43">
            <v>0.25</v>
          </cell>
          <cell r="GU43">
            <v>0.25</v>
          </cell>
          <cell r="GV43">
            <v>0.25</v>
          </cell>
          <cell r="GW43">
            <v>0.25</v>
          </cell>
          <cell r="GX43">
            <v>0.25</v>
          </cell>
          <cell r="GY43">
            <v>0.25</v>
          </cell>
          <cell r="GZ43">
            <v>0.25</v>
          </cell>
          <cell r="HA43">
            <v>0.25</v>
          </cell>
          <cell r="HB43">
            <v>0.25</v>
          </cell>
          <cell r="HC43">
            <v>0.25</v>
          </cell>
          <cell r="HD43">
            <v>0.25</v>
          </cell>
          <cell r="HE43">
            <v>0.25</v>
          </cell>
          <cell r="HF43">
            <v>0.25</v>
          </cell>
          <cell r="HG43">
            <v>0.25</v>
          </cell>
          <cell r="HH43">
            <v>0.25</v>
          </cell>
          <cell r="HI43">
            <v>0.25</v>
          </cell>
          <cell r="HJ43">
            <v>0.25</v>
          </cell>
          <cell r="HK43">
            <v>0.25</v>
          </cell>
          <cell r="HL43">
            <v>0.25</v>
          </cell>
          <cell r="HM43">
            <v>0.25</v>
          </cell>
          <cell r="HN43">
            <v>0.25</v>
          </cell>
          <cell r="HO43">
            <v>0.25</v>
          </cell>
          <cell r="HP43">
            <v>0.25</v>
          </cell>
          <cell r="HQ43">
            <v>0.25</v>
          </cell>
          <cell r="HR43">
            <v>0.25</v>
          </cell>
          <cell r="HS43">
            <v>0.25</v>
          </cell>
          <cell r="HT43">
            <v>0.25</v>
          </cell>
          <cell r="HU43">
            <v>0.25</v>
          </cell>
          <cell r="HV43">
            <v>0.25</v>
          </cell>
          <cell r="HW43">
            <v>0.25</v>
          </cell>
          <cell r="HX43">
            <v>0.25</v>
          </cell>
          <cell r="HY43">
            <v>0.25</v>
          </cell>
          <cell r="HZ43">
            <v>0.25</v>
          </cell>
          <cell r="IA43">
            <v>0.25</v>
          </cell>
          <cell r="IB43">
            <v>0.25</v>
          </cell>
          <cell r="IC43">
            <v>0.25</v>
          </cell>
          <cell r="ID43">
            <v>0.25</v>
          </cell>
          <cell r="IE43">
            <v>0.25</v>
          </cell>
          <cell r="IF43">
            <v>0.25</v>
          </cell>
          <cell r="IG43">
            <v>0.25</v>
          </cell>
          <cell r="IH43">
            <v>0.25</v>
          </cell>
          <cell r="II43">
            <v>0.25</v>
          </cell>
          <cell r="IJ43">
            <v>0.25</v>
          </cell>
          <cell r="IK43">
            <v>0.25</v>
          </cell>
          <cell r="IL43">
            <v>0.25</v>
          </cell>
          <cell r="IM43">
            <v>0.25</v>
          </cell>
          <cell r="IN43">
            <v>0.25</v>
          </cell>
          <cell r="IO43">
            <v>0.25</v>
          </cell>
          <cell r="IP43">
            <v>0.25</v>
          </cell>
          <cell r="IQ43">
            <v>0.25</v>
          </cell>
          <cell r="IR43">
            <v>0.25</v>
          </cell>
          <cell r="IS43">
            <v>0.25</v>
          </cell>
          <cell r="IT43">
            <v>0.25</v>
          </cell>
          <cell r="IU43">
            <v>0.25</v>
          </cell>
          <cell r="IV43">
            <v>0.25</v>
          </cell>
        </row>
        <row r="44">
          <cell r="EK44">
            <v>0.25</v>
          </cell>
          <cell r="EL44">
            <v>0.25</v>
          </cell>
          <cell r="EM44">
            <v>0.25</v>
          </cell>
          <cell r="EN44">
            <v>0.25</v>
          </cell>
          <cell r="EO44">
            <v>0.25</v>
          </cell>
          <cell r="EP44">
            <v>0.25</v>
          </cell>
          <cell r="EQ44">
            <v>0.25</v>
          </cell>
          <cell r="ER44">
            <v>0.25</v>
          </cell>
          <cell r="ES44">
            <v>0.25</v>
          </cell>
          <cell r="ET44">
            <v>0.25</v>
          </cell>
          <cell r="EU44">
            <v>0.25</v>
          </cell>
          <cell r="EV44">
            <v>0.25</v>
          </cell>
          <cell r="EW44">
            <v>0.25</v>
          </cell>
          <cell r="EX44">
            <v>0.25</v>
          </cell>
          <cell r="EY44">
            <v>0.25</v>
          </cell>
          <cell r="EZ44">
            <v>0.25</v>
          </cell>
          <cell r="FA44">
            <v>0.25</v>
          </cell>
          <cell r="FB44">
            <v>0.25</v>
          </cell>
          <cell r="FC44">
            <v>0.25</v>
          </cell>
          <cell r="FD44">
            <v>0.25</v>
          </cell>
          <cell r="FE44">
            <v>0.25</v>
          </cell>
          <cell r="FF44">
            <v>0.25</v>
          </cell>
          <cell r="FG44">
            <v>0.25</v>
          </cell>
          <cell r="FH44">
            <v>0.25</v>
          </cell>
          <cell r="FI44">
            <v>0.25</v>
          </cell>
          <cell r="FJ44">
            <v>0.25</v>
          </cell>
          <cell r="FK44">
            <v>0.25</v>
          </cell>
          <cell r="FL44">
            <v>0.25</v>
          </cell>
          <cell r="FM44">
            <v>0.25</v>
          </cell>
          <cell r="FN44">
            <v>0.25</v>
          </cell>
          <cell r="FO44">
            <v>0.25</v>
          </cell>
          <cell r="FP44">
            <v>0.25</v>
          </cell>
          <cell r="FQ44">
            <v>0.25</v>
          </cell>
          <cell r="FR44">
            <v>0.25</v>
          </cell>
          <cell r="FS44">
            <v>0.25</v>
          </cell>
          <cell r="FT44">
            <v>0.25</v>
          </cell>
          <cell r="FU44">
            <v>0.25</v>
          </cell>
          <cell r="FV44">
            <v>0.25</v>
          </cell>
          <cell r="FW44">
            <v>0.25</v>
          </cell>
          <cell r="FX44">
            <v>0.25</v>
          </cell>
          <cell r="FY44">
            <v>0.25</v>
          </cell>
          <cell r="FZ44">
            <v>0.25</v>
          </cell>
          <cell r="GA44">
            <v>0.25</v>
          </cell>
          <cell r="GB44">
            <v>0.25</v>
          </cell>
          <cell r="GC44">
            <v>0.25</v>
          </cell>
          <cell r="GD44">
            <v>0.25</v>
          </cell>
          <cell r="GE44">
            <v>0.25</v>
          </cell>
          <cell r="GF44">
            <v>0.25</v>
          </cell>
          <cell r="GG44">
            <v>0.25</v>
          </cell>
          <cell r="GH44">
            <v>0.25</v>
          </cell>
          <cell r="GI44">
            <v>0.25</v>
          </cell>
          <cell r="GJ44">
            <v>0.25</v>
          </cell>
          <cell r="GK44">
            <v>0.25</v>
          </cell>
          <cell r="GL44">
            <v>0.25</v>
          </cell>
          <cell r="GM44">
            <v>0.25</v>
          </cell>
          <cell r="GN44">
            <v>0.25</v>
          </cell>
          <cell r="GO44">
            <v>0.25</v>
          </cell>
          <cell r="GP44">
            <v>0.25</v>
          </cell>
          <cell r="GQ44">
            <v>0.25</v>
          </cell>
          <cell r="GR44">
            <v>0.25</v>
          </cell>
          <cell r="GS44">
            <v>0.25</v>
          </cell>
          <cell r="GT44">
            <v>0.25</v>
          </cell>
          <cell r="GU44">
            <v>0.25</v>
          </cell>
          <cell r="GV44">
            <v>0.25</v>
          </cell>
          <cell r="GW44">
            <v>0.25</v>
          </cell>
          <cell r="GX44">
            <v>0.25</v>
          </cell>
          <cell r="GY44">
            <v>0.25</v>
          </cell>
          <cell r="GZ44">
            <v>0.25</v>
          </cell>
          <cell r="HA44">
            <v>0.25</v>
          </cell>
          <cell r="HB44">
            <v>0.25</v>
          </cell>
          <cell r="HC44">
            <v>0.25</v>
          </cell>
          <cell r="HD44">
            <v>0.25</v>
          </cell>
          <cell r="HE44">
            <v>0.25</v>
          </cell>
          <cell r="HF44">
            <v>0.25</v>
          </cell>
          <cell r="HG44">
            <v>0.25</v>
          </cell>
          <cell r="HH44">
            <v>0.25</v>
          </cell>
          <cell r="HI44">
            <v>0.25</v>
          </cell>
          <cell r="HJ44">
            <v>0.25</v>
          </cell>
          <cell r="HK44">
            <v>0.25</v>
          </cell>
          <cell r="HL44">
            <v>0.25</v>
          </cell>
          <cell r="HM44">
            <v>0.25</v>
          </cell>
          <cell r="HN44">
            <v>0.25</v>
          </cell>
          <cell r="HO44">
            <v>0.25</v>
          </cell>
          <cell r="HP44">
            <v>0.25</v>
          </cell>
          <cell r="HQ44">
            <v>0.25</v>
          </cell>
          <cell r="HR44">
            <v>0.25</v>
          </cell>
          <cell r="HS44">
            <v>0.25</v>
          </cell>
          <cell r="HT44">
            <v>0.25</v>
          </cell>
          <cell r="HU44">
            <v>0.25</v>
          </cell>
          <cell r="HV44">
            <v>0.25</v>
          </cell>
          <cell r="HW44">
            <v>0.25</v>
          </cell>
          <cell r="HX44">
            <v>0.25</v>
          </cell>
          <cell r="HY44">
            <v>0.25</v>
          </cell>
          <cell r="HZ44">
            <v>0.25</v>
          </cell>
          <cell r="IA44">
            <v>0.25</v>
          </cell>
          <cell r="IB44">
            <v>0.25</v>
          </cell>
          <cell r="IC44">
            <v>0.25</v>
          </cell>
          <cell r="ID44">
            <v>0.25</v>
          </cell>
          <cell r="IE44">
            <v>0.25</v>
          </cell>
          <cell r="IF44">
            <v>0.25</v>
          </cell>
          <cell r="IG44">
            <v>0.25</v>
          </cell>
          <cell r="IH44">
            <v>0.25</v>
          </cell>
          <cell r="II44">
            <v>0.25</v>
          </cell>
          <cell r="IJ44">
            <v>0.25</v>
          </cell>
          <cell r="IK44">
            <v>0.25</v>
          </cell>
          <cell r="IL44">
            <v>0.25</v>
          </cell>
          <cell r="IM44">
            <v>0.25</v>
          </cell>
          <cell r="IN44">
            <v>0.25</v>
          </cell>
          <cell r="IO44">
            <v>0.25</v>
          </cell>
          <cell r="IP44">
            <v>0.25</v>
          </cell>
          <cell r="IQ44">
            <v>0.25</v>
          </cell>
          <cell r="IR44">
            <v>0.25</v>
          </cell>
          <cell r="IS44">
            <v>0.25</v>
          </cell>
          <cell r="IT44">
            <v>0.25</v>
          </cell>
          <cell r="IU44">
            <v>0.25</v>
          </cell>
          <cell r="IV44">
            <v>0.25</v>
          </cell>
        </row>
        <row r="45">
          <cell r="EK45">
            <v>0.25</v>
          </cell>
          <cell r="EL45">
            <v>0.25</v>
          </cell>
          <cell r="EM45">
            <v>0.25</v>
          </cell>
          <cell r="EN45">
            <v>0.25</v>
          </cell>
          <cell r="EO45">
            <v>0.25</v>
          </cell>
          <cell r="EP45">
            <v>0.25</v>
          </cell>
          <cell r="EQ45">
            <v>0.25</v>
          </cell>
          <cell r="ER45">
            <v>0.25</v>
          </cell>
          <cell r="ES45">
            <v>0.25</v>
          </cell>
          <cell r="ET45">
            <v>0.25</v>
          </cell>
          <cell r="EU45">
            <v>0.25</v>
          </cell>
          <cell r="EV45">
            <v>0.25</v>
          </cell>
          <cell r="EW45">
            <v>0.25</v>
          </cell>
          <cell r="EX45">
            <v>0.25</v>
          </cell>
          <cell r="EY45">
            <v>0.25</v>
          </cell>
          <cell r="EZ45">
            <v>0.25</v>
          </cell>
          <cell r="FA45">
            <v>0.25</v>
          </cell>
          <cell r="FB45">
            <v>0.25</v>
          </cell>
          <cell r="FC45">
            <v>0.25</v>
          </cell>
          <cell r="FD45">
            <v>0.25</v>
          </cell>
          <cell r="FE45">
            <v>0.25</v>
          </cell>
          <cell r="FF45">
            <v>0.25</v>
          </cell>
          <cell r="FG45">
            <v>0.25</v>
          </cell>
          <cell r="FH45">
            <v>0.25</v>
          </cell>
          <cell r="FI45">
            <v>0.25</v>
          </cell>
          <cell r="FJ45">
            <v>0.25</v>
          </cell>
          <cell r="FK45">
            <v>0.25</v>
          </cell>
          <cell r="FL45">
            <v>0.25</v>
          </cell>
          <cell r="FM45">
            <v>0.25</v>
          </cell>
          <cell r="FN45">
            <v>0.25</v>
          </cell>
          <cell r="FO45">
            <v>0.25</v>
          </cell>
          <cell r="FP45">
            <v>0.25</v>
          </cell>
          <cell r="FQ45">
            <v>0.25</v>
          </cell>
          <cell r="FR45">
            <v>0.25</v>
          </cell>
          <cell r="FS45">
            <v>0.25</v>
          </cell>
          <cell r="FT45">
            <v>0.25</v>
          </cell>
          <cell r="FU45">
            <v>0.25</v>
          </cell>
          <cell r="FV45">
            <v>0.25</v>
          </cell>
          <cell r="FW45">
            <v>0.25</v>
          </cell>
          <cell r="FX45">
            <v>0.25</v>
          </cell>
          <cell r="FY45">
            <v>0.25</v>
          </cell>
          <cell r="FZ45">
            <v>0.25</v>
          </cell>
          <cell r="GA45">
            <v>0.25</v>
          </cell>
          <cell r="GB45">
            <v>0.25</v>
          </cell>
          <cell r="GC45">
            <v>0.25</v>
          </cell>
          <cell r="GD45">
            <v>0.25</v>
          </cell>
          <cell r="GE45">
            <v>0.25</v>
          </cell>
          <cell r="GF45">
            <v>0.25</v>
          </cell>
          <cell r="GG45">
            <v>0.25</v>
          </cell>
          <cell r="GH45">
            <v>0.25</v>
          </cell>
          <cell r="GI45">
            <v>0.25</v>
          </cell>
          <cell r="GJ45">
            <v>0.25</v>
          </cell>
          <cell r="GK45">
            <v>0.25</v>
          </cell>
          <cell r="GL45">
            <v>0.25</v>
          </cell>
          <cell r="GM45">
            <v>0.25</v>
          </cell>
          <cell r="GN45">
            <v>0.25</v>
          </cell>
          <cell r="GO45">
            <v>0.25</v>
          </cell>
          <cell r="GP45">
            <v>0.25</v>
          </cell>
          <cell r="GQ45">
            <v>0.25</v>
          </cell>
          <cell r="GR45">
            <v>0.25</v>
          </cell>
          <cell r="GS45">
            <v>0.25</v>
          </cell>
          <cell r="GT45">
            <v>0.25</v>
          </cell>
          <cell r="GU45">
            <v>0.25</v>
          </cell>
          <cell r="GV45">
            <v>0.25</v>
          </cell>
          <cell r="GW45">
            <v>0.25</v>
          </cell>
          <cell r="GX45">
            <v>0.25</v>
          </cell>
          <cell r="GY45">
            <v>0.25</v>
          </cell>
          <cell r="GZ45">
            <v>0.25</v>
          </cell>
          <cell r="HA45">
            <v>0.25</v>
          </cell>
          <cell r="HB45">
            <v>0.25</v>
          </cell>
          <cell r="HC45">
            <v>0.25</v>
          </cell>
          <cell r="HD45">
            <v>0.25</v>
          </cell>
          <cell r="HE45">
            <v>0.25</v>
          </cell>
          <cell r="HF45">
            <v>0.25</v>
          </cell>
          <cell r="HG45">
            <v>0.25</v>
          </cell>
          <cell r="HH45">
            <v>0.25</v>
          </cell>
          <cell r="HI45">
            <v>0.25</v>
          </cell>
          <cell r="HJ45">
            <v>0.25</v>
          </cell>
          <cell r="HK45">
            <v>0.25</v>
          </cell>
          <cell r="HL45">
            <v>0.25</v>
          </cell>
          <cell r="HM45">
            <v>0.25</v>
          </cell>
          <cell r="HN45">
            <v>0.25</v>
          </cell>
          <cell r="HO45">
            <v>0.25</v>
          </cell>
          <cell r="HP45">
            <v>0.25</v>
          </cell>
          <cell r="HQ45">
            <v>0.25</v>
          </cell>
          <cell r="HR45">
            <v>0.25</v>
          </cell>
          <cell r="HS45">
            <v>0.25</v>
          </cell>
          <cell r="HT45">
            <v>0.25</v>
          </cell>
          <cell r="HU45">
            <v>0.25</v>
          </cell>
          <cell r="HV45">
            <v>0.25</v>
          </cell>
          <cell r="HW45">
            <v>0.25</v>
          </cell>
          <cell r="HX45">
            <v>0.25</v>
          </cell>
          <cell r="HY45">
            <v>0.25</v>
          </cell>
          <cell r="HZ45">
            <v>0.25</v>
          </cell>
          <cell r="IA45">
            <v>0.25</v>
          </cell>
          <cell r="IB45">
            <v>0.25</v>
          </cell>
          <cell r="IC45">
            <v>0.25</v>
          </cell>
          <cell r="ID45">
            <v>0.25</v>
          </cell>
          <cell r="IE45">
            <v>0.25</v>
          </cell>
          <cell r="IF45">
            <v>0.25</v>
          </cell>
          <cell r="IG45">
            <v>0.25</v>
          </cell>
          <cell r="IH45">
            <v>0.25</v>
          </cell>
          <cell r="II45">
            <v>0.25</v>
          </cell>
          <cell r="IJ45">
            <v>0.25</v>
          </cell>
          <cell r="IK45">
            <v>0.25</v>
          </cell>
          <cell r="IL45">
            <v>0.25</v>
          </cell>
          <cell r="IM45">
            <v>0.25</v>
          </cell>
          <cell r="IN45">
            <v>0.25</v>
          </cell>
          <cell r="IO45">
            <v>0.25</v>
          </cell>
          <cell r="IP45">
            <v>0.25</v>
          </cell>
          <cell r="IQ45">
            <v>0.25</v>
          </cell>
          <cell r="IR45">
            <v>0.25</v>
          </cell>
          <cell r="IS45">
            <v>0.25</v>
          </cell>
          <cell r="IT45">
            <v>0.25</v>
          </cell>
          <cell r="IU45">
            <v>0.25</v>
          </cell>
          <cell r="IV45">
            <v>0.25</v>
          </cell>
        </row>
        <row r="46">
          <cell r="EK46">
            <v>0.25</v>
          </cell>
          <cell r="EL46">
            <v>0.25</v>
          </cell>
          <cell r="EM46">
            <v>0.25</v>
          </cell>
          <cell r="EN46">
            <v>0.25</v>
          </cell>
          <cell r="EO46">
            <v>0.25</v>
          </cell>
          <cell r="EP46">
            <v>0.25</v>
          </cell>
          <cell r="EQ46">
            <v>0.25</v>
          </cell>
          <cell r="ER46">
            <v>0.25</v>
          </cell>
          <cell r="ES46">
            <v>0.25</v>
          </cell>
          <cell r="ET46">
            <v>0.25</v>
          </cell>
          <cell r="EU46">
            <v>0.25</v>
          </cell>
          <cell r="EV46">
            <v>0.25</v>
          </cell>
          <cell r="EW46">
            <v>0.25</v>
          </cell>
          <cell r="EX46">
            <v>0.25</v>
          </cell>
          <cell r="EY46">
            <v>0.25</v>
          </cell>
          <cell r="EZ46">
            <v>0.25</v>
          </cell>
          <cell r="FA46">
            <v>0.25</v>
          </cell>
          <cell r="FB46">
            <v>0.25</v>
          </cell>
          <cell r="FC46">
            <v>0.25</v>
          </cell>
          <cell r="FD46">
            <v>0.25</v>
          </cell>
          <cell r="FE46">
            <v>0.25</v>
          </cell>
          <cell r="FF46">
            <v>0.25</v>
          </cell>
          <cell r="FG46">
            <v>0.25</v>
          </cell>
          <cell r="FH46">
            <v>0.25</v>
          </cell>
          <cell r="FI46">
            <v>0.25</v>
          </cell>
          <cell r="FJ46">
            <v>0.25</v>
          </cell>
          <cell r="FK46">
            <v>0.25</v>
          </cell>
          <cell r="FL46">
            <v>0.25</v>
          </cell>
          <cell r="FM46">
            <v>0.25</v>
          </cell>
          <cell r="FN46">
            <v>0.25</v>
          </cell>
          <cell r="FO46">
            <v>0.25</v>
          </cell>
          <cell r="FP46">
            <v>0.25</v>
          </cell>
          <cell r="FQ46">
            <v>0.25</v>
          </cell>
          <cell r="FR46">
            <v>0.25</v>
          </cell>
          <cell r="FS46">
            <v>0.25</v>
          </cell>
          <cell r="FT46">
            <v>0.25</v>
          </cell>
          <cell r="FU46">
            <v>0.25</v>
          </cell>
          <cell r="FV46">
            <v>0.25</v>
          </cell>
          <cell r="FW46">
            <v>0.25</v>
          </cell>
          <cell r="FX46">
            <v>0.25</v>
          </cell>
          <cell r="FY46">
            <v>0.25</v>
          </cell>
          <cell r="FZ46">
            <v>0.25</v>
          </cell>
          <cell r="GA46">
            <v>0.25</v>
          </cell>
          <cell r="GB46">
            <v>0.25</v>
          </cell>
          <cell r="GC46">
            <v>0.25</v>
          </cell>
          <cell r="GD46">
            <v>0.25</v>
          </cell>
          <cell r="GE46">
            <v>0.25</v>
          </cell>
          <cell r="GF46">
            <v>0.25</v>
          </cell>
          <cell r="GG46">
            <v>0.25</v>
          </cell>
          <cell r="GH46">
            <v>0.25</v>
          </cell>
          <cell r="GI46">
            <v>0.25</v>
          </cell>
          <cell r="GJ46">
            <v>0.25</v>
          </cell>
          <cell r="GK46">
            <v>0.25</v>
          </cell>
          <cell r="GL46">
            <v>0.25</v>
          </cell>
          <cell r="GM46">
            <v>0.25</v>
          </cell>
          <cell r="GN46">
            <v>0.25</v>
          </cell>
          <cell r="GO46">
            <v>0.25</v>
          </cell>
          <cell r="GP46">
            <v>0.25</v>
          </cell>
          <cell r="GQ46">
            <v>0.25</v>
          </cell>
          <cell r="GR46">
            <v>0.25</v>
          </cell>
          <cell r="GS46">
            <v>0.25</v>
          </cell>
          <cell r="GT46">
            <v>0.25</v>
          </cell>
          <cell r="GU46">
            <v>0.25</v>
          </cell>
          <cell r="GV46">
            <v>0.25</v>
          </cell>
          <cell r="GW46">
            <v>0.25</v>
          </cell>
          <cell r="GX46">
            <v>0.25</v>
          </cell>
          <cell r="GY46">
            <v>0.25</v>
          </cell>
          <cell r="GZ46">
            <v>0.25</v>
          </cell>
          <cell r="HA46">
            <v>0.25</v>
          </cell>
          <cell r="HB46">
            <v>0.25</v>
          </cell>
          <cell r="HC46">
            <v>0.25</v>
          </cell>
          <cell r="HD46">
            <v>0.25</v>
          </cell>
          <cell r="HE46">
            <v>0.25</v>
          </cell>
          <cell r="HF46">
            <v>0.25</v>
          </cell>
          <cell r="HG46">
            <v>0.25</v>
          </cell>
          <cell r="HH46">
            <v>0.25</v>
          </cell>
          <cell r="HI46">
            <v>0.25</v>
          </cell>
          <cell r="HJ46">
            <v>0.25</v>
          </cell>
          <cell r="HK46">
            <v>0.25</v>
          </cell>
          <cell r="HL46">
            <v>0.25</v>
          </cell>
          <cell r="HM46">
            <v>0.25</v>
          </cell>
          <cell r="HN46">
            <v>0.25</v>
          </cell>
          <cell r="HO46">
            <v>0.25</v>
          </cell>
          <cell r="HP46">
            <v>0.25</v>
          </cell>
          <cell r="HQ46">
            <v>0.25</v>
          </cell>
          <cell r="HR46">
            <v>0.25</v>
          </cell>
          <cell r="HS46">
            <v>0.25</v>
          </cell>
          <cell r="HT46">
            <v>0.25</v>
          </cell>
          <cell r="HU46">
            <v>0.25</v>
          </cell>
          <cell r="HV46">
            <v>0.25</v>
          </cell>
          <cell r="HW46">
            <v>0.25</v>
          </cell>
          <cell r="HX46">
            <v>0.25</v>
          </cell>
          <cell r="HY46">
            <v>0.25</v>
          </cell>
          <cell r="HZ46">
            <v>0.25</v>
          </cell>
          <cell r="IA46">
            <v>0.25</v>
          </cell>
          <cell r="IB46">
            <v>0.25</v>
          </cell>
          <cell r="IC46">
            <v>0.25</v>
          </cell>
          <cell r="ID46">
            <v>0.25</v>
          </cell>
          <cell r="IE46">
            <v>0.25</v>
          </cell>
          <cell r="IF46">
            <v>0.25</v>
          </cell>
          <cell r="IG46">
            <v>0.25</v>
          </cell>
          <cell r="IH46">
            <v>0.25</v>
          </cell>
          <cell r="II46">
            <v>0.25</v>
          </cell>
          <cell r="IJ46">
            <v>0.25</v>
          </cell>
          <cell r="IK46">
            <v>0.25</v>
          </cell>
          <cell r="IL46">
            <v>0.25</v>
          </cell>
          <cell r="IM46">
            <v>0.25</v>
          </cell>
          <cell r="IN46">
            <v>0.25</v>
          </cell>
          <cell r="IO46">
            <v>0.25</v>
          </cell>
          <cell r="IP46">
            <v>0.25</v>
          </cell>
          <cell r="IQ46">
            <v>0.25</v>
          </cell>
          <cell r="IR46">
            <v>0.25</v>
          </cell>
          <cell r="IS46">
            <v>0.25</v>
          </cell>
          <cell r="IT46">
            <v>0.25</v>
          </cell>
          <cell r="IU46">
            <v>0.25</v>
          </cell>
          <cell r="IV46">
            <v>0.25</v>
          </cell>
        </row>
        <row r="47">
          <cell r="EK47">
            <v>0.25</v>
          </cell>
          <cell r="EL47">
            <v>0.25</v>
          </cell>
          <cell r="EM47">
            <v>0.25</v>
          </cell>
          <cell r="EN47">
            <v>0.25</v>
          </cell>
          <cell r="EO47">
            <v>0.25</v>
          </cell>
          <cell r="EP47">
            <v>0.25</v>
          </cell>
          <cell r="EQ47">
            <v>0.25</v>
          </cell>
          <cell r="ER47">
            <v>0.25</v>
          </cell>
          <cell r="ES47">
            <v>0.25</v>
          </cell>
          <cell r="ET47">
            <v>0.25</v>
          </cell>
          <cell r="EU47">
            <v>0.25</v>
          </cell>
          <cell r="EV47">
            <v>0.25</v>
          </cell>
          <cell r="EW47">
            <v>0.25</v>
          </cell>
          <cell r="EX47">
            <v>0.25</v>
          </cell>
          <cell r="EY47">
            <v>0.25</v>
          </cell>
          <cell r="EZ47">
            <v>0.25</v>
          </cell>
          <cell r="FA47">
            <v>0.25</v>
          </cell>
          <cell r="FB47">
            <v>0.25</v>
          </cell>
          <cell r="FC47">
            <v>0.25</v>
          </cell>
          <cell r="FD47">
            <v>0.25</v>
          </cell>
          <cell r="FE47">
            <v>0.25</v>
          </cell>
          <cell r="FF47">
            <v>0.25</v>
          </cell>
          <cell r="FG47">
            <v>0.25</v>
          </cell>
          <cell r="FH47">
            <v>0.25</v>
          </cell>
          <cell r="FI47">
            <v>0.25</v>
          </cell>
          <cell r="FJ47">
            <v>0.25</v>
          </cell>
          <cell r="FK47">
            <v>0.25</v>
          </cell>
          <cell r="FL47">
            <v>0.25</v>
          </cell>
          <cell r="FM47">
            <v>0.25</v>
          </cell>
          <cell r="FN47">
            <v>0.25</v>
          </cell>
          <cell r="FO47">
            <v>0.25</v>
          </cell>
          <cell r="FP47">
            <v>0.25</v>
          </cell>
          <cell r="FQ47">
            <v>0.25</v>
          </cell>
          <cell r="FR47">
            <v>0.25</v>
          </cell>
          <cell r="FS47">
            <v>0.25</v>
          </cell>
          <cell r="FT47">
            <v>0.25</v>
          </cell>
          <cell r="FU47">
            <v>0.25</v>
          </cell>
          <cell r="FV47">
            <v>0.25</v>
          </cell>
          <cell r="FW47">
            <v>0.25</v>
          </cell>
          <cell r="FX47">
            <v>0.25</v>
          </cell>
          <cell r="FY47">
            <v>0.25</v>
          </cell>
          <cell r="FZ47">
            <v>0.25</v>
          </cell>
          <cell r="GA47">
            <v>0.25</v>
          </cell>
          <cell r="GB47">
            <v>0.25</v>
          </cell>
          <cell r="GC47">
            <v>0.25</v>
          </cell>
          <cell r="GD47">
            <v>0.25</v>
          </cell>
          <cell r="GE47">
            <v>0.25</v>
          </cell>
          <cell r="GF47">
            <v>0.25</v>
          </cell>
          <cell r="GG47">
            <v>0.25</v>
          </cell>
          <cell r="GH47">
            <v>0.25</v>
          </cell>
          <cell r="GI47">
            <v>0.25</v>
          </cell>
          <cell r="GJ47">
            <v>0.25</v>
          </cell>
          <cell r="GK47">
            <v>0.25</v>
          </cell>
          <cell r="GL47">
            <v>0.25</v>
          </cell>
          <cell r="GM47">
            <v>0.25</v>
          </cell>
          <cell r="GN47">
            <v>0.25</v>
          </cell>
          <cell r="GO47">
            <v>0.25</v>
          </cell>
          <cell r="GP47">
            <v>0.25</v>
          </cell>
          <cell r="GQ47">
            <v>0.25</v>
          </cell>
          <cell r="GR47">
            <v>0.25</v>
          </cell>
          <cell r="GS47">
            <v>0.25</v>
          </cell>
          <cell r="GT47">
            <v>0.25</v>
          </cell>
          <cell r="GU47">
            <v>0.25</v>
          </cell>
          <cell r="GV47">
            <v>0.25</v>
          </cell>
          <cell r="GW47">
            <v>0.25</v>
          </cell>
          <cell r="GX47">
            <v>0.25</v>
          </cell>
          <cell r="GY47">
            <v>0.25</v>
          </cell>
          <cell r="GZ47">
            <v>0.25</v>
          </cell>
          <cell r="HA47">
            <v>0.25</v>
          </cell>
          <cell r="HB47">
            <v>0.25</v>
          </cell>
          <cell r="HC47">
            <v>0.25</v>
          </cell>
          <cell r="HD47">
            <v>0.25</v>
          </cell>
          <cell r="HE47">
            <v>0.25</v>
          </cell>
          <cell r="HF47">
            <v>0.25</v>
          </cell>
          <cell r="HG47">
            <v>0.25</v>
          </cell>
          <cell r="HH47">
            <v>0.25</v>
          </cell>
          <cell r="HI47">
            <v>0.25</v>
          </cell>
          <cell r="HJ47">
            <v>0.25</v>
          </cell>
          <cell r="HK47">
            <v>0.25</v>
          </cell>
          <cell r="HL47">
            <v>0.25</v>
          </cell>
          <cell r="HM47">
            <v>0.25</v>
          </cell>
          <cell r="HN47">
            <v>0.25</v>
          </cell>
          <cell r="HO47">
            <v>0.25</v>
          </cell>
          <cell r="HP47">
            <v>0.25</v>
          </cell>
          <cell r="HQ47">
            <v>0.25</v>
          </cell>
          <cell r="HR47">
            <v>0.25</v>
          </cell>
          <cell r="HS47">
            <v>0.25</v>
          </cell>
          <cell r="HT47">
            <v>0.25</v>
          </cell>
          <cell r="HU47">
            <v>0.25</v>
          </cell>
          <cell r="HV47">
            <v>0.25</v>
          </cell>
          <cell r="HW47">
            <v>0.25</v>
          </cell>
          <cell r="HX47">
            <v>0.25</v>
          </cell>
          <cell r="HY47">
            <v>0.25</v>
          </cell>
          <cell r="HZ47">
            <v>0.25</v>
          </cell>
          <cell r="IA47">
            <v>0.25</v>
          </cell>
          <cell r="IB47">
            <v>0.25</v>
          </cell>
          <cell r="IC47">
            <v>0.25</v>
          </cell>
          <cell r="ID47">
            <v>0.25</v>
          </cell>
          <cell r="IE47">
            <v>0.25</v>
          </cell>
          <cell r="IF47">
            <v>0.25</v>
          </cell>
          <cell r="IG47">
            <v>0.25</v>
          </cell>
          <cell r="IH47">
            <v>0.25</v>
          </cell>
          <cell r="II47">
            <v>0.25</v>
          </cell>
          <cell r="IJ47">
            <v>0.25</v>
          </cell>
          <cell r="IK47">
            <v>0.25</v>
          </cell>
          <cell r="IL47">
            <v>0.25</v>
          </cell>
          <cell r="IM47">
            <v>0.25</v>
          </cell>
          <cell r="IN47">
            <v>0.25</v>
          </cell>
          <cell r="IO47">
            <v>0.25</v>
          </cell>
          <cell r="IP47">
            <v>0.25</v>
          </cell>
          <cell r="IQ47">
            <v>0.25</v>
          </cell>
          <cell r="IR47">
            <v>0.25</v>
          </cell>
          <cell r="IS47">
            <v>0.25</v>
          </cell>
          <cell r="IT47">
            <v>0.25</v>
          </cell>
          <cell r="IU47">
            <v>0.25</v>
          </cell>
          <cell r="IV47">
            <v>0.25</v>
          </cell>
        </row>
        <row r="48">
          <cell r="EK48">
            <v>0.25</v>
          </cell>
          <cell r="EL48">
            <v>0.25</v>
          </cell>
          <cell r="EM48">
            <v>0.25</v>
          </cell>
          <cell r="EN48">
            <v>0.25</v>
          </cell>
          <cell r="EO48">
            <v>0.25</v>
          </cell>
          <cell r="EP48">
            <v>0.25</v>
          </cell>
          <cell r="EQ48">
            <v>0.25</v>
          </cell>
          <cell r="ER48">
            <v>0.25</v>
          </cell>
          <cell r="ES48">
            <v>0.25</v>
          </cell>
          <cell r="ET48">
            <v>0.25</v>
          </cell>
          <cell r="EU48">
            <v>0.25</v>
          </cell>
          <cell r="EV48">
            <v>0.25</v>
          </cell>
          <cell r="EW48">
            <v>0.25</v>
          </cell>
          <cell r="EX48">
            <v>0.25</v>
          </cell>
          <cell r="EY48">
            <v>0.25</v>
          </cell>
          <cell r="EZ48">
            <v>0.25</v>
          </cell>
          <cell r="FA48">
            <v>0.25</v>
          </cell>
          <cell r="FB48">
            <v>0.25</v>
          </cell>
          <cell r="FC48">
            <v>0.25</v>
          </cell>
          <cell r="FD48">
            <v>0.25</v>
          </cell>
          <cell r="FE48">
            <v>0.25</v>
          </cell>
          <cell r="FF48">
            <v>0.25</v>
          </cell>
          <cell r="FG48">
            <v>0.25</v>
          </cell>
          <cell r="FH48">
            <v>0.25</v>
          </cell>
          <cell r="FI48">
            <v>0.25</v>
          </cell>
          <cell r="FJ48">
            <v>0.25</v>
          </cell>
          <cell r="FK48">
            <v>0.25</v>
          </cell>
          <cell r="FL48">
            <v>0.25</v>
          </cell>
          <cell r="FM48">
            <v>0.25</v>
          </cell>
          <cell r="FN48">
            <v>0.25</v>
          </cell>
          <cell r="FO48">
            <v>0.25</v>
          </cell>
          <cell r="FP48">
            <v>0.25</v>
          </cell>
          <cell r="FQ48">
            <v>0.25</v>
          </cell>
          <cell r="FR48">
            <v>0.25</v>
          </cell>
          <cell r="FS48">
            <v>0.25</v>
          </cell>
          <cell r="FT48">
            <v>0.25</v>
          </cell>
          <cell r="FU48">
            <v>0.25</v>
          </cell>
          <cell r="FV48">
            <v>0.25</v>
          </cell>
          <cell r="FW48">
            <v>0.25</v>
          </cell>
          <cell r="FX48">
            <v>0.25</v>
          </cell>
          <cell r="FY48">
            <v>0.25</v>
          </cell>
          <cell r="FZ48">
            <v>0.25</v>
          </cell>
          <cell r="GA48">
            <v>0.25</v>
          </cell>
          <cell r="GB48">
            <v>0.25</v>
          </cell>
          <cell r="GC48">
            <v>0.25</v>
          </cell>
          <cell r="GD48">
            <v>0.25</v>
          </cell>
          <cell r="GE48">
            <v>0.25</v>
          </cell>
          <cell r="GF48">
            <v>0.25</v>
          </cell>
          <cell r="GG48">
            <v>0.25</v>
          </cell>
          <cell r="GH48">
            <v>0.25</v>
          </cell>
          <cell r="GI48">
            <v>0.25</v>
          </cell>
          <cell r="GJ48">
            <v>0.25</v>
          </cell>
          <cell r="GK48">
            <v>0.25</v>
          </cell>
          <cell r="GL48">
            <v>0.25</v>
          </cell>
          <cell r="GM48">
            <v>0.25</v>
          </cell>
          <cell r="GN48">
            <v>0.25</v>
          </cell>
          <cell r="GO48">
            <v>0.25</v>
          </cell>
          <cell r="GP48">
            <v>0.25</v>
          </cell>
          <cell r="GQ48">
            <v>0.25</v>
          </cell>
          <cell r="GR48">
            <v>0.25</v>
          </cell>
          <cell r="GS48">
            <v>0.25</v>
          </cell>
          <cell r="GT48">
            <v>0.25</v>
          </cell>
          <cell r="GU48">
            <v>0.25</v>
          </cell>
          <cell r="GV48">
            <v>0.25</v>
          </cell>
          <cell r="GW48">
            <v>0.25</v>
          </cell>
          <cell r="GX48">
            <v>0.25</v>
          </cell>
          <cell r="GY48">
            <v>0.25</v>
          </cell>
          <cell r="GZ48">
            <v>0.25</v>
          </cell>
          <cell r="HA48">
            <v>0.25</v>
          </cell>
          <cell r="HB48">
            <v>0.25</v>
          </cell>
          <cell r="HC48">
            <v>0.25</v>
          </cell>
          <cell r="HD48">
            <v>0.25</v>
          </cell>
          <cell r="HE48">
            <v>0.25</v>
          </cell>
          <cell r="HF48">
            <v>0.25</v>
          </cell>
          <cell r="HG48">
            <v>0.25</v>
          </cell>
          <cell r="HH48">
            <v>0.25</v>
          </cell>
          <cell r="HI48">
            <v>0.25</v>
          </cell>
          <cell r="HJ48">
            <v>0.25</v>
          </cell>
          <cell r="HK48">
            <v>0.25</v>
          </cell>
          <cell r="HL48">
            <v>0.25</v>
          </cell>
          <cell r="HM48">
            <v>0.25</v>
          </cell>
          <cell r="HN48">
            <v>0.25</v>
          </cell>
          <cell r="HO48">
            <v>0.25</v>
          </cell>
          <cell r="HP48">
            <v>0.25</v>
          </cell>
          <cell r="HQ48">
            <v>0.25</v>
          </cell>
          <cell r="HR48">
            <v>0.25</v>
          </cell>
          <cell r="HS48">
            <v>0.25</v>
          </cell>
          <cell r="HT48">
            <v>0.25</v>
          </cell>
          <cell r="HU48">
            <v>0.25</v>
          </cell>
          <cell r="HV48">
            <v>0.25</v>
          </cell>
          <cell r="HW48">
            <v>0.25</v>
          </cell>
          <cell r="HX48">
            <v>0.25</v>
          </cell>
          <cell r="HY48">
            <v>0.25</v>
          </cell>
          <cell r="HZ48">
            <v>0.25</v>
          </cell>
          <cell r="IA48">
            <v>0.25</v>
          </cell>
          <cell r="IB48">
            <v>0.25</v>
          </cell>
          <cell r="IC48">
            <v>0.25</v>
          </cell>
          <cell r="ID48">
            <v>0.25</v>
          </cell>
          <cell r="IE48">
            <v>0.25</v>
          </cell>
          <cell r="IF48">
            <v>0.25</v>
          </cell>
          <cell r="IG48">
            <v>0.25</v>
          </cell>
          <cell r="IH48">
            <v>0.25</v>
          </cell>
          <cell r="II48">
            <v>0.25</v>
          </cell>
          <cell r="IJ48">
            <v>0.25</v>
          </cell>
          <cell r="IK48">
            <v>0.25</v>
          </cell>
          <cell r="IL48">
            <v>0.25</v>
          </cell>
          <cell r="IM48">
            <v>0.25</v>
          </cell>
          <cell r="IN48">
            <v>0.25</v>
          </cell>
          <cell r="IO48">
            <v>0.25</v>
          </cell>
          <cell r="IP48">
            <v>0.25</v>
          </cell>
          <cell r="IQ48">
            <v>0.25</v>
          </cell>
          <cell r="IR48">
            <v>0.25</v>
          </cell>
          <cell r="IS48">
            <v>0.25</v>
          </cell>
          <cell r="IT48">
            <v>0.25</v>
          </cell>
          <cell r="IU48">
            <v>0.25</v>
          </cell>
          <cell r="IV48">
            <v>0.25</v>
          </cell>
        </row>
        <row r="49">
          <cell r="EK49">
            <v>0.25</v>
          </cell>
          <cell r="EL49">
            <v>0.25</v>
          </cell>
          <cell r="EM49">
            <v>0.25</v>
          </cell>
          <cell r="EN49">
            <v>0.25</v>
          </cell>
          <cell r="EO49">
            <v>0.25</v>
          </cell>
          <cell r="EP49">
            <v>0.25</v>
          </cell>
          <cell r="EQ49">
            <v>0.25</v>
          </cell>
          <cell r="ER49">
            <v>0.25</v>
          </cell>
          <cell r="ES49">
            <v>0.25</v>
          </cell>
          <cell r="ET49">
            <v>0.25</v>
          </cell>
          <cell r="EU49">
            <v>0.25</v>
          </cell>
          <cell r="EV49">
            <v>0.25</v>
          </cell>
          <cell r="EW49">
            <v>0.25</v>
          </cell>
          <cell r="EX49">
            <v>0.25</v>
          </cell>
          <cell r="EY49">
            <v>0.25</v>
          </cell>
          <cell r="EZ49">
            <v>0.25</v>
          </cell>
          <cell r="FA49">
            <v>0.25</v>
          </cell>
          <cell r="FB49">
            <v>0.25</v>
          </cell>
          <cell r="FC49">
            <v>0.25</v>
          </cell>
          <cell r="FD49">
            <v>0.25</v>
          </cell>
          <cell r="FE49">
            <v>0.25</v>
          </cell>
          <cell r="FF49">
            <v>0.25</v>
          </cell>
          <cell r="FG49">
            <v>0.25</v>
          </cell>
          <cell r="FH49">
            <v>0.25</v>
          </cell>
          <cell r="FI49">
            <v>0.25</v>
          </cell>
          <cell r="FJ49">
            <v>0.25</v>
          </cell>
          <cell r="FK49">
            <v>0.25</v>
          </cell>
          <cell r="FL49">
            <v>0.25</v>
          </cell>
          <cell r="FM49">
            <v>0.25</v>
          </cell>
          <cell r="FN49">
            <v>0.25</v>
          </cell>
          <cell r="FO49">
            <v>0.25</v>
          </cell>
          <cell r="FP49">
            <v>0.25</v>
          </cell>
          <cell r="FQ49">
            <v>0.25</v>
          </cell>
          <cell r="FR49">
            <v>0.25</v>
          </cell>
          <cell r="FS49">
            <v>0.25</v>
          </cell>
          <cell r="FT49">
            <v>0.25</v>
          </cell>
          <cell r="FU49">
            <v>0.25</v>
          </cell>
          <cell r="FV49">
            <v>0.25</v>
          </cell>
          <cell r="FW49">
            <v>0.25</v>
          </cell>
          <cell r="FX49">
            <v>0.25</v>
          </cell>
          <cell r="FY49">
            <v>0.25</v>
          </cell>
          <cell r="FZ49">
            <v>0.25</v>
          </cell>
          <cell r="GA49">
            <v>0.25</v>
          </cell>
          <cell r="GB49">
            <v>0.25</v>
          </cell>
          <cell r="GC49">
            <v>0.25</v>
          </cell>
          <cell r="GD49">
            <v>0.25</v>
          </cell>
          <cell r="GE49">
            <v>0.25</v>
          </cell>
          <cell r="GF49">
            <v>0.25</v>
          </cell>
          <cell r="GG49">
            <v>0.25</v>
          </cell>
          <cell r="GH49">
            <v>0.25</v>
          </cell>
          <cell r="GI49">
            <v>0.25</v>
          </cell>
          <cell r="GJ49">
            <v>0.25</v>
          </cell>
          <cell r="GK49">
            <v>0.25</v>
          </cell>
          <cell r="GL49">
            <v>0.25</v>
          </cell>
          <cell r="GM49">
            <v>0.25</v>
          </cell>
          <cell r="GN49">
            <v>0.25</v>
          </cell>
          <cell r="GO49">
            <v>0.25</v>
          </cell>
          <cell r="GP49">
            <v>0.25</v>
          </cell>
          <cell r="GQ49">
            <v>0.25</v>
          </cell>
          <cell r="GR49">
            <v>0.25</v>
          </cell>
          <cell r="GS49">
            <v>0.25</v>
          </cell>
          <cell r="GT49">
            <v>0.25</v>
          </cell>
          <cell r="GU49">
            <v>0.25</v>
          </cell>
          <cell r="GV49">
            <v>0.25</v>
          </cell>
          <cell r="GW49">
            <v>0.25</v>
          </cell>
          <cell r="GX49">
            <v>0.25</v>
          </cell>
          <cell r="GY49">
            <v>0.25</v>
          </cell>
          <cell r="GZ49">
            <v>0.25</v>
          </cell>
          <cell r="HA49">
            <v>0.25</v>
          </cell>
          <cell r="HB49">
            <v>0.25</v>
          </cell>
          <cell r="HC49">
            <v>0.25</v>
          </cell>
          <cell r="HD49">
            <v>0.25</v>
          </cell>
          <cell r="HE49">
            <v>0.25</v>
          </cell>
          <cell r="HF49">
            <v>0.25</v>
          </cell>
          <cell r="HG49">
            <v>0.25</v>
          </cell>
          <cell r="HH49">
            <v>0.25</v>
          </cell>
          <cell r="HI49">
            <v>0.25</v>
          </cell>
          <cell r="HJ49">
            <v>0.25</v>
          </cell>
          <cell r="HK49">
            <v>0.25</v>
          </cell>
          <cell r="HL49">
            <v>0.25</v>
          </cell>
          <cell r="HM49">
            <v>0.25</v>
          </cell>
          <cell r="HN49">
            <v>0.25</v>
          </cell>
          <cell r="HO49">
            <v>0.25</v>
          </cell>
          <cell r="HP49">
            <v>0.25</v>
          </cell>
          <cell r="HQ49">
            <v>0.25</v>
          </cell>
          <cell r="HR49">
            <v>0.25</v>
          </cell>
          <cell r="HS49">
            <v>0.25</v>
          </cell>
          <cell r="HT49">
            <v>0.25</v>
          </cell>
          <cell r="HU49">
            <v>0.25</v>
          </cell>
          <cell r="HV49">
            <v>0.25</v>
          </cell>
          <cell r="HW49">
            <v>0.25</v>
          </cell>
          <cell r="HX49">
            <v>0.25</v>
          </cell>
          <cell r="HY49">
            <v>0.25</v>
          </cell>
          <cell r="HZ49">
            <v>0.25</v>
          </cell>
          <cell r="IA49">
            <v>0.25</v>
          </cell>
          <cell r="IB49">
            <v>0.25</v>
          </cell>
          <cell r="IC49">
            <v>0.25</v>
          </cell>
          <cell r="ID49">
            <v>0.25</v>
          </cell>
          <cell r="IE49">
            <v>0.25</v>
          </cell>
          <cell r="IF49">
            <v>0.25</v>
          </cell>
          <cell r="IG49">
            <v>0.25</v>
          </cell>
          <cell r="IH49">
            <v>0.25</v>
          </cell>
          <cell r="II49">
            <v>0.25</v>
          </cell>
          <cell r="IJ49">
            <v>0.25</v>
          </cell>
          <cell r="IK49">
            <v>0.25</v>
          </cell>
          <cell r="IL49">
            <v>0.25</v>
          </cell>
          <cell r="IM49">
            <v>0.25</v>
          </cell>
          <cell r="IN49">
            <v>0.25</v>
          </cell>
          <cell r="IO49">
            <v>0.25</v>
          </cell>
          <cell r="IP49">
            <v>0.25</v>
          </cell>
          <cell r="IQ49">
            <v>0.25</v>
          </cell>
          <cell r="IR49">
            <v>0.25</v>
          </cell>
          <cell r="IS49">
            <v>0.25</v>
          </cell>
          <cell r="IT49">
            <v>0.25</v>
          </cell>
          <cell r="IU49">
            <v>0.25</v>
          </cell>
          <cell r="IV49">
            <v>0.25</v>
          </cell>
        </row>
        <row r="50">
          <cell r="EK50">
            <v>0.25</v>
          </cell>
          <cell r="EL50">
            <v>0.25</v>
          </cell>
          <cell r="EM50">
            <v>0.25</v>
          </cell>
          <cell r="EN50">
            <v>0.25</v>
          </cell>
          <cell r="EO50">
            <v>0.25</v>
          </cell>
          <cell r="EP50">
            <v>0.25</v>
          </cell>
          <cell r="EQ50">
            <v>0.25</v>
          </cell>
          <cell r="ER50">
            <v>0.25</v>
          </cell>
          <cell r="ES50">
            <v>0.25</v>
          </cell>
          <cell r="ET50">
            <v>0.25</v>
          </cell>
          <cell r="EU50">
            <v>0.25</v>
          </cell>
          <cell r="EV50">
            <v>0.25</v>
          </cell>
          <cell r="EW50">
            <v>0.25</v>
          </cell>
          <cell r="EX50">
            <v>0.25</v>
          </cell>
          <cell r="EY50">
            <v>0.25</v>
          </cell>
          <cell r="EZ50">
            <v>0.25</v>
          </cell>
          <cell r="FA50">
            <v>0.25</v>
          </cell>
          <cell r="FB50">
            <v>0.25</v>
          </cell>
          <cell r="FC50">
            <v>0.25</v>
          </cell>
          <cell r="FD50">
            <v>0.25</v>
          </cell>
          <cell r="FE50">
            <v>0.25</v>
          </cell>
          <cell r="FF50">
            <v>0.25</v>
          </cell>
          <cell r="FG50">
            <v>0.25</v>
          </cell>
          <cell r="FH50">
            <v>0.25</v>
          </cell>
          <cell r="FI50">
            <v>0.25</v>
          </cell>
          <cell r="FJ50">
            <v>0.25</v>
          </cell>
          <cell r="FK50">
            <v>0.25</v>
          </cell>
          <cell r="FL50">
            <v>0.25</v>
          </cell>
          <cell r="FM50">
            <v>0.25</v>
          </cell>
          <cell r="FN50">
            <v>0.25</v>
          </cell>
          <cell r="FO50">
            <v>0.25</v>
          </cell>
          <cell r="FP50">
            <v>0.25</v>
          </cell>
          <cell r="FQ50">
            <v>0.25</v>
          </cell>
          <cell r="FR50">
            <v>0.25</v>
          </cell>
          <cell r="FS50">
            <v>0.25</v>
          </cell>
          <cell r="FT50">
            <v>0.25</v>
          </cell>
          <cell r="FU50">
            <v>0.25</v>
          </cell>
          <cell r="FV50">
            <v>0.25</v>
          </cell>
          <cell r="FW50">
            <v>0.25</v>
          </cell>
          <cell r="FX50">
            <v>0.25</v>
          </cell>
          <cell r="FY50">
            <v>0.25</v>
          </cell>
          <cell r="FZ50">
            <v>0.25</v>
          </cell>
          <cell r="GA50">
            <v>0.25</v>
          </cell>
          <cell r="GB50">
            <v>0.25</v>
          </cell>
          <cell r="GC50">
            <v>0.25</v>
          </cell>
          <cell r="GD50">
            <v>0.25</v>
          </cell>
          <cell r="GE50">
            <v>0.25</v>
          </cell>
          <cell r="GF50">
            <v>0.25</v>
          </cell>
          <cell r="GG50">
            <v>0.25</v>
          </cell>
          <cell r="GH50">
            <v>0.25</v>
          </cell>
          <cell r="GI50">
            <v>0.25</v>
          </cell>
          <cell r="GJ50">
            <v>0.25</v>
          </cell>
          <cell r="GK50">
            <v>0.25</v>
          </cell>
          <cell r="GL50">
            <v>0.25</v>
          </cell>
          <cell r="GM50">
            <v>0.25</v>
          </cell>
          <cell r="GN50">
            <v>0.25</v>
          </cell>
          <cell r="GO50">
            <v>0.25</v>
          </cell>
          <cell r="GP50">
            <v>0.25</v>
          </cell>
          <cell r="GQ50">
            <v>0.25</v>
          </cell>
          <cell r="GR50">
            <v>0.25</v>
          </cell>
          <cell r="GS50">
            <v>0.25</v>
          </cell>
          <cell r="GT50">
            <v>0.25</v>
          </cell>
          <cell r="GU50">
            <v>0.25</v>
          </cell>
          <cell r="GV50">
            <v>0.25</v>
          </cell>
          <cell r="GW50">
            <v>0.25</v>
          </cell>
          <cell r="GX50">
            <v>0.25</v>
          </cell>
          <cell r="GY50">
            <v>0.25</v>
          </cell>
          <cell r="GZ50">
            <v>0.25</v>
          </cell>
          <cell r="HA50">
            <v>0.25</v>
          </cell>
          <cell r="HB50">
            <v>0.25</v>
          </cell>
          <cell r="HC50">
            <v>0.25</v>
          </cell>
          <cell r="HD50">
            <v>0.25</v>
          </cell>
          <cell r="HE50">
            <v>0.25</v>
          </cell>
          <cell r="HF50">
            <v>0.25</v>
          </cell>
          <cell r="HG50">
            <v>0.25</v>
          </cell>
          <cell r="HH50">
            <v>0.25</v>
          </cell>
          <cell r="HI50">
            <v>0.25</v>
          </cell>
          <cell r="HJ50">
            <v>0.25</v>
          </cell>
          <cell r="HK50">
            <v>0.25</v>
          </cell>
          <cell r="HL50">
            <v>0.25</v>
          </cell>
          <cell r="HM50">
            <v>0.25</v>
          </cell>
          <cell r="HN50">
            <v>0.25</v>
          </cell>
          <cell r="HO50">
            <v>0.25</v>
          </cell>
          <cell r="HP50">
            <v>0.25</v>
          </cell>
          <cell r="HQ50">
            <v>0.25</v>
          </cell>
          <cell r="HR50">
            <v>0.25</v>
          </cell>
          <cell r="HS50">
            <v>0.25</v>
          </cell>
          <cell r="HT50">
            <v>0.25</v>
          </cell>
          <cell r="HU50">
            <v>0.25</v>
          </cell>
          <cell r="HV50">
            <v>0.25</v>
          </cell>
          <cell r="HW50">
            <v>0.25</v>
          </cell>
          <cell r="HX50">
            <v>0.25</v>
          </cell>
          <cell r="HY50">
            <v>0.25</v>
          </cell>
          <cell r="HZ50">
            <v>0.25</v>
          </cell>
          <cell r="IA50">
            <v>0.25</v>
          </cell>
          <cell r="IB50">
            <v>0.25</v>
          </cell>
          <cell r="IC50">
            <v>0.25</v>
          </cell>
          <cell r="ID50">
            <v>0.25</v>
          </cell>
          <cell r="IE50">
            <v>0.25</v>
          </cell>
          <cell r="IF50">
            <v>0.25</v>
          </cell>
          <cell r="IG50">
            <v>0.25</v>
          </cell>
          <cell r="IH50">
            <v>0.25</v>
          </cell>
          <cell r="II50">
            <v>0.25</v>
          </cell>
          <cell r="IJ50">
            <v>0.25</v>
          </cell>
          <cell r="IK50">
            <v>0.25</v>
          </cell>
          <cell r="IL50">
            <v>0.25</v>
          </cell>
          <cell r="IM50">
            <v>0.25</v>
          </cell>
          <cell r="IN50">
            <v>0.25</v>
          </cell>
          <cell r="IO50">
            <v>0.25</v>
          </cell>
          <cell r="IP50">
            <v>0.25</v>
          </cell>
          <cell r="IQ50">
            <v>0.25</v>
          </cell>
          <cell r="IR50">
            <v>0.25</v>
          </cell>
          <cell r="IS50">
            <v>0.25</v>
          </cell>
          <cell r="IT50">
            <v>0.25</v>
          </cell>
          <cell r="IU50">
            <v>0.25</v>
          </cell>
          <cell r="IV50">
            <v>0.25</v>
          </cell>
        </row>
        <row r="51">
          <cell r="EK51">
            <v>0.25</v>
          </cell>
          <cell r="EL51">
            <v>0.25</v>
          </cell>
          <cell r="EM51">
            <v>0.25</v>
          </cell>
          <cell r="EN51">
            <v>0.25</v>
          </cell>
          <cell r="EO51">
            <v>0.25</v>
          </cell>
          <cell r="EP51">
            <v>0.25</v>
          </cell>
          <cell r="EQ51">
            <v>0.25</v>
          </cell>
          <cell r="ER51">
            <v>0.25</v>
          </cell>
          <cell r="ES51">
            <v>0.25</v>
          </cell>
          <cell r="ET51">
            <v>0.25</v>
          </cell>
          <cell r="EU51">
            <v>0.25</v>
          </cell>
          <cell r="EV51">
            <v>0.25</v>
          </cell>
          <cell r="EW51">
            <v>0.25</v>
          </cell>
          <cell r="EX51">
            <v>0.25</v>
          </cell>
          <cell r="EY51">
            <v>0.25</v>
          </cell>
          <cell r="EZ51">
            <v>0.25</v>
          </cell>
          <cell r="FA51">
            <v>0.25</v>
          </cell>
          <cell r="FB51">
            <v>0.25</v>
          </cell>
          <cell r="FC51">
            <v>0.25</v>
          </cell>
          <cell r="FD51">
            <v>0.25</v>
          </cell>
          <cell r="FE51">
            <v>0.25</v>
          </cell>
          <cell r="FF51">
            <v>0.25</v>
          </cell>
          <cell r="FG51">
            <v>0.25</v>
          </cell>
          <cell r="FH51">
            <v>0.25</v>
          </cell>
          <cell r="FI51">
            <v>0.25</v>
          </cell>
          <cell r="FJ51">
            <v>0.25</v>
          </cell>
          <cell r="FK51">
            <v>0.25</v>
          </cell>
          <cell r="FL51">
            <v>0.25</v>
          </cell>
          <cell r="FM51">
            <v>0.25</v>
          </cell>
          <cell r="FN51">
            <v>0.25</v>
          </cell>
          <cell r="FO51">
            <v>0.25</v>
          </cell>
          <cell r="FP51">
            <v>0.25</v>
          </cell>
          <cell r="FQ51">
            <v>0.25</v>
          </cell>
          <cell r="FR51">
            <v>0.25</v>
          </cell>
          <cell r="FS51">
            <v>0.25</v>
          </cell>
          <cell r="FT51">
            <v>0.25</v>
          </cell>
          <cell r="FU51">
            <v>0.25</v>
          </cell>
          <cell r="FV51">
            <v>0.25</v>
          </cell>
          <cell r="FW51">
            <v>0.25</v>
          </cell>
          <cell r="FX51">
            <v>0.25</v>
          </cell>
          <cell r="FY51">
            <v>0.25</v>
          </cell>
          <cell r="FZ51">
            <v>0.25</v>
          </cell>
          <cell r="GA51">
            <v>0.25</v>
          </cell>
          <cell r="GB51">
            <v>0.25</v>
          </cell>
          <cell r="GC51">
            <v>0.25</v>
          </cell>
          <cell r="GD51">
            <v>0.25</v>
          </cell>
          <cell r="GE51">
            <v>0.25</v>
          </cell>
          <cell r="GF51">
            <v>0.25</v>
          </cell>
          <cell r="GG51">
            <v>0.25</v>
          </cell>
          <cell r="GH51">
            <v>0.25</v>
          </cell>
          <cell r="GI51">
            <v>0.25</v>
          </cell>
          <cell r="GJ51">
            <v>0.25</v>
          </cell>
          <cell r="GK51">
            <v>0.25</v>
          </cell>
          <cell r="GL51">
            <v>0.25</v>
          </cell>
          <cell r="GM51">
            <v>0.25</v>
          </cell>
          <cell r="GN51">
            <v>0.25</v>
          </cell>
          <cell r="GO51">
            <v>0.25</v>
          </cell>
          <cell r="GP51">
            <v>0.25</v>
          </cell>
          <cell r="GQ51">
            <v>0.25</v>
          </cell>
          <cell r="GR51">
            <v>0.25</v>
          </cell>
          <cell r="GS51">
            <v>0.25</v>
          </cell>
          <cell r="GT51">
            <v>0.25</v>
          </cell>
          <cell r="GU51">
            <v>0.25</v>
          </cell>
          <cell r="GV51">
            <v>0.25</v>
          </cell>
          <cell r="GW51">
            <v>0.25</v>
          </cell>
          <cell r="GX51">
            <v>0.25</v>
          </cell>
          <cell r="GY51">
            <v>0.25</v>
          </cell>
          <cell r="GZ51">
            <v>0.25</v>
          </cell>
          <cell r="HA51">
            <v>0.25</v>
          </cell>
          <cell r="HB51">
            <v>0.25</v>
          </cell>
          <cell r="HC51">
            <v>0.25</v>
          </cell>
          <cell r="HD51">
            <v>0.25</v>
          </cell>
          <cell r="HE51">
            <v>0.25</v>
          </cell>
          <cell r="HF51">
            <v>0.25</v>
          </cell>
          <cell r="HG51">
            <v>0.25</v>
          </cell>
          <cell r="HH51">
            <v>0.25</v>
          </cell>
          <cell r="HI51">
            <v>0.25</v>
          </cell>
          <cell r="HJ51">
            <v>0.25</v>
          </cell>
          <cell r="HK51">
            <v>0.25</v>
          </cell>
          <cell r="HL51">
            <v>0.25</v>
          </cell>
          <cell r="HM51">
            <v>0.25</v>
          </cell>
          <cell r="HN51">
            <v>0.25</v>
          </cell>
          <cell r="HO51">
            <v>0.25</v>
          </cell>
          <cell r="HP51">
            <v>0.25</v>
          </cell>
          <cell r="HQ51">
            <v>0.25</v>
          </cell>
          <cell r="HR51">
            <v>0.25</v>
          </cell>
          <cell r="HS51">
            <v>0.25</v>
          </cell>
          <cell r="HT51">
            <v>0.25</v>
          </cell>
          <cell r="HU51">
            <v>0.25</v>
          </cell>
          <cell r="HV51">
            <v>0.25</v>
          </cell>
          <cell r="HW51">
            <v>0.25</v>
          </cell>
          <cell r="HX51">
            <v>0.25</v>
          </cell>
          <cell r="HY51">
            <v>0.25</v>
          </cell>
          <cell r="HZ51">
            <v>0.25</v>
          </cell>
          <cell r="IA51">
            <v>0.25</v>
          </cell>
          <cell r="IB51">
            <v>0.25</v>
          </cell>
          <cell r="IC51">
            <v>0.25</v>
          </cell>
          <cell r="ID51">
            <v>0.25</v>
          </cell>
          <cell r="IE51">
            <v>0.25</v>
          </cell>
          <cell r="IF51">
            <v>0.25</v>
          </cell>
          <cell r="IG51">
            <v>0.25</v>
          </cell>
          <cell r="IH51">
            <v>0.25</v>
          </cell>
          <cell r="II51">
            <v>0.25</v>
          </cell>
          <cell r="IJ51">
            <v>0.25</v>
          </cell>
          <cell r="IK51">
            <v>0.25</v>
          </cell>
          <cell r="IL51">
            <v>0.25</v>
          </cell>
          <cell r="IM51">
            <v>0.25</v>
          </cell>
          <cell r="IN51">
            <v>0.25</v>
          </cell>
          <cell r="IO51">
            <v>0.25</v>
          </cell>
          <cell r="IP51">
            <v>0.25</v>
          </cell>
          <cell r="IQ51">
            <v>0.25</v>
          </cell>
          <cell r="IR51">
            <v>0.25</v>
          </cell>
          <cell r="IS51">
            <v>0.25</v>
          </cell>
          <cell r="IT51">
            <v>0.25</v>
          </cell>
          <cell r="IU51">
            <v>0.25</v>
          </cell>
          <cell r="IV51">
            <v>0.25</v>
          </cell>
        </row>
        <row r="52">
          <cell r="EK52">
            <v>0.25</v>
          </cell>
          <cell r="EL52">
            <v>0.25</v>
          </cell>
          <cell r="EM52">
            <v>0.25</v>
          </cell>
          <cell r="EN52">
            <v>0.25</v>
          </cell>
          <cell r="EO52">
            <v>0.25</v>
          </cell>
          <cell r="EP52">
            <v>0.25</v>
          </cell>
          <cell r="EQ52">
            <v>0.25</v>
          </cell>
          <cell r="ER52">
            <v>0.25</v>
          </cell>
          <cell r="ES52">
            <v>0.25</v>
          </cell>
          <cell r="ET52">
            <v>0.25</v>
          </cell>
          <cell r="EU52">
            <v>0.25</v>
          </cell>
          <cell r="EV52">
            <v>0.25</v>
          </cell>
          <cell r="EW52">
            <v>0.25</v>
          </cell>
          <cell r="EX52">
            <v>0.25</v>
          </cell>
          <cell r="EY52">
            <v>0.25</v>
          </cell>
          <cell r="EZ52">
            <v>0.25</v>
          </cell>
          <cell r="FA52">
            <v>0.25</v>
          </cell>
          <cell r="FB52">
            <v>0.25</v>
          </cell>
          <cell r="FC52">
            <v>0.25</v>
          </cell>
          <cell r="FD52">
            <v>0.25</v>
          </cell>
          <cell r="FE52">
            <v>0.25</v>
          </cell>
          <cell r="FF52">
            <v>0.25</v>
          </cell>
          <cell r="FG52">
            <v>0.25</v>
          </cell>
          <cell r="FH52">
            <v>0.25</v>
          </cell>
          <cell r="FI52">
            <v>0.25</v>
          </cell>
          <cell r="FJ52">
            <v>0.25</v>
          </cell>
          <cell r="FK52">
            <v>0.25</v>
          </cell>
          <cell r="FL52">
            <v>0.25</v>
          </cell>
          <cell r="FM52">
            <v>0.25</v>
          </cell>
          <cell r="FN52">
            <v>0.25</v>
          </cell>
          <cell r="FO52">
            <v>0.25</v>
          </cell>
          <cell r="FP52">
            <v>0.25</v>
          </cell>
          <cell r="FQ52">
            <v>0.25</v>
          </cell>
          <cell r="FR52">
            <v>0.25</v>
          </cell>
          <cell r="FS52">
            <v>0.25</v>
          </cell>
          <cell r="FT52">
            <v>0.25</v>
          </cell>
          <cell r="FU52">
            <v>0.25</v>
          </cell>
          <cell r="FV52">
            <v>0.25</v>
          </cell>
          <cell r="FW52">
            <v>0.25</v>
          </cell>
          <cell r="FX52">
            <v>0.25</v>
          </cell>
          <cell r="FY52">
            <v>0.25</v>
          </cell>
          <cell r="FZ52">
            <v>0.25</v>
          </cell>
          <cell r="GA52">
            <v>0.25</v>
          </cell>
          <cell r="GB52">
            <v>0.25</v>
          </cell>
          <cell r="GC52">
            <v>0.25</v>
          </cell>
          <cell r="GD52">
            <v>0.25</v>
          </cell>
          <cell r="GE52">
            <v>0.25</v>
          </cell>
          <cell r="GF52">
            <v>0.25</v>
          </cell>
          <cell r="GG52">
            <v>0.25</v>
          </cell>
          <cell r="GH52">
            <v>0.25</v>
          </cell>
          <cell r="GI52">
            <v>0.25</v>
          </cell>
          <cell r="GJ52">
            <v>0.25</v>
          </cell>
          <cell r="GK52">
            <v>0.25</v>
          </cell>
          <cell r="GL52">
            <v>0.25</v>
          </cell>
          <cell r="GM52">
            <v>0.25</v>
          </cell>
          <cell r="GN52">
            <v>0.25</v>
          </cell>
          <cell r="GO52">
            <v>0.25</v>
          </cell>
          <cell r="GP52">
            <v>0.25</v>
          </cell>
          <cell r="GQ52">
            <v>0.25</v>
          </cell>
          <cell r="GR52">
            <v>0.25</v>
          </cell>
          <cell r="GS52">
            <v>0.25</v>
          </cell>
          <cell r="GT52">
            <v>0.25</v>
          </cell>
          <cell r="GU52">
            <v>0.25</v>
          </cell>
          <cell r="GV52">
            <v>0.25</v>
          </cell>
          <cell r="GW52">
            <v>0.25</v>
          </cell>
          <cell r="GX52">
            <v>0.25</v>
          </cell>
          <cell r="GY52">
            <v>0.25</v>
          </cell>
          <cell r="GZ52">
            <v>0.25</v>
          </cell>
          <cell r="HA52">
            <v>0.25</v>
          </cell>
          <cell r="HB52">
            <v>0.25</v>
          </cell>
          <cell r="HC52">
            <v>0.25</v>
          </cell>
          <cell r="HD52">
            <v>0.25</v>
          </cell>
          <cell r="HE52">
            <v>0.25</v>
          </cell>
          <cell r="HF52">
            <v>0.25</v>
          </cell>
          <cell r="HG52">
            <v>0.25</v>
          </cell>
          <cell r="HH52">
            <v>0.25</v>
          </cell>
          <cell r="HI52">
            <v>0.25</v>
          </cell>
          <cell r="HJ52">
            <v>0.25</v>
          </cell>
          <cell r="HK52">
            <v>0.25</v>
          </cell>
          <cell r="HL52">
            <v>0.25</v>
          </cell>
          <cell r="HM52">
            <v>0.25</v>
          </cell>
          <cell r="HN52">
            <v>0.25</v>
          </cell>
          <cell r="HO52">
            <v>0.25</v>
          </cell>
          <cell r="HP52">
            <v>0.25</v>
          </cell>
          <cell r="HQ52">
            <v>0.25</v>
          </cell>
          <cell r="HR52">
            <v>0.25</v>
          </cell>
          <cell r="HS52">
            <v>0.25</v>
          </cell>
          <cell r="HT52">
            <v>0.25</v>
          </cell>
          <cell r="HU52">
            <v>0.25</v>
          </cell>
          <cell r="HV52">
            <v>0.25</v>
          </cell>
          <cell r="HW52">
            <v>0.25</v>
          </cell>
          <cell r="HX52">
            <v>0.25</v>
          </cell>
          <cell r="HY52">
            <v>0.25</v>
          </cell>
          <cell r="HZ52">
            <v>0.25</v>
          </cell>
          <cell r="IA52">
            <v>0.25</v>
          </cell>
          <cell r="IB52">
            <v>0.25</v>
          </cell>
          <cell r="IC52">
            <v>0.25</v>
          </cell>
          <cell r="ID52">
            <v>0.25</v>
          </cell>
          <cell r="IE52">
            <v>0.25</v>
          </cell>
          <cell r="IF52">
            <v>0.25</v>
          </cell>
          <cell r="IG52">
            <v>0.25</v>
          </cell>
          <cell r="IH52">
            <v>0.25</v>
          </cell>
          <cell r="II52">
            <v>0.25</v>
          </cell>
          <cell r="IJ52">
            <v>0.25</v>
          </cell>
          <cell r="IK52">
            <v>0.25</v>
          </cell>
          <cell r="IL52">
            <v>0.25</v>
          </cell>
          <cell r="IM52">
            <v>0.25</v>
          </cell>
          <cell r="IN52">
            <v>0.25</v>
          </cell>
          <cell r="IO52">
            <v>0.25</v>
          </cell>
          <cell r="IP52">
            <v>0.25</v>
          </cell>
          <cell r="IQ52">
            <v>0.25</v>
          </cell>
          <cell r="IR52">
            <v>0.25</v>
          </cell>
          <cell r="IS52">
            <v>0.25</v>
          </cell>
          <cell r="IT52">
            <v>0.25</v>
          </cell>
          <cell r="IU52">
            <v>0.25</v>
          </cell>
          <cell r="IV52">
            <v>0.25</v>
          </cell>
        </row>
        <row r="53">
          <cell r="EK53">
            <v>0.25</v>
          </cell>
          <cell r="EL53">
            <v>0.25</v>
          </cell>
          <cell r="EM53">
            <v>0.25</v>
          </cell>
          <cell r="EN53">
            <v>0.25</v>
          </cell>
          <cell r="EO53">
            <v>0.25</v>
          </cell>
          <cell r="EP53">
            <v>0.25</v>
          </cell>
          <cell r="EQ53">
            <v>0.25</v>
          </cell>
          <cell r="ER53">
            <v>0.25</v>
          </cell>
          <cell r="ES53">
            <v>0.25</v>
          </cell>
          <cell r="ET53">
            <v>0.25</v>
          </cell>
          <cell r="EU53">
            <v>0.25</v>
          </cell>
          <cell r="EV53">
            <v>0.25</v>
          </cell>
          <cell r="EW53">
            <v>0.25</v>
          </cell>
          <cell r="EX53">
            <v>0.25</v>
          </cell>
          <cell r="EY53">
            <v>0.25</v>
          </cell>
          <cell r="EZ53">
            <v>0.25</v>
          </cell>
          <cell r="FA53">
            <v>0.25</v>
          </cell>
          <cell r="FB53">
            <v>0.25</v>
          </cell>
          <cell r="FC53">
            <v>0.25</v>
          </cell>
          <cell r="FD53">
            <v>0.25</v>
          </cell>
          <cell r="FE53">
            <v>0.25</v>
          </cell>
          <cell r="FF53">
            <v>0.25</v>
          </cell>
          <cell r="FG53">
            <v>0.25</v>
          </cell>
          <cell r="FH53">
            <v>0.25</v>
          </cell>
          <cell r="FI53">
            <v>0.25</v>
          </cell>
          <cell r="FJ53">
            <v>0.25</v>
          </cell>
          <cell r="FK53">
            <v>0.25</v>
          </cell>
          <cell r="FL53">
            <v>0.25</v>
          </cell>
          <cell r="FM53">
            <v>0.25</v>
          </cell>
          <cell r="FN53">
            <v>0.25</v>
          </cell>
          <cell r="FO53">
            <v>0.25</v>
          </cell>
          <cell r="FP53">
            <v>0.25</v>
          </cell>
          <cell r="FQ53">
            <v>0.25</v>
          </cell>
          <cell r="FR53">
            <v>0.25</v>
          </cell>
          <cell r="FS53">
            <v>0.25</v>
          </cell>
          <cell r="FT53">
            <v>0.25</v>
          </cell>
          <cell r="FU53">
            <v>0.25</v>
          </cell>
          <cell r="FV53">
            <v>0.25</v>
          </cell>
          <cell r="FW53">
            <v>0.25</v>
          </cell>
          <cell r="FX53">
            <v>0.25</v>
          </cell>
          <cell r="FY53">
            <v>0.25</v>
          </cell>
          <cell r="FZ53">
            <v>0.25</v>
          </cell>
          <cell r="GA53">
            <v>0.25</v>
          </cell>
          <cell r="GB53">
            <v>0.25</v>
          </cell>
          <cell r="GC53">
            <v>0.25</v>
          </cell>
          <cell r="GD53">
            <v>0.25</v>
          </cell>
          <cell r="GE53">
            <v>0.25</v>
          </cell>
          <cell r="GF53">
            <v>0.25</v>
          </cell>
          <cell r="GG53">
            <v>0.25</v>
          </cell>
          <cell r="GH53">
            <v>0.25</v>
          </cell>
          <cell r="GI53">
            <v>0.25</v>
          </cell>
          <cell r="GJ53">
            <v>0.25</v>
          </cell>
          <cell r="GK53">
            <v>0.25</v>
          </cell>
          <cell r="GL53">
            <v>0.25</v>
          </cell>
          <cell r="GM53">
            <v>0.25</v>
          </cell>
          <cell r="GN53">
            <v>0.25</v>
          </cell>
          <cell r="GO53">
            <v>0.25</v>
          </cell>
          <cell r="GP53">
            <v>0.25</v>
          </cell>
          <cell r="GQ53">
            <v>0.25</v>
          </cell>
          <cell r="GR53">
            <v>0.25</v>
          </cell>
          <cell r="GS53">
            <v>0.25</v>
          </cell>
          <cell r="GT53">
            <v>0.25</v>
          </cell>
          <cell r="GU53">
            <v>0.25</v>
          </cell>
          <cell r="GV53">
            <v>0.25</v>
          </cell>
          <cell r="GW53">
            <v>0.25</v>
          </cell>
          <cell r="GX53">
            <v>0.25</v>
          </cell>
          <cell r="GY53">
            <v>0.25</v>
          </cell>
          <cell r="GZ53">
            <v>0.25</v>
          </cell>
          <cell r="HA53">
            <v>0.25</v>
          </cell>
          <cell r="HB53">
            <v>0.25</v>
          </cell>
          <cell r="HC53">
            <v>0.25</v>
          </cell>
          <cell r="HD53">
            <v>0.25</v>
          </cell>
          <cell r="HE53">
            <v>0.25</v>
          </cell>
          <cell r="HF53">
            <v>0.25</v>
          </cell>
          <cell r="HG53">
            <v>0.25</v>
          </cell>
          <cell r="HH53">
            <v>0.25</v>
          </cell>
          <cell r="HI53">
            <v>0.25</v>
          </cell>
          <cell r="HJ53">
            <v>0.25</v>
          </cell>
          <cell r="HK53">
            <v>0.25</v>
          </cell>
          <cell r="HL53">
            <v>0.25</v>
          </cell>
          <cell r="HM53">
            <v>0.25</v>
          </cell>
          <cell r="HN53">
            <v>0.25</v>
          </cell>
          <cell r="HO53">
            <v>0.25</v>
          </cell>
          <cell r="HP53">
            <v>0.25</v>
          </cell>
          <cell r="HQ53">
            <v>0.25</v>
          </cell>
          <cell r="HR53">
            <v>0.25</v>
          </cell>
          <cell r="HS53">
            <v>0.25</v>
          </cell>
          <cell r="HT53">
            <v>0.25</v>
          </cell>
          <cell r="HU53">
            <v>0.25</v>
          </cell>
          <cell r="HV53">
            <v>0.25</v>
          </cell>
          <cell r="HW53">
            <v>0.25</v>
          </cell>
          <cell r="HX53">
            <v>0.25</v>
          </cell>
          <cell r="HY53">
            <v>0.25</v>
          </cell>
          <cell r="HZ53">
            <v>0.25</v>
          </cell>
          <cell r="IA53">
            <v>0.25</v>
          </cell>
          <cell r="IB53">
            <v>0.25</v>
          </cell>
          <cell r="IC53">
            <v>0.25</v>
          </cell>
          <cell r="ID53">
            <v>0.25</v>
          </cell>
          <cell r="IE53">
            <v>0.25</v>
          </cell>
          <cell r="IF53">
            <v>0.25</v>
          </cell>
          <cell r="IG53">
            <v>0.25</v>
          </cell>
          <cell r="IH53">
            <v>0.25</v>
          </cell>
          <cell r="II53">
            <v>0.25</v>
          </cell>
          <cell r="IJ53">
            <v>0.25</v>
          </cell>
          <cell r="IK53">
            <v>0.25</v>
          </cell>
          <cell r="IL53">
            <v>0.25</v>
          </cell>
          <cell r="IM53">
            <v>0.25</v>
          </cell>
          <cell r="IN53">
            <v>0.25</v>
          </cell>
          <cell r="IO53">
            <v>0.25</v>
          </cell>
          <cell r="IP53">
            <v>0.25</v>
          </cell>
          <cell r="IQ53">
            <v>0.25</v>
          </cell>
          <cell r="IR53">
            <v>0.25</v>
          </cell>
          <cell r="IS53">
            <v>0.25</v>
          </cell>
          <cell r="IT53">
            <v>0.25</v>
          </cell>
          <cell r="IU53">
            <v>0.25</v>
          </cell>
          <cell r="IV53">
            <v>0.25</v>
          </cell>
        </row>
        <row r="54">
          <cell r="EK54">
            <v>0.25</v>
          </cell>
          <cell r="EL54">
            <v>0.25</v>
          </cell>
          <cell r="EM54">
            <v>0.25</v>
          </cell>
          <cell r="EN54">
            <v>0.25</v>
          </cell>
          <cell r="EO54">
            <v>0.25</v>
          </cell>
          <cell r="EP54">
            <v>0.25</v>
          </cell>
          <cell r="EQ54">
            <v>0.25</v>
          </cell>
          <cell r="ER54">
            <v>0.25</v>
          </cell>
          <cell r="ES54">
            <v>0.25</v>
          </cell>
          <cell r="ET54">
            <v>0.25</v>
          </cell>
          <cell r="EU54">
            <v>0.25</v>
          </cell>
          <cell r="EV54">
            <v>0.25</v>
          </cell>
          <cell r="EW54">
            <v>0.25</v>
          </cell>
          <cell r="EX54">
            <v>0.25</v>
          </cell>
          <cell r="EY54">
            <v>0.25</v>
          </cell>
          <cell r="EZ54">
            <v>0.25</v>
          </cell>
          <cell r="FA54">
            <v>0.25</v>
          </cell>
          <cell r="FB54">
            <v>0.25</v>
          </cell>
          <cell r="FC54">
            <v>0.25</v>
          </cell>
          <cell r="FD54">
            <v>0.25</v>
          </cell>
          <cell r="FE54">
            <v>0.25</v>
          </cell>
          <cell r="FF54">
            <v>0.25</v>
          </cell>
          <cell r="FG54">
            <v>0.25</v>
          </cell>
          <cell r="FH54">
            <v>0.25</v>
          </cell>
          <cell r="FI54">
            <v>0.25</v>
          </cell>
          <cell r="FJ54">
            <v>0.25</v>
          </cell>
          <cell r="FK54">
            <v>0.25</v>
          </cell>
          <cell r="FL54">
            <v>0.25</v>
          </cell>
          <cell r="FM54">
            <v>0.25</v>
          </cell>
          <cell r="FN54">
            <v>0.25</v>
          </cell>
          <cell r="FO54">
            <v>0.25</v>
          </cell>
          <cell r="FP54">
            <v>0.25</v>
          </cell>
          <cell r="FQ54">
            <v>0.25</v>
          </cell>
          <cell r="FR54">
            <v>0.25</v>
          </cell>
          <cell r="FS54">
            <v>0.25</v>
          </cell>
          <cell r="FT54">
            <v>0.25</v>
          </cell>
          <cell r="FU54">
            <v>0.25</v>
          </cell>
          <cell r="FV54">
            <v>0.25</v>
          </cell>
          <cell r="FW54">
            <v>0.25</v>
          </cell>
          <cell r="FX54">
            <v>0.25</v>
          </cell>
          <cell r="FY54">
            <v>0.25</v>
          </cell>
          <cell r="FZ54">
            <v>0.25</v>
          </cell>
          <cell r="GA54">
            <v>0.25</v>
          </cell>
          <cell r="GB54">
            <v>0.25</v>
          </cell>
          <cell r="GC54">
            <v>0.25</v>
          </cell>
          <cell r="GD54">
            <v>0.25</v>
          </cell>
          <cell r="GE54">
            <v>0.25</v>
          </cell>
          <cell r="GF54">
            <v>0.25</v>
          </cell>
          <cell r="GG54">
            <v>0.25</v>
          </cell>
          <cell r="GH54">
            <v>0.25</v>
          </cell>
          <cell r="GI54">
            <v>0.25</v>
          </cell>
          <cell r="GJ54">
            <v>0.25</v>
          </cell>
          <cell r="GK54">
            <v>0.25</v>
          </cell>
          <cell r="GL54">
            <v>0.25</v>
          </cell>
          <cell r="GM54">
            <v>0.25</v>
          </cell>
          <cell r="GN54">
            <v>0.25</v>
          </cell>
          <cell r="GO54">
            <v>0.25</v>
          </cell>
          <cell r="GP54">
            <v>0.25</v>
          </cell>
          <cell r="GQ54">
            <v>0.25</v>
          </cell>
          <cell r="GR54">
            <v>0.25</v>
          </cell>
          <cell r="GS54">
            <v>0.25</v>
          </cell>
          <cell r="GT54">
            <v>0.25</v>
          </cell>
          <cell r="GU54">
            <v>0.25</v>
          </cell>
          <cell r="GV54">
            <v>0.25</v>
          </cell>
          <cell r="GW54">
            <v>0.25</v>
          </cell>
          <cell r="GX54">
            <v>0.25</v>
          </cell>
          <cell r="GY54">
            <v>0.25</v>
          </cell>
          <cell r="GZ54">
            <v>0.25</v>
          </cell>
          <cell r="HA54">
            <v>0.25</v>
          </cell>
          <cell r="HB54">
            <v>0.25</v>
          </cell>
          <cell r="HC54">
            <v>0.25</v>
          </cell>
          <cell r="HD54">
            <v>0.25</v>
          </cell>
          <cell r="HE54">
            <v>0.25</v>
          </cell>
          <cell r="HF54">
            <v>0.25</v>
          </cell>
          <cell r="HG54">
            <v>0.25</v>
          </cell>
          <cell r="HH54">
            <v>0.25</v>
          </cell>
          <cell r="HI54">
            <v>0.25</v>
          </cell>
          <cell r="HJ54">
            <v>0.25</v>
          </cell>
          <cell r="HK54">
            <v>0.25</v>
          </cell>
          <cell r="HL54">
            <v>0.25</v>
          </cell>
          <cell r="HM54">
            <v>0.25</v>
          </cell>
          <cell r="HN54">
            <v>0.25</v>
          </cell>
          <cell r="HO54">
            <v>0.25</v>
          </cell>
          <cell r="HP54">
            <v>0.25</v>
          </cell>
          <cell r="HQ54">
            <v>0.25</v>
          </cell>
          <cell r="HR54">
            <v>0.25</v>
          </cell>
          <cell r="HS54">
            <v>0.25</v>
          </cell>
          <cell r="HT54">
            <v>0.25</v>
          </cell>
          <cell r="HU54">
            <v>0.25</v>
          </cell>
          <cell r="HV54">
            <v>0.25</v>
          </cell>
          <cell r="HW54">
            <v>0.25</v>
          </cell>
          <cell r="HX54">
            <v>0.25</v>
          </cell>
          <cell r="HY54">
            <v>0.25</v>
          </cell>
          <cell r="HZ54">
            <v>0.25</v>
          </cell>
          <cell r="IA54">
            <v>0.25</v>
          </cell>
          <cell r="IB54">
            <v>0.25</v>
          </cell>
          <cell r="IC54">
            <v>0.25</v>
          </cell>
          <cell r="ID54">
            <v>0.25</v>
          </cell>
          <cell r="IE54">
            <v>0.25</v>
          </cell>
          <cell r="IF54">
            <v>0.25</v>
          </cell>
          <cell r="IG54">
            <v>0.25</v>
          </cell>
          <cell r="IH54">
            <v>0.25</v>
          </cell>
          <cell r="II54">
            <v>0.25</v>
          </cell>
          <cell r="IJ54">
            <v>0.25</v>
          </cell>
          <cell r="IK54">
            <v>0.25</v>
          </cell>
          <cell r="IL54">
            <v>0.25</v>
          </cell>
          <cell r="IM54">
            <v>0.25</v>
          </cell>
          <cell r="IN54">
            <v>0.25</v>
          </cell>
          <cell r="IO54">
            <v>0.25</v>
          </cell>
          <cell r="IP54">
            <v>0.25</v>
          </cell>
          <cell r="IQ54">
            <v>0.25</v>
          </cell>
          <cell r="IR54">
            <v>0.25</v>
          </cell>
          <cell r="IS54">
            <v>0.25</v>
          </cell>
          <cell r="IT54">
            <v>0.25</v>
          </cell>
          <cell r="IU54">
            <v>0.25</v>
          </cell>
          <cell r="IV54">
            <v>0.25</v>
          </cell>
        </row>
        <row r="55">
          <cell r="EK55">
            <v>0.25</v>
          </cell>
          <cell r="EL55">
            <v>0.25</v>
          </cell>
          <cell r="EM55">
            <v>0.25</v>
          </cell>
          <cell r="EN55">
            <v>0.25</v>
          </cell>
          <cell r="EO55">
            <v>0.25</v>
          </cell>
          <cell r="EP55">
            <v>0.25</v>
          </cell>
          <cell r="EQ55">
            <v>0.25</v>
          </cell>
          <cell r="ER55">
            <v>0.25</v>
          </cell>
          <cell r="ES55">
            <v>0.25</v>
          </cell>
          <cell r="ET55">
            <v>0.25</v>
          </cell>
          <cell r="EU55">
            <v>0.25</v>
          </cell>
          <cell r="EV55">
            <v>0.25</v>
          </cell>
          <cell r="EW55">
            <v>0.25</v>
          </cell>
          <cell r="EX55">
            <v>0.25</v>
          </cell>
          <cell r="EY55">
            <v>0.25</v>
          </cell>
          <cell r="EZ55">
            <v>0.25</v>
          </cell>
          <cell r="FA55">
            <v>0.25</v>
          </cell>
          <cell r="FB55">
            <v>0.25</v>
          </cell>
          <cell r="FC55">
            <v>0.25</v>
          </cell>
          <cell r="FD55">
            <v>0.25</v>
          </cell>
          <cell r="FE55">
            <v>0.25</v>
          </cell>
          <cell r="FF55">
            <v>0.25</v>
          </cell>
          <cell r="FG55">
            <v>0.25</v>
          </cell>
          <cell r="FH55">
            <v>0.25</v>
          </cell>
          <cell r="FI55">
            <v>0.25</v>
          </cell>
          <cell r="FJ55">
            <v>0.25</v>
          </cell>
          <cell r="FK55">
            <v>0.25</v>
          </cell>
          <cell r="FL55">
            <v>0.25</v>
          </cell>
          <cell r="FM55">
            <v>0.25</v>
          </cell>
          <cell r="FN55">
            <v>0.25</v>
          </cell>
          <cell r="FO55">
            <v>0.25</v>
          </cell>
          <cell r="FP55">
            <v>0.25</v>
          </cell>
          <cell r="FQ55">
            <v>0.25</v>
          </cell>
          <cell r="FR55">
            <v>0.25</v>
          </cell>
          <cell r="FS55">
            <v>0.25</v>
          </cell>
          <cell r="FT55">
            <v>0.25</v>
          </cell>
          <cell r="FU55">
            <v>0.25</v>
          </cell>
          <cell r="FV55">
            <v>0.25</v>
          </cell>
          <cell r="FW55">
            <v>0.25</v>
          </cell>
          <cell r="FX55">
            <v>0.25</v>
          </cell>
          <cell r="FY55">
            <v>0.25</v>
          </cell>
          <cell r="FZ55">
            <v>0.25</v>
          </cell>
          <cell r="GA55">
            <v>0.25</v>
          </cell>
          <cell r="GB55">
            <v>0.25</v>
          </cell>
          <cell r="GC55">
            <v>0.25</v>
          </cell>
          <cell r="GD55">
            <v>0.25</v>
          </cell>
          <cell r="GE55">
            <v>0.25</v>
          </cell>
          <cell r="GF55">
            <v>0.25</v>
          </cell>
          <cell r="GG55">
            <v>0.25</v>
          </cell>
          <cell r="GH55">
            <v>0.25</v>
          </cell>
          <cell r="GI55">
            <v>0.25</v>
          </cell>
          <cell r="GJ55">
            <v>0.25</v>
          </cell>
          <cell r="GK55">
            <v>0.25</v>
          </cell>
          <cell r="GL55">
            <v>0.25</v>
          </cell>
          <cell r="GM55">
            <v>0.25</v>
          </cell>
          <cell r="GN55">
            <v>0.25</v>
          </cell>
          <cell r="GO55">
            <v>0.25</v>
          </cell>
          <cell r="GP55">
            <v>0.25</v>
          </cell>
          <cell r="GQ55">
            <v>0.25</v>
          </cell>
          <cell r="GR55">
            <v>0.25</v>
          </cell>
          <cell r="GS55">
            <v>0.25</v>
          </cell>
          <cell r="GT55">
            <v>0.25</v>
          </cell>
          <cell r="GU55">
            <v>0.25</v>
          </cell>
          <cell r="GV55">
            <v>0.25</v>
          </cell>
          <cell r="GW55">
            <v>0.25</v>
          </cell>
          <cell r="GX55">
            <v>0.25</v>
          </cell>
          <cell r="GY55">
            <v>0.25</v>
          </cell>
          <cell r="GZ55">
            <v>0.25</v>
          </cell>
          <cell r="HA55">
            <v>0.25</v>
          </cell>
          <cell r="HB55">
            <v>0.25</v>
          </cell>
          <cell r="HC55">
            <v>0.25</v>
          </cell>
          <cell r="HD55">
            <v>0.25</v>
          </cell>
          <cell r="HE55">
            <v>0.25</v>
          </cell>
          <cell r="HF55">
            <v>0.25</v>
          </cell>
          <cell r="HG55">
            <v>0.25</v>
          </cell>
          <cell r="HH55">
            <v>0.25</v>
          </cell>
          <cell r="HI55">
            <v>0.25</v>
          </cell>
          <cell r="HJ55">
            <v>0.25</v>
          </cell>
          <cell r="HK55">
            <v>0.25</v>
          </cell>
          <cell r="HL55">
            <v>0.25</v>
          </cell>
          <cell r="HM55">
            <v>0.25</v>
          </cell>
          <cell r="HN55">
            <v>0.25</v>
          </cell>
          <cell r="HO55">
            <v>0.25</v>
          </cell>
          <cell r="HP55">
            <v>0.25</v>
          </cell>
          <cell r="HQ55">
            <v>0.25</v>
          </cell>
          <cell r="HR55">
            <v>0.25</v>
          </cell>
          <cell r="HS55">
            <v>0.25</v>
          </cell>
          <cell r="HT55">
            <v>0.25</v>
          </cell>
          <cell r="HU55">
            <v>0.25</v>
          </cell>
          <cell r="HV55">
            <v>0.25</v>
          </cell>
          <cell r="HW55">
            <v>0.25</v>
          </cell>
          <cell r="HX55">
            <v>0.25</v>
          </cell>
          <cell r="HY55">
            <v>0.25</v>
          </cell>
          <cell r="HZ55">
            <v>0.25</v>
          </cell>
          <cell r="IA55">
            <v>0.25</v>
          </cell>
          <cell r="IB55">
            <v>0.25</v>
          </cell>
          <cell r="IC55">
            <v>0.25</v>
          </cell>
          <cell r="ID55">
            <v>0.25</v>
          </cell>
          <cell r="IE55">
            <v>0.25</v>
          </cell>
          <cell r="IF55">
            <v>0.25</v>
          </cell>
          <cell r="IG55">
            <v>0.25</v>
          </cell>
          <cell r="IH55">
            <v>0.25</v>
          </cell>
          <cell r="II55">
            <v>0.25</v>
          </cell>
          <cell r="IJ55">
            <v>0.25</v>
          </cell>
          <cell r="IK55">
            <v>0.25</v>
          </cell>
          <cell r="IL55">
            <v>0.25</v>
          </cell>
          <cell r="IM55">
            <v>0.25</v>
          </cell>
          <cell r="IN55">
            <v>0.25</v>
          </cell>
          <cell r="IO55">
            <v>0.25</v>
          </cell>
          <cell r="IP55">
            <v>0.25</v>
          </cell>
          <cell r="IQ55">
            <v>0.25</v>
          </cell>
          <cell r="IR55">
            <v>0.25</v>
          </cell>
          <cell r="IS55">
            <v>0.25</v>
          </cell>
          <cell r="IT55">
            <v>0.25</v>
          </cell>
          <cell r="IU55">
            <v>0.25</v>
          </cell>
          <cell r="IV55">
            <v>0.25</v>
          </cell>
        </row>
        <row r="56">
          <cell r="EK56">
            <v>0.25</v>
          </cell>
          <cell r="EL56">
            <v>0.25</v>
          </cell>
          <cell r="EM56">
            <v>0.25</v>
          </cell>
          <cell r="EN56">
            <v>0.25</v>
          </cell>
          <cell r="EO56">
            <v>0.25</v>
          </cell>
          <cell r="EP56">
            <v>0.25</v>
          </cell>
          <cell r="EQ56">
            <v>0.25</v>
          </cell>
          <cell r="ER56">
            <v>0.25</v>
          </cell>
          <cell r="ES56">
            <v>0.25</v>
          </cell>
          <cell r="ET56">
            <v>0.25</v>
          </cell>
          <cell r="EU56">
            <v>0.25</v>
          </cell>
          <cell r="EV56">
            <v>0.25</v>
          </cell>
          <cell r="EW56">
            <v>0.25</v>
          </cell>
          <cell r="EX56">
            <v>0.25</v>
          </cell>
          <cell r="EY56">
            <v>0.25</v>
          </cell>
          <cell r="EZ56">
            <v>0.25</v>
          </cell>
          <cell r="FA56">
            <v>0.25</v>
          </cell>
          <cell r="FB56">
            <v>0.25</v>
          </cell>
          <cell r="FC56">
            <v>0.25</v>
          </cell>
          <cell r="FD56">
            <v>0.25</v>
          </cell>
          <cell r="FE56">
            <v>0.25</v>
          </cell>
          <cell r="FF56">
            <v>0.25</v>
          </cell>
          <cell r="FG56">
            <v>0.25</v>
          </cell>
          <cell r="FH56">
            <v>0.25</v>
          </cell>
          <cell r="FI56">
            <v>0.25</v>
          </cell>
          <cell r="FJ56">
            <v>0.25</v>
          </cell>
          <cell r="FK56">
            <v>0.25</v>
          </cell>
          <cell r="FL56">
            <v>0.25</v>
          </cell>
          <cell r="FM56">
            <v>0.25</v>
          </cell>
          <cell r="FN56">
            <v>0.25</v>
          </cell>
          <cell r="FO56">
            <v>0.25</v>
          </cell>
          <cell r="FP56">
            <v>0.25</v>
          </cell>
          <cell r="FQ56">
            <v>0.25</v>
          </cell>
          <cell r="FR56">
            <v>0.25</v>
          </cell>
          <cell r="FS56">
            <v>0.25</v>
          </cell>
          <cell r="FT56">
            <v>0.25</v>
          </cell>
          <cell r="FU56">
            <v>0.25</v>
          </cell>
          <cell r="FV56">
            <v>0.25</v>
          </cell>
          <cell r="FW56">
            <v>0.25</v>
          </cell>
          <cell r="FX56">
            <v>0.25</v>
          </cell>
          <cell r="FY56">
            <v>0.25</v>
          </cell>
          <cell r="FZ56">
            <v>0.25</v>
          </cell>
          <cell r="GA56">
            <v>0.25</v>
          </cell>
          <cell r="GB56">
            <v>0.25</v>
          </cell>
          <cell r="GC56">
            <v>0.25</v>
          </cell>
          <cell r="GD56">
            <v>0.25</v>
          </cell>
          <cell r="GE56">
            <v>0.25</v>
          </cell>
          <cell r="GF56">
            <v>0.25</v>
          </cell>
          <cell r="GG56">
            <v>0.25</v>
          </cell>
          <cell r="GH56">
            <v>0.25</v>
          </cell>
          <cell r="GI56">
            <v>0.25</v>
          </cell>
          <cell r="GJ56">
            <v>0.25</v>
          </cell>
          <cell r="GK56">
            <v>0.25</v>
          </cell>
          <cell r="GL56">
            <v>0.25</v>
          </cell>
          <cell r="GM56">
            <v>0.25</v>
          </cell>
          <cell r="GN56">
            <v>0.25</v>
          </cell>
          <cell r="GO56">
            <v>0.25</v>
          </cell>
          <cell r="GP56">
            <v>0.25</v>
          </cell>
          <cell r="GQ56">
            <v>0.25</v>
          </cell>
          <cell r="GR56">
            <v>0.25</v>
          </cell>
          <cell r="GS56">
            <v>0.25</v>
          </cell>
          <cell r="GT56">
            <v>0.25</v>
          </cell>
          <cell r="GU56">
            <v>0.25</v>
          </cell>
          <cell r="GV56">
            <v>0.25</v>
          </cell>
          <cell r="GW56">
            <v>0.25</v>
          </cell>
          <cell r="GX56">
            <v>0.25</v>
          </cell>
          <cell r="GY56">
            <v>0.25</v>
          </cell>
          <cell r="GZ56">
            <v>0.25</v>
          </cell>
          <cell r="HA56">
            <v>0.25</v>
          </cell>
          <cell r="HB56">
            <v>0.25</v>
          </cell>
          <cell r="HC56">
            <v>0.25</v>
          </cell>
          <cell r="HD56">
            <v>0.25</v>
          </cell>
          <cell r="HE56">
            <v>0.25</v>
          </cell>
          <cell r="HF56">
            <v>0.25</v>
          </cell>
          <cell r="HG56">
            <v>0.25</v>
          </cell>
          <cell r="HH56">
            <v>0.25</v>
          </cell>
          <cell r="HI56">
            <v>0.25</v>
          </cell>
          <cell r="HJ56">
            <v>0.25</v>
          </cell>
          <cell r="HK56">
            <v>0.25</v>
          </cell>
          <cell r="HL56">
            <v>0.25</v>
          </cell>
          <cell r="HM56">
            <v>0.25</v>
          </cell>
          <cell r="HN56">
            <v>0.25</v>
          </cell>
          <cell r="HO56">
            <v>0.25</v>
          </cell>
          <cell r="HP56">
            <v>0.25</v>
          </cell>
          <cell r="HQ56">
            <v>0.25</v>
          </cell>
          <cell r="HR56">
            <v>0.25</v>
          </cell>
          <cell r="HS56">
            <v>0.25</v>
          </cell>
          <cell r="HT56">
            <v>0.25</v>
          </cell>
          <cell r="HU56">
            <v>0.25</v>
          </cell>
          <cell r="HV56">
            <v>0.25</v>
          </cell>
          <cell r="HW56">
            <v>0.25</v>
          </cell>
          <cell r="HX56">
            <v>0.25</v>
          </cell>
          <cell r="HY56">
            <v>0.25</v>
          </cell>
          <cell r="HZ56">
            <v>0.25</v>
          </cell>
          <cell r="IA56">
            <v>0.25</v>
          </cell>
          <cell r="IB56">
            <v>0.25</v>
          </cell>
          <cell r="IC56">
            <v>0.25</v>
          </cell>
          <cell r="ID56">
            <v>0.25</v>
          </cell>
          <cell r="IE56">
            <v>0.25</v>
          </cell>
          <cell r="IF56">
            <v>0.25</v>
          </cell>
          <cell r="IG56">
            <v>0.25</v>
          </cell>
          <cell r="IH56">
            <v>0.25</v>
          </cell>
          <cell r="II56">
            <v>0.25</v>
          </cell>
          <cell r="IJ56">
            <v>0.25</v>
          </cell>
          <cell r="IK56">
            <v>0.25</v>
          </cell>
          <cell r="IL56">
            <v>0.25</v>
          </cell>
          <cell r="IM56">
            <v>0.25</v>
          </cell>
          <cell r="IN56">
            <v>0.25</v>
          </cell>
          <cell r="IO56">
            <v>0.25</v>
          </cell>
          <cell r="IP56">
            <v>0.25</v>
          </cell>
          <cell r="IQ56">
            <v>0.25</v>
          </cell>
          <cell r="IR56">
            <v>0.25</v>
          </cell>
          <cell r="IS56">
            <v>0.25</v>
          </cell>
          <cell r="IT56">
            <v>0.25</v>
          </cell>
          <cell r="IU56">
            <v>0.25</v>
          </cell>
          <cell r="IV56">
            <v>0.25</v>
          </cell>
        </row>
        <row r="57">
          <cell r="EK57">
            <v>0.25</v>
          </cell>
          <cell r="EL57">
            <v>0.25</v>
          </cell>
          <cell r="EM57">
            <v>0.25</v>
          </cell>
          <cell r="EN57">
            <v>0.25</v>
          </cell>
          <cell r="EO57">
            <v>0.25</v>
          </cell>
          <cell r="EP57">
            <v>0.25</v>
          </cell>
          <cell r="EQ57">
            <v>0.25</v>
          </cell>
          <cell r="ER57">
            <v>0.25</v>
          </cell>
          <cell r="ES57">
            <v>0.25</v>
          </cell>
          <cell r="ET57">
            <v>0.25</v>
          </cell>
          <cell r="EU57">
            <v>0.25</v>
          </cell>
          <cell r="EV57">
            <v>0.25</v>
          </cell>
          <cell r="EW57">
            <v>0.25</v>
          </cell>
          <cell r="EX57">
            <v>0.25</v>
          </cell>
          <cell r="EY57">
            <v>0.25</v>
          </cell>
          <cell r="EZ57">
            <v>0.25</v>
          </cell>
          <cell r="FA57">
            <v>0.25</v>
          </cell>
          <cell r="FB57">
            <v>0.25</v>
          </cell>
          <cell r="FC57">
            <v>0.25</v>
          </cell>
          <cell r="FD57">
            <v>0.25</v>
          </cell>
          <cell r="FE57">
            <v>0.25</v>
          </cell>
          <cell r="FF57">
            <v>0.25</v>
          </cell>
          <cell r="FG57">
            <v>0.25</v>
          </cell>
          <cell r="FH57">
            <v>0.25</v>
          </cell>
          <cell r="FI57">
            <v>0.25</v>
          </cell>
          <cell r="FJ57">
            <v>0.25</v>
          </cell>
          <cell r="FK57">
            <v>0.25</v>
          </cell>
          <cell r="FL57">
            <v>0.25</v>
          </cell>
          <cell r="FM57">
            <v>0.25</v>
          </cell>
          <cell r="FN57">
            <v>0.25</v>
          </cell>
          <cell r="FO57">
            <v>0.25</v>
          </cell>
          <cell r="FP57">
            <v>0.25</v>
          </cell>
          <cell r="FQ57">
            <v>0.25</v>
          </cell>
          <cell r="FR57">
            <v>0.25</v>
          </cell>
          <cell r="FS57">
            <v>0.25</v>
          </cell>
          <cell r="FT57">
            <v>0.25</v>
          </cell>
          <cell r="FU57">
            <v>0.25</v>
          </cell>
          <cell r="FV57">
            <v>0.25</v>
          </cell>
          <cell r="FW57">
            <v>0.25</v>
          </cell>
          <cell r="FX57">
            <v>0.25</v>
          </cell>
          <cell r="FY57">
            <v>0.25</v>
          </cell>
          <cell r="FZ57">
            <v>0.25</v>
          </cell>
          <cell r="GA57">
            <v>0.25</v>
          </cell>
          <cell r="GB57">
            <v>0.25</v>
          </cell>
          <cell r="GC57">
            <v>0.25</v>
          </cell>
          <cell r="GD57">
            <v>0.25</v>
          </cell>
          <cell r="GE57">
            <v>0.25</v>
          </cell>
          <cell r="GF57">
            <v>0.25</v>
          </cell>
          <cell r="GG57">
            <v>0.25</v>
          </cell>
          <cell r="GH57">
            <v>0.25</v>
          </cell>
          <cell r="GI57">
            <v>0.25</v>
          </cell>
          <cell r="GJ57">
            <v>0.25</v>
          </cell>
          <cell r="GK57">
            <v>0.25</v>
          </cell>
          <cell r="GL57">
            <v>0.25</v>
          </cell>
          <cell r="GM57">
            <v>0.25</v>
          </cell>
          <cell r="GN57">
            <v>0.25</v>
          </cell>
          <cell r="GO57">
            <v>0.25</v>
          </cell>
          <cell r="GP57">
            <v>0.25</v>
          </cell>
          <cell r="GQ57">
            <v>0.25</v>
          </cell>
          <cell r="GR57">
            <v>0.25</v>
          </cell>
          <cell r="GS57">
            <v>0.25</v>
          </cell>
          <cell r="GT57">
            <v>0.25</v>
          </cell>
          <cell r="GU57">
            <v>0.25</v>
          </cell>
          <cell r="GV57">
            <v>0.25</v>
          </cell>
          <cell r="GW57">
            <v>0.25</v>
          </cell>
          <cell r="GX57">
            <v>0.25</v>
          </cell>
          <cell r="GY57">
            <v>0.25</v>
          </cell>
          <cell r="GZ57">
            <v>0.25</v>
          </cell>
          <cell r="HA57">
            <v>0.25</v>
          </cell>
          <cell r="HB57">
            <v>0.25</v>
          </cell>
          <cell r="HC57">
            <v>0.25</v>
          </cell>
          <cell r="HD57">
            <v>0.25</v>
          </cell>
          <cell r="HE57">
            <v>0.25</v>
          </cell>
          <cell r="HF57">
            <v>0.25</v>
          </cell>
          <cell r="HG57">
            <v>0.25</v>
          </cell>
          <cell r="HH57">
            <v>0.25</v>
          </cell>
          <cell r="HI57">
            <v>0.25</v>
          </cell>
          <cell r="HJ57">
            <v>0.25</v>
          </cell>
          <cell r="HK57">
            <v>0.25</v>
          </cell>
          <cell r="HL57">
            <v>0.25</v>
          </cell>
          <cell r="HM57">
            <v>0.25</v>
          </cell>
          <cell r="HN57">
            <v>0.25</v>
          </cell>
          <cell r="HO57">
            <v>0.25</v>
          </cell>
          <cell r="HP57">
            <v>0.25</v>
          </cell>
          <cell r="HQ57">
            <v>0.25</v>
          </cell>
          <cell r="HR57">
            <v>0.25</v>
          </cell>
          <cell r="HS57">
            <v>0.25</v>
          </cell>
          <cell r="HT57">
            <v>0.25</v>
          </cell>
          <cell r="HU57">
            <v>0.25</v>
          </cell>
          <cell r="HV57">
            <v>0.25</v>
          </cell>
          <cell r="HW57">
            <v>0.25</v>
          </cell>
          <cell r="HX57">
            <v>0.25</v>
          </cell>
          <cell r="HY57">
            <v>0.25</v>
          </cell>
          <cell r="HZ57">
            <v>0.25</v>
          </cell>
          <cell r="IA57">
            <v>0.25</v>
          </cell>
          <cell r="IB57">
            <v>0.25</v>
          </cell>
          <cell r="IC57">
            <v>0.25</v>
          </cell>
          <cell r="ID57">
            <v>0.25</v>
          </cell>
          <cell r="IE57">
            <v>0.25</v>
          </cell>
          <cell r="IF57">
            <v>0.25</v>
          </cell>
          <cell r="IG57">
            <v>0.25</v>
          </cell>
          <cell r="IH57">
            <v>0.25</v>
          </cell>
          <cell r="II57">
            <v>0.25</v>
          </cell>
          <cell r="IJ57">
            <v>0.25</v>
          </cell>
          <cell r="IK57">
            <v>0.25</v>
          </cell>
          <cell r="IL57">
            <v>0.25</v>
          </cell>
          <cell r="IM57">
            <v>0.25</v>
          </cell>
          <cell r="IN57">
            <v>0.25</v>
          </cell>
          <cell r="IO57">
            <v>0.25</v>
          </cell>
          <cell r="IP57">
            <v>0.25</v>
          </cell>
          <cell r="IQ57">
            <v>0.25</v>
          </cell>
          <cell r="IR57">
            <v>0.25</v>
          </cell>
          <cell r="IS57">
            <v>0.25</v>
          </cell>
          <cell r="IT57">
            <v>0.25</v>
          </cell>
          <cell r="IU57">
            <v>0.25</v>
          </cell>
          <cell r="IV57">
            <v>0.25</v>
          </cell>
        </row>
        <row r="58">
          <cell r="EK58">
            <v>0.25</v>
          </cell>
          <cell r="EL58">
            <v>0.25</v>
          </cell>
          <cell r="EM58">
            <v>0.25</v>
          </cell>
          <cell r="EN58">
            <v>0.25</v>
          </cell>
          <cell r="EO58">
            <v>0.25</v>
          </cell>
          <cell r="EP58">
            <v>0.25</v>
          </cell>
          <cell r="EQ58">
            <v>0.25</v>
          </cell>
          <cell r="ER58">
            <v>0.25</v>
          </cell>
          <cell r="ES58">
            <v>0.25</v>
          </cell>
          <cell r="ET58">
            <v>0.25</v>
          </cell>
          <cell r="EU58">
            <v>0.25</v>
          </cell>
          <cell r="EV58">
            <v>0.25</v>
          </cell>
          <cell r="EW58">
            <v>0.25</v>
          </cell>
          <cell r="EX58">
            <v>0.25</v>
          </cell>
          <cell r="EY58">
            <v>0.25</v>
          </cell>
          <cell r="EZ58">
            <v>0.25</v>
          </cell>
          <cell r="FA58">
            <v>0.25</v>
          </cell>
          <cell r="FB58">
            <v>0.25</v>
          </cell>
          <cell r="FC58">
            <v>0.25</v>
          </cell>
          <cell r="FD58">
            <v>0.25</v>
          </cell>
          <cell r="FE58">
            <v>0.25</v>
          </cell>
          <cell r="FF58">
            <v>0.25</v>
          </cell>
          <cell r="FG58">
            <v>0.25</v>
          </cell>
          <cell r="FH58">
            <v>0.25</v>
          </cell>
          <cell r="FI58">
            <v>0.25</v>
          </cell>
          <cell r="FJ58">
            <v>0.25</v>
          </cell>
          <cell r="FK58">
            <v>0.25</v>
          </cell>
          <cell r="FL58">
            <v>0.25</v>
          </cell>
          <cell r="FM58">
            <v>0.25</v>
          </cell>
          <cell r="FN58">
            <v>0.25</v>
          </cell>
          <cell r="FO58">
            <v>0.25</v>
          </cell>
          <cell r="FP58">
            <v>0.25</v>
          </cell>
          <cell r="FQ58">
            <v>0.25</v>
          </cell>
          <cell r="FR58">
            <v>0.25</v>
          </cell>
          <cell r="FS58">
            <v>0.25</v>
          </cell>
          <cell r="FT58">
            <v>0.25</v>
          </cell>
          <cell r="FU58">
            <v>0.25</v>
          </cell>
          <cell r="FV58">
            <v>0.25</v>
          </cell>
          <cell r="FW58">
            <v>0.25</v>
          </cell>
          <cell r="FX58">
            <v>0.25</v>
          </cell>
          <cell r="FY58">
            <v>0.25</v>
          </cell>
          <cell r="FZ58">
            <v>0.25</v>
          </cell>
          <cell r="GA58">
            <v>0.25</v>
          </cell>
          <cell r="GB58">
            <v>0.25</v>
          </cell>
          <cell r="GC58">
            <v>0.25</v>
          </cell>
          <cell r="GD58">
            <v>0.25</v>
          </cell>
          <cell r="GE58">
            <v>0.25</v>
          </cell>
          <cell r="GF58">
            <v>0.25</v>
          </cell>
          <cell r="GG58">
            <v>0.25</v>
          </cell>
          <cell r="GH58">
            <v>0.25</v>
          </cell>
          <cell r="GI58">
            <v>0.25</v>
          </cell>
          <cell r="GJ58">
            <v>0.25</v>
          </cell>
          <cell r="GK58">
            <v>0.25</v>
          </cell>
          <cell r="GL58">
            <v>0.25</v>
          </cell>
          <cell r="GM58">
            <v>0.25</v>
          </cell>
          <cell r="GN58">
            <v>0.25</v>
          </cell>
          <cell r="GO58">
            <v>0.25</v>
          </cell>
          <cell r="GP58">
            <v>0.25</v>
          </cell>
          <cell r="GQ58">
            <v>0.25</v>
          </cell>
          <cell r="GR58">
            <v>0.25</v>
          </cell>
          <cell r="GS58">
            <v>0.25</v>
          </cell>
          <cell r="GT58">
            <v>0.25</v>
          </cell>
          <cell r="GU58">
            <v>0.25</v>
          </cell>
          <cell r="GV58">
            <v>0.25</v>
          </cell>
          <cell r="GW58">
            <v>0.25</v>
          </cell>
          <cell r="GX58">
            <v>0.25</v>
          </cell>
          <cell r="GY58">
            <v>0.25</v>
          </cell>
          <cell r="GZ58">
            <v>0.25</v>
          </cell>
          <cell r="HA58">
            <v>0.25</v>
          </cell>
          <cell r="HB58">
            <v>0.25</v>
          </cell>
          <cell r="HC58">
            <v>0.25</v>
          </cell>
          <cell r="HD58">
            <v>0.25</v>
          </cell>
          <cell r="HE58">
            <v>0.25</v>
          </cell>
          <cell r="HF58">
            <v>0.25</v>
          </cell>
          <cell r="HG58">
            <v>0.25</v>
          </cell>
          <cell r="HH58">
            <v>0.25</v>
          </cell>
          <cell r="HI58">
            <v>0.25</v>
          </cell>
          <cell r="HJ58">
            <v>0.25</v>
          </cell>
          <cell r="HK58">
            <v>0.25</v>
          </cell>
          <cell r="HL58">
            <v>0.25</v>
          </cell>
          <cell r="HM58">
            <v>0.25</v>
          </cell>
          <cell r="HN58">
            <v>0.25</v>
          </cell>
          <cell r="HO58">
            <v>0.25</v>
          </cell>
          <cell r="HP58">
            <v>0.25</v>
          </cell>
          <cell r="HQ58">
            <v>0.25</v>
          </cell>
          <cell r="HR58">
            <v>0.25</v>
          </cell>
          <cell r="HS58">
            <v>0.25</v>
          </cell>
          <cell r="HT58">
            <v>0.25</v>
          </cell>
          <cell r="HU58">
            <v>0.25</v>
          </cell>
          <cell r="HV58">
            <v>0.25</v>
          </cell>
          <cell r="HW58">
            <v>0.25</v>
          </cell>
          <cell r="HX58">
            <v>0.25</v>
          </cell>
          <cell r="HY58">
            <v>0.25</v>
          </cell>
          <cell r="HZ58">
            <v>0.25</v>
          </cell>
          <cell r="IA58">
            <v>0.25</v>
          </cell>
          <cell r="IB58">
            <v>0.25</v>
          </cell>
          <cell r="IC58">
            <v>0.25</v>
          </cell>
          <cell r="ID58">
            <v>0.25</v>
          </cell>
          <cell r="IE58">
            <v>0.25</v>
          </cell>
          <cell r="IF58">
            <v>0.25</v>
          </cell>
          <cell r="IG58">
            <v>0.25</v>
          </cell>
          <cell r="IH58">
            <v>0.25</v>
          </cell>
          <cell r="II58">
            <v>0.25</v>
          </cell>
          <cell r="IJ58">
            <v>0.25</v>
          </cell>
          <cell r="IK58">
            <v>0.25</v>
          </cell>
          <cell r="IL58">
            <v>0.25</v>
          </cell>
          <cell r="IM58">
            <v>0.25</v>
          </cell>
          <cell r="IN58">
            <v>0.25</v>
          </cell>
          <cell r="IO58">
            <v>0.25</v>
          </cell>
          <cell r="IP58">
            <v>0.25</v>
          </cell>
          <cell r="IQ58">
            <v>0.25</v>
          </cell>
          <cell r="IR58">
            <v>0.25</v>
          </cell>
          <cell r="IS58">
            <v>0.25</v>
          </cell>
          <cell r="IT58">
            <v>0.25</v>
          </cell>
          <cell r="IU58">
            <v>0.25</v>
          </cell>
          <cell r="IV58">
            <v>0.25</v>
          </cell>
        </row>
        <row r="59">
          <cell r="EK59">
            <v>0.25</v>
          </cell>
          <cell r="EL59">
            <v>0.25</v>
          </cell>
          <cell r="EM59">
            <v>0.25</v>
          </cell>
          <cell r="EN59">
            <v>0.25</v>
          </cell>
          <cell r="EO59">
            <v>0.25</v>
          </cell>
          <cell r="EP59">
            <v>0.25</v>
          </cell>
          <cell r="EQ59">
            <v>0.25</v>
          </cell>
          <cell r="ER59">
            <v>0.25</v>
          </cell>
          <cell r="ES59">
            <v>0.25</v>
          </cell>
          <cell r="ET59">
            <v>0.25</v>
          </cell>
          <cell r="EU59">
            <v>0.25</v>
          </cell>
          <cell r="EV59">
            <v>0.25</v>
          </cell>
          <cell r="EW59">
            <v>0.25</v>
          </cell>
          <cell r="EX59">
            <v>0.25</v>
          </cell>
          <cell r="EY59">
            <v>0.25</v>
          </cell>
          <cell r="EZ59">
            <v>0.25</v>
          </cell>
          <cell r="FA59">
            <v>0.25</v>
          </cell>
          <cell r="FB59">
            <v>0.25</v>
          </cell>
          <cell r="FC59">
            <v>0.25</v>
          </cell>
          <cell r="FD59">
            <v>0.25</v>
          </cell>
          <cell r="FE59">
            <v>0.25</v>
          </cell>
          <cell r="FF59">
            <v>0.25</v>
          </cell>
          <cell r="FG59">
            <v>0.25</v>
          </cell>
          <cell r="FH59">
            <v>0.25</v>
          </cell>
          <cell r="FI59">
            <v>0.25</v>
          </cell>
          <cell r="FJ59">
            <v>0.25</v>
          </cell>
          <cell r="FK59">
            <v>0.25</v>
          </cell>
          <cell r="FL59">
            <v>0.25</v>
          </cell>
          <cell r="FM59">
            <v>0.25</v>
          </cell>
          <cell r="FN59">
            <v>0.25</v>
          </cell>
          <cell r="FO59">
            <v>0.25</v>
          </cell>
          <cell r="FP59">
            <v>0.25</v>
          </cell>
          <cell r="FQ59">
            <v>0.25</v>
          </cell>
          <cell r="FR59">
            <v>0.25</v>
          </cell>
          <cell r="FS59">
            <v>0.25</v>
          </cell>
          <cell r="FT59">
            <v>0.25</v>
          </cell>
          <cell r="FU59">
            <v>0.25</v>
          </cell>
          <cell r="FV59">
            <v>0.25</v>
          </cell>
          <cell r="FW59">
            <v>0.25</v>
          </cell>
          <cell r="FX59">
            <v>0.25</v>
          </cell>
          <cell r="FY59">
            <v>0.25</v>
          </cell>
          <cell r="FZ59">
            <v>0.25</v>
          </cell>
          <cell r="GA59">
            <v>0.25</v>
          </cell>
          <cell r="GB59">
            <v>0.25</v>
          </cell>
          <cell r="GC59">
            <v>0.25</v>
          </cell>
          <cell r="GD59">
            <v>0.25</v>
          </cell>
          <cell r="GE59">
            <v>0.25</v>
          </cell>
          <cell r="GF59">
            <v>0.25</v>
          </cell>
          <cell r="GG59">
            <v>0.25</v>
          </cell>
          <cell r="GH59">
            <v>0.25</v>
          </cell>
          <cell r="GI59">
            <v>0.25</v>
          </cell>
          <cell r="GJ59">
            <v>0.25</v>
          </cell>
          <cell r="GK59">
            <v>0.25</v>
          </cell>
          <cell r="GL59">
            <v>0.25</v>
          </cell>
          <cell r="GM59">
            <v>0.25</v>
          </cell>
          <cell r="GN59">
            <v>0.25</v>
          </cell>
          <cell r="GO59">
            <v>0.25</v>
          </cell>
          <cell r="GP59">
            <v>0.25</v>
          </cell>
          <cell r="GQ59">
            <v>0.25</v>
          </cell>
          <cell r="GR59">
            <v>0.25</v>
          </cell>
          <cell r="GS59">
            <v>0.25</v>
          </cell>
          <cell r="GT59">
            <v>0.25</v>
          </cell>
          <cell r="GU59">
            <v>0.25</v>
          </cell>
          <cell r="GV59">
            <v>0.25</v>
          </cell>
          <cell r="GW59">
            <v>0.25</v>
          </cell>
          <cell r="GX59">
            <v>0.25</v>
          </cell>
          <cell r="GY59">
            <v>0.25</v>
          </cell>
          <cell r="GZ59">
            <v>0.25</v>
          </cell>
          <cell r="HA59">
            <v>0.25</v>
          </cell>
          <cell r="HB59">
            <v>0.25</v>
          </cell>
          <cell r="HC59">
            <v>0.25</v>
          </cell>
          <cell r="HD59">
            <v>0.25</v>
          </cell>
          <cell r="HE59">
            <v>0.25</v>
          </cell>
          <cell r="HF59">
            <v>0.25</v>
          </cell>
          <cell r="HG59">
            <v>0.25</v>
          </cell>
          <cell r="HH59">
            <v>0.25</v>
          </cell>
          <cell r="HI59">
            <v>0.25</v>
          </cell>
          <cell r="HJ59">
            <v>0.25</v>
          </cell>
          <cell r="HK59">
            <v>0.25</v>
          </cell>
          <cell r="HL59">
            <v>0.25</v>
          </cell>
          <cell r="HM59">
            <v>0.25</v>
          </cell>
          <cell r="HN59">
            <v>0.25</v>
          </cell>
          <cell r="HO59">
            <v>0.25</v>
          </cell>
          <cell r="HP59">
            <v>0.25</v>
          </cell>
          <cell r="HQ59">
            <v>0.25</v>
          </cell>
          <cell r="HR59">
            <v>0.25</v>
          </cell>
          <cell r="HS59">
            <v>0.25</v>
          </cell>
          <cell r="HT59">
            <v>0.25</v>
          </cell>
          <cell r="HU59">
            <v>0.25</v>
          </cell>
          <cell r="HV59">
            <v>0.25</v>
          </cell>
          <cell r="HW59">
            <v>0.25</v>
          </cell>
          <cell r="HX59">
            <v>0.25</v>
          </cell>
          <cell r="HY59">
            <v>0.25</v>
          </cell>
          <cell r="HZ59">
            <v>0.25</v>
          </cell>
          <cell r="IA59">
            <v>0.25</v>
          </cell>
          <cell r="IB59">
            <v>0.25</v>
          </cell>
          <cell r="IC59">
            <v>0.25</v>
          </cell>
          <cell r="ID59">
            <v>0.25</v>
          </cell>
          <cell r="IE59">
            <v>0.25</v>
          </cell>
          <cell r="IF59">
            <v>0.25</v>
          </cell>
          <cell r="IG59">
            <v>0.25</v>
          </cell>
          <cell r="IH59">
            <v>0.25</v>
          </cell>
          <cell r="II59">
            <v>0.25</v>
          </cell>
          <cell r="IJ59">
            <v>0.25</v>
          </cell>
          <cell r="IK59">
            <v>0.25</v>
          </cell>
          <cell r="IL59">
            <v>0.25</v>
          </cell>
          <cell r="IM59">
            <v>0.25</v>
          </cell>
          <cell r="IN59">
            <v>0.25</v>
          </cell>
          <cell r="IO59">
            <v>0.25</v>
          </cell>
          <cell r="IP59">
            <v>0.25</v>
          </cell>
          <cell r="IQ59">
            <v>0.25</v>
          </cell>
          <cell r="IR59">
            <v>0.25</v>
          </cell>
          <cell r="IS59">
            <v>0.25</v>
          </cell>
          <cell r="IT59">
            <v>0.25</v>
          </cell>
          <cell r="IU59">
            <v>0.25</v>
          </cell>
          <cell r="IV59">
            <v>0.25</v>
          </cell>
        </row>
        <row r="60">
          <cell r="EK60">
            <v>0.25</v>
          </cell>
          <cell r="EL60">
            <v>0.25</v>
          </cell>
          <cell r="EM60">
            <v>0.25</v>
          </cell>
          <cell r="EN60">
            <v>0.25</v>
          </cell>
          <cell r="EO60">
            <v>0.25</v>
          </cell>
          <cell r="EP60">
            <v>0.25</v>
          </cell>
          <cell r="EQ60">
            <v>0.25</v>
          </cell>
          <cell r="ER60">
            <v>0.25</v>
          </cell>
          <cell r="ES60">
            <v>0.25</v>
          </cell>
          <cell r="ET60">
            <v>0.25</v>
          </cell>
          <cell r="EU60">
            <v>0.25</v>
          </cell>
          <cell r="EV60">
            <v>0.25</v>
          </cell>
          <cell r="EW60">
            <v>0.25</v>
          </cell>
          <cell r="EX60">
            <v>0.25</v>
          </cell>
          <cell r="EY60">
            <v>0.25</v>
          </cell>
          <cell r="EZ60">
            <v>0.25</v>
          </cell>
          <cell r="FA60">
            <v>0.25</v>
          </cell>
          <cell r="FB60">
            <v>0.25</v>
          </cell>
          <cell r="FC60">
            <v>0.25</v>
          </cell>
          <cell r="FD60">
            <v>0.25</v>
          </cell>
          <cell r="FE60">
            <v>0.25</v>
          </cell>
          <cell r="FF60">
            <v>0.25</v>
          </cell>
          <cell r="FG60">
            <v>0.25</v>
          </cell>
          <cell r="FH60">
            <v>0.25</v>
          </cell>
          <cell r="FI60">
            <v>0.25</v>
          </cell>
          <cell r="FJ60">
            <v>0.25</v>
          </cell>
          <cell r="FK60">
            <v>0.25</v>
          </cell>
          <cell r="FL60">
            <v>0.25</v>
          </cell>
          <cell r="FM60">
            <v>0.25</v>
          </cell>
          <cell r="FN60">
            <v>0.25</v>
          </cell>
          <cell r="FO60">
            <v>0.25</v>
          </cell>
          <cell r="FP60">
            <v>0.25</v>
          </cell>
          <cell r="FQ60">
            <v>0.25</v>
          </cell>
          <cell r="FR60">
            <v>0.25</v>
          </cell>
          <cell r="FS60">
            <v>0.25</v>
          </cell>
          <cell r="FT60">
            <v>0.25</v>
          </cell>
          <cell r="FU60">
            <v>0.25</v>
          </cell>
          <cell r="FV60">
            <v>0.25</v>
          </cell>
          <cell r="FW60">
            <v>0.25</v>
          </cell>
          <cell r="FX60">
            <v>0.25</v>
          </cell>
          <cell r="FY60">
            <v>0.25</v>
          </cell>
          <cell r="FZ60">
            <v>0.25</v>
          </cell>
          <cell r="GA60">
            <v>0.25</v>
          </cell>
          <cell r="GB60">
            <v>0.25</v>
          </cell>
          <cell r="GC60">
            <v>0.25</v>
          </cell>
          <cell r="GD60">
            <v>0.25</v>
          </cell>
          <cell r="GE60">
            <v>0.25</v>
          </cell>
          <cell r="GF60">
            <v>0.25</v>
          </cell>
          <cell r="GG60">
            <v>0.25</v>
          </cell>
          <cell r="GH60">
            <v>0.25</v>
          </cell>
          <cell r="GI60">
            <v>0.25</v>
          </cell>
          <cell r="GJ60">
            <v>0.25</v>
          </cell>
          <cell r="GK60">
            <v>0.25</v>
          </cell>
          <cell r="GL60">
            <v>0.25</v>
          </cell>
          <cell r="GM60">
            <v>0.25</v>
          </cell>
          <cell r="GN60">
            <v>0.25</v>
          </cell>
          <cell r="GO60">
            <v>0.25</v>
          </cell>
          <cell r="GP60">
            <v>0.25</v>
          </cell>
          <cell r="GQ60">
            <v>0.25</v>
          </cell>
          <cell r="GR60">
            <v>0.25</v>
          </cell>
          <cell r="GS60">
            <v>0.25</v>
          </cell>
          <cell r="GT60">
            <v>0.25</v>
          </cell>
          <cell r="GU60">
            <v>0.25</v>
          </cell>
          <cell r="GV60">
            <v>0.25</v>
          </cell>
          <cell r="GW60">
            <v>0.25</v>
          </cell>
          <cell r="GX60">
            <v>0.25</v>
          </cell>
          <cell r="GY60">
            <v>0.25</v>
          </cell>
          <cell r="GZ60">
            <v>0.25</v>
          </cell>
          <cell r="HA60">
            <v>0.25</v>
          </cell>
          <cell r="HB60">
            <v>0.25</v>
          </cell>
          <cell r="HC60">
            <v>0.25</v>
          </cell>
          <cell r="HD60">
            <v>0.25</v>
          </cell>
          <cell r="HE60">
            <v>0.25</v>
          </cell>
          <cell r="HF60">
            <v>0.25</v>
          </cell>
          <cell r="HG60">
            <v>0.25</v>
          </cell>
          <cell r="HH60">
            <v>0.25</v>
          </cell>
          <cell r="HI60">
            <v>0.25</v>
          </cell>
          <cell r="HJ60">
            <v>0.25</v>
          </cell>
          <cell r="HK60">
            <v>0.25</v>
          </cell>
          <cell r="HL60">
            <v>0.25</v>
          </cell>
          <cell r="HM60">
            <v>0.25</v>
          </cell>
          <cell r="HN60">
            <v>0.25</v>
          </cell>
          <cell r="HO60">
            <v>0.25</v>
          </cell>
          <cell r="HP60">
            <v>0.25</v>
          </cell>
          <cell r="HQ60">
            <v>0.25</v>
          </cell>
          <cell r="HR60">
            <v>0.25</v>
          </cell>
          <cell r="HS60">
            <v>0.25</v>
          </cell>
          <cell r="HT60">
            <v>0.25</v>
          </cell>
          <cell r="HU60">
            <v>0.25</v>
          </cell>
          <cell r="HV60">
            <v>0.25</v>
          </cell>
          <cell r="HW60">
            <v>0.25</v>
          </cell>
          <cell r="HX60">
            <v>0.25</v>
          </cell>
          <cell r="HY60">
            <v>0.25</v>
          </cell>
          <cell r="HZ60">
            <v>0.25</v>
          </cell>
          <cell r="IA60">
            <v>0.25</v>
          </cell>
          <cell r="IB60">
            <v>0.25</v>
          </cell>
          <cell r="IC60">
            <v>0.25</v>
          </cell>
          <cell r="ID60">
            <v>0.25</v>
          </cell>
          <cell r="IE60">
            <v>0.25</v>
          </cell>
          <cell r="IF60">
            <v>0.25</v>
          </cell>
          <cell r="IG60">
            <v>0.25</v>
          </cell>
          <cell r="IH60">
            <v>0.25</v>
          </cell>
          <cell r="II60">
            <v>0.25</v>
          </cell>
          <cell r="IJ60">
            <v>0.25</v>
          </cell>
          <cell r="IK60">
            <v>0.25</v>
          </cell>
          <cell r="IL60">
            <v>0.25</v>
          </cell>
          <cell r="IM60">
            <v>0.25</v>
          </cell>
          <cell r="IN60">
            <v>0.25</v>
          </cell>
          <cell r="IO60">
            <v>0.25</v>
          </cell>
          <cell r="IP60">
            <v>0.25</v>
          </cell>
          <cell r="IQ60">
            <v>0.25</v>
          </cell>
          <cell r="IR60">
            <v>0.25</v>
          </cell>
          <cell r="IS60">
            <v>0.25</v>
          </cell>
          <cell r="IT60">
            <v>0.25</v>
          </cell>
          <cell r="IU60">
            <v>0.25</v>
          </cell>
          <cell r="IV60">
            <v>0.25</v>
          </cell>
        </row>
        <row r="61">
          <cell r="EK61">
            <v>0.25</v>
          </cell>
          <cell r="EL61">
            <v>0.25</v>
          </cell>
          <cell r="EM61">
            <v>0.25</v>
          </cell>
          <cell r="EN61">
            <v>0.25</v>
          </cell>
          <cell r="EO61">
            <v>0.25</v>
          </cell>
          <cell r="EP61">
            <v>0.25</v>
          </cell>
          <cell r="EQ61">
            <v>0.25</v>
          </cell>
          <cell r="ER61">
            <v>0.25</v>
          </cell>
          <cell r="ES61">
            <v>0.25</v>
          </cell>
          <cell r="ET61">
            <v>0.25</v>
          </cell>
          <cell r="EU61">
            <v>0.25</v>
          </cell>
          <cell r="EV61">
            <v>0.25</v>
          </cell>
          <cell r="EW61">
            <v>0.25</v>
          </cell>
          <cell r="EX61">
            <v>0.25</v>
          </cell>
          <cell r="EY61">
            <v>0.25</v>
          </cell>
          <cell r="EZ61">
            <v>0.25</v>
          </cell>
          <cell r="FA61">
            <v>0.25</v>
          </cell>
          <cell r="FB61">
            <v>0.25</v>
          </cell>
          <cell r="FC61">
            <v>0.25</v>
          </cell>
          <cell r="FD61">
            <v>0.25</v>
          </cell>
          <cell r="FE61">
            <v>0.25</v>
          </cell>
          <cell r="FF61">
            <v>0.25</v>
          </cell>
          <cell r="FG61">
            <v>0.25</v>
          </cell>
          <cell r="FH61">
            <v>0.25</v>
          </cell>
          <cell r="FI61">
            <v>0.25</v>
          </cell>
          <cell r="FJ61">
            <v>0.25</v>
          </cell>
          <cell r="FK61">
            <v>0.25</v>
          </cell>
          <cell r="FL61">
            <v>0.25</v>
          </cell>
          <cell r="FM61">
            <v>0.25</v>
          </cell>
          <cell r="FN61">
            <v>0.25</v>
          </cell>
          <cell r="FO61">
            <v>0.25</v>
          </cell>
          <cell r="FP61">
            <v>0.25</v>
          </cell>
          <cell r="FQ61">
            <v>0.25</v>
          </cell>
          <cell r="FR61">
            <v>0.25</v>
          </cell>
          <cell r="FS61">
            <v>0.25</v>
          </cell>
          <cell r="FT61">
            <v>0.25</v>
          </cell>
          <cell r="FU61">
            <v>0.25</v>
          </cell>
          <cell r="FV61">
            <v>0.25</v>
          </cell>
          <cell r="FW61">
            <v>0.25</v>
          </cell>
          <cell r="FX61">
            <v>0.25</v>
          </cell>
          <cell r="FY61">
            <v>0.25</v>
          </cell>
          <cell r="FZ61">
            <v>0.25</v>
          </cell>
          <cell r="GA61">
            <v>0.25</v>
          </cell>
          <cell r="GB61">
            <v>0.25</v>
          </cell>
          <cell r="GC61">
            <v>0.25</v>
          </cell>
          <cell r="GD61">
            <v>0.25</v>
          </cell>
          <cell r="GE61">
            <v>0.25</v>
          </cell>
          <cell r="GF61">
            <v>0.25</v>
          </cell>
          <cell r="GG61">
            <v>0.25</v>
          </cell>
          <cell r="GH61">
            <v>0.25</v>
          </cell>
          <cell r="GI61">
            <v>0.25</v>
          </cell>
          <cell r="GJ61">
            <v>0.25</v>
          </cell>
          <cell r="GK61">
            <v>0.25</v>
          </cell>
          <cell r="GL61">
            <v>0.25</v>
          </cell>
          <cell r="GM61">
            <v>0.25</v>
          </cell>
          <cell r="GN61">
            <v>0.25</v>
          </cell>
          <cell r="GO61">
            <v>0.25</v>
          </cell>
          <cell r="GP61">
            <v>0.25</v>
          </cell>
          <cell r="GQ61">
            <v>0.25</v>
          </cell>
          <cell r="GR61">
            <v>0.25</v>
          </cell>
          <cell r="GS61">
            <v>0.25</v>
          </cell>
          <cell r="GT61">
            <v>0.25</v>
          </cell>
          <cell r="GU61">
            <v>0.25</v>
          </cell>
          <cell r="GV61">
            <v>0.25</v>
          </cell>
          <cell r="GW61">
            <v>0.25</v>
          </cell>
          <cell r="GX61">
            <v>0.25</v>
          </cell>
          <cell r="GY61">
            <v>0.25</v>
          </cell>
          <cell r="GZ61">
            <v>0.25</v>
          </cell>
          <cell r="HA61">
            <v>0.25</v>
          </cell>
          <cell r="HB61">
            <v>0.25</v>
          </cell>
          <cell r="HC61">
            <v>0.25</v>
          </cell>
          <cell r="HD61">
            <v>0.25</v>
          </cell>
          <cell r="HE61">
            <v>0.25</v>
          </cell>
          <cell r="HF61">
            <v>0.25</v>
          </cell>
          <cell r="HG61">
            <v>0.25</v>
          </cell>
          <cell r="HH61">
            <v>0.25</v>
          </cell>
          <cell r="HI61">
            <v>0.25</v>
          </cell>
          <cell r="HJ61">
            <v>0.25</v>
          </cell>
          <cell r="HK61">
            <v>0.25</v>
          </cell>
          <cell r="HL61">
            <v>0.25</v>
          </cell>
          <cell r="HM61">
            <v>0.25</v>
          </cell>
          <cell r="HN61">
            <v>0.25</v>
          </cell>
          <cell r="HO61">
            <v>0.25</v>
          </cell>
          <cell r="HP61">
            <v>0.25</v>
          </cell>
          <cell r="HQ61">
            <v>0.25</v>
          </cell>
          <cell r="HR61">
            <v>0.25</v>
          </cell>
          <cell r="HS61">
            <v>0.25</v>
          </cell>
          <cell r="HT61">
            <v>0.25</v>
          </cell>
          <cell r="HU61">
            <v>0.25</v>
          </cell>
          <cell r="HV61">
            <v>0.25</v>
          </cell>
          <cell r="HW61">
            <v>0.25</v>
          </cell>
          <cell r="HX61">
            <v>0.25</v>
          </cell>
          <cell r="HY61">
            <v>0.25</v>
          </cell>
          <cell r="HZ61">
            <v>0.25</v>
          </cell>
          <cell r="IA61">
            <v>0.25</v>
          </cell>
          <cell r="IB61">
            <v>0.25</v>
          </cell>
          <cell r="IC61">
            <v>0.25</v>
          </cell>
          <cell r="ID61">
            <v>0.25</v>
          </cell>
          <cell r="IE61">
            <v>0.25</v>
          </cell>
          <cell r="IF61">
            <v>0.25</v>
          </cell>
          <cell r="IG61">
            <v>0.25</v>
          </cell>
          <cell r="IH61">
            <v>0.25</v>
          </cell>
          <cell r="II61">
            <v>0.25</v>
          </cell>
          <cell r="IJ61">
            <v>0.25</v>
          </cell>
          <cell r="IK61">
            <v>0.25</v>
          </cell>
          <cell r="IL61">
            <v>0.25</v>
          </cell>
          <cell r="IM61">
            <v>0.25</v>
          </cell>
          <cell r="IN61">
            <v>0.25</v>
          </cell>
          <cell r="IO61">
            <v>0.25</v>
          </cell>
          <cell r="IP61">
            <v>0.25</v>
          </cell>
          <cell r="IQ61">
            <v>0.25</v>
          </cell>
          <cell r="IR61">
            <v>0.25</v>
          </cell>
          <cell r="IS61">
            <v>0.25</v>
          </cell>
          <cell r="IT61">
            <v>0.25</v>
          </cell>
          <cell r="IU61">
            <v>0.25</v>
          </cell>
          <cell r="IV61">
            <v>0.25</v>
          </cell>
        </row>
        <row r="62">
          <cell r="EK62">
            <v>0.25</v>
          </cell>
          <cell r="EL62">
            <v>0.25</v>
          </cell>
          <cell r="EM62">
            <v>0.25</v>
          </cell>
          <cell r="EN62">
            <v>0.25</v>
          </cell>
          <cell r="EO62">
            <v>0.25</v>
          </cell>
          <cell r="EP62">
            <v>0.25</v>
          </cell>
          <cell r="EQ62">
            <v>0.25</v>
          </cell>
          <cell r="ER62">
            <v>0.25</v>
          </cell>
          <cell r="ES62">
            <v>0.25</v>
          </cell>
          <cell r="ET62">
            <v>0.25</v>
          </cell>
          <cell r="EU62">
            <v>0.25</v>
          </cell>
          <cell r="EV62">
            <v>0.25</v>
          </cell>
          <cell r="EW62">
            <v>0.25</v>
          </cell>
          <cell r="EX62">
            <v>0.25</v>
          </cell>
          <cell r="EY62">
            <v>0.25</v>
          </cell>
          <cell r="EZ62">
            <v>0.25</v>
          </cell>
          <cell r="FA62">
            <v>0.25</v>
          </cell>
          <cell r="FB62">
            <v>0.25</v>
          </cell>
          <cell r="FC62">
            <v>0.25</v>
          </cell>
          <cell r="FD62">
            <v>0.25</v>
          </cell>
          <cell r="FE62">
            <v>0.25</v>
          </cell>
          <cell r="FF62">
            <v>0.25</v>
          </cell>
          <cell r="FG62">
            <v>0.25</v>
          </cell>
          <cell r="FH62">
            <v>0.25</v>
          </cell>
          <cell r="FI62">
            <v>0.25</v>
          </cell>
          <cell r="FJ62">
            <v>0.25</v>
          </cell>
          <cell r="FK62">
            <v>0.25</v>
          </cell>
          <cell r="FL62">
            <v>0.25</v>
          </cell>
          <cell r="FM62">
            <v>0.25</v>
          </cell>
          <cell r="FN62">
            <v>0.25</v>
          </cell>
          <cell r="FO62">
            <v>0.25</v>
          </cell>
          <cell r="FP62">
            <v>0.25</v>
          </cell>
          <cell r="FQ62">
            <v>0.25</v>
          </cell>
          <cell r="FR62">
            <v>0.25</v>
          </cell>
          <cell r="FS62">
            <v>0.25</v>
          </cell>
          <cell r="FT62">
            <v>0.25</v>
          </cell>
          <cell r="FU62">
            <v>0.25</v>
          </cell>
          <cell r="FV62">
            <v>0.25</v>
          </cell>
          <cell r="FW62">
            <v>0.25</v>
          </cell>
          <cell r="FX62">
            <v>0.25</v>
          </cell>
          <cell r="FY62">
            <v>0.25</v>
          </cell>
          <cell r="FZ62">
            <v>0.25</v>
          </cell>
          <cell r="GA62">
            <v>0.25</v>
          </cell>
          <cell r="GB62">
            <v>0.25</v>
          </cell>
          <cell r="GC62">
            <v>0.25</v>
          </cell>
          <cell r="GD62">
            <v>0.25</v>
          </cell>
          <cell r="GE62">
            <v>0.25</v>
          </cell>
          <cell r="GF62">
            <v>0.25</v>
          </cell>
          <cell r="GG62">
            <v>0.25</v>
          </cell>
          <cell r="GH62">
            <v>0.25</v>
          </cell>
          <cell r="GI62">
            <v>0.25</v>
          </cell>
          <cell r="GJ62">
            <v>0.25</v>
          </cell>
          <cell r="GK62">
            <v>0.25</v>
          </cell>
          <cell r="GL62">
            <v>0.25</v>
          </cell>
          <cell r="GM62">
            <v>0.25</v>
          </cell>
          <cell r="GN62">
            <v>0.25</v>
          </cell>
          <cell r="GO62">
            <v>0.25</v>
          </cell>
          <cell r="GP62">
            <v>0.25</v>
          </cell>
          <cell r="GQ62">
            <v>0.25</v>
          </cell>
          <cell r="GR62">
            <v>0.25</v>
          </cell>
          <cell r="GS62">
            <v>0.25</v>
          </cell>
          <cell r="GT62">
            <v>0.25</v>
          </cell>
          <cell r="GU62">
            <v>0.25</v>
          </cell>
          <cell r="GV62">
            <v>0.25</v>
          </cell>
          <cell r="GW62">
            <v>0.25</v>
          </cell>
          <cell r="GX62">
            <v>0.25</v>
          </cell>
          <cell r="GY62">
            <v>0.25</v>
          </cell>
          <cell r="GZ62">
            <v>0.25</v>
          </cell>
          <cell r="HA62">
            <v>0.25</v>
          </cell>
          <cell r="HB62">
            <v>0.25</v>
          </cell>
          <cell r="HC62">
            <v>0.25</v>
          </cell>
          <cell r="HD62">
            <v>0.25</v>
          </cell>
          <cell r="HE62">
            <v>0.25</v>
          </cell>
          <cell r="HF62">
            <v>0.25</v>
          </cell>
          <cell r="HG62">
            <v>0.25</v>
          </cell>
          <cell r="HH62">
            <v>0.25</v>
          </cell>
          <cell r="HI62">
            <v>0.25</v>
          </cell>
          <cell r="HJ62">
            <v>0.25</v>
          </cell>
          <cell r="HK62">
            <v>0.25</v>
          </cell>
          <cell r="HL62">
            <v>0.25</v>
          </cell>
          <cell r="HM62">
            <v>0.25</v>
          </cell>
          <cell r="HN62">
            <v>0.25</v>
          </cell>
          <cell r="HO62">
            <v>0.25</v>
          </cell>
          <cell r="HP62">
            <v>0.25</v>
          </cell>
          <cell r="HQ62">
            <v>0.25</v>
          </cell>
          <cell r="HR62">
            <v>0.25</v>
          </cell>
          <cell r="HS62">
            <v>0.25</v>
          </cell>
          <cell r="HT62">
            <v>0.25</v>
          </cell>
          <cell r="HU62">
            <v>0.25</v>
          </cell>
          <cell r="HV62">
            <v>0.25</v>
          </cell>
          <cell r="HW62">
            <v>0.25</v>
          </cell>
          <cell r="HX62">
            <v>0.25</v>
          </cell>
          <cell r="HY62">
            <v>0.25</v>
          </cell>
          <cell r="HZ62">
            <v>0.25</v>
          </cell>
          <cell r="IA62">
            <v>0.25</v>
          </cell>
          <cell r="IB62">
            <v>0.25</v>
          </cell>
          <cell r="IC62">
            <v>0.25</v>
          </cell>
          <cell r="ID62">
            <v>0.25</v>
          </cell>
          <cell r="IE62">
            <v>0.25</v>
          </cell>
          <cell r="IF62">
            <v>0.25</v>
          </cell>
          <cell r="IG62">
            <v>0.25</v>
          </cell>
          <cell r="IH62">
            <v>0.25</v>
          </cell>
          <cell r="II62">
            <v>0.25</v>
          </cell>
          <cell r="IJ62">
            <v>0.25</v>
          </cell>
          <cell r="IK62">
            <v>0.25</v>
          </cell>
          <cell r="IL62">
            <v>0.25</v>
          </cell>
          <cell r="IM62">
            <v>0.25</v>
          </cell>
          <cell r="IN62">
            <v>0.25</v>
          </cell>
          <cell r="IO62">
            <v>0.25</v>
          </cell>
          <cell r="IP62">
            <v>0.25</v>
          </cell>
          <cell r="IQ62">
            <v>0.25</v>
          </cell>
          <cell r="IR62">
            <v>0.25</v>
          </cell>
          <cell r="IS62">
            <v>0.25</v>
          </cell>
          <cell r="IT62">
            <v>0.25</v>
          </cell>
          <cell r="IU62">
            <v>0.25</v>
          </cell>
          <cell r="IV62">
            <v>0.25</v>
          </cell>
        </row>
        <row r="63">
          <cell r="EK63">
            <v>0.25</v>
          </cell>
          <cell r="EL63">
            <v>0.25</v>
          </cell>
          <cell r="EM63">
            <v>0.25</v>
          </cell>
          <cell r="EN63">
            <v>0.25</v>
          </cell>
          <cell r="EO63">
            <v>0.25</v>
          </cell>
          <cell r="EP63">
            <v>0.25</v>
          </cell>
          <cell r="EQ63">
            <v>0.25</v>
          </cell>
          <cell r="ER63">
            <v>0.25</v>
          </cell>
          <cell r="ES63">
            <v>0.25</v>
          </cell>
          <cell r="ET63">
            <v>0.25</v>
          </cell>
          <cell r="EU63">
            <v>0.25</v>
          </cell>
          <cell r="EV63">
            <v>0.25</v>
          </cell>
          <cell r="EW63">
            <v>0.25</v>
          </cell>
          <cell r="EX63">
            <v>0.25</v>
          </cell>
          <cell r="EY63">
            <v>0.25</v>
          </cell>
          <cell r="EZ63">
            <v>0.25</v>
          </cell>
          <cell r="FA63">
            <v>0.25</v>
          </cell>
          <cell r="FB63">
            <v>0.25</v>
          </cell>
          <cell r="FC63">
            <v>0.25</v>
          </cell>
          <cell r="FD63">
            <v>0.25</v>
          </cell>
          <cell r="FE63">
            <v>0.25</v>
          </cell>
          <cell r="FF63">
            <v>0.25</v>
          </cell>
          <cell r="FG63">
            <v>0.25</v>
          </cell>
          <cell r="FH63">
            <v>0.25</v>
          </cell>
          <cell r="FI63">
            <v>0.25</v>
          </cell>
          <cell r="FJ63">
            <v>0.25</v>
          </cell>
          <cell r="FK63">
            <v>0.25</v>
          </cell>
          <cell r="FL63">
            <v>0.25</v>
          </cell>
          <cell r="FM63">
            <v>0.25</v>
          </cell>
          <cell r="FN63">
            <v>0.25</v>
          </cell>
          <cell r="FO63">
            <v>0.25</v>
          </cell>
          <cell r="FP63">
            <v>0.25</v>
          </cell>
          <cell r="FQ63">
            <v>0.25</v>
          </cell>
          <cell r="FR63">
            <v>0.25</v>
          </cell>
          <cell r="FS63">
            <v>0.25</v>
          </cell>
          <cell r="FT63">
            <v>0.25</v>
          </cell>
          <cell r="FU63">
            <v>0.25</v>
          </cell>
          <cell r="FV63">
            <v>0.25</v>
          </cell>
          <cell r="FW63">
            <v>0.25</v>
          </cell>
          <cell r="FX63">
            <v>0.25</v>
          </cell>
          <cell r="FY63">
            <v>0.25</v>
          </cell>
          <cell r="FZ63">
            <v>0.25</v>
          </cell>
          <cell r="GA63">
            <v>0.25</v>
          </cell>
          <cell r="GB63">
            <v>0.25</v>
          </cell>
          <cell r="GC63">
            <v>0.25</v>
          </cell>
          <cell r="GD63">
            <v>0.25</v>
          </cell>
          <cell r="GE63">
            <v>0.25</v>
          </cell>
          <cell r="GF63">
            <v>0.25</v>
          </cell>
          <cell r="GG63">
            <v>0.25</v>
          </cell>
          <cell r="GH63">
            <v>0.25</v>
          </cell>
          <cell r="GI63">
            <v>0.25</v>
          </cell>
          <cell r="GJ63">
            <v>0.25</v>
          </cell>
          <cell r="GK63">
            <v>0.25</v>
          </cell>
          <cell r="GL63">
            <v>0.25</v>
          </cell>
          <cell r="GM63">
            <v>0.25</v>
          </cell>
          <cell r="GN63">
            <v>0.25</v>
          </cell>
          <cell r="GO63">
            <v>0.25</v>
          </cell>
          <cell r="GP63">
            <v>0.25</v>
          </cell>
          <cell r="GQ63">
            <v>0.25</v>
          </cell>
          <cell r="GR63">
            <v>0.25</v>
          </cell>
          <cell r="GS63">
            <v>0.25</v>
          </cell>
          <cell r="GT63">
            <v>0.25</v>
          </cell>
          <cell r="GU63">
            <v>0.25</v>
          </cell>
          <cell r="GV63">
            <v>0.25</v>
          </cell>
          <cell r="GW63">
            <v>0.25</v>
          </cell>
          <cell r="GX63">
            <v>0.25</v>
          </cell>
          <cell r="GY63">
            <v>0.25</v>
          </cell>
          <cell r="GZ63">
            <v>0.25</v>
          </cell>
          <cell r="HA63">
            <v>0.25</v>
          </cell>
          <cell r="HB63">
            <v>0.25</v>
          </cell>
          <cell r="HC63">
            <v>0.25</v>
          </cell>
          <cell r="HD63">
            <v>0.25</v>
          </cell>
          <cell r="HE63">
            <v>0.25</v>
          </cell>
          <cell r="HF63">
            <v>0.25</v>
          </cell>
          <cell r="HG63">
            <v>0.25</v>
          </cell>
          <cell r="HH63">
            <v>0.25</v>
          </cell>
          <cell r="HI63">
            <v>0.25</v>
          </cell>
          <cell r="HJ63">
            <v>0.25</v>
          </cell>
          <cell r="HK63">
            <v>0.25</v>
          </cell>
          <cell r="HL63">
            <v>0.25</v>
          </cell>
          <cell r="HM63">
            <v>0.25</v>
          </cell>
          <cell r="HN63">
            <v>0.25</v>
          </cell>
          <cell r="HO63">
            <v>0.25</v>
          </cell>
          <cell r="HP63">
            <v>0.25</v>
          </cell>
          <cell r="HQ63">
            <v>0.25</v>
          </cell>
          <cell r="HR63">
            <v>0.25</v>
          </cell>
          <cell r="HS63">
            <v>0.25</v>
          </cell>
          <cell r="HT63">
            <v>0.25</v>
          </cell>
          <cell r="HU63">
            <v>0.25</v>
          </cell>
          <cell r="HV63">
            <v>0.25</v>
          </cell>
          <cell r="HW63">
            <v>0.25</v>
          </cell>
          <cell r="HX63">
            <v>0.25</v>
          </cell>
          <cell r="HY63">
            <v>0.25</v>
          </cell>
          <cell r="HZ63">
            <v>0.25</v>
          </cell>
          <cell r="IA63">
            <v>0.25</v>
          </cell>
          <cell r="IB63">
            <v>0.25</v>
          </cell>
          <cell r="IC63">
            <v>0.25</v>
          </cell>
          <cell r="ID63">
            <v>0.25</v>
          </cell>
          <cell r="IE63">
            <v>0.25</v>
          </cell>
          <cell r="IF63">
            <v>0.25</v>
          </cell>
          <cell r="IG63">
            <v>0.25</v>
          </cell>
          <cell r="IH63">
            <v>0.25</v>
          </cell>
          <cell r="II63">
            <v>0.25</v>
          </cell>
          <cell r="IJ63">
            <v>0.25</v>
          </cell>
          <cell r="IK63">
            <v>0.25</v>
          </cell>
          <cell r="IL63">
            <v>0.25</v>
          </cell>
          <cell r="IM63">
            <v>0.25</v>
          </cell>
          <cell r="IN63">
            <v>0.25</v>
          </cell>
          <cell r="IO63">
            <v>0.25</v>
          </cell>
          <cell r="IP63">
            <v>0.25</v>
          </cell>
          <cell r="IQ63">
            <v>0.25</v>
          </cell>
          <cell r="IR63">
            <v>0.25</v>
          </cell>
          <cell r="IS63">
            <v>0.25</v>
          </cell>
          <cell r="IT63">
            <v>0.25</v>
          </cell>
          <cell r="IU63">
            <v>0.25</v>
          </cell>
          <cell r="IV63">
            <v>0.25</v>
          </cell>
        </row>
        <row r="64">
          <cell r="EK64">
            <v>0.25</v>
          </cell>
          <cell r="EL64">
            <v>0.25</v>
          </cell>
          <cell r="EM64">
            <v>0.25</v>
          </cell>
          <cell r="EN64">
            <v>0.25</v>
          </cell>
          <cell r="EO64">
            <v>0.25</v>
          </cell>
          <cell r="EP64">
            <v>0.25</v>
          </cell>
          <cell r="EQ64">
            <v>0.25</v>
          </cell>
          <cell r="ER64">
            <v>0.25</v>
          </cell>
          <cell r="ES64">
            <v>0.25</v>
          </cell>
          <cell r="ET64">
            <v>0.25</v>
          </cell>
          <cell r="EU64">
            <v>0.25</v>
          </cell>
          <cell r="EV64">
            <v>0.25</v>
          </cell>
          <cell r="EW64">
            <v>0.25</v>
          </cell>
          <cell r="EX64">
            <v>0.25</v>
          </cell>
          <cell r="EY64">
            <v>0.25</v>
          </cell>
          <cell r="EZ64">
            <v>0.25</v>
          </cell>
          <cell r="FA64">
            <v>0.25</v>
          </cell>
          <cell r="FB64">
            <v>0.25</v>
          </cell>
          <cell r="FC64">
            <v>0.25</v>
          </cell>
          <cell r="FD64">
            <v>0.25</v>
          </cell>
          <cell r="FE64">
            <v>0.25</v>
          </cell>
          <cell r="FF64">
            <v>0.25</v>
          </cell>
          <cell r="FG64">
            <v>0.25</v>
          </cell>
          <cell r="FH64">
            <v>0.25</v>
          </cell>
          <cell r="FI64">
            <v>0.25</v>
          </cell>
          <cell r="FJ64">
            <v>0.25</v>
          </cell>
          <cell r="FK64">
            <v>0.25</v>
          </cell>
          <cell r="FL64">
            <v>0.25</v>
          </cell>
          <cell r="FM64">
            <v>0.25</v>
          </cell>
          <cell r="FN64">
            <v>0.25</v>
          </cell>
          <cell r="FO64">
            <v>0.25</v>
          </cell>
          <cell r="FP64">
            <v>0.25</v>
          </cell>
          <cell r="FQ64">
            <v>0.25</v>
          </cell>
          <cell r="FR64">
            <v>0.25</v>
          </cell>
          <cell r="FS64">
            <v>0.25</v>
          </cell>
          <cell r="FT64">
            <v>0.25</v>
          </cell>
          <cell r="FU64">
            <v>0.25</v>
          </cell>
          <cell r="FV64">
            <v>0.25</v>
          </cell>
          <cell r="FW64">
            <v>0.25</v>
          </cell>
          <cell r="FX64">
            <v>0.25</v>
          </cell>
          <cell r="FY64">
            <v>0.25</v>
          </cell>
          <cell r="FZ64">
            <v>0.25</v>
          </cell>
          <cell r="GA64">
            <v>0.25</v>
          </cell>
          <cell r="GB64">
            <v>0.25</v>
          </cell>
          <cell r="GC64">
            <v>0.25</v>
          </cell>
          <cell r="GD64">
            <v>0.25</v>
          </cell>
          <cell r="GE64">
            <v>0.25</v>
          </cell>
          <cell r="GF64">
            <v>0.25</v>
          </cell>
          <cell r="GG64">
            <v>0.25</v>
          </cell>
          <cell r="GH64">
            <v>0.25</v>
          </cell>
          <cell r="GI64">
            <v>0.25</v>
          </cell>
          <cell r="GJ64">
            <v>0.25</v>
          </cell>
          <cell r="GK64">
            <v>0.25</v>
          </cell>
          <cell r="GL64">
            <v>0.25</v>
          </cell>
          <cell r="GM64">
            <v>0.25</v>
          </cell>
          <cell r="GN64">
            <v>0.25</v>
          </cell>
          <cell r="GO64">
            <v>0.25</v>
          </cell>
          <cell r="GP64">
            <v>0.25</v>
          </cell>
          <cell r="GQ64">
            <v>0.25</v>
          </cell>
          <cell r="GR64">
            <v>0.25</v>
          </cell>
          <cell r="GS64">
            <v>0.25</v>
          </cell>
          <cell r="GT64">
            <v>0.25</v>
          </cell>
          <cell r="GU64">
            <v>0.25</v>
          </cell>
          <cell r="GV64">
            <v>0.25</v>
          </cell>
          <cell r="GW64">
            <v>0.25</v>
          </cell>
          <cell r="GX64">
            <v>0.25</v>
          </cell>
          <cell r="GY64">
            <v>0.25</v>
          </cell>
          <cell r="GZ64">
            <v>0.25</v>
          </cell>
          <cell r="HA64">
            <v>0.25</v>
          </cell>
          <cell r="HB64">
            <v>0.25</v>
          </cell>
          <cell r="HC64">
            <v>0.25</v>
          </cell>
          <cell r="HD64">
            <v>0.25</v>
          </cell>
          <cell r="HE64">
            <v>0.25</v>
          </cell>
          <cell r="HF64">
            <v>0.25</v>
          </cell>
          <cell r="HG64">
            <v>0.25</v>
          </cell>
          <cell r="HH64">
            <v>0.25</v>
          </cell>
          <cell r="HI64">
            <v>0.25</v>
          </cell>
          <cell r="HJ64">
            <v>0.25</v>
          </cell>
          <cell r="HK64">
            <v>0.25</v>
          </cell>
          <cell r="HL64">
            <v>0.25</v>
          </cell>
          <cell r="HM64">
            <v>0.25</v>
          </cell>
          <cell r="HN64">
            <v>0.25</v>
          </cell>
          <cell r="HO64">
            <v>0.25</v>
          </cell>
          <cell r="HP64">
            <v>0.25</v>
          </cell>
          <cell r="HQ64">
            <v>0.25</v>
          </cell>
          <cell r="HR64">
            <v>0.25</v>
          </cell>
          <cell r="HS64">
            <v>0.25</v>
          </cell>
          <cell r="HT64">
            <v>0.25</v>
          </cell>
          <cell r="HU64">
            <v>0.25</v>
          </cell>
          <cell r="HV64">
            <v>0.25</v>
          </cell>
          <cell r="HW64">
            <v>0.25</v>
          </cell>
          <cell r="HX64">
            <v>0.25</v>
          </cell>
          <cell r="HY64">
            <v>0.25</v>
          </cell>
          <cell r="HZ64">
            <v>0.25</v>
          </cell>
          <cell r="IA64">
            <v>0.25</v>
          </cell>
          <cell r="IB64">
            <v>0.25</v>
          </cell>
          <cell r="IC64">
            <v>0.25</v>
          </cell>
          <cell r="ID64">
            <v>0.25</v>
          </cell>
          <cell r="IE64">
            <v>0.25</v>
          </cell>
          <cell r="IF64">
            <v>0.25</v>
          </cell>
          <cell r="IG64">
            <v>0.25</v>
          </cell>
          <cell r="IH64">
            <v>0.25</v>
          </cell>
          <cell r="II64">
            <v>0.25</v>
          </cell>
          <cell r="IJ64">
            <v>0.25</v>
          </cell>
          <cell r="IK64">
            <v>0.25</v>
          </cell>
          <cell r="IL64">
            <v>0.25</v>
          </cell>
          <cell r="IM64">
            <v>0.25</v>
          </cell>
          <cell r="IN64">
            <v>0.25</v>
          </cell>
          <cell r="IO64">
            <v>0.25</v>
          </cell>
          <cell r="IP64">
            <v>0.25</v>
          </cell>
          <cell r="IQ64">
            <v>0.25</v>
          </cell>
          <cell r="IR64">
            <v>0.25</v>
          </cell>
          <cell r="IS64">
            <v>0.25</v>
          </cell>
          <cell r="IT64">
            <v>0.25</v>
          </cell>
          <cell r="IU64">
            <v>0.25</v>
          </cell>
          <cell r="IV64">
            <v>0.25</v>
          </cell>
        </row>
        <row r="65">
          <cell r="EK65">
            <v>0.25</v>
          </cell>
          <cell r="EL65">
            <v>0.25</v>
          </cell>
          <cell r="EM65">
            <v>0.25</v>
          </cell>
          <cell r="EN65">
            <v>0.25</v>
          </cell>
          <cell r="EO65">
            <v>0.25</v>
          </cell>
          <cell r="EP65">
            <v>0.25</v>
          </cell>
          <cell r="EQ65">
            <v>0.25</v>
          </cell>
          <cell r="ER65">
            <v>0.25</v>
          </cell>
          <cell r="ES65">
            <v>0.25</v>
          </cell>
          <cell r="ET65">
            <v>0.25</v>
          </cell>
          <cell r="EU65">
            <v>0.25</v>
          </cell>
          <cell r="EV65">
            <v>0.25</v>
          </cell>
          <cell r="EW65">
            <v>0.25</v>
          </cell>
          <cell r="EX65">
            <v>0.25</v>
          </cell>
          <cell r="EY65">
            <v>0.25</v>
          </cell>
          <cell r="EZ65">
            <v>0.25</v>
          </cell>
          <cell r="FA65">
            <v>0.25</v>
          </cell>
          <cell r="FB65">
            <v>0.25</v>
          </cell>
          <cell r="FC65">
            <v>0.25</v>
          </cell>
          <cell r="FD65">
            <v>0.25</v>
          </cell>
          <cell r="FE65">
            <v>0.25</v>
          </cell>
          <cell r="FF65">
            <v>0.25</v>
          </cell>
          <cell r="FG65">
            <v>0.25</v>
          </cell>
          <cell r="FH65">
            <v>0.25</v>
          </cell>
          <cell r="FI65">
            <v>0.25</v>
          </cell>
          <cell r="FJ65">
            <v>0.25</v>
          </cell>
          <cell r="FK65">
            <v>0.25</v>
          </cell>
          <cell r="FL65">
            <v>0.25</v>
          </cell>
          <cell r="FM65">
            <v>0.25</v>
          </cell>
          <cell r="FN65">
            <v>0.25</v>
          </cell>
          <cell r="FO65">
            <v>0.25</v>
          </cell>
          <cell r="FP65">
            <v>0.25</v>
          </cell>
          <cell r="FQ65">
            <v>0.25</v>
          </cell>
          <cell r="FR65">
            <v>0.25</v>
          </cell>
          <cell r="FS65">
            <v>0.25</v>
          </cell>
          <cell r="FT65">
            <v>0.25</v>
          </cell>
          <cell r="FU65">
            <v>0.25</v>
          </cell>
          <cell r="FV65">
            <v>0.25</v>
          </cell>
          <cell r="FW65">
            <v>0.25</v>
          </cell>
          <cell r="FX65">
            <v>0.25</v>
          </cell>
          <cell r="FY65">
            <v>0.25</v>
          </cell>
          <cell r="FZ65">
            <v>0.25</v>
          </cell>
          <cell r="GA65">
            <v>0.25</v>
          </cell>
          <cell r="GB65">
            <v>0.25</v>
          </cell>
          <cell r="GC65">
            <v>0.25</v>
          </cell>
          <cell r="GD65">
            <v>0.25</v>
          </cell>
          <cell r="GE65">
            <v>0.25</v>
          </cell>
          <cell r="GF65">
            <v>0.25</v>
          </cell>
          <cell r="GG65">
            <v>0.25</v>
          </cell>
          <cell r="GH65">
            <v>0.25</v>
          </cell>
          <cell r="GI65">
            <v>0.25</v>
          </cell>
          <cell r="GJ65">
            <v>0.25</v>
          </cell>
          <cell r="GK65">
            <v>0.25</v>
          </cell>
          <cell r="GL65">
            <v>0.25</v>
          </cell>
          <cell r="GM65">
            <v>0.25</v>
          </cell>
          <cell r="GN65">
            <v>0.25</v>
          </cell>
          <cell r="GO65">
            <v>0.25</v>
          </cell>
          <cell r="GP65">
            <v>0.25</v>
          </cell>
          <cell r="GQ65">
            <v>0.25</v>
          </cell>
          <cell r="GR65">
            <v>0.25</v>
          </cell>
          <cell r="GS65">
            <v>0.25</v>
          </cell>
          <cell r="GT65">
            <v>0.25</v>
          </cell>
          <cell r="GU65">
            <v>0.25</v>
          </cell>
          <cell r="GV65">
            <v>0.25</v>
          </cell>
          <cell r="GW65">
            <v>0.25</v>
          </cell>
          <cell r="GX65">
            <v>0.25</v>
          </cell>
          <cell r="GY65">
            <v>0.25</v>
          </cell>
          <cell r="GZ65">
            <v>0.25</v>
          </cell>
          <cell r="HA65">
            <v>0.25</v>
          </cell>
          <cell r="HB65">
            <v>0.25</v>
          </cell>
          <cell r="HC65">
            <v>0.25</v>
          </cell>
          <cell r="HD65">
            <v>0.25</v>
          </cell>
          <cell r="HE65">
            <v>0.25</v>
          </cell>
          <cell r="HF65">
            <v>0.25</v>
          </cell>
          <cell r="HG65">
            <v>0.25</v>
          </cell>
          <cell r="HH65">
            <v>0.25</v>
          </cell>
          <cell r="HI65">
            <v>0.25</v>
          </cell>
          <cell r="HJ65">
            <v>0.25</v>
          </cell>
          <cell r="HK65">
            <v>0.25</v>
          </cell>
          <cell r="HL65">
            <v>0.25</v>
          </cell>
          <cell r="HM65">
            <v>0.25</v>
          </cell>
          <cell r="HN65">
            <v>0.25</v>
          </cell>
          <cell r="HO65">
            <v>0.25</v>
          </cell>
          <cell r="HP65">
            <v>0.25</v>
          </cell>
          <cell r="HQ65">
            <v>0.25</v>
          </cell>
          <cell r="HR65">
            <v>0.25</v>
          </cell>
          <cell r="HS65">
            <v>0.25</v>
          </cell>
          <cell r="HT65">
            <v>0.25</v>
          </cell>
          <cell r="HU65">
            <v>0.25</v>
          </cell>
          <cell r="HV65">
            <v>0.25</v>
          </cell>
          <cell r="HW65">
            <v>0.25</v>
          </cell>
          <cell r="HX65">
            <v>0.25</v>
          </cell>
          <cell r="HY65">
            <v>0.25</v>
          </cell>
          <cell r="HZ65">
            <v>0.25</v>
          </cell>
          <cell r="IA65">
            <v>0.25</v>
          </cell>
          <cell r="IB65">
            <v>0.25</v>
          </cell>
          <cell r="IC65">
            <v>0.25</v>
          </cell>
          <cell r="ID65">
            <v>0.25</v>
          </cell>
          <cell r="IE65">
            <v>0.25</v>
          </cell>
          <cell r="IF65">
            <v>0.25</v>
          </cell>
          <cell r="IG65">
            <v>0.25</v>
          </cell>
          <cell r="IH65">
            <v>0.25</v>
          </cell>
          <cell r="II65">
            <v>0.25</v>
          </cell>
          <cell r="IJ65">
            <v>0.25</v>
          </cell>
          <cell r="IK65">
            <v>0.25</v>
          </cell>
          <cell r="IL65">
            <v>0.25</v>
          </cell>
          <cell r="IM65">
            <v>0.25</v>
          </cell>
          <cell r="IN65">
            <v>0.25</v>
          </cell>
          <cell r="IO65">
            <v>0.25</v>
          </cell>
          <cell r="IP65">
            <v>0.25</v>
          </cell>
          <cell r="IQ65">
            <v>0.25</v>
          </cell>
          <cell r="IR65">
            <v>0.25</v>
          </cell>
          <cell r="IS65">
            <v>0.25</v>
          </cell>
          <cell r="IT65">
            <v>0.25</v>
          </cell>
          <cell r="IU65">
            <v>0.25</v>
          </cell>
          <cell r="IV65">
            <v>0.25</v>
          </cell>
        </row>
        <row r="66">
          <cell r="EK66">
            <v>0.25</v>
          </cell>
          <cell r="EL66">
            <v>0.25</v>
          </cell>
          <cell r="EM66">
            <v>0.25</v>
          </cell>
          <cell r="EN66">
            <v>0.25</v>
          </cell>
          <cell r="EO66">
            <v>0.25</v>
          </cell>
          <cell r="EP66">
            <v>0.25</v>
          </cell>
          <cell r="EQ66">
            <v>0.25</v>
          </cell>
          <cell r="ER66">
            <v>0.25</v>
          </cell>
          <cell r="ES66">
            <v>0.25</v>
          </cell>
          <cell r="ET66">
            <v>0.25</v>
          </cell>
          <cell r="EU66">
            <v>0.25</v>
          </cell>
          <cell r="EV66">
            <v>0.25</v>
          </cell>
          <cell r="EW66">
            <v>0.25</v>
          </cell>
          <cell r="EX66">
            <v>0.25</v>
          </cell>
          <cell r="EY66">
            <v>0.25</v>
          </cell>
          <cell r="EZ66">
            <v>0.25</v>
          </cell>
          <cell r="FA66">
            <v>0.25</v>
          </cell>
          <cell r="FB66">
            <v>0.25</v>
          </cell>
          <cell r="FC66">
            <v>0.25</v>
          </cell>
          <cell r="FD66">
            <v>0.25</v>
          </cell>
          <cell r="FE66">
            <v>0.25</v>
          </cell>
          <cell r="FF66">
            <v>0.25</v>
          </cell>
          <cell r="FG66">
            <v>0.25</v>
          </cell>
          <cell r="FH66">
            <v>0.25</v>
          </cell>
          <cell r="FI66">
            <v>0.25</v>
          </cell>
          <cell r="FJ66">
            <v>0.25</v>
          </cell>
          <cell r="FK66">
            <v>0.25</v>
          </cell>
          <cell r="FL66">
            <v>0.25</v>
          </cell>
          <cell r="FM66">
            <v>0.25</v>
          </cell>
          <cell r="FN66">
            <v>0.25</v>
          </cell>
          <cell r="FO66">
            <v>0.25</v>
          </cell>
          <cell r="FP66">
            <v>0.25</v>
          </cell>
          <cell r="FQ66">
            <v>0.25</v>
          </cell>
          <cell r="FR66">
            <v>0.25</v>
          </cell>
          <cell r="FS66">
            <v>0.25</v>
          </cell>
          <cell r="FT66">
            <v>0.25</v>
          </cell>
          <cell r="FU66">
            <v>0.25</v>
          </cell>
          <cell r="FV66">
            <v>0.25</v>
          </cell>
          <cell r="FW66">
            <v>0.25</v>
          </cell>
          <cell r="FX66">
            <v>0.25</v>
          </cell>
          <cell r="FY66">
            <v>0.25</v>
          </cell>
          <cell r="FZ66">
            <v>0.25</v>
          </cell>
          <cell r="GA66">
            <v>0.25</v>
          </cell>
          <cell r="GB66">
            <v>0.25</v>
          </cell>
          <cell r="GC66">
            <v>0.25</v>
          </cell>
          <cell r="GD66">
            <v>0.25</v>
          </cell>
          <cell r="GE66">
            <v>0.25</v>
          </cell>
          <cell r="GF66">
            <v>0.25</v>
          </cell>
          <cell r="GG66">
            <v>0.25</v>
          </cell>
          <cell r="GH66">
            <v>0.25</v>
          </cell>
          <cell r="GI66">
            <v>0.25</v>
          </cell>
          <cell r="GJ66">
            <v>0.25</v>
          </cell>
          <cell r="GK66">
            <v>0.25</v>
          </cell>
          <cell r="GL66">
            <v>0.25</v>
          </cell>
          <cell r="GM66">
            <v>0.25</v>
          </cell>
          <cell r="GN66">
            <v>0.25</v>
          </cell>
          <cell r="GO66">
            <v>0.25</v>
          </cell>
          <cell r="GP66">
            <v>0.25</v>
          </cell>
          <cell r="GQ66">
            <v>0.25</v>
          </cell>
          <cell r="GR66">
            <v>0.25</v>
          </cell>
          <cell r="GS66">
            <v>0.25</v>
          </cell>
          <cell r="GT66">
            <v>0.25</v>
          </cell>
          <cell r="GU66">
            <v>0.25</v>
          </cell>
          <cell r="GV66">
            <v>0.25</v>
          </cell>
          <cell r="GW66">
            <v>0.25</v>
          </cell>
          <cell r="GX66">
            <v>0.25</v>
          </cell>
          <cell r="GY66">
            <v>0.25</v>
          </cell>
          <cell r="GZ66">
            <v>0.25</v>
          </cell>
          <cell r="HA66">
            <v>0.25</v>
          </cell>
          <cell r="HB66">
            <v>0.25</v>
          </cell>
          <cell r="HC66">
            <v>0.25</v>
          </cell>
          <cell r="HD66">
            <v>0.25</v>
          </cell>
          <cell r="HE66">
            <v>0.25</v>
          </cell>
          <cell r="HF66">
            <v>0.25</v>
          </cell>
          <cell r="HG66">
            <v>0.25</v>
          </cell>
          <cell r="HH66">
            <v>0.25</v>
          </cell>
          <cell r="HI66">
            <v>0.25</v>
          </cell>
          <cell r="HJ66">
            <v>0.25</v>
          </cell>
          <cell r="HK66">
            <v>0.25</v>
          </cell>
          <cell r="HL66">
            <v>0.25</v>
          </cell>
          <cell r="HM66">
            <v>0.25</v>
          </cell>
          <cell r="HN66">
            <v>0.25</v>
          </cell>
          <cell r="HO66">
            <v>0.25</v>
          </cell>
          <cell r="HP66">
            <v>0.25</v>
          </cell>
          <cell r="HQ66">
            <v>0.25</v>
          </cell>
          <cell r="HR66">
            <v>0.25</v>
          </cell>
          <cell r="HS66">
            <v>0.25</v>
          </cell>
          <cell r="HT66">
            <v>0.25</v>
          </cell>
          <cell r="HU66">
            <v>0.25</v>
          </cell>
          <cell r="HV66">
            <v>0.25</v>
          </cell>
          <cell r="HW66">
            <v>0.25</v>
          </cell>
          <cell r="HX66">
            <v>0.25</v>
          </cell>
          <cell r="HY66">
            <v>0.25</v>
          </cell>
          <cell r="HZ66">
            <v>0.25</v>
          </cell>
          <cell r="IA66">
            <v>0.25</v>
          </cell>
          <cell r="IB66">
            <v>0.25</v>
          </cell>
          <cell r="IC66">
            <v>0.25</v>
          </cell>
          <cell r="ID66">
            <v>0.25</v>
          </cell>
          <cell r="IE66">
            <v>0.25</v>
          </cell>
          <cell r="IF66">
            <v>0.25</v>
          </cell>
          <cell r="IG66">
            <v>0.25</v>
          </cell>
          <cell r="IH66">
            <v>0.25</v>
          </cell>
          <cell r="II66">
            <v>0.25</v>
          </cell>
          <cell r="IJ66">
            <v>0.25</v>
          </cell>
          <cell r="IK66">
            <v>0.25</v>
          </cell>
          <cell r="IL66">
            <v>0.25</v>
          </cell>
          <cell r="IM66">
            <v>0.25</v>
          </cell>
          <cell r="IN66">
            <v>0.25</v>
          </cell>
          <cell r="IO66">
            <v>0.25</v>
          </cell>
          <cell r="IP66">
            <v>0.25</v>
          </cell>
          <cell r="IQ66">
            <v>0.25</v>
          </cell>
          <cell r="IR66">
            <v>0.25</v>
          </cell>
          <cell r="IS66">
            <v>0.25</v>
          </cell>
          <cell r="IT66">
            <v>0.25</v>
          </cell>
          <cell r="IU66">
            <v>0.25</v>
          </cell>
          <cell r="IV66">
            <v>0.25</v>
          </cell>
        </row>
        <row r="67">
          <cell r="EK67">
            <v>0.25</v>
          </cell>
          <cell r="EL67">
            <v>0.25</v>
          </cell>
          <cell r="EM67">
            <v>0.25</v>
          </cell>
          <cell r="EN67">
            <v>0.25</v>
          </cell>
          <cell r="EO67">
            <v>0.25</v>
          </cell>
          <cell r="EP67">
            <v>0.25</v>
          </cell>
          <cell r="EQ67">
            <v>0.25</v>
          </cell>
          <cell r="ER67">
            <v>0.25</v>
          </cell>
          <cell r="ES67">
            <v>0.25</v>
          </cell>
          <cell r="ET67">
            <v>0.25</v>
          </cell>
          <cell r="EU67">
            <v>0.25</v>
          </cell>
          <cell r="EV67">
            <v>0.25</v>
          </cell>
          <cell r="EW67">
            <v>0.25</v>
          </cell>
          <cell r="EX67">
            <v>0.25</v>
          </cell>
          <cell r="EY67">
            <v>0.25</v>
          </cell>
          <cell r="EZ67">
            <v>0.25</v>
          </cell>
          <cell r="FA67">
            <v>0.25</v>
          </cell>
          <cell r="FB67">
            <v>0.25</v>
          </cell>
          <cell r="FC67">
            <v>0.25</v>
          </cell>
          <cell r="FD67">
            <v>0.25</v>
          </cell>
          <cell r="FE67">
            <v>0.25</v>
          </cell>
          <cell r="FF67">
            <v>0.25</v>
          </cell>
          <cell r="FG67">
            <v>0.25</v>
          </cell>
          <cell r="FH67">
            <v>0.25</v>
          </cell>
          <cell r="FI67">
            <v>0.25</v>
          </cell>
          <cell r="FJ67">
            <v>0.25</v>
          </cell>
          <cell r="FK67">
            <v>0.25</v>
          </cell>
          <cell r="FL67">
            <v>0.25</v>
          </cell>
          <cell r="FM67">
            <v>0.25</v>
          </cell>
          <cell r="FN67">
            <v>0.25</v>
          </cell>
          <cell r="FO67">
            <v>0.25</v>
          </cell>
          <cell r="FP67">
            <v>0.25</v>
          </cell>
          <cell r="FQ67">
            <v>0.25</v>
          </cell>
          <cell r="FR67">
            <v>0.25</v>
          </cell>
          <cell r="FS67">
            <v>0.25</v>
          </cell>
          <cell r="FT67">
            <v>0.25</v>
          </cell>
          <cell r="FU67">
            <v>0.25</v>
          </cell>
          <cell r="FV67">
            <v>0.25</v>
          </cell>
          <cell r="FW67">
            <v>0.25</v>
          </cell>
          <cell r="FX67">
            <v>0.25</v>
          </cell>
          <cell r="FY67">
            <v>0.25</v>
          </cell>
          <cell r="FZ67">
            <v>0.25</v>
          </cell>
          <cell r="GA67">
            <v>0.25</v>
          </cell>
          <cell r="GB67">
            <v>0.25</v>
          </cell>
          <cell r="GC67">
            <v>0.25</v>
          </cell>
          <cell r="GD67">
            <v>0.25</v>
          </cell>
          <cell r="GE67">
            <v>0.25</v>
          </cell>
          <cell r="GF67">
            <v>0.25</v>
          </cell>
          <cell r="GG67">
            <v>0.25</v>
          </cell>
          <cell r="GH67">
            <v>0.25</v>
          </cell>
          <cell r="GI67">
            <v>0.25</v>
          </cell>
          <cell r="GJ67">
            <v>0.25</v>
          </cell>
          <cell r="GK67">
            <v>0.25</v>
          </cell>
          <cell r="GL67">
            <v>0.25</v>
          </cell>
          <cell r="GM67">
            <v>0.25</v>
          </cell>
          <cell r="GN67">
            <v>0.25</v>
          </cell>
          <cell r="GO67">
            <v>0.25</v>
          </cell>
          <cell r="GP67">
            <v>0.25</v>
          </cell>
          <cell r="GQ67">
            <v>0.25</v>
          </cell>
          <cell r="GR67">
            <v>0.25</v>
          </cell>
          <cell r="GS67">
            <v>0.25</v>
          </cell>
          <cell r="GT67">
            <v>0.25</v>
          </cell>
          <cell r="GU67">
            <v>0.25</v>
          </cell>
          <cell r="GV67">
            <v>0.25</v>
          </cell>
          <cell r="GW67">
            <v>0.25</v>
          </cell>
          <cell r="GX67">
            <v>0.25</v>
          </cell>
          <cell r="GY67">
            <v>0.25</v>
          </cell>
          <cell r="GZ67">
            <v>0.25</v>
          </cell>
          <cell r="HA67">
            <v>0.25</v>
          </cell>
          <cell r="HB67">
            <v>0.25</v>
          </cell>
          <cell r="HC67">
            <v>0.25</v>
          </cell>
          <cell r="HD67">
            <v>0.25</v>
          </cell>
          <cell r="HE67">
            <v>0.25</v>
          </cell>
          <cell r="HF67">
            <v>0.25</v>
          </cell>
          <cell r="HG67">
            <v>0.25</v>
          </cell>
          <cell r="HH67">
            <v>0.25</v>
          </cell>
          <cell r="HI67">
            <v>0.25</v>
          </cell>
          <cell r="HJ67">
            <v>0.25</v>
          </cell>
          <cell r="HK67">
            <v>0.25</v>
          </cell>
          <cell r="HL67">
            <v>0.25</v>
          </cell>
          <cell r="HM67">
            <v>0.25</v>
          </cell>
          <cell r="HN67">
            <v>0.25</v>
          </cell>
          <cell r="HO67">
            <v>0.25</v>
          </cell>
          <cell r="HP67">
            <v>0.25</v>
          </cell>
          <cell r="HQ67">
            <v>0.25</v>
          </cell>
          <cell r="HR67">
            <v>0.25</v>
          </cell>
          <cell r="HS67">
            <v>0.25</v>
          </cell>
          <cell r="HT67">
            <v>0.25</v>
          </cell>
          <cell r="HU67">
            <v>0.25</v>
          </cell>
          <cell r="HV67">
            <v>0.25</v>
          </cell>
          <cell r="HW67">
            <v>0.25</v>
          </cell>
          <cell r="HX67">
            <v>0.25</v>
          </cell>
          <cell r="HY67">
            <v>0.25</v>
          </cell>
          <cell r="HZ67">
            <v>0.25</v>
          </cell>
          <cell r="IA67">
            <v>0.25</v>
          </cell>
          <cell r="IB67">
            <v>0.25</v>
          </cell>
          <cell r="IC67">
            <v>0.25</v>
          </cell>
          <cell r="ID67">
            <v>0.25</v>
          </cell>
          <cell r="IE67">
            <v>0.25</v>
          </cell>
          <cell r="IF67">
            <v>0.25</v>
          </cell>
          <cell r="IG67">
            <v>0.25</v>
          </cell>
          <cell r="IH67">
            <v>0.25</v>
          </cell>
          <cell r="II67">
            <v>0.25</v>
          </cell>
          <cell r="IJ67">
            <v>0.25</v>
          </cell>
          <cell r="IK67">
            <v>0.25</v>
          </cell>
          <cell r="IL67">
            <v>0.25</v>
          </cell>
          <cell r="IM67">
            <v>0.25</v>
          </cell>
          <cell r="IN67">
            <v>0.25</v>
          </cell>
          <cell r="IO67">
            <v>0.25</v>
          </cell>
          <cell r="IP67">
            <v>0.25</v>
          </cell>
          <cell r="IQ67">
            <v>0.25</v>
          </cell>
          <cell r="IR67">
            <v>0.25</v>
          </cell>
          <cell r="IS67">
            <v>0.25</v>
          </cell>
          <cell r="IT67">
            <v>0.25</v>
          </cell>
          <cell r="IU67">
            <v>0.25</v>
          </cell>
          <cell r="IV67">
            <v>0.25</v>
          </cell>
        </row>
        <row r="68">
          <cell r="EK68">
            <v>0.25</v>
          </cell>
          <cell r="EL68">
            <v>0.25</v>
          </cell>
          <cell r="EM68">
            <v>0.25</v>
          </cell>
          <cell r="EN68">
            <v>0.25</v>
          </cell>
          <cell r="EO68">
            <v>0.25</v>
          </cell>
          <cell r="EP68">
            <v>0.25</v>
          </cell>
          <cell r="EQ68">
            <v>0.25</v>
          </cell>
          <cell r="ER68">
            <v>0.25</v>
          </cell>
          <cell r="ES68">
            <v>0.25</v>
          </cell>
          <cell r="ET68">
            <v>0.25</v>
          </cell>
          <cell r="EU68">
            <v>0.25</v>
          </cell>
          <cell r="EV68">
            <v>0.25</v>
          </cell>
          <cell r="EW68">
            <v>0.25</v>
          </cell>
          <cell r="EX68">
            <v>0.25</v>
          </cell>
          <cell r="EY68">
            <v>0.25</v>
          </cell>
          <cell r="EZ68">
            <v>0.25</v>
          </cell>
          <cell r="FA68">
            <v>0.25</v>
          </cell>
          <cell r="FB68">
            <v>0.25</v>
          </cell>
          <cell r="FC68">
            <v>0.25</v>
          </cell>
          <cell r="FD68">
            <v>0.25</v>
          </cell>
          <cell r="FE68">
            <v>0.25</v>
          </cell>
          <cell r="FF68">
            <v>0.25</v>
          </cell>
          <cell r="FG68">
            <v>0.25</v>
          </cell>
          <cell r="FH68">
            <v>0.25</v>
          </cell>
          <cell r="FI68">
            <v>0.25</v>
          </cell>
          <cell r="FJ68">
            <v>0.25</v>
          </cell>
          <cell r="FK68">
            <v>0.25</v>
          </cell>
          <cell r="FL68">
            <v>0.25</v>
          </cell>
          <cell r="FM68">
            <v>0.25</v>
          </cell>
          <cell r="FN68">
            <v>0.25</v>
          </cell>
          <cell r="FO68">
            <v>0.25</v>
          </cell>
          <cell r="FP68">
            <v>0.25</v>
          </cell>
          <cell r="FQ68">
            <v>0.25</v>
          </cell>
          <cell r="FR68">
            <v>0.25</v>
          </cell>
          <cell r="FS68">
            <v>0.25</v>
          </cell>
          <cell r="FT68">
            <v>0.25</v>
          </cell>
          <cell r="FU68">
            <v>0.25</v>
          </cell>
          <cell r="FV68">
            <v>0.25</v>
          </cell>
          <cell r="FW68">
            <v>0.25</v>
          </cell>
          <cell r="FX68">
            <v>0.25</v>
          </cell>
          <cell r="FY68">
            <v>0.25</v>
          </cell>
          <cell r="FZ68">
            <v>0.25</v>
          </cell>
          <cell r="GA68">
            <v>0.25</v>
          </cell>
          <cell r="GB68">
            <v>0.25</v>
          </cell>
          <cell r="GC68">
            <v>0.25</v>
          </cell>
          <cell r="GD68">
            <v>0.25</v>
          </cell>
          <cell r="GE68">
            <v>0.25</v>
          </cell>
          <cell r="GF68">
            <v>0.25</v>
          </cell>
          <cell r="GG68">
            <v>0.25</v>
          </cell>
          <cell r="GH68">
            <v>0.25</v>
          </cell>
          <cell r="GI68">
            <v>0.25</v>
          </cell>
          <cell r="GJ68">
            <v>0.25</v>
          </cell>
          <cell r="GK68">
            <v>0.25</v>
          </cell>
          <cell r="GL68">
            <v>0.25</v>
          </cell>
          <cell r="GM68">
            <v>0.25</v>
          </cell>
          <cell r="GN68">
            <v>0.25</v>
          </cell>
          <cell r="GO68">
            <v>0.25</v>
          </cell>
          <cell r="GP68">
            <v>0.25</v>
          </cell>
          <cell r="GQ68">
            <v>0.25</v>
          </cell>
          <cell r="GR68">
            <v>0.25</v>
          </cell>
          <cell r="GS68">
            <v>0.25</v>
          </cell>
          <cell r="GT68">
            <v>0.25</v>
          </cell>
          <cell r="GU68">
            <v>0.25</v>
          </cell>
          <cell r="GV68">
            <v>0.25</v>
          </cell>
          <cell r="GW68">
            <v>0.25</v>
          </cell>
          <cell r="GX68">
            <v>0.25</v>
          </cell>
          <cell r="GY68">
            <v>0.25</v>
          </cell>
          <cell r="GZ68">
            <v>0.25</v>
          </cell>
          <cell r="HA68">
            <v>0.25</v>
          </cell>
          <cell r="HB68">
            <v>0.25</v>
          </cell>
          <cell r="HC68">
            <v>0.25</v>
          </cell>
          <cell r="HD68">
            <v>0.25</v>
          </cell>
          <cell r="HE68">
            <v>0.25</v>
          </cell>
          <cell r="HF68">
            <v>0.25</v>
          </cell>
          <cell r="HG68">
            <v>0.25</v>
          </cell>
          <cell r="HH68">
            <v>0.25</v>
          </cell>
          <cell r="HI68">
            <v>0.25</v>
          </cell>
          <cell r="HJ68">
            <v>0.25</v>
          </cell>
          <cell r="HK68">
            <v>0.25</v>
          </cell>
          <cell r="HL68">
            <v>0.25</v>
          </cell>
          <cell r="HM68">
            <v>0.25</v>
          </cell>
          <cell r="HN68">
            <v>0.25</v>
          </cell>
          <cell r="HO68">
            <v>0.25</v>
          </cell>
          <cell r="HP68">
            <v>0.25</v>
          </cell>
          <cell r="HQ68">
            <v>0.25</v>
          </cell>
          <cell r="HR68">
            <v>0.25</v>
          </cell>
          <cell r="HS68">
            <v>0.25</v>
          </cell>
          <cell r="HT68">
            <v>0.25</v>
          </cell>
          <cell r="HU68">
            <v>0.25</v>
          </cell>
          <cell r="HV68">
            <v>0.25</v>
          </cell>
          <cell r="HW68">
            <v>0.25</v>
          </cell>
          <cell r="HX68">
            <v>0.25</v>
          </cell>
          <cell r="HY68">
            <v>0.25</v>
          </cell>
          <cell r="HZ68">
            <v>0.25</v>
          </cell>
          <cell r="IA68">
            <v>0.25</v>
          </cell>
          <cell r="IB68">
            <v>0.25</v>
          </cell>
          <cell r="IC68">
            <v>0.25</v>
          </cell>
          <cell r="ID68">
            <v>0.25</v>
          </cell>
          <cell r="IE68">
            <v>0.25</v>
          </cell>
          <cell r="IF68">
            <v>0.25</v>
          </cell>
          <cell r="IG68">
            <v>0.25</v>
          </cell>
          <cell r="IH68">
            <v>0.25</v>
          </cell>
          <cell r="II68">
            <v>0.25</v>
          </cell>
          <cell r="IJ68">
            <v>0.25</v>
          </cell>
          <cell r="IK68">
            <v>0.25</v>
          </cell>
          <cell r="IL68">
            <v>0.25</v>
          </cell>
          <cell r="IM68">
            <v>0.25</v>
          </cell>
          <cell r="IN68">
            <v>0.25</v>
          </cell>
          <cell r="IO68">
            <v>0.25</v>
          </cell>
          <cell r="IP68">
            <v>0.25</v>
          </cell>
          <cell r="IQ68">
            <v>0.25</v>
          </cell>
          <cell r="IR68">
            <v>0.25</v>
          </cell>
          <cell r="IS68">
            <v>0.25</v>
          </cell>
          <cell r="IT68">
            <v>0.25</v>
          </cell>
          <cell r="IU68">
            <v>0.25</v>
          </cell>
          <cell r="IV68">
            <v>0.25</v>
          </cell>
        </row>
        <row r="69">
          <cell r="EK69">
            <v>0.25</v>
          </cell>
          <cell r="EL69">
            <v>0.25</v>
          </cell>
          <cell r="EM69">
            <v>0.25</v>
          </cell>
          <cell r="EN69">
            <v>0.25</v>
          </cell>
          <cell r="EO69">
            <v>0.25</v>
          </cell>
          <cell r="EP69">
            <v>0.25</v>
          </cell>
          <cell r="EQ69">
            <v>0.25</v>
          </cell>
          <cell r="ER69">
            <v>0.25</v>
          </cell>
          <cell r="ES69">
            <v>0.25</v>
          </cell>
          <cell r="ET69">
            <v>0.25</v>
          </cell>
          <cell r="EU69">
            <v>0.25</v>
          </cell>
          <cell r="EV69">
            <v>0.25</v>
          </cell>
          <cell r="EW69">
            <v>0.25</v>
          </cell>
          <cell r="EX69">
            <v>0.25</v>
          </cell>
          <cell r="EY69">
            <v>0.25</v>
          </cell>
          <cell r="EZ69">
            <v>0.25</v>
          </cell>
          <cell r="FA69">
            <v>0.25</v>
          </cell>
          <cell r="FB69">
            <v>0.25</v>
          </cell>
          <cell r="FC69">
            <v>0.25</v>
          </cell>
          <cell r="FD69">
            <v>0.25</v>
          </cell>
          <cell r="FE69">
            <v>0.25</v>
          </cell>
          <cell r="FF69">
            <v>0.25</v>
          </cell>
          <cell r="FG69">
            <v>0.25</v>
          </cell>
          <cell r="FH69">
            <v>0.25</v>
          </cell>
          <cell r="FI69">
            <v>0.25</v>
          </cell>
          <cell r="FJ69">
            <v>0.25</v>
          </cell>
          <cell r="FK69">
            <v>0.25</v>
          </cell>
          <cell r="FL69">
            <v>0.25</v>
          </cell>
          <cell r="FM69">
            <v>0.25</v>
          </cell>
          <cell r="FN69">
            <v>0.25</v>
          </cell>
          <cell r="FO69">
            <v>0.25</v>
          </cell>
          <cell r="FP69">
            <v>0.25</v>
          </cell>
          <cell r="FQ69">
            <v>0.25</v>
          </cell>
          <cell r="FR69">
            <v>0.25</v>
          </cell>
          <cell r="FS69">
            <v>0.25</v>
          </cell>
          <cell r="FT69">
            <v>0.25</v>
          </cell>
          <cell r="FU69">
            <v>0.25</v>
          </cell>
          <cell r="FV69">
            <v>0.25</v>
          </cell>
          <cell r="FW69">
            <v>0.25</v>
          </cell>
          <cell r="FX69">
            <v>0.25</v>
          </cell>
          <cell r="FY69">
            <v>0.25</v>
          </cell>
          <cell r="FZ69">
            <v>0.25</v>
          </cell>
          <cell r="GA69">
            <v>0.25</v>
          </cell>
          <cell r="GB69">
            <v>0.25</v>
          </cell>
          <cell r="GC69">
            <v>0.25</v>
          </cell>
          <cell r="GD69">
            <v>0.25</v>
          </cell>
          <cell r="GE69">
            <v>0.25</v>
          </cell>
          <cell r="GF69">
            <v>0.25</v>
          </cell>
          <cell r="GG69">
            <v>0.25</v>
          </cell>
          <cell r="GH69">
            <v>0.25</v>
          </cell>
          <cell r="GI69">
            <v>0.25</v>
          </cell>
          <cell r="GJ69">
            <v>0.25</v>
          </cell>
          <cell r="GK69">
            <v>0.25</v>
          </cell>
          <cell r="GL69">
            <v>0.25</v>
          </cell>
          <cell r="GM69">
            <v>0.25</v>
          </cell>
          <cell r="GN69">
            <v>0.25</v>
          </cell>
          <cell r="GO69">
            <v>0.25</v>
          </cell>
          <cell r="GP69">
            <v>0.25</v>
          </cell>
          <cell r="GQ69">
            <v>0.25</v>
          </cell>
          <cell r="GR69">
            <v>0.25</v>
          </cell>
          <cell r="GS69">
            <v>0.25</v>
          </cell>
          <cell r="GT69">
            <v>0.25</v>
          </cell>
          <cell r="GU69">
            <v>0.25</v>
          </cell>
          <cell r="GV69">
            <v>0.25</v>
          </cell>
          <cell r="GW69">
            <v>0.25</v>
          </cell>
          <cell r="GX69">
            <v>0.25</v>
          </cell>
          <cell r="GY69">
            <v>0.25</v>
          </cell>
          <cell r="GZ69">
            <v>0.25</v>
          </cell>
          <cell r="HA69">
            <v>0.25</v>
          </cell>
          <cell r="HB69">
            <v>0.25</v>
          </cell>
          <cell r="HC69">
            <v>0.25</v>
          </cell>
          <cell r="HD69">
            <v>0.25</v>
          </cell>
          <cell r="HE69">
            <v>0.25</v>
          </cell>
          <cell r="HF69">
            <v>0.25</v>
          </cell>
          <cell r="HG69">
            <v>0.25</v>
          </cell>
          <cell r="HH69">
            <v>0.25</v>
          </cell>
          <cell r="HI69">
            <v>0.25</v>
          </cell>
          <cell r="HJ69">
            <v>0.25</v>
          </cell>
          <cell r="HK69">
            <v>0.25</v>
          </cell>
          <cell r="HL69">
            <v>0.25</v>
          </cell>
          <cell r="HM69">
            <v>0.25</v>
          </cell>
          <cell r="HN69">
            <v>0.25</v>
          </cell>
          <cell r="HO69">
            <v>0.25</v>
          </cell>
          <cell r="HP69">
            <v>0.25</v>
          </cell>
          <cell r="HQ69">
            <v>0.25</v>
          </cell>
          <cell r="HR69">
            <v>0.25</v>
          </cell>
          <cell r="HS69">
            <v>0.25</v>
          </cell>
          <cell r="HT69">
            <v>0.25</v>
          </cell>
          <cell r="HU69">
            <v>0.25</v>
          </cell>
          <cell r="HV69">
            <v>0.25</v>
          </cell>
          <cell r="HW69">
            <v>0.25</v>
          </cell>
          <cell r="HX69">
            <v>0.25</v>
          </cell>
          <cell r="HY69">
            <v>0.25</v>
          </cell>
          <cell r="HZ69">
            <v>0.25</v>
          </cell>
          <cell r="IA69">
            <v>0.25</v>
          </cell>
          <cell r="IB69">
            <v>0.25</v>
          </cell>
          <cell r="IC69">
            <v>0.25</v>
          </cell>
          <cell r="ID69">
            <v>0.25</v>
          </cell>
          <cell r="IE69">
            <v>0.25</v>
          </cell>
          <cell r="IF69">
            <v>0.25</v>
          </cell>
          <cell r="IG69">
            <v>0.25</v>
          </cell>
          <cell r="IH69">
            <v>0.25</v>
          </cell>
          <cell r="II69">
            <v>0.25</v>
          </cell>
          <cell r="IJ69">
            <v>0.25</v>
          </cell>
          <cell r="IK69">
            <v>0.25</v>
          </cell>
          <cell r="IL69">
            <v>0.25</v>
          </cell>
          <cell r="IM69">
            <v>0.25</v>
          </cell>
          <cell r="IN69">
            <v>0.25</v>
          </cell>
          <cell r="IO69">
            <v>0.25</v>
          </cell>
          <cell r="IP69">
            <v>0.25</v>
          </cell>
          <cell r="IQ69">
            <v>0.25</v>
          </cell>
          <cell r="IR69">
            <v>0.25</v>
          </cell>
          <cell r="IS69">
            <v>0.25</v>
          </cell>
          <cell r="IT69">
            <v>0.25</v>
          </cell>
          <cell r="IU69">
            <v>0.25</v>
          </cell>
          <cell r="IV69">
            <v>0.25</v>
          </cell>
        </row>
        <row r="70">
          <cell r="EK70">
            <v>0.25</v>
          </cell>
          <cell r="EL70">
            <v>0.25</v>
          </cell>
          <cell r="EM70">
            <v>0.25</v>
          </cell>
          <cell r="EN70">
            <v>0.25</v>
          </cell>
          <cell r="EO70">
            <v>0.25</v>
          </cell>
          <cell r="EP70">
            <v>0.25</v>
          </cell>
          <cell r="EQ70">
            <v>0.25</v>
          </cell>
          <cell r="ER70">
            <v>0.25</v>
          </cell>
          <cell r="ES70">
            <v>0.25</v>
          </cell>
          <cell r="ET70">
            <v>0.25</v>
          </cell>
          <cell r="EU70">
            <v>0.25</v>
          </cell>
          <cell r="EV70">
            <v>0.25</v>
          </cell>
          <cell r="EW70">
            <v>0.25</v>
          </cell>
          <cell r="EX70">
            <v>0.25</v>
          </cell>
          <cell r="EY70">
            <v>0.25</v>
          </cell>
          <cell r="EZ70">
            <v>0.25</v>
          </cell>
          <cell r="FA70">
            <v>0.25</v>
          </cell>
          <cell r="FB70">
            <v>0.25</v>
          </cell>
          <cell r="FC70">
            <v>0.25</v>
          </cell>
          <cell r="FD70">
            <v>0.25</v>
          </cell>
          <cell r="FE70">
            <v>0.25</v>
          </cell>
          <cell r="FF70">
            <v>0.25</v>
          </cell>
          <cell r="FG70">
            <v>0.25</v>
          </cell>
          <cell r="FH70">
            <v>0.25</v>
          </cell>
          <cell r="FI70">
            <v>0.25</v>
          </cell>
          <cell r="FJ70">
            <v>0.25</v>
          </cell>
          <cell r="FK70">
            <v>0.25</v>
          </cell>
          <cell r="FL70">
            <v>0.25</v>
          </cell>
          <cell r="FM70">
            <v>0.25</v>
          </cell>
          <cell r="FN70">
            <v>0.25</v>
          </cell>
          <cell r="FO70">
            <v>0.25</v>
          </cell>
          <cell r="FP70">
            <v>0.25</v>
          </cell>
          <cell r="FQ70">
            <v>0.25</v>
          </cell>
          <cell r="FR70">
            <v>0.25</v>
          </cell>
          <cell r="FS70">
            <v>0.25</v>
          </cell>
          <cell r="FT70">
            <v>0.25</v>
          </cell>
          <cell r="FU70">
            <v>0.25</v>
          </cell>
          <cell r="FV70">
            <v>0.25</v>
          </cell>
          <cell r="FW70">
            <v>0.25</v>
          </cell>
          <cell r="FX70">
            <v>0.25</v>
          </cell>
          <cell r="FY70">
            <v>0.25</v>
          </cell>
          <cell r="FZ70">
            <v>0.25</v>
          </cell>
          <cell r="GA70">
            <v>0.25</v>
          </cell>
          <cell r="GB70">
            <v>0.25</v>
          </cell>
          <cell r="GC70">
            <v>0.25</v>
          </cell>
          <cell r="GD70">
            <v>0.25</v>
          </cell>
          <cell r="GE70">
            <v>0.25</v>
          </cell>
          <cell r="GF70">
            <v>0.25</v>
          </cell>
          <cell r="GG70">
            <v>0.25</v>
          </cell>
          <cell r="GH70">
            <v>0.25</v>
          </cell>
          <cell r="GI70">
            <v>0.25</v>
          </cell>
          <cell r="GJ70">
            <v>0.25</v>
          </cell>
          <cell r="GK70">
            <v>0.25</v>
          </cell>
          <cell r="GL70">
            <v>0.25</v>
          </cell>
          <cell r="GM70">
            <v>0.25</v>
          </cell>
          <cell r="GN70">
            <v>0.25</v>
          </cell>
          <cell r="GO70">
            <v>0.25</v>
          </cell>
          <cell r="GP70">
            <v>0.25</v>
          </cell>
          <cell r="GQ70">
            <v>0.25</v>
          </cell>
          <cell r="GR70">
            <v>0.25</v>
          </cell>
          <cell r="GS70">
            <v>0.25</v>
          </cell>
          <cell r="GT70">
            <v>0.25</v>
          </cell>
          <cell r="GU70">
            <v>0.25</v>
          </cell>
          <cell r="GV70">
            <v>0.25</v>
          </cell>
          <cell r="GW70">
            <v>0.25</v>
          </cell>
          <cell r="GX70">
            <v>0.25</v>
          </cell>
          <cell r="GY70">
            <v>0.25</v>
          </cell>
          <cell r="GZ70">
            <v>0.25</v>
          </cell>
          <cell r="HA70">
            <v>0.25</v>
          </cell>
          <cell r="HB70">
            <v>0.25</v>
          </cell>
          <cell r="HC70">
            <v>0.25</v>
          </cell>
          <cell r="HD70">
            <v>0.25</v>
          </cell>
          <cell r="HE70">
            <v>0.25</v>
          </cell>
          <cell r="HF70">
            <v>0.25</v>
          </cell>
          <cell r="HG70">
            <v>0.25</v>
          </cell>
          <cell r="HH70">
            <v>0.25</v>
          </cell>
          <cell r="HI70">
            <v>0.25</v>
          </cell>
          <cell r="HJ70">
            <v>0.25</v>
          </cell>
          <cell r="HK70">
            <v>0.25</v>
          </cell>
          <cell r="HL70">
            <v>0.25</v>
          </cell>
          <cell r="HM70">
            <v>0.25</v>
          </cell>
          <cell r="HN70">
            <v>0.25</v>
          </cell>
          <cell r="HO70">
            <v>0.25</v>
          </cell>
          <cell r="HP70">
            <v>0.25</v>
          </cell>
          <cell r="HQ70">
            <v>0.25</v>
          </cell>
          <cell r="HR70">
            <v>0.25</v>
          </cell>
          <cell r="HS70">
            <v>0.25</v>
          </cell>
          <cell r="HT70">
            <v>0.25</v>
          </cell>
          <cell r="HU70">
            <v>0.25</v>
          </cell>
          <cell r="HV70">
            <v>0.25</v>
          </cell>
          <cell r="HW70">
            <v>0.25</v>
          </cell>
          <cell r="HX70">
            <v>0.25</v>
          </cell>
          <cell r="HY70">
            <v>0.25</v>
          </cell>
          <cell r="HZ70">
            <v>0.25</v>
          </cell>
          <cell r="IA70">
            <v>0.25</v>
          </cell>
          <cell r="IB70">
            <v>0.25</v>
          </cell>
          <cell r="IC70">
            <v>0.25</v>
          </cell>
          <cell r="ID70">
            <v>0.25</v>
          </cell>
          <cell r="IE70">
            <v>0.25</v>
          </cell>
          <cell r="IG70">
            <v>0.25</v>
          </cell>
          <cell r="IH70">
            <v>0.25</v>
          </cell>
          <cell r="II70">
            <v>0.25</v>
          </cell>
          <cell r="IJ70">
            <v>0.25</v>
          </cell>
          <cell r="IK70">
            <v>0.25</v>
          </cell>
          <cell r="IL70">
            <v>0.25</v>
          </cell>
          <cell r="IM70">
            <v>0.25</v>
          </cell>
          <cell r="IN70">
            <v>0.25</v>
          </cell>
          <cell r="IO70">
            <v>0.25</v>
          </cell>
          <cell r="IP70">
            <v>0.25</v>
          </cell>
          <cell r="IQ70">
            <v>0.25</v>
          </cell>
          <cell r="IR70">
            <v>0.25</v>
          </cell>
          <cell r="IS70">
            <v>0.25</v>
          </cell>
          <cell r="IT70">
            <v>0.25</v>
          </cell>
          <cell r="IU70">
            <v>0.25</v>
          </cell>
          <cell r="IV70">
            <v>0.25</v>
          </cell>
        </row>
        <row r="71">
          <cell r="EK71">
            <v>0.25</v>
          </cell>
          <cell r="EL71">
            <v>0.25</v>
          </cell>
          <cell r="EM71">
            <v>0.25</v>
          </cell>
          <cell r="EN71">
            <v>0.25</v>
          </cell>
          <cell r="EO71">
            <v>0.25</v>
          </cell>
          <cell r="EP71">
            <v>0.25</v>
          </cell>
          <cell r="EQ71">
            <v>0.25</v>
          </cell>
          <cell r="ER71">
            <v>0.25</v>
          </cell>
          <cell r="ES71">
            <v>0.25</v>
          </cell>
          <cell r="ET71">
            <v>0.25</v>
          </cell>
          <cell r="EU71">
            <v>0.25</v>
          </cell>
          <cell r="EV71">
            <v>0.25</v>
          </cell>
          <cell r="EW71">
            <v>0.25</v>
          </cell>
          <cell r="EX71">
            <v>0.25</v>
          </cell>
          <cell r="EY71">
            <v>0.25</v>
          </cell>
          <cell r="EZ71">
            <v>0.25</v>
          </cell>
          <cell r="FA71">
            <v>0.25</v>
          </cell>
          <cell r="FB71">
            <v>0.25</v>
          </cell>
          <cell r="FC71">
            <v>0.25</v>
          </cell>
          <cell r="FD71">
            <v>0.25</v>
          </cell>
          <cell r="FE71">
            <v>0.25</v>
          </cell>
          <cell r="FF71">
            <v>0.25</v>
          </cell>
          <cell r="FG71">
            <v>0.25</v>
          </cell>
          <cell r="FH71">
            <v>0.25</v>
          </cell>
          <cell r="FI71">
            <v>0.25</v>
          </cell>
          <cell r="FJ71">
            <v>0.25</v>
          </cell>
          <cell r="FK71">
            <v>0.25</v>
          </cell>
          <cell r="FL71">
            <v>0.25</v>
          </cell>
          <cell r="FM71">
            <v>0.25</v>
          </cell>
          <cell r="FN71">
            <v>0.25</v>
          </cell>
          <cell r="FO71">
            <v>0.25</v>
          </cell>
          <cell r="FP71">
            <v>0.25</v>
          </cell>
          <cell r="FQ71">
            <v>0.25</v>
          </cell>
          <cell r="FR71">
            <v>0.25</v>
          </cell>
          <cell r="FS71">
            <v>0.25</v>
          </cell>
          <cell r="FT71">
            <v>0.25</v>
          </cell>
          <cell r="FU71">
            <v>0.25</v>
          </cell>
          <cell r="FV71">
            <v>0.25</v>
          </cell>
          <cell r="FW71">
            <v>0.25</v>
          </cell>
          <cell r="FX71">
            <v>0.25</v>
          </cell>
          <cell r="FY71">
            <v>0.25</v>
          </cell>
          <cell r="FZ71">
            <v>0.25</v>
          </cell>
          <cell r="GA71">
            <v>0.25</v>
          </cell>
          <cell r="GB71">
            <v>0.25</v>
          </cell>
          <cell r="GC71">
            <v>0.25</v>
          </cell>
          <cell r="GD71">
            <v>0.25</v>
          </cell>
          <cell r="GE71">
            <v>0.25</v>
          </cell>
          <cell r="GF71">
            <v>0.25</v>
          </cell>
          <cell r="GG71">
            <v>0.25</v>
          </cell>
          <cell r="GH71">
            <v>0.25</v>
          </cell>
          <cell r="GI71">
            <v>0.25</v>
          </cell>
          <cell r="GJ71">
            <v>0.25</v>
          </cell>
          <cell r="GK71">
            <v>0.25</v>
          </cell>
          <cell r="GL71">
            <v>0.25</v>
          </cell>
          <cell r="GM71">
            <v>0.25</v>
          </cell>
          <cell r="GN71">
            <v>0.25</v>
          </cell>
          <cell r="GO71">
            <v>0.25</v>
          </cell>
          <cell r="GP71">
            <v>0.25</v>
          </cell>
          <cell r="GQ71">
            <v>0.25</v>
          </cell>
          <cell r="GR71">
            <v>0.25</v>
          </cell>
          <cell r="GS71">
            <v>0.25</v>
          </cell>
          <cell r="GT71">
            <v>0.25</v>
          </cell>
          <cell r="GU71">
            <v>0.25</v>
          </cell>
          <cell r="GV71">
            <v>0.25</v>
          </cell>
          <cell r="GW71">
            <v>0.25</v>
          </cell>
          <cell r="GX71">
            <v>0.25</v>
          </cell>
          <cell r="GY71">
            <v>0.25</v>
          </cell>
          <cell r="GZ71">
            <v>0.25</v>
          </cell>
          <cell r="HA71">
            <v>0.25</v>
          </cell>
          <cell r="HB71">
            <v>0.25</v>
          </cell>
          <cell r="HC71">
            <v>0.25</v>
          </cell>
          <cell r="HD71">
            <v>0.25</v>
          </cell>
          <cell r="HE71">
            <v>0.25</v>
          </cell>
          <cell r="HF71">
            <v>0.25</v>
          </cell>
          <cell r="HG71">
            <v>0.25</v>
          </cell>
          <cell r="HH71">
            <v>0.25</v>
          </cell>
          <cell r="HI71">
            <v>0.25</v>
          </cell>
          <cell r="HJ71">
            <v>0.25</v>
          </cell>
          <cell r="HK71">
            <v>0.25</v>
          </cell>
          <cell r="HL71">
            <v>0.25</v>
          </cell>
          <cell r="HM71">
            <v>0.25</v>
          </cell>
          <cell r="HN71">
            <v>0.25</v>
          </cell>
          <cell r="HO71">
            <v>0.25</v>
          </cell>
          <cell r="HP71">
            <v>0.25</v>
          </cell>
          <cell r="HQ71">
            <v>0.25</v>
          </cell>
          <cell r="HR71">
            <v>0.25</v>
          </cell>
          <cell r="HS71">
            <v>0.25</v>
          </cell>
          <cell r="HT71">
            <v>0.25</v>
          </cell>
          <cell r="HU71">
            <v>0.25</v>
          </cell>
          <cell r="HV71">
            <v>0.25</v>
          </cell>
          <cell r="HW71">
            <v>0.25</v>
          </cell>
          <cell r="HX71">
            <v>0.25</v>
          </cell>
          <cell r="HY71">
            <v>0.25</v>
          </cell>
          <cell r="HZ71">
            <v>0.25</v>
          </cell>
          <cell r="IA71">
            <v>0.25</v>
          </cell>
          <cell r="IB71">
            <v>0.25</v>
          </cell>
          <cell r="IC71">
            <v>0.25</v>
          </cell>
          <cell r="ID71">
            <v>0.25</v>
          </cell>
          <cell r="IE71">
            <v>0.25</v>
          </cell>
          <cell r="IF71">
            <v>0.25</v>
          </cell>
          <cell r="IG71">
            <v>0.25</v>
          </cell>
          <cell r="IH71">
            <v>0.25</v>
          </cell>
          <cell r="II71">
            <v>0.25</v>
          </cell>
          <cell r="IJ71">
            <v>0.25</v>
          </cell>
          <cell r="IK71">
            <v>0.25</v>
          </cell>
          <cell r="IL71">
            <v>0.25</v>
          </cell>
          <cell r="IM71">
            <v>0.25</v>
          </cell>
          <cell r="IN71">
            <v>0.25</v>
          </cell>
          <cell r="IO71">
            <v>0.25</v>
          </cell>
          <cell r="IP71">
            <v>0.25</v>
          </cell>
          <cell r="IQ71">
            <v>0.25</v>
          </cell>
          <cell r="IR71">
            <v>0.25</v>
          </cell>
          <cell r="IS71">
            <v>0.25</v>
          </cell>
          <cell r="IT71">
            <v>0.25</v>
          </cell>
          <cell r="IU71">
            <v>0.25</v>
          </cell>
          <cell r="IV71">
            <v>0.25</v>
          </cell>
        </row>
        <row r="72">
          <cell r="EK72">
            <v>0.25</v>
          </cell>
          <cell r="EL72">
            <v>0.25</v>
          </cell>
          <cell r="EM72">
            <v>0.25</v>
          </cell>
          <cell r="EN72">
            <v>0.25</v>
          </cell>
          <cell r="EO72">
            <v>0.25</v>
          </cell>
          <cell r="EP72">
            <v>0.25</v>
          </cell>
          <cell r="EQ72">
            <v>0.25</v>
          </cell>
          <cell r="ER72">
            <v>0.25</v>
          </cell>
          <cell r="ES72">
            <v>0.25</v>
          </cell>
          <cell r="ET72">
            <v>0.25</v>
          </cell>
          <cell r="EU72">
            <v>0.25</v>
          </cell>
          <cell r="EV72">
            <v>0.25</v>
          </cell>
          <cell r="EW72">
            <v>0.25</v>
          </cell>
          <cell r="EX72">
            <v>0.25</v>
          </cell>
          <cell r="EY72">
            <v>0.25</v>
          </cell>
          <cell r="EZ72">
            <v>0.25</v>
          </cell>
          <cell r="FA72">
            <v>0.25</v>
          </cell>
          <cell r="FB72">
            <v>0.25</v>
          </cell>
          <cell r="FC72">
            <v>0.25</v>
          </cell>
          <cell r="FD72">
            <v>0.25</v>
          </cell>
          <cell r="FE72">
            <v>0.25</v>
          </cell>
          <cell r="FF72">
            <v>0.25</v>
          </cell>
          <cell r="FG72">
            <v>0.25</v>
          </cell>
          <cell r="FH72">
            <v>0.25</v>
          </cell>
          <cell r="FI72">
            <v>0.25</v>
          </cell>
          <cell r="FJ72">
            <v>0.25</v>
          </cell>
          <cell r="FK72">
            <v>0.25</v>
          </cell>
          <cell r="FL72">
            <v>0.25</v>
          </cell>
          <cell r="FM72">
            <v>0.25</v>
          </cell>
          <cell r="FN72">
            <v>0.25</v>
          </cell>
          <cell r="FO72">
            <v>0.25</v>
          </cell>
          <cell r="FP72">
            <v>0.25</v>
          </cell>
          <cell r="FQ72">
            <v>0.25</v>
          </cell>
          <cell r="FR72">
            <v>0.25</v>
          </cell>
          <cell r="FS72">
            <v>0.25</v>
          </cell>
          <cell r="FT72">
            <v>0.25</v>
          </cell>
          <cell r="FU72">
            <v>0.25</v>
          </cell>
          <cell r="FV72">
            <v>0.25</v>
          </cell>
          <cell r="FW72">
            <v>0.25</v>
          </cell>
          <cell r="FX72">
            <v>0.25</v>
          </cell>
          <cell r="FY72">
            <v>0.25</v>
          </cell>
          <cell r="FZ72">
            <v>0.25</v>
          </cell>
          <cell r="GA72">
            <v>0.25</v>
          </cell>
          <cell r="GB72">
            <v>0.25</v>
          </cell>
          <cell r="GC72">
            <v>0.25</v>
          </cell>
          <cell r="GD72">
            <v>0.25</v>
          </cell>
          <cell r="GE72">
            <v>0.25</v>
          </cell>
          <cell r="GF72">
            <v>0.25</v>
          </cell>
          <cell r="GG72">
            <v>0.25</v>
          </cell>
          <cell r="GH72">
            <v>0.25</v>
          </cell>
          <cell r="GI72">
            <v>0.25</v>
          </cell>
          <cell r="GJ72">
            <v>0.25</v>
          </cell>
          <cell r="GK72">
            <v>0.25</v>
          </cell>
          <cell r="GL72">
            <v>0.25</v>
          </cell>
          <cell r="GM72">
            <v>0.25</v>
          </cell>
          <cell r="GN72">
            <v>0.25</v>
          </cell>
          <cell r="GO72">
            <v>0.25</v>
          </cell>
          <cell r="GP72">
            <v>0.25</v>
          </cell>
          <cell r="GQ72">
            <v>0.25</v>
          </cell>
          <cell r="GR72">
            <v>0.25</v>
          </cell>
          <cell r="GS72">
            <v>0.25</v>
          </cell>
          <cell r="GT72">
            <v>0.25</v>
          </cell>
          <cell r="GU72">
            <v>0.25</v>
          </cell>
          <cell r="GV72">
            <v>0.25</v>
          </cell>
          <cell r="GW72">
            <v>0.25</v>
          </cell>
          <cell r="GX72">
            <v>0.25</v>
          </cell>
          <cell r="GY72">
            <v>0.25</v>
          </cell>
          <cell r="GZ72">
            <v>0.25</v>
          </cell>
          <cell r="HA72">
            <v>0.25</v>
          </cell>
          <cell r="HB72">
            <v>0.25</v>
          </cell>
          <cell r="HC72">
            <v>0.25</v>
          </cell>
          <cell r="HD72">
            <v>0.25</v>
          </cell>
          <cell r="HE72">
            <v>0.25</v>
          </cell>
          <cell r="HF72">
            <v>0.25</v>
          </cell>
          <cell r="HG72">
            <v>0.25</v>
          </cell>
          <cell r="HH72">
            <v>0.25</v>
          </cell>
          <cell r="HI72">
            <v>0.25</v>
          </cell>
          <cell r="HJ72">
            <v>0.25</v>
          </cell>
          <cell r="HK72">
            <v>0.25</v>
          </cell>
          <cell r="HL72">
            <v>0.25</v>
          </cell>
          <cell r="HM72">
            <v>0.25</v>
          </cell>
          <cell r="HN72">
            <v>0.25</v>
          </cell>
          <cell r="HO72">
            <v>0.25</v>
          </cell>
          <cell r="HP72">
            <v>0.25</v>
          </cell>
          <cell r="HQ72">
            <v>0.25</v>
          </cell>
          <cell r="HR72">
            <v>0.25</v>
          </cell>
          <cell r="HS72">
            <v>0.25</v>
          </cell>
          <cell r="HT72">
            <v>0.25</v>
          </cell>
          <cell r="HU72">
            <v>0.25</v>
          </cell>
          <cell r="HV72">
            <v>0.25</v>
          </cell>
          <cell r="HW72">
            <v>0.25</v>
          </cell>
          <cell r="HX72">
            <v>0.25</v>
          </cell>
          <cell r="HY72">
            <v>0.25</v>
          </cell>
          <cell r="HZ72">
            <v>0.25</v>
          </cell>
          <cell r="IA72">
            <v>0.25</v>
          </cell>
          <cell r="IB72">
            <v>0.25</v>
          </cell>
          <cell r="IC72">
            <v>0.25</v>
          </cell>
          <cell r="ID72">
            <v>0.25</v>
          </cell>
          <cell r="IE72">
            <v>0.25</v>
          </cell>
          <cell r="IF72">
            <v>0.25</v>
          </cell>
          <cell r="IG72">
            <v>0.25</v>
          </cell>
          <cell r="IH72">
            <v>0.25</v>
          </cell>
          <cell r="II72">
            <v>0.25</v>
          </cell>
          <cell r="IJ72">
            <v>0.25</v>
          </cell>
          <cell r="IK72">
            <v>0.25</v>
          </cell>
          <cell r="IL72">
            <v>0.25</v>
          </cell>
          <cell r="IM72">
            <v>0.25</v>
          </cell>
          <cell r="IN72">
            <v>0.25</v>
          </cell>
          <cell r="IO72">
            <v>0.25</v>
          </cell>
          <cell r="IP72">
            <v>0.25</v>
          </cell>
          <cell r="IQ72">
            <v>0.25</v>
          </cell>
          <cell r="IR72">
            <v>0.25</v>
          </cell>
          <cell r="IS72">
            <v>0.25</v>
          </cell>
          <cell r="IT72">
            <v>0.25</v>
          </cell>
          <cell r="IU72">
            <v>0.25</v>
          </cell>
          <cell r="IV72">
            <v>0.25</v>
          </cell>
        </row>
        <row r="73">
          <cell r="EM73">
            <v>0.25</v>
          </cell>
          <cell r="EN73">
            <v>0.25</v>
          </cell>
          <cell r="EO73">
            <v>0.25</v>
          </cell>
          <cell r="EP73">
            <v>0.25</v>
          </cell>
          <cell r="EQ73">
            <v>0.25</v>
          </cell>
          <cell r="ER73">
            <v>0.25</v>
          </cell>
          <cell r="ES73">
            <v>0.25</v>
          </cell>
          <cell r="ET73">
            <v>0.25</v>
          </cell>
          <cell r="EU73">
            <v>0.25</v>
          </cell>
          <cell r="EV73">
            <v>0.25</v>
          </cell>
          <cell r="EW73">
            <v>0.25</v>
          </cell>
          <cell r="EX73">
            <v>0.25</v>
          </cell>
          <cell r="EY73">
            <v>0.25</v>
          </cell>
          <cell r="EZ73">
            <v>0.25</v>
          </cell>
          <cell r="FA73">
            <v>0.25</v>
          </cell>
          <cell r="FB73">
            <v>0.25</v>
          </cell>
          <cell r="FC73">
            <v>0.25</v>
          </cell>
          <cell r="FD73">
            <v>0.25</v>
          </cell>
          <cell r="FE73">
            <v>0.25</v>
          </cell>
          <cell r="FF73">
            <v>0.25</v>
          </cell>
          <cell r="FG73" t="str">
            <v>事務所</v>
          </cell>
          <cell r="FO73">
            <v>0.25</v>
          </cell>
          <cell r="FP73">
            <v>0.25</v>
          </cell>
          <cell r="FQ73">
            <v>0.25</v>
          </cell>
          <cell r="FR73">
            <v>0.25</v>
          </cell>
          <cell r="FS73">
            <v>0.25</v>
          </cell>
          <cell r="FT73">
            <v>0.25</v>
          </cell>
          <cell r="FU73">
            <v>0.25</v>
          </cell>
          <cell r="FV73" t="str">
            <v>No2 E/V</v>
          </cell>
          <cell r="GB73">
            <v>0.25</v>
          </cell>
          <cell r="GC73">
            <v>0.25</v>
          </cell>
          <cell r="GD73">
            <v>0.25</v>
          </cell>
          <cell r="GE73">
            <v>0.25</v>
          </cell>
          <cell r="GF73">
            <v>0.25</v>
          </cell>
          <cell r="GG73">
            <v>0.25</v>
          </cell>
          <cell r="GH73">
            <v>0.25</v>
          </cell>
          <cell r="GI73">
            <v>0.25</v>
          </cell>
          <cell r="GJ73">
            <v>0.25</v>
          </cell>
          <cell r="GK73">
            <v>0.25</v>
          </cell>
          <cell r="GL73">
            <v>0.25</v>
          </cell>
          <cell r="GM73">
            <v>0.25</v>
          </cell>
          <cell r="GN73">
            <v>0.25</v>
          </cell>
          <cell r="GO73">
            <v>0.25</v>
          </cell>
          <cell r="GP73">
            <v>0.25</v>
          </cell>
          <cell r="GQ73">
            <v>0.25</v>
          </cell>
          <cell r="GR73">
            <v>0.25</v>
          </cell>
          <cell r="GS73">
            <v>0.25</v>
          </cell>
          <cell r="GT73">
            <v>0.25</v>
          </cell>
          <cell r="GU73">
            <v>0.25</v>
          </cell>
          <cell r="GV73">
            <v>0.25</v>
          </cell>
          <cell r="GW73">
            <v>0.25</v>
          </cell>
          <cell r="GX73">
            <v>0.25</v>
          </cell>
          <cell r="GY73">
            <v>0.25</v>
          </cell>
          <cell r="GZ73">
            <v>0.25</v>
          </cell>
          <cell r="HA73">
            <v>0.25</v>
          </cell>
          <cell r="HB73">
            <v>0.25</v>
          </cell>
          <cell r="HC73">
            <v>0.25</v>
          </cell>
          <cell r="HD73">
            <v>0.25</v>
          </cell>
          <cell r="HE73">
            <v>0.25</v>
          </cell>
          <cell r="HF73">
            <v>0.25</v>
          </cell>
          <cell r="HG73">
            <v>0.25</v>
          </cell>
          <cell r="HH73">
            <v>0.25</v>
          </cell>
          <cell r="HI73">
            <v>0.25</v>
          </cell>
          <cell r="HJ73">
            <v>0.25</v>
          </cell>
          <cell r="HK73">
            <v>0.25</v>
          </cell>
          <cell r="HL73">
            <v>0.25</v>
          </cell>
          <cell r="HM73">
            <v>0.25</v>
          </cell>
          <cell r="HN73">
            <v>0.25</v>
          </cell>
          <cell r="HO73">
            <v>0.25</v>
          </cell>
          <cell r="HP73">
            <v>0.25</v>
          </cell>
          <cell r="HQ73">
            <v>0.25</v>
          </cell>
          <cell r="HR73">
            <v>0.25</v>
          </cell>
          <cell r="HS73">
            <v>0.25</v>
          </cell>
          <cell r="HT73">
            <v>0.25</v>
          </cell>
          <cell r="HU73">
            <v>0.25</v>
          </cell>
          <cell r="HV73">
            <v>0.25</v>
          </cell>
          <cell r="HW73">
            <v>0.25</v>
          </cell>
          <cell r="HX73">
            <v>0.25</v>
          </cell>
          <cell r="HY73">
            <v>0.25</v>
          </cell>
          <cell r="HZ73">
            <v>0.25</v>
          </cell>
          <cell r="IA73">
            <v>0.25</v>
          </cell>
          <cell r="IB73">
            <v>0.25</v>
          </cell>
          <cell r="IC73">
            <v>0.25</v>
          </cell>
          <cell r="ID73">
            <v>0.25</v>
          </cell>
          <cell r="IE73">
            <v>0.25</v>
          </cell>
          <cell r="IF73">
            <v>0.25</v>
          </cell>
          <cell r="IG73">
            <v>0.25</v>
          </cell>
          <cell r="IH73">
            <v>0.25</v>
          </cell>
          <cell r="II73">
            <v>0.25</v>
          </cell>
          <cell r="IJ73">
            <v>0.25</v>
          </cell>
          <cell r="IK73">
            <v>0.25</v>
          </cell>
          <cell r="IL73">
            <v>0.25</v>
          </cell>
          <cell r="IM73">
            <v>0.25</v>
          </cell>
          <cell r="IN73">
            <v>0.25</v>
          </cell>
          <cell r="IO73">
            <v>0.25</v>
          </cell>
          <cell r="IP73">
            <v>0.25</v>
          </cell>
          <cell r="IQ73">
            <v>0.25</v>
          </cell>
          <cell r="IR73">
            <v>0.25</v>
          </cell>
          <cell r="IS73">
            <v>0.25</v>
          </cell>
          <cell r="IT73">
            <v>0.25</v>
          </cell>
          <cell r="IU73">
            <v>0.25</v>
          </cell>
          <cell r="IV73">
            <v>0.25</v>
          </cell>
        </row>
        <row r="74">
          <cell r="EH74" t="str">
            <v>No3 E/V</v>
          </cell>
          <cell r="EN74">
            <v>0.25</v>
          </cell>
          <cell r="EO74">
            <v>0.25</v>
          </cell>
          <cell r="EP74">
            <v>0.25</v>
          </cell>
          <cell r="EQ74">
            <v>0.25</v>
          </cell>
          <cell r="ER74">
            <v>0.25</v>
          </cell>
          <cell r="ES74">
            <v>0.25</v>
          </cell>
          <cell r="ET74">
            <v>0.25</v>
          </cell>
          <cell r="EU74">
            <v>0.25</v>
          </cell>
          <cell r="EV74">
            <v>0.25</v>
          </cell>
          <cell r="EW74">
            <v>0.25</v>
          </cell>
          <cell r="EX74">
            <v>0.25</v>
          </cell>
          <cell r="EY74">
            <v>0.25</v>
          </cell>
          <cell r="EZ74">
            <v>0.25</v>
          </cell>
          <cell r="FA74">
            <v>0.25</v>
          </cell>
          <cell r="FB74">
            <v>0.25</v>
          </cell>
          <cell r="FC74">
            <v>0.25</v>
          </cell>
          <cell r="FD74">
            <v>0.25</v>
          </cell>
          <cell r="FE74">
            <v>0.25</v>
          </cell>
          <cell r="FF74">
            <v>0.25</v>
          </cell>
          <cell r="FO74">
            <v>0.25</v>
          </cell>
          <cell r="FP74">
            <v>0.25</v>
          </cell>
          <cell r="FQ74">
            <v>0.25</v>
          </cell>
          <cell r="FR74">
            <v>0.25</v>
          </cell>
          <cell r="FS74">
            <v>0.25</v>
          </cell>
          <cell r="FT74">
            <v>0.25</v>
          </cell>
          <cell r="FU74">
            <v>0.25</v>
          </cell>
          <cell r="GB74">
            <v>0.25</v>
          </cell>
          <cell r="GC74">
            <v>0.25</v>
          </cell>
          <cell r="GD74">
            <v>0.25</v>
          </cell>
          <cell r="GE74">
            <v>0.25</v>
          </cell>
          <cell r="GF74">
            <v>0.25</v>
          </cell>
          <cell r="GG74">
            <v>0.25</v>
          </cell>
          <cell r="GH74">
            <v>0.25</v>
          </cell>
          <cell r="GI74">
            <v>0.25</v>
          </cell>
          <cell r="GJ74">
            <v>0.25</v>
          </cell>
          <cell r="GK74">
            <v>0.25</v>
          </cell>
          <cell r="GL74">
            <v>0.25</v>
          </cell>
          <cell r="GM74">
            <v>0.25</v>
          </cell>
          <cell r="GN74">
            <v>0.25</v>
          </cell>
          <cell r="GO74">
            <v>0.25</v>
          </cell>
          <cell r="GP74">
            <v>0.25</v>
          </cell>
          <cell r="GQ74">
            <v>0.25</v>
          </cell>
          <cell r="GR74">
            <v>0.25</v>
          </cell>
          <cell r="GS74">
            <v>0.25</v>
          </cell>
          <cell r="GT74">
            <v>0.25</v>
          </cell>
          <cell r="GU74">
            <v>0.25</v>
          </cell>
          <cell r="GV74">
            <v>0.25</v>
          </cell>
          <cell r="GW74">
            <v>0.25</v>
          </cell>
          <cell r="GX74">
            <v>0.25</v>
          </cell>
          <cell r="GY74">
            <v>0.25</v>
          </cell>
          <cell r="GZ74">
            <v>0.25</v>
          </cell>
          <cell r="HA74">
            <v>0.25</v>
          </cell>
          <cell r="HB74">
            <v>0.25</v>
          </cell>
          <cell r="HC74">
            <v>0.25</v>
          </cell>
          <cell r="HD74">
            <v>0.25</v>
          </cell>
          <cell r="HE74" t="str">
            <v>ＷＣ</v>
          </cell>
          <cell r="HK74">
            <v>0.25</v>
          </cell>
          <cell r="HL74">
            <v>0.25</v>
          </cell>
          <cell r="HM74">
            <v>0.25</v>
          </cell>
          <cell r="HN74">
            <v>0.25</v>
          </cell>
          <cell r="HO74">
            <v>0.25</v>
          </cell>
          <cell r="HP74">
            <v>0.25</v>
          </cell>
          <cell r="HQ74">
            <v>0.25</v>
          </cell>
          <cell r="HR74">
            <v>0.25</v>
          </cell>
          <cell r="HS74">
            <v>0.25</v>
          </cell>
          <cell r="HT74">
            <v>0.25</v>
          </cell>
          <cell r="HU74">
            <v>0.25</v>
          </cell>
          <cell r="HV74">
            <v>0.25</v>
          </cell>
          <cell r="HW74">
            <v>0.25</v>
          </cell>
          <cell r="HX74">
            <v>0.25</v>
          </cell>
          <cell r="HY74">
            <v>0.25</v>
          </cell>
          <cell r="HZ74">
            <v>0.25</v>
          </cell>
          <cell r="IA74">
            <v>0.25</v>
          </cell>
          <cell r="IB74">
            <v>0.25</v>
          </cell>
          <cell r="IC74">
            <v>0.25</v>
          </cell>
          <cell r="ID74">
            <v>0.25</v>
          </cell>
          <cell r="IE74">
            <v>0.25</v>
          </cell>
          <cell r="IF74">
            <v>0.25</v>
          </cell>
          <cell r="IG74">
            <v>0.25</v>
          </cell>
          <cell r="IH74">
            <v>0.25</v>
          </cell>
          <cell r="II74">
            <v>0.25</v>
          </cell>
          <cell r="IJ74">
            <v>0.25</v>
          </cell>
          <cell r="IK74">
            <v>0.25</v>
          </cell>
          <cell r="IL74">
            <v>0.25</v>
          </cell>
          <cell r="IM74">
            <v>0.25</v>
          </cell>
          <cell r="IN74">
            <v>0.25</v>
          </cell>
          <cell r="IO74">
            <v>0.25</v>
          </cell>
          <cell r="IP74">
            <v>0.25</v>
          </cell>
          <cell r="IQ74">
            <v>0.25</v>
          </cell>
          <cell r="IR74">
            <v>0.25</v>
          </cell>
          <cell r="IS74">
            <v>0.25</v>
          </cell>
          <cell r="IT74">
            <v>0.25</v>
          </cell>
          <cell r="IU74">
            <v>0.25</v>
          </cell>
          <cell r="IV74">
            <v>0.25</v>
          </cell>
        </row>
        <row r="75">
          <cell r="EN75">
            <v>0.25</v>
          </cell>
          <cell r="EO75">
            <v>0.25</v>
          </cell>
          <cell r="EP75">
            <v>0.25</v>
          </cell>
          <cell r="EQ75">
            <v>0.25</v>
          </cell>
          <cell r="ER75">
            <v>0.25</v>
          </cell>
          <cell r="ES75">
            <v>0.25</v>
          </cell>
          <cell r="ET75">
            <v>0.25</v>
          </cell>
          <cell r="EU75">
            <v>0.25</v>
          </cell>
          <cell r="EV75">
            <v>0.25</v>
          </cell>
          <cell r="EW75">
            <v>0.25</v>
          </cell>
          <cell r="EX75">
            <v>0.25</v>
          </cell>
          <cell r="EY75">
            <v>0.25</v>
          </cell>
          <cell r="EZ75">
            <v>0.25</v>
          </cell>
          <cell r="FA75">
            <v>0.25</v>
          </cell>
          <cell r="FB75">
            <v>0.25</v>
          </cell>
          <cell r="FC75">
            <v>0.25</v>
          </cell>
          <cell r="FD75">
            <v>0.25</v>
          </cell>
          <cell r="FE75">
            <v>0.25</v>
          </cell>
          <cell r="FF75">
            <v>0.25</v>
          </cell>
          <cell r="FG75">
            <v>0.25</v>
          </cell>
          <cell r="FH75">
            <v>0.25</v>
          </cell>
          <cell r="FI75">
            <v>0.25</v>
          </cell>
          <cell r="FJ75">
            <v>0.25</v>
          </cell>
          <cell r="FK75">
            <v>0.25</v>
          </cell>
          <cell r="FL75">
            <v>0.25</v>
          </cell>
          <cell r="FM75">
            <v>0.25</v>
          </cell>
          <cell r="FN75">
            <v>0.25</v>
          </cell>
          <cell r="FO75">
            <v>0.25</v>
          </cell>
          <cell r="FP75">
            <v>0.25</v>
          </cell>
          <cell r="FQ75">
            <v>0.25</v>
          </cell>
          <cell r="FR75">
            <v>0.25</v>
          </cell>
          <cell r="FS75">
            <v>0.25</v>
          </cell>
          <cell r="FT75">
            <v>0.25</v>
          </cell>
          <cell r="FU75">
            <v>0.25</v>
          </cell>
          <cell r="FV75">
            <v>0.25</v>
          </cell>
          <cell r="FW75">
            <v>0.25</v>
          </cell>
          <cell r="FX75">
            <v>0.25</v>
          </cell>
          <cell r="FY75">
            <v>0.25</v>
          </cell>
          <cell r="FZ75">
            <v>0.25</v>
          </cell>
          <cell r="GA75">
            <v>0.25</v>
          </cell>
          <cell r="GB75">
            <v>0.25</v>
          </cell>
          <cell r="GC75">
            <v>0.25</v>
          </cell>
          <cell r="GD75">
            <v>0.25</v>
          </cell>
          <cell r="GE75">
            <v>0.25</v>
          </cell>
          <cell r="GF75">
            <v>0.25</v>
          </cell>
          <cell r="GG75">
            <v>0.25</v>
          </cell>
          <cell r="GH75">
            <v>0.25</v>
          </cell>
          <cell r="GI75">
            <v>0.25</v>
          </cell>
          <cell r="GJ75">
            <v>0.25</v>
          </cell>
          <cell r="GK75">
            <v>0.25</v>
          </cell>
          <cell r="GL75">
            <v>0.25</v>
          </cell>
          <cell r="GM75">
            <v>0.25</v>
          </cell>
          <cell r="GN75">
            <v>0.25</v>
          </cell>
          <cell r="GO75">
            <v>0.25</v>
          </cell>
          <cell r="GP75">
            <v>0.25</v>
          </cell>
          <cell r="GQ75">
            <v>0.25</v>
          </cell>
          <cell r="GR75">
            <v>0.25</v>
          </cell>
          <cell r="GS75">
            <v>0.25</v>
          </cell>
          <cell r="GT75">
            <v>0.25</v>
          </cell>
          <cell r="GU75">
            <v>0.25</v>
          </cell>
          <cell r="GV75">
            <v>0.25</v>
          </cell>
          <cell r="GW75">
            <v>0.25</v>
          </cell>
          <cell r="GX75">
            <v>0.25</v>
          </cell>
          <cell r="GY75">
            <v>0.25</v>
          </cell>
          <cell r="GZ75">
            <v>0.25</v>
          </cell>
          <cell r="HA75">
            <v>0.25</v>
          </cell>
          <cell r="HB75">
            <v>0.25</v>
          </cell>
          <cell r="HC75">
            <v>0.25</v>
          </cell>
          <cell r="HD75">
            <v>0.25</v>
          </cell>
          <cell r="HK75">
            <v>0.25</v>
          </cell>
          <cell r="HL75">
            <v>0.25</v>
          </cell>
          <cell r="HM75">
            <v>0.25</v>
          </cell>
          <cell r="HN75">
            <v>0.25</v>
          </cell>
          <cell r="HO75">
            <v>0.25</v>
          </cell>
          <cell r="HP75">
            <v>0.25</v>
          </cell>
          <cell r="HQ75">
            <v>0.25</v>
          </cell>
          <cell r="HR75">
            <v>0.25</v>
          </cell>
          <cell r="HS75">
            <v>0.25</v>
          </cell>
          <cell r="HT75">
            <v>0.25</v>
          </cell>
          <cell r="HU75">
            <v>0.25</v>
          </cell>
          <cell r="HV75">
            <v>0.25</v>
          </cell>
          <cell r="HW75">
            <v>0.25</v>
          </cell>
          <cell r="HX75">
            <v>0.25</v>
          </cell>
          <cell r="HY75">
            <v>0.25</v>
          </cell>
          <cell r="HZ75">
            <v>0.25</v>
          </cell>
          <cell r="IA75">
            <v>0.25</v>
          </cell>
          <cell r="IB75">
            <v>0.25</v>
          </cell>
          <cell r="IC75">
            <v>0.25</v>
          </cell>
          <cell r="ID75">
            <v>0.25</v>
          </cell>
          <cell r="IE75">
            <v>0.25</v>
          </cell>
          <cell r="IF75">
            <v>0.25</v>
          </cell>
          <cell r="IG75">
            <v>0.25</v>
          </cell>
          <cell r="IH75">
            <v>0.25</v>
          </cell>
          <cell r="II75">
            <v>0.25</v>
          </cell>
          <cell r="IJ75">
            <v>0.25</v>
          </cell>
          <cell r="IK75">
            <v>0.25</v>
          </cell>
          <cell r="IL75">
            <v>0.25</v>
          </cell>
          <cell r="IM75">
            <v>0.25</v>
          </cell>
          <cell r="IN75">
            <v>0.25</v>
          </cell>
          <cell r="IO75">
            <v>0.25</v>
          </cell>
          <cell r="IP75">
            <v>0.25</v>
          </cell>
          <cell r="IQ75">
            <v>0.25</v>
          </cell>
          <cell r="IR75">
            <v>0.25</v>
          </cell>
          <cell r="IS75">
            <v>0.25</v>
          </cell>
          <cell r="IT75">
            <v>0.25</v>
          </cell>
          <cell r="IU75">
            <v>0.25</v>
          </cell>
          <cell r="IV75">
            <v>0.25</v>
          </cell>
        </row>
        <row r="76">
          <cell r="EM76">
            <v>0.25</v>
          </cell>
          <cell r="EN76">
            <v>0.25</v>
          </cell>
          <cell r="EO76">
            <v>0.25</v>
          </cell>
          <cell r="EP76">
            <v>0.25</v>
          </cell>
          <cell r="EQ76">
            <v>0.25</v>
          </cell>
          <cell r="ER76">
            <v>0.25</v>
          </cell>
          <cell r="ES76">
            <v>0.25</v>
          </cell>
          <cell r="ET76">
            <v>0.25</v>
          </cell>
          <cell r="EU76">
            <v>0.25</v>
          </cell>
          <cell r="EV76">
            <v>0.25</v>
          </cell>
          <cell r="EW76">
            <v>0.25</v>
          </cell>
          <cell r="EX76">
            <v>0.25</v>
          </cell>
          <cell r="EY76">
            <v>0.25</v>
          </cell>
          <cell r="EZ76">
            <v>0.25</v>
          </cell>
          <cell r="FA76">
            <v>0.25</v>
          </cell>
          <cell r="FB76">
            <v>0.25</v>
          </cell>
          <cell r="FC76">
            <v>0.25</v>
          </cell>
          <cell r="FD76">
            <v>0.25</v>
          </cell>
          <cell r="FE76">
            <v>0.25</v>
          </cell>
          <cell r="FF76">
            <v>0.25</v>
          </cell>
          <cell r="FG76">
            <v>0.25</v>
          </cell>
          <cell r="FH76">
            <v>0.25</v>
          </cell>
          <cell r="FI76">
            <v>0.25</v>
          </cell>
          <cell r="FJ76">
            <v>0.25</v>
          </cell>
          <cell r="FK76">
            <v>0.25</v>
          </cell>
          <cell r="FL76">
            <v>0.25</v>
          </cell>
          <cell r="FM76">
            <v>0.25</v>
          </cell>
          <cell r="FN76">
            <v>0.25</v>
          </cell>
          <cell r="FO76">
            <v>0.25</v>
          </cell>
          <cell r="FP76">
            <v>0.25</v>
          </cell>
          <cell r="FQ76">
            <v>0.25</v>
          </cell>
          <cell r="FR76">
            <v>0.25</v>
          </cell>
          <cell r="FS76">
            <v>0.25</v>
          </cell>
          <cell r="FT76">
            <v>0.25</v>
          </cell>
          <cell r="FU76">
            <v>0.25</v>
          </cell>
          <cell r="FV76">
            <v>0.25</v>
          </cell>
          <cell r="FW76">
            <v>0.25</v>
          </cell>
          <cell r="FX76">
            <v>0.25</v>
          </cell>
          <cell r="FY76">
            <v>0.25</v>
          </cell>
          <cell r="FZ76">
            <v>0.25</v>
          </cell>
          <cell r="GA76">
            <v>0.25</v>
          </cell>
          <cell r="GB76">
            <v>0.25</v>
          </cell>
          <cell r="GC76">
            <v>0.25</v>
          </cell>
          <cell r="GD76">
            <v>0.25</v>
          </cell>
          <cell r="GE76">
            <v>0.25</v>
          </cell>
          <cell r="GF76">
            <v>0.25</v>
          </cell>
          <cell r="GG76">
            <v>0.25</v>
          </cell>
          <cell r="GH76">
            <v>0.25</v>
          </cell>
          <cell r="GI76">
            <v>0.25</v>
          </cell>
          <cell r="GJ76">
            <v>0.25</v>
          </cell>
          <cell r="GK76">
            <v>0.25</v>
          </cell>
          <cell r="GL76">
            <v>0.25</v>
          </cell>
          <cell r="GM76">
            <v>0.25</v>
          </cell>
          <cell r="GN76">
            <v>0.25</v>
          </cell>
          <cell r="GO76">
            <v>0.25</v>
          </cell>
          <cell r="GP76">
            <v>0.25</v>
          </cell>
          <cell r="GQ76">
            <v>0.25</v>
          </cell>
          <cell r="GR76">
            <v>0.25</v>
          </cell>
          <cell r="GS76">
            <v>0.25</v>
          </cell>
          <cell r="GT76">
            <v>0.25</v>
          </cell>
          <cell r="GU76">
            <v>0.25</v>
          </cell>
          <cell r="GV76">
            <v>0.25</v>
          </cell>
          <cell r="GW76">
            <v>0.25</v>
          </cell>
          <cell r="GX76">
            <v>0.25</v>
          </cell>
          <cell r="GY76">
            <v>0.25</v>
          </cell>
          <cell r="GZ76">
            <v>0.25</v>
          </cell>
          <cell r="HA76">
            <v>0.25</v>
          </cell>
          <cell r="HB76">
            <v>0.25</v>
          </cell>
          <cell r="HC76">
            <v>0.25</v>
          </cell>
          <cell r="HD76">
            <v>0.25</v>
          </cell>
          <cell r="HE76">
            <v>0.25</v>
          </cell>
          <cell r="HF76">
            <v>0.25</v>
          </cell>
          <cell r="HG76">
            <v>0.25</v>
          </cell>
          <cell r="HH76">
            <v>0.25</v>
          </cell>
          <cell r="HI76">
            <v>0.25</v>
          </cell>
          <cell r="HJ76">
            <v>0.25</v>
          </cell>
          <cell r="HK76">
            <v>0.25</v>
          </cell>
          <cell r="HL76">
            <v>0.25</v>
          </cell>
          <cell r="HM76">
            <v>0.25</v>
          </cell>
          <cell r="HN76">
            <v>0.25</v>
          </cell>
          <cell r="HO76">
            <v>0.25</v>
          </cell>
          <cell r="HP76">
            <v>0.25</v>
          </cell>
          <cell r="HQ76">
            <v>0.25</v>
          </cell>
          <cell r="HR76">
            <v>0.25</v>
          </cell>
          <cell r="HS76">
            <v>0.25</v>
          </cell>
          <cell r="HT76">
            <v>0.25</v>
          </cell>
          <cell r="HU76">
            <v>0.25</v>
          </cell>
          <cell r="HV76">
            <v>0.25</v>
          </cell>
          <cell r="HW76">
            <v>0.25</v>
          </cell>
          <cell r="HX76">
            <v>0.25</v>
          </cell>
          <cell r="HY76">
            <v>0.25</v>
          </cell>
          <cell r="HZ76">
            <v>0.25</v>
          </cell>
          <cell r="IA76">
            <v>0.25</v>
          </cell>
          <cell r="IB76">
            <v>0.25</v>
          </cell>
          <cell r="IC76">
            <v>0.25</v>
          </cell>
          <cell r="ID76">
            <v>0.25</v>
          </cell>
          <cell r="IE76">
            <v>0.25</v>
          </cell>
          <cell r="IF76">
            <v>0.25</v>
          </cell>
          <cell r="IG76">
            <v>0.25</v>
          </cell>
          <cell r="IH76">
            <v>0.25</v>
          </cell>
          <cell r="II76">
            <v>0.25</v>
          </cell>
          <cell r="IJ76">
            <v>0.25</v>
          </cell>
          <cell r="IK76">
            <v>0.25</v>
          </cell>
          <cell r="IL76">
            <v>0.25</v>
          </cell>
          <cell r="IM76">
            <v>0.25</v>
          </cell>
          <cell r="IN76">
            <v>0.25</v>
          </cell>
          <cell r="IO76">
            <v>0.25</v>
          </cell>
          <cell r="IP76">
            <v>0.25</v>
          </cell>
          <cell r="IQ76">
            <v>0.25</v>
          </cell>
          <cell r="IR76">
            <v>0.25</v>
          </cell>
          <cell r="IS76">
            <v>0.25</v>
          </cell>
          <cell r="IT76">
            <v>0.25</v>
          </cell>
          <cell r="IU76">
            <v>0.25</v>
          </cell>
          <cell r="IV76">
            <v>0.25</v>
          </cell>
        </row>
        <row r="77">
          <cell r="EM77">
            <v>0.25</v>
          </cell>
          <cell r="EN77">
            <v>0.25</v>
          </cell>
          <cell r="EO77">
            <v>0.25</v>
          </cell>
          <cell r="EP77">
            <v>0.25</v>
          </cell>
          <cell r="EQ77">
            <v>0.25</v>
          </cell>
          <cell r="ER77">
            <v>0.25</v>
          </cell>
          <cell r="ES77">
            <v>0.25</v>
          </cell>
          <cell r="ET77">
            <v>0.25</v>
          </cell>
          <cell r="EU77">
            <v>0.25</v>
          </cell>
          <cell r="EV77">
            <v>0.25</v>
          </cell>
          <cell r="EW77">
            <v>0.25</v>
          </cell>
          <cell r="EX77">
            <v>0.25</v>
          </cell>
          <cell r="EY77">
            <v>0.25</v>
          </cell>
          <cell r="EZ77">
            <v>0.25</v>
          </cell>
          <cell r="FA77">
            <v>0.25</v>
          </cell>
          <cell r="FB77">
            <v>0.25</v>
          </cell>
          <cell r="FC77">
            <v>0.25</v>
          </cell>
          <cell r="FD77">
            <v>0.25</v>
          </cell>
          <cell r="FE77">
            <v>0.25</v>
          </cell>
          <cell r="FF77">
            <v>0.25</v>
          </cell>
          <cell r="FG77">
            <v>0.25</v>
          </cell>
          <cell r="FH77">
            <v>0.25</v>
          </cell>
          <cell r="FI77">
            <v>0.25</v>
          </cell>
          <cell r="FJ77">
            <v>0.25</v>
          </cell>
          <cell r="FK77">
            <v>0.25</v>
          </cell>
          <cell r="FL77">
            <v>0.25</v>
          </cell>
          <cell r="FM77">
            <v>0.25</v>
          </cell>
          <cell r="FN77">
            <v>0.25</v>
          </cell>
          <cell r="FO77">
            <v>0.25</v>
          </cell>
          <cell r="FP77">
            <v>0.25</v>
          </cell>
          <cell r="FQ77">
            <v>0.25</v>
          </cell>
          <cell r="FR77">
            <v>0.25</v>
          </cell>
          <cell r="FS77">
            <v>0.25</v>
          </cell>
          <cell r="FT77">
            <v>0.25</v>
          </cell>
          <cell r="FU77">
            <v>0.25</v>
          </cell>
          <cell r="FV77">
            <v>0.25</v>
          </cell>
          <cell r="FW77">
            <v>0.25</v>
          </cell>
          <cell r="FX77">
            <v>0.25</v>
          </cell>
          <cell r="FY77">
            <v>0.25</v>
          </cell>
          <cell r="FZ77">
            <v>0.25</v>
          </cell>
          <cell r="GA77">
            <v>0.25</v>
          </cell>
          <cell r="GB77">
            <v>0.25</v>
          </cell>
          <cell r="GC77">
            <v>0.25</v>
          </cell>
          <cell r="GD77">
            <v>0.25</v>
          </cell>
          <cell r="GE77">
            <v>0.25</v>
          </cell>
          <cell r="GF77">
            <v>0.25</v>
          </cell>
          <cell r="GG77">
            <v>0.25</v>
          </cell>
          <cell r="GH77">
            <v>0.25</v>
          </cell>
          <cell r="GI77">
            <v>0.25</v>
          </cell>
          <cell r="GJ77">
            <v>0.25</v>
          </cell>
          <cell r="GK77">
            <v>0.25</v>
          </cell>
          <cell r="GL77">
            <v>0.25</v>
          </cell>
          <cell r="GM77">
            <v>0.25</v>
          </cell>
          <cell r="GN77">
            <v>0.25</v>
          </cell>
          <cell r="GO77">
            <v>0.25</v>
          </cell>
          <cell r="GP77">
            <v>0.25</v>
          </cell>
          <cell r="GQ77">
            <v>0.25</v>
          </cell>
          <cell r="GR77">
            <v>0.25</v>
          </cell>
          <cell r="GS77">
            <v>0.25</v>
          </cell>
          <cell r="GT77">
            <v>0.25</v>
          </cell>
          <cell r="GU77">
            <v>0.25</v>
          </cell>
          <cell r="GV77">
            <v>0.25</v>
          </cell>
          <cell r="GW77">
            <v>0.25</v>
          </cell>
          <cell r="GX77">
            <v>0.25</v>
          </cell>
          <cell r="GY77">
            <v>0.25</v>
          </cell>
          <cell r="GZ77">
            <v>0.25</v>
          </cell>
          <cell r="HA77">
            <v>0.25</v>
          </cell>
          <cell r="HB77">
            <v>0.25</v>
          </cell>
          <cell r="HC77">
            <v>0.25</v>
          </cell>
          <cell r="HD77">
            <v>0.25</v>
          </cell>
          <cell r="HE77">
            <v>0.25</v>
          </cell>
          <cell r="HF77">
            <v>0.25</v>
          </cell>
          <cell r="HG77">
            <v>0.25</v>
          </cell>
          <cell r="HH77">
            <v>0.25</v>
          </cell>
          <cell r="HI77">
            <v>0.25</v>
          </cell>
          <cell r="HJ77">
            <v>0.25</v>
          </cell>
          <cell r="HK77">
            <v>0.25</v>
          </cell>
          <cell r="HL77">
            <v>0.25</v>
          </cell>
          <cell r="HM77">
            <v>0.25</v>
          </cell>
          <cell r="HN77">
            <v>0.25</v>
          </cell>
          <cell r="HO77">
            <v>0.25</v>
          </cell>
          <cell r="HP77">
            <v>0.25</v>
          </cell>
          <cell r="HQ77">
            <v>0.25</v>
          </cell>
          <cell r="HR77">
            <v>0.25</v>
          </cell>
          <cell r="HS77">
            <v>0.25</v>
          </cell>
          <cell r="HT77">
            <v>0.25</v>
          </cell>
          <cell r="HU77">
            <v>0.25</v>
          </cell>
          <cell r="HV77">
            <v>0.25</v>
          </cell>
          <cell r="HW77">
            <v>0.25</v>
          </cell>
          <cell r="HX77">
            <v>0.25</v>
          </cell>
          <cell r="HY77">
            <v>0.25</v>
          </cell>
          <cell r="HZ77">
            <v>0.25</v>
          </cell>
          <cell r="IA77">
            <v>0.25</v>
          </cell>
          <cell r="IB77">
            <v>0.25</v>
          </cell>
          <cell r="IC77">
            <v>0.25</v>
          </cell>
          <cell r="ID77">
            <v>0.25</v>
          </cell>
          <cell r="IE77">
            <v>0.25</v>
          </cell>
          <cell r="IF77">
            <v>0.25</v>
          </cell>
          <cell r="IG77">
            <v>0.25</v>
          </cell>
          <cell r="IH77">
            <v>0.25</v>
          </cell>
          <cell r="II77">
            <v>0.25</v>
          </cell>
          <cell r="IJ77">
            <v>0.25</v>
          </cell>
          <cell r="IK77">
            <v>0.25</v>
          </cell>
          <cell r="IL77">
            <v>0.25</v>
          </cell>
          <cell r="IM77">
            <v>0.25</v>
          </cell>
          <cell r="IN77">
            <v>0.25</v>
          </cell>
          <cell r="IO77">
            <v>0.25</v>
          </cell>
          <cell r="IP77">
            <v>0.25</v>
          </cell>
          <cell r="IQ77">
            <v>0.25</v>
          </cell>
          <cell r="IR77">
            <v>0.25</v>
          </cell>
          <cell r="IS77">
            <v>0.25</v>
          </cell>
          <cell r="IT77">
            <v>0.25</v>
          </cell>
          <cell r="IU77">
            <v>0.25</v>
          </cell>
          <cell r="IV77">
            <v>0.25</v>
          </cell>
        </row>
        <row r="78">
          <cell r="EK78">
            <v>0.25</v>
          </cell>
          <cell r="EL78">
            <v>0.25</v>
          </cell>
          <cell r="EM78">
            <v>0.25</v>
          </cell>
          <cell r="EN78">
            <v>0.25</v>
          </cell>
          <cell r="EO78">
            <v>0.25</v>
          </cell>
          <cell r="EP78">
            <v>0.25</v>
          </cell>
          <cell r="EQ78">
            <v>0.25</v>
          </cell>
          <cell r="ER78">
            <v>0.25</v>
          </cell>
          <cell r="ES78">
            <v>0.25</v>
          </cell>
          <cell r="ET78">
            <v>0.25</v>
          </cell>
          <cell r="EU78">
            <v>0.25</v>
          </cell>
          <cell r="EV78">
            <v>0.25</v>
          </cell>
          <cell r="EW78">
            <v>0.25</v>
          </cell>
          <cell r="EX78">
            <v>0.25</v>
          </cell>
          <cell r="EY78">
            <v>0.25</v>
          </cell>
          <cell r="EZ78">
            <v>0.25</v>
          </cell>
          <cell r="FA78">
            <v>0.25</v>
          </cell>
          <cell r="FB78">
            <v>0.25</v>
          </cell>
          <cell r="FC78">
            <v>0.25</v>
          </cell>
          <cell r="FD78">
            <v>0.25</v>
          </cell>
          <cell r="FE78">
            <v>0.25</v>
          </cell>
          <cell r="FF78">
            <v>0.25</v>
          </cell>
          <cell r="FG78">
            <v>0.25</v>
          </cell>
          <cell r="FH78">
            <v>0.25</v>
          </cell>
          <cell r="FI78">
            <v>0.25</v>
          </cell>
          <cell r="FJ78">
            <v>0.25</v>
          </cell>
          <cell r="FK78">
            <v>0.25</v>
          </cell>
          <cell r="FL78">
            <v>0.25</v>
          </cell>
          <cell r="FM78">
            <v>0.25</v>
          </cell>
          <cell r="FN78">
            <v>0.25</v>
          </cell>
          <cell r="FO78">
            <v>0.25</v>
          </cell>
          <cell r="FP78">
            <v>0.25</v>
          </cell>
          <cell r="FQ78">
            <v>0.25</v>
          </cell>
          <cell r="FR78">
            <v>0.25</v>
          </cell>
          <cell r="FS78">
            <v>0.25</v>
          </cell>
          <cell r="FT78">
            <v>0.25</v>
          </cell>
          <cell r="FU78">
            <v>0.25</v>
          </cell>
          <cell r="FV78">
            <v>0.25</v>
          </cell>
          <cell r="FW78">
            <v>0.25</v>
          </cell>
          <cell r="FX78">
            <v>0.25</v>
          </cell>
          <cell r="FY78">
            <v>0.25</v>
          </cell>
          <cell r="FZ78">
            <v>0.25</v>
          </cell>
          <cell r="GA78">
            <v>0.25</v>
          </cell>
          <cell r="GB78">
            <v>0.25</v>
          </cell>
          <cell r="GC78">
            <v>0.25</v>
          </cell>
          <cell r="GD78">
            <v>0.25</v>
          </cell>
          <cell r="GE78">
            <v>0.25</v>
          </cell>
          <cell r="GF78">
            <v>0.25</v>
          </cell>
          <cell r="GG78">
            <v>0.25</v>
          </cell>
          <cell r="GH78">
            <v>0.25</v>
          </cell>
          <cell r="GI78">
            <v>0.25</v>
          </cell>
          <cell r="GJ78">
            <v>0.25</v>
          </cell>
          <cell r="GK78">
            <v>0.25</v>
          </cell>
          <cell r="GL78">
            <v>0.25</v>
          </cell>
          <cell r="GM78">
            <v>0.25</v>
          </cell>
          <cell r="GN78">
            <v>0.25</v>
          </cell>
          <cell r="GO78">
            <v>0.25</v>
          </cell>
          <cell r="GP78">
            <v>0.25</v>
          </cell>
          <cell r="GQ78">
            <v>0.25</v>
          </cell>
          <cell r="GR78">
            <v>0.25</v>
          </cell>
          <cell r="GS78">
            <v>0.25</v>
          </cell>
          <cell r="GT78">
            <v>0.25</v>
          </cell>
          <cell r="GU78">
            <v>0.25</v>
          </cell>
          <cell r="GV78">
            <v>0.25</v>
          </cell>
          <cell r="GW78">
            <v>0.25</v>
          </cell>
          <cell r="GX78">
            <v>0.25</v>
          </cell>
          <cell r="GY78">
            <v>0.25</v>
          </cell>
          <cell r="GZ78">
            <v>0.25</v>
          </cell>
          <cell r="HA78">
            <v>0.25</v>
          </cell>
          <cell r="HB78">
            <v>0.25</v>
          </cell>
          <cell r="HC78">
            <v>0.25</v>
          </cell>
          <cell r="HD78">
            <v>0.25</v>
          </cell>
          <cell r="HE78">
            <v>0.25</v>
          </cell>
          <cell r="HF78">
            <v>0.25</v>
          </cell>
          <cell r="HG78">
            <v>0.25</v>
          </cell>
          <cell r="HH78">
            <v>0.25</v>
          </cell>
          <cell r="HI78">
            <v>0.25</v>
          </cell>
          <cell r="HJ78">
            <v>0.25</v>
          </cell>
          <cell r="HK78">
            <v>0.25</v>
          </cell>
          <cell r="HL78">
            <v>0.25</v>
          </cell>
          <cell r="HM78">
            <v>0.25</v>
          </cell>
          <cell r="HN78">
            <v>0.25</v>
          </cell>
          <cell r="HO78">
            <v>0.25</v>
          </cell>
          <cell r="HP78">
            <v>0.25</v>
          </cell>
          <cell r="HQ78">
            <v>0.25</v>
          </cell>
          <cell r="HR78">
            <v>0.25</v>
          </cell>
          <cell r="HS78">
            <v>0.25</v>
          </cell>
          <cell r="HT78">
            <v>0.25</v>
          </cell>
          <cell r="HU78">
            <v>0.25</v>
          </cell>
          <cell r="HV78">
            <v>0.25</v>
          </cell>
          <cell r="HW78">
            <v>0.25</v>
          </cell>
          <cell r="HX78">
            <v>0.25</v>
          </cell>
          <cell r="HY78">
            <v>0.25</v>
          </cell>
          <cell r="HZ78">
            <v>0.25</v>
          </cell>
          <cell r="IA78">
            <v>0.25</v>
          </cell>
          <cell r="IB78">
            <v>0.25</v>
          </cell>
          <cell r="IC78">
            <v>0.25</v>
          </cell>
          <cell r="ID78">
            <v>0.25</v>
          </cell>
          <cell r="IE78">
            <v>0.25</v>
          </cell>
          <cell r="IF78">
            <v>0.25</v>
          </cell>
          <cell r="IG78">
            <v>0.25</v>
          </cell>
          <cell r="IH78">
            <v>0.25</v>
          </cell>
          <cell r="II78">
            <v>0.25</v>
          </cell>
          <cell r="IJ78">
            <v>0.25</v>
          </cell>
          <cell r="IK78">
            <v>0.25</v>
          </cell>
          <cell r="IL78">
            <v>0.25</v>
          </cell>
          <cell r="IM78">
            <v>0.25</v>
          </cell>
          <cell r="IN78">
            <v>0.25</v>
          </cell>
          <cell r="IO78">
            <v>0.25</v>
          </cell>
          <cell r="IP78">
            <v>0.25</v>
          </cell>
          <cell r="IQ78">
            <v>0.25</v>
          </cell>
          <cell r="IR78">
            <v>0.25</v>
          </cell>
          <cell r="IS78">
            <v>0.25</v>
          </cell>
          <cell r="IT78">
            <v>0.25</v>
          </cell>
          <cell r="IU78">
            <v>0.25</v>
          </cell>
          <cell r="IV78">
            <v>0.25</v>
          </cell>
        </row>
        <row r="79">
          <cell r="EK79">
            <v>0.25</v>
          </cell>
          <cell r="EL79">
            <v>0.25</v>
          </cell>
          <cell r="EM79">
            <v>0.25</v>
          </cell>
          <cell r="EN79">
            <v>0.25</v>
          </cell>
          <cell r="EO79">
            <v>0.25</v>
          </cell>
          <cell r="EP79">
            <v>0.25</v>
          </cell>
          <cell r="EQ79">
            <v>0.25</v>
          </cell>
          <cell r="ER79">
            <v>0.25</v>
          </cell>
          <cell r="ES79">
            <v>0.25</v>
          </cell>
          <cell r="ET79">
            <v>0.25</v>
          </cell>
          <cell r="EU79">
            <v>0.25</v>
          </cell>
          <cell r="EV79">
            <v>0.25</v>
          </cell>
          <cell r="EW79">
            <v>0.25</v>
          </cell>
          <cell r="EX79">
            <v>0.25</v>
          </cell>
          <cell r="EY79">
            <v>0.25</v>
          </cell>
          <cell r="EZ79">
            <v>0.25</v>
          </cell>
          <cell r="FA79">
            <v>0.25</v>
          </cell>
          <cell r="FB79">
            <v>0.25</v>
          </cell>
          <cell r="FC79">
            <v>0.25</v>
          </cell>
          <cell r="FD79">
            <v>0.25</v>
          </cell>
          <cell r="FE79">
            <v>0.25</v>
          </cell>
          <cell r="FF79">
            <v>0.25</v>
          </cell>
          <cell r="FG79">
            <v>0.25</v>
          </cell>
          <cell r="FH79">
            <v>0.25</v>
          </cell>
          <cell r="FI79">
            <v>0.25</v>
          </cell>
          <cell r="FJ79">
            <v>0.25</v>
          </cell>
          <cell r="FK79">
            <v>0.25</v>
          </cell>
          <cell r="FL79">
            <v>0.25</v>
          </cell>
          <cell r="FM79">
            <v>0.25</v>
          </cell>
          <cell r="FN79">
            <v>0.25</v>
          </cell>
          <cell r="FO79">
            <v>0.25</v>
          </cell>
          <cell r="FP79">
            <v>0.25</v>
          </cell>
          <cell r="FQ79">
            <v>0.25</v>
          </cell>
          <cell r="FR79">
            <v>0.25</v>
          </cell>
          <cell r="FS79">
            <v>0.25</v>
          </cell>
          <cell r="FT79">
            <v>0.25</v>
          </cell>
          <cell r="FU79">
            <v>0.25</v>
          </cell>
          <cell r="FV79">
            <v>0.25</v>
          </cell>
          <cell r="FW79">
            <v>0.25</v>
          </cell>
          <cell r="FX79">
            <v>0.25</v>
          </cell>
          <cell r="FY79">
            <v>0.25</v>
          </cell>
          <cell r="FZ79">
            <v>0.25</v>
          </cell>
          <cell r="GA79">
            <v>0.25</v>
          </cell>
          <cell r="GB79">
            <v>0.25</v>
          </cell>
          <cell r="GC79">
            <v>0.25</v>
          </cell>
          <cell r="GD79">
            <v>0.25</v>
          </cell>
          <cell r="GE79">
            <v>0.25</v>
          </cell>
          <cell r="GF79">
            <v>0.25</v>
          </cell>
          <cell r="GG79">
            <v>0.25</v>
          </cell>
          <cell r="GH79">
            <v>0.25</v>
          </cell>
          <cell r="GI79">
            <v>0.25</v>
          </cell>
          <cell r="GJ79">
            <v>0.25</v>
          </cell>
          <cell r="GK79">
            <v>0.25</v>
          </cell>
          <cell r="GL79">
            <v>0.25</v>
          </cell>
          <cell r="GM79">
            <v>0.25</v>
          </cell>
          <cell r="GN79">
            <v>0.25</v>
          </cell>
          <cell r="GO79">
            <v>0.25</v>
          </cell>
          <cell r="GP79">
            <v>0.25</v>
          </cell>
          <cell r="GQ79">
            <v>0.25</v>
          </cell>
          <cell r="GR79">
            <v>0.25</v>
          </cell>
          <cell r="GS79">
            <v>0.25</v>
          </cell>
          <cell r="GT79">
            <v>0.25</v>
          </cell>
          <cell r="GU79">
            <v>0.25</v>
          </cell>
          <cell r="GV79">
            <v>0.25</v>
          </cell>
          <cell r="GW79">
            <v>0.25</v>
          </cell>
          <cell r="GX79">
            <v>0.25</v>
          </cell>
          <cell r="GY79">
            <v>0.25</v>
          </cell>
          <cell r="GZ79">
            <v>0.25</v>
          </cell>
          <cell r="HA79">
            <v>0.25</v>
          </cell>
          <cell r="HB79">
            <v>0.25</v>
          </cell>
          <cell r="HC79">
            <v>0.25</v>
          </cell>
          <cell r="HD79">
            <v>0.25</v>
          </cell>
          <cell r="HE79">
            <v>0.25</v>
          </cell>
          <cell r="HF79">
            <v>0.25</v>
          </cell>
          <cell r="HG79">
            <v>0.25</v>
          </cell>
          <cell r="HH79">
            <v>0.25</v>
          </cell>
          <cell r="HI79">
            <v>0.25</v>
          </cell>
          <cell r="HJ79">
            <v>0.25</v>
          </cell>
          <cell r="HK79">
            <v>0.25</v>
          </cell>
          <cell r="HL79">
            <v>0.25</v>
          </cell>
          <cell r="HM79">
            <v>0.25</v>
          </cell>
          <cell r="HN79">
            <v>0.25</v>
          </cell>
          <cell r="HO79">
            <v>0.25</v>
          </cell>
          <cell r="HP79">
            <v>0.25</v>
          </cell>
          <cell r="HQ79">
            <v>0.25</v>
          </cell>
          <cell r="HR79">
            <v>0.25</v>
          </cell>
          <cell r="HS79">
            <v>0.25</v>
          </cell>
          <cell r="HT79">
            <v>0.25</v>
          </cell>
          <cell r="HU79">
            <v>0.25</v>
          </cell>
          <cell r="HV79">
            <v>0.25</v>
          </cell>
          <cell r="HW79">
            <v>0.25</v>
          </cell>
          <cell r="HX79">
            <v>0.25</v>
          </cell>
          <cell r="HY79">
            <v>0.25</v>
          </cell>
          <cell r="HZ79">
            <v>0.25</v>
          </cell>
          <cell r="IA79">
            <v>0.25</v>
          </cell>
          <cell r="IB79">
            <v>0.25</v>
          </cell>
          <cell r="IC79">
            <v>0.25</v>
          </cell>
          <cell r="ID79">
            <v>0.25</v>
          </cell>
          <cell r="IE79">
            <v>0.25</v>
          </cell>
          <cell r="IF79">
            <v>0.25</v>
          </cell>
          <cell r="IG79">
            <v>0.25</v>
          </cell>
          <cell r="IH79">
            <v>0.25</v>
          </cell>
          <cell r="II79">
            <v>0.25</v>
          </cell>
          <cell r="IJ79">
            <v>0.25</v>
          </cell>
          <cell r="IK79">
            <v>0.25</v>
          </cell>
          <cell r="IL79">
            <v>0.25</v>
          </cell>
          <cell r="IM79">
            <v>0.25</v>
          </cell>
          <cell r="IN79">
            <v>0.25</v>
          </cell>
          <cell r="IO79">
            <v>0.25</v>
          </cell>
          <cell r="IP79">
            <v>0.25</v>
          </cell>
          <cell r="IQ79">
            <v>0.25</v>
          </cell>
          <cell r="IR79">
            <v>0.25</v>
          </cell>
          <cell r="IS79">
            <v>0.25</v>
          </cell>
          <cell r="IT79">
            <v>0.25</v>
          </cell>
          <cell r="IU79">
            <v>0.25</v>
          </cell>
          <cell r="IV79">
            <v>0.25</v>
          </cell>
        </row>
        <row r="80">
          <cell r="EH80">
            <v>0.25</v>
          </cell>
          <cell r="EI80">
            <v>0.25</v>
          </cell>
          <cell r="EJ80">
            <v>0.25</v>
          </cell>
          <cell r="EK80">
            <v>0.25</v>
          </cell>
          <cell r="EL80">
            <v>0.25</v>
          </cell>
          <cell r="EM80">
            <v>0.25</v>
          </cell>
          <cell r="EN80">
            <v>0.25</v>
          </cell>
          <cell r="EO80">
            <v>0.25</v>
          </cell>
          <cell r="EP80">
            <v>0.25</v>
          </cell>
          <cell r="EQ80">
            <v>0.25</v>
          </cell>
          <cell r="ER80">
            <v>0.25</v>
          </cell>
          <cell r="ES80">
            <v>0.25</v>
          </cell>
          <cell r="ET80">
            <v>0.25</v>
          </cell>
          <cell r="EU80">
            <v>0.25</v>
          </cell>
          <cell r="EV80">
            <v>0.25</v>
          </cell>
          <cell r="EW80">
            <v>0.25</v>
          </cell>
          <cell r="EX80">
            <v>0.25</v>
          </cell>
          <cell r="EY80">
            <v>0.25</v>
          </cell>
          <cell r="EZ80">
            <v>0.25</v>
          </cell>
          <cell r="FA80">
            <v>0.25</v>
          </cell>
          <cell r="FB80">
            <v>0.25</v>
          </cell>
          <cell r="FC80">
            <v>0.25</v>
          </cell>
          <cell r="FD80">
            <v>0.25</v>
          </cell>
          <cell r="FE80">
            <v>0.25</v>
          </cell>
          <cell r="FF80">
            <v>0.25</v>
          </cell>
          <cell r="FG80">
            <v>0.25</v>
          </cell>
          <cell r="FH80">
            <v>0.25</v>
          </cell>
          <cell r="FI80">
            <v>0.25</v>
          </cell>
          <cell r="FJ80">
            <v>0.25</v>
          </cell>
          <cell r="FK80">
            <v>0.25</v>
          </cell>
          <cell r="FL80">
            <v>0.25</v>
          </cell>
          <cell r="FM80">
            <v>0.25</v>
          </cell>
          <cell r="FN80">
            <v>0.25</v>
          </cell>
          <cell r="FO80">
            <v>0.25</v>
          </cell>
          <cell r="FP80">
            <v>0.25</v>
          </cell>
          <cell r="FQ80">
            <v>0.25</v>
          </cell>
          <cell r="FR80">
            <v>0.25</v>
          </cell>
          <cell r="FS80">
            <v>0.25</v>
          </cell>
          <cell r="FT80">
            <v>0.25</v>
          </cell>
          <cell r="FU80">
            <v>0.25</v>
          </cell>
          <cell r="FV80">
            <v>0.25</v>
          </cell>
          <cell r="FW80">
            <v>0.25</v>
          </cell>
          <cell r="FX80">
            <v>0.25</v>
          </cell>
          <cell r="FY80">
            <v>0.25</v>
          </cell>
          <cell r="FZ80">
            <v>0.25</v>
          </cell>
          <cell r="GA80">
            <v>0.25</v>
          </cell>
          <cell r="GB80">
            <v>0.25</v>
          </cell>
          <cell r="GC80">
            <v>0.25</v>
          </cell>
          <cell r="GD80">
            <v>0.25</v>
          </cell>
          <cell r="GE80">
            <v>0.25</v>
          </cell>
          <cell r="GF80">
            <v>0.25</v>
          </cell>
          <cell r="GG80">
            <v>0.25</v>
          </cell>
          <cell r="GH80">
            <v>0.25</v>
          </cell>
          <cell r="GI80">
            <v>0.25</v>
          </cell>
          <cell r="GJ80">
            <v>0.25</v>
          </cell>
          <cell r="GK80">
            <v>0.25</v>
          </cell>
          <cell r="GL80">
            <v>0.25</v>
          </cell>
          <cell r="GM80">
            <v>0.25</v>
          </cell>
          <cell r="GN80">
            <v>0.25</v>
          </cell>
          <cell r="GO80">
            <v>0.25</v>
          </cell>
          <cell r="GP80">
            <v>0.25</v>
          </cell>
          <cell r="GQ80">
            <v>0.25</v>
          </cell>
          <cell r="GR80">
            <v>0.25</v>
          </cell>
          <cell r="GS80">
            <v>0.25</v>
          </cell>
          <cell r="GT80">
            <v>0.25</v>
          </cell>
          <cell r="GU80">
            <v>0.25</v>
          </cell>
          <cell r="GV80">
            <v>0.25</v>
          </cell>
          <cell r="GW80">
            <v>0.25</v>
          </cell>
          <cell r="GX80">
            <v>0.25</v>
          </cell>
          <cell r="GY80">
            <v>0.25</v>
          </cell>
          <cell r="GZ80">
            <v>0.25</v>
          </cell>
          <cell r="HA80">
            <v>0.25</v>
          </cell>
          <cell r="HB80">
            <v>0.25</v>
          </cell>
          <cell r="HC80">
            <v>0.25</v>
          </cell>
          <cell r="HD80">
            <v>0.25</v>
          </cell>
          <cell r="HE80">
            <v>0.25</v>
          </cell>
          <cell r="HF80">
            <v>0.25</v>
          </cell>
          <cell r="HG80">
            <v>0.25</v>
          </cell>
          <cell r="HH80">
            <v>0.25</v>
          </cell>
          <cell r="HI80">
            <v>0.25</v>
          </cell>
          <cell r="HJ80">
            <v>0.25</v>
          </cell>
          <cell r="HK80">
            <v>0.25</v>
          </cell>
          <cell r="HL80">
            <v>0.25</v>
          </cell>
          <cell r="HM80">
            <v>0.25</v>
          </cell>
          <cell r="HN80">
            <v>0.25</v>
          </cell>
          <cell r="HO80">
            <v>0.25</v>
          </cell>
          <cell r="HP80">
            <v>0.25</v>
          </cell>
          <cell r="HQ80">
            <v>0.25</v>
          </cell>
          <cell r="HR80">
            <v>0.25</v>
          </cell>
          <cell r="HS80">
            <v>0.25</v>
          </cell>
          <cell r="HT80">
            <v>0.25</v>
          </cell>
          <cell r="HU80">
            <v>0.25</v>
          </cell>
          <cell r="HV80">
            <v>0.25</v>
          </cell>
          <cell r="HW80">
            <v>0.25</v>
          </cell>
          <cell r="HX80">
            <v>0.25</v>
          </cell>
          <cell r="HY80">
            <v>0.25</v>
          </cell>
          <cell r="HZ80">
            <v>0.25</v>
          </cell>
          <cell r="IA80">
            <v>0.25</v>
          </cell>
          <cell r="IB80">
            <v>0.25</v>
          </cell>
          <cell r="IC80">
            <v>0.25</v>
          </cell>
          <cell r="ID80">
            <v>0.25</v>
          </cell>
          <cell r="IE80">
            <v>0.25</v>
          </cell>
          <cell r="IF80">
            <v>0.25</v>
          </cell>
          <cell r="IG80">
            <v>0.25</v>
          </cell>
          <cell r="IH80">
            <v>0.25</v>
          </cell>
          <cell r="II80">
            <v>0.25</v>
          </cell>
          <cell r="IJ80">
            <v>0.25</v>
          </cell>
          <cell r="IK80">
            <v>0.25</v>
          </cell>
          <cell r="IL80">
            <v>0.25</v>
          </cell>
          <cell r="IM80">
            <v>0.25</v>
          </cell>
          <cell r="IN80">
            <v>0.25</v>
          </cell>
          <cell r="IO80">
            <v>0.25</v>
          </cell>
          <cell r="IP80">
            <v>0.25</v>
          </cell>
          <cell r="IQ80">
            <v>0.25</v>
          </cell>
          <cell r="IR80">
            <v>0.25</v>
          </cell>
          <cell r="IS80">
            <v>0.25</v>
          </cell>
          <cell r="IT80">
            <v>0.25</v>
          </cell>
          <cell r="IU80">
            <v>0.25</v>
          </cell>
          <cell r="IV80">
            <v>0.25</v>
          </cell>
        </row>
        <row r="81">
          <cell r="EH81">
            <v>0.25</v>
          </cell>
          <cell r="EI81">
            <v>0.25</v>
          </cell>
          <cell r="EJ81">
            <v>0.25</v>
          </cell>
          <cell r="EK81">
            <v>0.25</v>
          </cell>
          <cell r="EL81">
            <v>0.25</v>
          </cell>
          <cell r="EM81">
            <v>0.25</v>
          </cell>
          <cell r="EN81">
            <v>0.25</v>
          </cell>
          <cell r="EO81">
            <v>0.25</v>
          </cell>
          <cell r="EP81">
            <v>0.25</v>
          </cell>
          <cell r="EQ81">
            <v>0.25</v>
          </cell>
          <cell r="ER81">
            <v>0.25</v>
          </cell>
          <cell r="ES81">
            <v>0.25</v>
          </cell>
          <cell r="ET81">
            <v>0.25</v>
          </cell>
          <cell r="EU81">
            <v>0.25</v>
          </cell>
          <cell r="EV81">
            <v>0.25</v>
          </cell>
          <cell r="EW81">
            <v>0.25</v>
          </cell>
          <cell r="EX81">
            <v>0.25</v>
          </cell>
          <cell r="EY81">
            <v>0.25</v>
          </cell>
          <cell r="EZ81">
            <v>0.25</v>
          </cell>
          <cell r="FA81">
            <v>0.25</v>
          </cell>
          <cell r="FB81">
            <v>0.25</v>
          </cell>
          <cell r="FC81">
            <v>0.25</v>
          </cell>
          <cell r="FD81">
            <v>0.25</v>
          </cell>
          <cell r="FE81">
            <v>0.25</v>
          </cell>
          <cell r="FF81">
            <v>0.25</v>
          </cell>
          <cell r="FG81">
            <v>0.25</v>
          </cell>
          <cell r="FH81">
            <v>0.25</v>
          </cell>
          <cell r="FI81">
            <v>0.25</v>
          </cell>
          <cell r="FJ81">
            <v>0.25</v>
          </cell>
          <cell r="FK81">
            <v>0.25</v>
          </cell>
          <cell r="FL81">
            <v>0.25</v>
          </cell>
          <cell r="FM81">
            <v>0.25</v>
          </cell>
          <cell r="FN81">
            <v>0.25</v>
          </cell>
          <cell r="FO81">
            <v>0.25</v>
          </cell>
          <cell r="FP81">
            <v>0.25</v>
          </cell>
          <cell r="FQ81">
            <v>0.25</v>
          </cell>
          <cell r="FR81">
            <v>0.25</v>
          </cell>
          <cell r="FS81">
            <v>0.25</v>
          </cell>
          <cell r="FT81">
            <v>0.25</v>
          </cell>
          <cell r="FU81">
            <v>0.25</v>
          </cell>
          <cell r="FV81">
            <v>0.25</v>
          </cell>
          <cell r="FW81">
            <v>0.25</v>
          </cell>
          <cell r="FX81">
            <v>0.25</v>
          </cell>
          <cell r="FY81">
            <v>0.25</v>
          </cell>
          <cell r="FZ81">
            <v>0.25</v>
          </cell>
          <cell r="GA81">
            <v>0.25</v>
          </cell>
          <cell r="GB81">
            <v>0.25</v>
          </cell>
          <cell r="GC81">
            <v>0.25</v>
          </cell>
          <cell r="GD81">
            <v>0.25</v>
          </cell>
          <cell r="GE81">
            <v>0.25</v>
          </cell>
          <cell r="GF81">
            <v>0.25</v>
          </cell>
          <cell r="GG81">
            <v>0.25</v>
          </cell>
          <cell r="GH81">
            <v>0.25</v>
          </cell>
          <cell r="GI81">
            <v>0.25</v>
          </cell>
          <cell r="GJ81">
            <v>0.25</v>
          </cell>
          <cell r="GK81">
            <v>0.25</v>
          </cell>
          <cell r="GL81">
            <v>0.25</v>
          </cell>
          <cell r="GM81">
            <v>0.25</v>
          </cell>
          <cell r="GN81">
            <v>0.25</v>
          </cell>
          <cell r="GO81">
            <v>0.25</v>
          </cell>
          <cell r="GP81">
            <v>0.25</v>
          </cell>
          <cell r="GQ81">
            <v>0.25</v>
          </cell>
          <cell r="GR81">
            <v>0.25</v>
          </cell>
          <cell r="GS81">
            <v>0.25</v>
          </cell>
          <cell r="GT81">
            <v>0.25</v>
          </cell>
          <cell r="GU81">
            <v>0.25</v>
          </cell>
          <cell r="GV81">
            <v>0.25</v>
          </cell>
          <cell r="GW81">
            <v>0.25</v>
          </cell>
          <cell r="GX81">
            <v>0.25</v>
          </cell>
          <cell r="GY81">
            <v>0.25</v>
          </cell>
          <cell r="GZ81">
            <v>0.25</v>
          </cell>
          <cell r="HA81">
            <v>0.25</v>
          </cell>
          <cell r="HB81">
            <v>0.25</v>
          </cell>
          <cell r="HC81">
            <v>0.25</v>
          </cell>
          <cell r="HD81">
            <v>0.25</v>
          </cell>
          <cell r="HE81">
            <v>0.25</v>
          </cell>
          <cell r="HF81">
            <v>0.25</v>
          </cell>
          <cell r="HG81">
            <v>0.25</v>
          </cell>
          <cell r="HH81">
            <v>0.25</v>
          </cell>
          <cell r="HI81">
            <v>0.25</v>
          </cell>
          <cell r="HJ81">
            <v>0.25</v>
          </cell>
          <cell r="HK81">
            <v>0.25</v>
          </cell>
          <cell r="HL81">
            <v>0.25</v>
          </cell>
          <cell r="HM81">
            <v>0.25</v>
          </cell>
          <cell r="HN81">
            <v>0.25</v>
          </cell>
          <cell r="HO81">
            <v>0.25</v>
          </cell>
          <cell r="HP81">
            <v>0.25</v>
          </cell>
          <cell r="HQ81">
            <v>0.25</v>
          </cell>
          <cell r="HR81">
            <v>0.25</v>
          </cell>
          <cell r="HS81">
            <v>0.25</v>
          </cell>
          <cell r="HT81">
            <v>0.25</v>
          </cell>
          <cell r="HU81">
            <v>0.25</v>
          </cell>
          <cell r="HV81">
            <v>0.25</v>
          </cell>
          <cell r="HW81">
            <v>0.25</v>
          </cell>
          <cell r="HX81">
            <v>0.25</v>
          </cell>
          <cell r="HY81">
            <v>0.25</v>
          </cell>
          <cell r="HZ81">
            <v>0.25</v>
          </cell>
          <cell r="IA81">
            <v>0.25</v>
          </cell>
          <cell r="IB81">
            <v>0.25</v>
          </cell>
          <cell r="IC81">
            <v>0.25</v>
          </cell>
          <cell r="ID81">
            <v>0.25</v>
          </cell>
          <cell r="IE81">
            <v>0.25</v>
          </cell>
          <cell r="IF81">
            <v>0.25</v>
          </cell>
          <cell r="IG81">
            <v>0.25</v>
          </cell>
          <cell r="IH81">
            <v>0.25</v>
          </cell>
          <cell r="II81">
            <v>0.25</v>
          </cell>
          <cell r="IJ81">
            <v>0.25</v>
          </cell>
          <cell r="IK81">
            <v>0.25</v>
          </cell>
          <cell r="IL81">
            <v>0.25</v>
          </cell>
          <cell r="IM81">
            <v>0.25</v>
          </cell>
          <cell r="IN81">
            <v>0.25</v>
          </cell>
          <cell r="IO81">
            <v>0.25</v>
          </cell>
          <cell r="IP81">
            <v>0.25</v>
          </cell>
          <cell r="IQ81">
            <v>0.25</v>
          </cell>
          <cell r="IR81">
            <v>0.25</v>
          </cell>
          <cell r="IS81">
            <v>0.25</v>
          </cell>
          <cell r="IT81">
            <v>0.25</v>
          </cell>
          <cell r="IU81">
            <v>0.25</v>
          </cell>
          <cell r="IV81">
            <v>0.25</v>
          </cell>
        </row>
        <row r="82">
          <cell r="EH82">
            <v>0.25</v>
          </cell>
          <cell r="EI82">
            <v>0.25</v>
          </cell>
          <cell r="EJ82">
            <v>0.25</v>
          </cell>
          <cell r="EK82">
            <v>0.25</v>
          </cell>
          <cell r="EL82">
            <v>0.25</v>
          </cell>
          <cell r="EM82">
            <v>0.25</v>
          </cell>
          <cell r="EN82">
            <v>0.25</v>
          </cell>
          <cell r="EO82">
            <v>0.25</v>
          </cell>
          <cell r="EP82">
            <v>0.25</v>
          </cell>
          <cell r="EQ82">
            <v>0.25</v>
          </cell>
          <cell r="ER82">
            <v>0.25</v>
          </cell>
          <cell r="ES82">
            <v>0.25</v>
          </cell>
          <cell r="ET82">
            <v>0.25</v>
          </cell>
          <cell r="EU82">
            <v>0.25</v>
          </cell>
          <cell r="EV82">
            <v>0.25</v>
          </cell>
          <cell r="EW82">
            <v>0.25</v>
          </cell>
          <cell r="EX82">
            <v>0.25</v>
          </cell>
          <cell r="EY82">
            <v>0.25</v>
          </cell>
          <cell r="EZ82">
            <v>0.25</v>
          </cell>
          <cell r="FA82">
            <v>0.25</v>
          </cell>
          <cell r="FB82">
            <v>0.25</v>
          </cell>
          <cell r="FC82">
            <v>0.25</v>
          </cell>
          <cell r="FD82">
            <v>0.25</v>
          </cell>
          <cell r="FE82">
            <v>0.25</v>
          </cell>
          <cell r="FF82">
            <v>0.25</v>
          </cell>
          <cell r="FG82">
            <v>0.25</v>
          </cell>
          <cell r="FH82">
            <v>0.25</v>
          </cell>
          <cell r="FI82">
            <v>0.25</v>
          </cell>
          <cell r="FJ82">
            <v>0.25</v>
          </cell>
          <cell r="FK82">
            <v>0.25</v>
          </cell>
          <cell r="FL82">
            <v>0.25</v>
          </cell>
          <cell r="FM82">
            <v>0.25</v>
          </cell>
          <cell r="FN82">
            <v>0.25</v>
          </cell>
          <cell r="FO82">
            <v>0.25</v>
          </cell>
          <cell r="FP82">
            <v>0.25</v>
          </cell>
          <cell r="FQ82">
            <v>0.25</v>
          </cell>
          <cell r="FR82">
            <v>0.25</v>
          </cell>
          <cell r="FS82">
            <v>0.25</v>
          </cell>
          <cell r="FT82">
            <v>0.25</v>
          </cell>
          <cell r="FU82">
            <v>0.25</v>
          </cell>
          <cell r="FV82">
            <v>0.25</v>
          </cell>
          <cell r="FW82">
            <v>0.25</v>
          </cell>
          <cell r="FX82">
            <v>0.25</v>
          </cell>
          <cell r="FY82">
            <v>0.25</v>
          </cell>
          <cell r="FZ82">
            <v>0.25</v>
          </cell>
          <cell r="GA82">
            <v>0.25</v>
          </cell>
          <cell r="GB82">
            <v>0.25</v>
          </cell>
          <cell r="GC82">
            <v>0.25</v>
          </cell>
          <cell r="GD82">
            <v>0.25</v>
          </cell>
          <cell r="GE82">
            <v>0.25</v>
          </cell>
          <cell r="GF82">
            <v>0.25</v>
          </cell>
          <cell r="GG82">
            <v>0.25</v>
          </cell>
          <cell r="GH82">
            <v>0.25</v>
          </cell>
          <cell r="GI82">
            <v>0.25</v>
          </cell>
          <cell r="GJ82">
            <v>0.25</v>
          </cell>
          <cell r="GK82">
            <v>0.25</v>
          </cell>
          <cell r="GL82">
            <v>0.25</v>
          </cell>
          <cell r="GM82">
            <v>0.25</v>
          </cell>
          <cell r="GN82">
            <v>0.25</v>
          </cell>
          <cell r="GO82">
            <v>0.25</v>
          </cell>
          <cell r="GP82">
            <v>0.25</v>
          </cell>
          <cell r="GQ82">
            <v>0.25</v>
          </cell>
          <cell r="GR82">
            <v>0.25</v>
          </cell>
          <cell r="GS82">
            <v>0.25</v>
          </cell>
          <cell r="GT82">
            <v>0.25</v>
          </cell>
          <cell r="GU82">
            <v>0.25</v>
          </cell>
          <cell r="GV82">
            <v>0.25</v>
          </cell>
          <cell r="GW82">
            <v>0.25</v>
          </cell>
          <cell r="GX82">
            <v>0.25</v>
          </cell>
          <cell r="GY82">
            <v>0.25</v>
          </cell>
          <cell r="GZ82">
            <v>0.25</v>
          </cell>
          <cell r="HA82">
            <v>0.25</v>
          </cell>
          <cell r="HB82">
            <v>0.25</v>
          </cell>
          <cell r="HC82">
            <v>0.25</v>
          </cell>
          <cell r="HD82">
            <v>0.25</v>
          </cell>
          <cell r="HE82">
            <v>0.25</v>
          </cell>
          <cell r="HF82">
            <v>0.25</v>
          </cell>
          <cell r="HG82">
            <v>0.25</v>
          </cell>
          <cell r="HH82">
            <v>0.25</v>
          </cell>
          <cell r="HI82">
            <v>0.25</v>
          </cell>
          <cell r="HJ82">
            <v>0.25</v>
          </cell>
          <cell r="HK82">
            <v>0.25</v>
          </cell>
          <cell r="HL82">
            <v>0.25</v>
          </cell>
          <cell r="HM82">
            <v>0.25</v>
          </cell>
          <cell r="HN82">
            <v>0.25</v>
          </cell>
          <cell r="HO82">
            <v>0.25</v>
          </cell>
          <cell r="HP82">
            <v>0.25</v>
          </cell>
          <cell r="HQ82">
            <v>0.25</v>
          </cell>
          <cell r="HR82">
            <v>0.25</v>
          </cell>
          <cell r="HS82">
            <v>0.25</v>
          </cell>
          <cell r="HT82">
            <v>0.25</v>
          </cell>
          <cell r="HU82">
            <v>0.25</v>
          </cell>
          <cell r="HV82">
            <v>0.25</v>
          </cell>
          <cell r="HW82">
            <v>0.25</v>
          </cell>
          <cell r="HX82">
            <v>0.25</v>
          </cell>
          <cell r="HY82">
            <v>0.25</v>
          </cell>
          <cell r="HZ82">
            <v>0.25</v>
          </cell>
          <cell r="IA82">
            <v>0.25</v>
          </cell>
          <cell r="IB82">
            <v>0.25</v>
          </cell>
          <cell r="IC82">
            <v>0.25</v>
          </cell>
          <cell r="ID82">
            <v>0.25</v>
          </cell>
          <cell r="IE82">
            <v>0.25</v>
          </cell>
          <cell r="IF82">
            <v>0.25</v>
          </cell>
          <cell r="IG82">
            <v>0.25</v>
          </cell>
          <cell r="IH82">
            <v>0.25</v>
          </cell>
          <cell r="II82">
            <v>0.25</v>
          </cell>
          <cell r="IJ82">
            <v>0.25</v>
          </cell>
          <cell r="IK82">
            <v>0.25</v>
          </cell>
          <cell r="IL82">
            <v>0.25</v>
          </cell>
          <cell r="IM82">
            <v>0.25</v>
          </cell>
          <cell r="IN82">
            <v>0.25</v>
          </cell>
          <cell r="IO82">
            <v>0.25</v>
          </cell>
          <cell r="IP82">
            <v>0.25</v>
          </cell>
          <cell r="IQ82">
            <v>0.25</v>
          </cell>
          <cell r="IR82">
            <v>0.25</v>
          </cell>
          <cell r="IS82">
            <v>0.25</v>
          </cell>
          <cell r="IT82">
            <v>0.25</v>
          </cell>
          <cell r="IU82">
            <v>0.25</v>
          </cell>
          <cell r="IV82">
            <v>0.25</v>
          </cell>
        </row>
        <row r="83">
          <cell r="EH83">
            <v>0.25</v>
          </cell>
          <cell r="EI83">
            <v>0.25</v>
          </cell>
          <cell r="EJ83">
            <v>0.25</v>
          </cell>
          <cell r="EK83">
            <v>0.25</v>
          </cell>
          <cell r="EL83">
            <v>0.25</v>
          </cell>
          <cell r="EM83">
            <v>0.25</v>
          </cell>
          <cell r="EN83">
            <v>0.25</v>
          </cell>
          <cell r="EO83">
            <v>0.25</v>
          </cell>
          <cell r="EP83">
            <v>0.25</v>
          </cell>
          <cell r="EQ83">
            <v>0.25</v>
          </cell>
          <cell r="ER83">
            <v>0.25</v>
          </cell>
          <cell r="ES83">
            <v>0.25</v>
          </cell>
          <cell r="ET83">
            <v>0.25</v>
          </cell>
          <cell r="EU83">
            <v>0.25</v>
          </cell>
          <cell r="EV83">
            <v>0.25</v>
          </cell>
          <cell r="EW83">
            <v>0.25</v>
          </cell>
          <cell r="EX83">
            <v>0.25</v>
          </cell>
          <cell r="EY83">
            <v>0.25</v>
          </cell>
          <cell r="EZ83">
            <v>0.25</v>
          </cell>
          <cell r="FA83">
            <v>0.25</v>
          </cell>
          <cell r="FB83">
            <v>0.25</v>
          </cell>
          <cell r="FC83">
            <v>0.25</v>
          </cell>
          <cell r="FD83">
            <v>0.25</v>
          </cell>
          <cell r="FE83">
            <v>0.25</v>
          </cell>
          <cell r="FF83">
            <v>0.25</v>
          </cell>
          <cell r="FG83">
            <v>0.25</v>
          </cell>
          <cell r="FH83">
            <v>0.25</v>
          </cell>
          <cell r="FI83">
            <v>0.25</v>
          </cell>
          <cell r="FJ83">
            <v>0.25</v>
          </cell>
          <cell r="FK83">
            <v>0.25</v>
          </cell>
          <cell r="FL83">
            <v>0.25</v>
          </cell>
          <cell r="FM83">
            <v>0.25</v>
          </cell>
          <cell r="FN83">
            <v>0.25</v>
          </cell>
          <cell r="FO83">
            <v>0.25</v>
          </cell>
          <cell r="FP83">
            <v>0.25</v>
          </cell>
          <cell r="FQ83">
            <v>0.25</v>
          </cell>
          <cell r="FR83">
            <v>0.25</v>
          </cell>
          <cell r="FS83">
            <v>0.25</v>
          </cell>
          <cell r="FT83">
            <v>0.25</v>
          </cell>
          <cell r="FU83">
            <v>0.25</v>
          </cell>
          <cell r="FV83">
            <v>0.25</v>
          </cell>
          <cell r="FW83">
            <v>0.25</v>
          </cell>
          <cell r="FX83">
            <v>0.25</v>
          </cell>
          <cell r="FY83">
            <v>0.25</v>
          </cell>
          <cell r="FZ83">
            <v>0.25</v>
          </cell>
          <cell r="GA83">
            <v>0.25</v>
          </cell>
          <cell r="GB83">
            <v>0.25</v>
          </cell>
          <cell r="GC83">
            <v>0.25</v>
          </cell>
          <cell r="GD83">
            <v>0.25</v>
          </cell>
          <cell r="GE83">
            <v>0.25</v>
          </cell>
          <cell r="GF83">
            <v>0.25</v>
          </cell>
          <cell r="GG83">
            <v>0.25</v>
          </cell>
          <cell r="GH83">
            <v>0.25</v>
          </cell>
          <cell r="GI83">
            <v>0.25</v>
          </cell>
          <cell r="GJ83">
            <v>0.25</v>
          </cell>
          <cell r="GK83">
            <v>0.25</v>
          </cell>
          <cell r="GL83">
            <v>0.25</v>
          </cell>
          <cell r="GM83">
            <v>0.25</v>
          </cell>
          <cell r="GN83">
            <v>0.25</v>
          </cell>
          <cell r="GO83">
            <v>0.25</v>
          </cell>
          <cell r="GP83">
            <v>0.25</v>
          </cell>
          <cell r="GQ83">
            <v>0.25</v>
          </cell>
          <cell r="GR83">
            <v>0.25</v>
          </cell>
          <cell r="GS83">
            <v>0.25</v>
          </cell>
          <cell r="GT83">
            <v>0.25</v>
          </cell>
          <cell r="GU83">
            <v>0.25</v>
          </cell>
          <cell r="GV83">
            <v>0.25</v>
          </cell>
          <cell r="GW83">
            <v>0.25</v>
          </cell>
          <cell r="GX83">
            <v>0.25</v>
          </cell>
          <cell r="GY83">
            <v>0.25</v>
          </cell>
          <cell r="GZ83">
            <v>0.25</v>
          </cell>
          <cell r="HA83">
            <v>0.25</v>
          </cell>
          <cell r="HB83">
            <v>0.25</v>
          </cell>
          <cell r="HC83">
            <v>0.25</v>
          </cell>
          <cell r="HD83">
            <v>0.25</v>
          </cell>
          <cell r="HE83">
            <v>0.25</v>
          </cell>
          <cell r="HF83">
            <v>0.25</v>
          </cell>
          <cell r="HG83">
            <v>0.25</v>
          </cell>
          <cell r="HH83">
            <v>0.25</v>
          </cell>
          <cell r="HI83">
            <v>0.25</v>
          </cell>
          <cell r="HJ83">
            <v>0.25</v>
          </cell>
          <cell r="HK83">
            <v>0.25</v>
          </cell>
          <cell r="HL83">
            <v>0.25</v>
          </cell>
          <cell r="HM83">
            <v>0.25</v>
          </cell>
          <cell r="HN83">
            <v>0.25</v>
          </cell>
          <cell r="HO83">
            <v>0.25</v>
          </cell>
          <cell r="HP83">
            <v>0.25</v>
          </cell>
          <cell r="HQ83">
            <v>0.25</v>
          </cell>
          <cell r="HR83">
            <v>0.25</v>
          </cell>
          <cell r="HS83">
            <v>0.25</v>
          </cell>
          <cell r="HT83">
            <v>0.25</v>
          </cell>
          <cell r="HU83">
            <v>0.25</v>
          </cell>
          <cell r="HV83">
            <v>0.25</v>
          </cell>
          <cell r="HW83">
            <v>0.25</v>
          </cell>
          <cell r="HX83">
            <v>0.25</v>
          </cell>
          <cell r="HY83">
            <v>0.25</v>
          </cell>
          <cell r="HZ83">
            <v>0.25</v>
          </cell>
          <cell r="IA83">
            <v>0.25</v>
          </cell>
          <cell r="IB83">
            <v>0.25</v>
          </cell>
          <cell r="IC83">
            <v>0.25</v>
          </cell>
          <cell r="ID83">
            <v>0.25</v>
          </cell>
          <cell r="IE83">
            <v>0.25</v>
          </cell>
          <cell r="IF83">
            <v>0.25</v>
          </cell>
          <cell r="IG83">
            <v>0.25</v>
          </cell>
          <cell r="IH83">
            <v>0.25</v>
          </cell>
          <cell r="II83">
            <v>0.25</v>
          </cell>
          <cell r="IJ83">
            <v>0.25</v>
          </cell>
          <cell r="IK83">
            <v>0.25</v>
          </cell>
          <cell r="IL83">
            <v>0.25</v>
          </cell>
          <cell r="IM83">
            <v>0.25</v>
          </cell>
          <cell r="IN83">
            <v>0.25</v>
          </cell>
          <cell r="IO83">
            <v>0.25</v>
          </cell>
          <cell r="IP83">
            <v>0.25</v>
          </cell>
          <cell r="IQ83">
            <v>0.25</v>
          </cell>
          <cell r="IR83">
            <v>0.25</v>
          </cell>
          <cell r="IS83">
            <v>0.25</v>
          </cell>
          <cell r="IT83">
            <v>0.25</v>
          </cell>
          <cell r="IU83">
            <v>0.25</v>
          </cell>
          <cell r="IV83">
            <v>0.25</v>
          </cell>
        </row>
        <row r="84">
          <cell r="EH84">
            <v>0.25</v>
          </cell>
          <cell r="EI84">
            <v>0.25</v>
          </cell>
          <cell r="EJ84">
            <v>0.25</v>
          </cell>
          <cell r="EK84">
            <v>0.25</v>
          </cell>
          <cell r="EL84">
            <v>0.25</v>
          </cell>
          <cell r="EM84">
            <v>0.25</v>
          </cell>
          <cell r="EN84">
            <v>0.25</v>
          </cell>
          <cell r="EO84">
            <v>0.25</v>
          </cell>
          <cell r="EP84">
            <v>0.25</v>
          </cell>
          <cell r="EQ84">
            <v>0.25</v>
          </cell>
          <cell r="ER84">
            <v>0.25</v>
          </cell>
          <cell r="ES84">
            <v>0.25</v>
          </cell>
          <cell r="ET84">
            <v>0.25</v>
          </cell>
          <cell r="EU84">
            <v>0.25</v>
          </cell>
          <cell r="EV84">
            <v>0.25</v>
          </cell>
          <cell r="EW84">
            <v>0.25</v>
          </cell>
          <cell r="EX84">
            <v>0.25</v>
          </cell>
          <cell r="EY84">
            <v>0.25</v>
          </cell>
          <cell r="EZ84">
            <v>0.25</v>
          </cell>
          <cell r="FA84">
            <v>0.25</v>
          </cell>
          <cell r="FB84">
            <v>0.25</v>
          </cell>
          <cell r="FC84">
            <v>0.25</v>
          </cell>
          <cell r="FD84">
            <v>0.25</v>
          </cell>
          <cell r="FE84">
            <v>0.25</v>
          </cell>
          <cell r="FF84">
            <v>0.25</v>
          </cell>
          <cell r="FG84">
            <v>0.25</v>
          </cell>
          <cell r="FH84">
            <v>0.25</v>
          </cell>
          <cell r="FI84">
            <v>0.25</v>
          </cell>
          <cell r="FJ84">
            <v>0.25</v>
          </cell>
          <cell r="FK84">
            <v>0.25</v>
          </cell>
          <cell r="FL84">
            <v>0.25</v>
          </cell>
          <cell r="FM84">
            <v>0.25</v>
          </cell>
          <cell r="FN84">
            <v>0.25</v>
          </cell>
          <cell r="FO84">
            <v>0.25</v>
          </cell>
          <cell r="FP84">
            <v>0.25</v>
          </cell>
          <cell r="FQ84">
            <v>0.25</v>
          </cell>
          <cell r="FR84">
            <v>0.25</v>
          </cell>
          <cell r="FS84">
            <v>0.25</v>
          </cell>
          <cell r="FT84">
            <v>0.25</v>
          </cell>
          <cell r="FU84">
            <v>0.25</v>
          </cell>
          <cell r="FV84">
            <v>0.25</v>
          </cell>
          <cell r="FW84">
            <v>0.25</v>
          </cell>
          <cell r="FX84">
            <v>0.25</v>
          </cell>
          <cell r="FY84">
            <v>0.25</v>
          </cell>
          <cell r="FZ84">
            <v>0.25</v>
          </cell>
          <cell r="GA84">
            <v>0.25</v>
          </cell>
          <cell r="GB84">
            <v>0.25</v>
          </cell>
          <cell r="GC84">
            <v>0.25</v>
          </cell>
          <cell r="GD84">
            <v>0.25</v>
          </cell>
          <cell r="GE84">
            <v>0.25</v>
          </cell>
          <cell r="GF84">
            <v>0.25</v>
          </cell>
          <cell r="GG84">
            <v>0.25</v>
          </cell>
          <cell r="GH84">
            <v>0.25</v>
          </cell>
          <cell r="GI84">
            <v>0.25</v>
          </cell>
          <cell r="GJ84">
            <v>0.25</v>
          </cell>
          <cell r="GK84">
            <v>0.25</v>
          </cell>
          <cell r="GL84">
            <v>0.25</v>
          </cell>
          <cell r="GM84">
            <v>0.25</v>
          </cell>
          <cell r="GN84">
            <v>0.25</v>
          </cell>
          <cell r="GO84">
            <v>0.25</v>
          </cell>
          <cell r="GP84">
            <v>0.25</v>
          </cell>
          <cell r="GQ84">
            <v>0.25</v>
          </cell>
          <cell r="GR84">
            <v>0.25</v>
          </cell>
          <cell r="GS84">
            <v>0.25</v>
          </cell>
          <cell r="GT84">
            <v>0.25</v>
          </cell>
          <cell r="GU84">
            <v>0.25</v>
          </cell>
          <cell r="GV84">
            <v>0.25</v>
          </cell>
          <cell r="GW84">
            <v>0.25</v>
          </cell>
          <cell r="GX84">
            <v>0.25</v>
          </cell>
          <cell r="GY84">
            <v>0.25</v>
          </cell>
          <cell r="GZ84">
            <v>0.25</v>
          </cell>
          <cell r="HA84">
            <v>0.25</v>
          </cell>
          <cell r="HB84">
            <v>0.25</v>
          </cell>
          <cell r="HC84">
            <v>0.25</v>
          </cell>
          <cell r="HD84">
            <v>0.25</v>
          </cell>
          <cell r="HE84">
            <v>0.25</v>
          </cell>
          <cell r="HF84">
            <v>0.25</v>
          </cell>
          <cell r="HG84">
            <v>0.25</v>
          </cell>
          <cell r="HH84">
            <v>0.25</v>
          </cell>
          <cell r="HI84">
            <v>0.25</v>
          </cell>
          <cell r="HJ84">
            <v>0.25</v>
          </cell>
          <cell r="HK84">
            <v>0.25</v>
          </cell>
          <cell r="HL84">
            <v>0.25</v>
          </cell>
          <cell r="HM84">
            <v>0.25</v>
          </cell>
          <cell r="HN84">
            <v>0.25</v>
          </cell>
          <cell r="HO84">
            <v>0.25</v>
          </cell>
          <cell r="HP84">
            <v>0.25</v>
          </cell>
          <cell r="HQ84">
            <v>0.25</v>
          </cell>
          <cell r="HR84">
            <v>0.25</v>
          </cell>
          <cell r="HS84">
            <v>0.25</v>
          </cell>
          <cell r="HT84">
            <v>0.25</v>
          </cell>
          <cell r="HU84">
            <v>0.25</v>
          </cell>
          <cell r="HV84">
            <v>0.25</v>
          </cell>
          <cell r="HW84">
            <v>0.25</v>
          </cell>
          <cell r="HX84">
            <v>0.25</v>
          </cell>
          <cell r="HY84">
            <v>0.25</v>
          </cell>
          <cell r="HZ84">
            <v>0.25</v>
          </cell>
          <cell r="IA84">
            <v>0.25</v>
          </cell>
          <cell r="IB84">
            <v>0.25</v>
          </cell>
          <cell r="IC84">
            <v>0.25</v>
          </cell>
          <cell r="ID84">
            <v>0.25</v>
          </cell>
          <cell r="IE84">
            <v>0.25</v>
          </cell>
          <cell r="IF84">
            <v>0.25</v>
          </cell>
          <cell r="IG84">
            <v>0.25</v>
          </cell>
          <cell r="IH84">
            <v>0.25</v>
          </cell>
          <cell r="II84">
            <v>0.25</v>
          </cell>
          <cell r="IJ84">
            <v>0.25</v>
          </cell>
          <cell r="IK84">
            <v>0.25</v>
          </cell>
          <cell r="IL84">
            <v>0.25</v>
          </cell>
          <cell r="IM84">
            <v>0.25</v>
          </cell>
          <cell r="IN84">
            <v>0.25</v>
          </cell>
          <cell r="IO84">
            <v>0.25</v>
          </cell>
          <cell r="IP84">
            <v>0.25</v>
          </cell>
          <cell r="IQ84">
            <v>0.25</v>
          </cell>
          <cell r="IR84">
            <v>0.25</v>
          </cell>
          <cell r="IS84">
            <v>0.25</v>
          </cell>
          <cell r="IT84">
            <v>0.25</v>
          </cell>
          <cell r="IU84">
            <v>0.25</v>
          </cell>
          <cell r="IV84">
            <v>0.25</v>
          </cell>
        </row>
        <row r="85">
          <cell r="EH85">
            <v>0.25</v>
          </cell>
          <cell r="EI85">
            <v>0.25</v>
          </cell>
          <cell r="EJ85">
            <v>0.25</v>
          </cell>
          <cell r="EK85">
            <v>0.25</v>
          </cell>
          <cell r="EL85">
            <v>0.25</v>
          </cell>
          <cell r="EM85">
            <v>0.25</v>
          </cell>
          <cell r="EN85">
            <v>0.25</v>
          </cell>
          <cell r="EO85">
            <v>0.25</v>
          </cell>
          <cell r="EP85">
            <v>0.25</v>
          </cell>
          <cell r="EQ85">
            <v>0.25</v>
          </cell>
          <cell r="ER85">
            <v>0.25</v>
          </cell>
          <cell r="ES85">
            <v>0.25</v>
          </cell>
          <cell r="ET85">
            <v>0.25</v>
          </cell>
          <cell r="EU85">
            <v>0.25</v>
          </cell>
          <cell r="EV85">
            <v>0.25</v>
          </cell>
          <cell r="EW85">
            <v>0.25</v>
          </cell>
          <cell r="EX85">
            <v>0.25</v>
          </cell>
          <cell r="EY85">
            <v>0.25</v>
          </cell>
          <cell r="EZ85">
            <v>0.25</v>
          </cell>
          <cell r="FA85">
            <v>0.25</v>
          </cell>
          <cell r="FB85">
            <v>0.25</v>
          </cell>
          <cell r="FC85">
            <v>0.25</v>
          </cell>
          <cell r="FD85">
            <v>0.25</v>
          </cell>
          <cell r="FE85">
            <v>0.25</v>
          </cell>
          <cell r="FF85">
            <v>0.25</v>
          </cell>
          <cell r="FG85">
            <v>0.25</v>
          </cell>
          <cell r="FH85">
            <v>0.25</v>
          </cell>
          <cell r="FI85">
            <v>0.25</v>
          </cell>
          <cell r="FJ85">
            <v>0.25</v>
          </cell>
          <cell r="FK85">
            <v>0.25</v>
          </cell>
          <cell r="FL85">
            <v>0.25</v>
          </cell>
          <cell r="FM85">
            <v>0.25</v>
          </cell>
          <cell r="FN85">
            <v>0.25</v>
          </cell>
          <cell r="FO85">
            <v>0.25</v>
          </cell>
          <cell r="FP85">
            <v>0.25</v>
          </cell>
          <cell r="FQ85">
            <v>0.25</v>
          </cell>
          <cell r="FR85">
            <v>0.25</v>
          </cell>
          <cell r="FS85">
            <v>0.25</v>
          </cell>
          <cell r="FT85">
            <v>0.25</v>
          </cell>
          <cell r="FU85">
            <v>0.25</v>
          </cell>
          <cell r="FV85">
            <v>0.25</v>
          </cell>
          <cell r="FW85">
            <v>0.25</v>
          </cell>
          <cell r="FX85">
            <v>0.25</v>
          </cell>
          <cell r="FY85">
            <v>0.25</v>
          </cell>
          <cell r="FZ85">
            <v>0.25</v>
          </cell>
          <cell r="GA85">
            <v>0.25</v>
          </cell>
          <cell r="GB85">
            <v>0.25</v>
          </cell>
          <cell r="GC85">
            <v>0.25</v>
          </cell>
          <cell r="GD85">
            <v>0.25</v>
          </cell>
          <cell r="GE85">
            <v>0.25</v>
          </cell>
          <cell r="GF85">
            <v>0.25</v>
          </cell>
          <cell r="GG85">
            <v>0.25</v>
          </cell>
          <cell r="GH85">
            <v>0.25</v>
          </cell>
          <cell r="GI85">
            <v>0.25</v>
          </cell>
          <cell r="GJ85">
            <v>0.25</v>
          </cell>
          <cell r="GK85">
            <v>0.25</v>
          </cell>
          <cell r="GL85">
            <v>0.25</v>
          </cell>
          <cell r="GM85">
            <v>0.25</v>
          </cell>
          <cell r="GN85">
            <v>0.25</v>
          </cell>
          <cell r="GO85">
            <v>0.25</v>
          </cell>
          <cell r="GP85">
            <v>0.25</v>
          </cell>
          <cell r="GQ85">
            <v>0.25</v>
          </cell>
          <cell r="GR85">
            <v>0.25</v>
          </cell>
          <cell r="GS85">
            <v>0.25</v>
          </cell>
          <cell r="GT85">
            <v>0.25</v>
          </cell>
          <cell r="GU85">
            <v>0.25</v>
          </cell>
          <cell r="GV85">
            <v>0.25</v>
          </cell>
          <cell r="GW85">
            <v>0.25</v>
          </cell>
          <cell r="GX85">
            <v>0.25</v>
          </cell>
          <cell r="GY85">
            <v>0.25</v>
          </cell>
          <cell r="GZ85">
            <v>0.25</v>
          </cell>
          <cell r="HA85">
            <v>0.25</v>
          </cell>
          <cell r="HB85">
            <v>0.25</v>
          </cell>
          <cell r="HC85">
            <v>0.25</v>
          </cell>
          <cell r="HD85">
            <v>0.25</v>
          </cell>
          <cell r="HE85">
            <v>0.25</v>
          </cell>
          <cell r="HF85">
            <v>0.25</v>
          </cell>
          <cell r="HG85">
            <v>0.25</v>
          </cell>
          <cell r="HH85">
            <v>0.25</v>
          </cell>
          <cell r="HI85">
            <v>0.25</v>
          </cell>
          <cell r="HJ85">
            <v>0.25</v>
          </cell>
          <cell r="HK85">
            <v>0.25</v>
          </cell>
          <cell r="HL85">
            <v>0.25</v>
          </cell>
          <cell r="HM85">
            <v>0.25</v>
          </cell>
          <cell r="HN85">
            <v>0.25</v>
          </cell>
          <cell r="HO85">
            <v>0.25</v>
          </cell>
          <cell r="HP85">
            <v>0.25</v>
          </cell>
          <cell r="HQ85">
            <v>0.25</v>
          </cell>
          <cell r="HR85">
            <v>0.25</v>
          </cell>
          <cell r="HS85">
            <v>0.25</v>
          </cell>
          <cell r="HT85">
            <v>0.25</v>
          </cell>
          <cell r="HU85">
            <v>0.25</v>
          </cell>
          <cell r="HV85">
            <v>0.25</v>
          </cell>
          <cell r="HW85">
            <v>0.25</v>
          </cell>
          <cell r="HX85">
            <v>0.25</v>
          </cell>
          <cell r="HY85">
            <v>0.25</v>
          </cell>
          <cell r="HZ85">
            <v>0.25</v>
          </cell>
          <cell r="IA85">
            <v>0.25</v>
          </cell>
          <cell r="IB85">
            <v>0.25</v>
          </cell>
          <cell r="IC85">
            <v>0.25</v>
          </cell>
          <cell r="ID85">
            <v>0.25</v>
          </cell>
          <cell r="IE85">
            <v>0.25</v>
          </cell>
          <cell r="IF85">
            <v>0.25</v>
          </cell>
          <cell r="IG85">
            <v>0.25</v>
          </cell>
          <cell r="IH85">
            <v>0.25</v>
          </cell>
          <cell r="II85">
            <v>0.25</v>
          </cell>
          <cell r="IJ85">
            <v>0.25</v>
          </cell>
          <cell r="IK85">
            <v>0.25</v>
          </cell>
          <cell r="IL85">
            <v>0.25</v>
          </cell>
          <cell r="IM85">
            <v>0.25</v>
          </cell>
          <cell r="IN85">
            <v>0.25</v>
          </cell>
          <cell r="IO85">
            <v>0.25</v>
          </cell>
          <cell r="IP85">
            <v>0.25</v>
          </cell>
          <cell r="IQ85">
            <v>0.25</v>
          </cell>
          <cell r="IR85">
            <v>0.25</v>
          </cell>
          <cell r="IS85">
            <v>0.25</v>
          </cell>
          <cell r="IT85">
            <v>0.25</v>
          </cell>
          <cell r="IU85">
            <v>0.25</v>
          </cell>
          <cell r="IV85">
            <v>0.25</v>
          </cell>
        </row>
        <row r="86">
          <cell r="EH86">
            <v>0.25</v>
          </cell>
          <cell r="EI86">
            <v>0.25</v>
          </cell>
          <cell r="EJ86">
            <v>0.25</v>
          </cell>
          <cell r="EK86">
            <v>0.25</v>
          </cell>
          <cell r="EL86">
            <v>0.25</v>
          </cell>
          <cell r="EM86">
            <v>0.25</v>
          </cell>
          <cell r="EN86">
            <v>0.25</v>
          </cell>
          <cell r="EO86">
            <v>0.25</v>
          </cell>
          <cell r="EP86">
            <v>0.25</v>
          </cell>
          <cell r="EQ86">
            <v>0.25</v>
          </cell>
          <cell r="ER86">
            <v>0.25</v>
          </cell>
          <cell r="ES86">
            <v>0.25</v>
          </cell>
          <cell r="ET86">
            <v>0.25</v>
          </cell>
          <cell r="EU86">
            <v>0.25</v>
          </cell>
          <cell r="EV86">
            <v>0.25</v>
          </cell>
          <cell r="EW86">
            <v>0.25</v>
          </cell>
          <cell r="EX86">
            <v>0.25</v>
          </cell>
          <cell r="EY86">
            <v>0.25</v>
          </cell>
          <cell r="EZ86">
            <v>0.25</v>
          </cell>
          <cell r="FA86">
            <v>0.25</v>
          </cell>
          <cell r="FB86">
            <v>0.25</v>
          </cell>
          <cell r="FC86">
            <v>0.25</v>
          </cell>
          <cell r="FD86">
            <v>0.25</v>
          </cell>
          <cell r="FE86">
            <v>0.25</v>
          </cell>
          <cell r="FF86">
            <v>0.25</v>
          </cell>
          <cell r="FG86">
            <v>0.25</v>
          </cell>
          <cell r="FH86">
            <v>0.25</v>
          </cell>
          <cell r="FI86">
            <v>0.25</v>
          </cell>
          <cell r="FJ86">
            <v>0.25</v>
          </cell>
          <cell r="FK86">
            <v>0.25</v>
          </cell>
          <cell r="FL86">
            <v>0.25</v>
          </cell>
          <cell r="FM86">
            <v>0.25</v>
          </cell>
          <cell r="FN86">
            <v>0.25</v>
          </cell>
          <cell r="FO86">
            <v>0.25</v>
          </cell>
          <cell r="FP86">
            <v>0.25</v>
          </cell>
          <cell r="FQ86">
            <v>0.25</v>
          </cell>
          <cell r="FR86">
            <v>0.25</v>
          </cell>
          <cell r="FS86">
            <v>0.25</v>
          </cell>
          <cell r="FT86">
            <v>0.25</v>
          </cell>
          <cell r="FU86">
            <v>0.25</v>
          </cell>
          <cell r="FV86">
            <v>0.25</v>
          </cell>
          <cell r="FW86">
            <v>0.25</v>
          </cell>
          <cell r="FX86">
            <v>0.25</v>
          </cell>
          <cell r="FY86">
            <v>0.25</v>
          </cell>
          <cell r="FZ86">
            <v>0.25</v>
          </cell>
          <cell r="GA86">
            <v>0.25</v>
          </cell>
          <cell r="GB86">
            <v>0.25</v>
          </cell>
          <cell r="GC86">
            <v>0.25</v>
          </cell>
          <cell r="GD86">
            <v>0.25</v>
          </cell>
          <cell r="GE86">
            <v>0.25</v>
          </cell>
          <cell r="GF86">
            <v>0.25</v>
          </cell>
          <cell r="GG86">
            <v>0.25</v>
          </cell>
          <cell r="GH86">
            <v>0.25</v>
          </cell>
          <cell r="GI86">
            <v>0.25</v>
          </cell>
          <cell r="GJ86">
            <v>0.25</v>
          </cell>
          <cell r="GK86">
            <v>0.25</v>
          </cell>
          <cell r="GL86">
            <v>0.25</v>
          </cell>
          <cell r="GM86">
            <v>0.25</v>
          </cell>
          <cell r="GN86">
            <v>0.25</v>
          </cell>
          <cell r="GO86">
            <v>0.25</v>
          </cell>
          <cell r="GP86">
            <v>0.25</v>
          </cell>
          <cell r="GQ86">
            <v>0.25</v>
          </cell>
          <cell r="GR86">
            <v>0.25</v>
          </cell>
          <cell r="GS86">
            <v>0.25</v>
          </cell>
          <cell r="GT86">
            <v>0.25</v>
          </cell>
          <cell r="GU86">
            <v>0.25</v>
          </cell>
          <cell r="GV86">
            <v>0.25</v>
          </cell>
          <cell r="GW86">
            <v>0.25</v>
          </cell>
          <cell r="GX86">
            <v>0.25</v>
          </cell>
          <cell r="GY86">
            <v>0.25</v>
          </cell>
          <cell r="GZ86">
            <v>0.25</v>
          </cell>
          <cell r="HA86">
            <v>0.25</v>
          </cell>
          <cell r="HB86">
            <v>0.25</v>
          </cell>
          <cell r="HC86">
            <v>0.25</v>
          </cell>
          <cell r="HD86">
            <v>0.25</v>
          </cell>
          <cell r="HE86">
            <v>0.25</v>
          </cell>
          <cell r="HF86">
            <v>0.25</v>
          </cell>
          <cell r="HG86">
            <v>0.25</v>
          </cell>
          <cell r="HH86">
            <v>0.25</v>
          </cell>
          <cell r="HI86">
            <v>0.25</v>
          </cell>
          <cell r="HJ86">
            <v>0.25</v>
          </cell>
          <cell r="HK86">
            <v>0.25</v>
          </cell>
          <cell r="HL86">
            <v>0.25</v>
          </cell>
          <cell r="HM86">
            <v>0.25</v>
          </cell>
          <cell r="HN86">
            <v>0.25</v>
          </cell>
          <cell r="HO86">
            <v>0.25</v>
          </cell>
          <cell r="HP86">
            <v>0.25</v>
          </cell>
          <cell r="HQ86">
            <v>0.25</v>
          </cell>
          <cell r="HR86">
            <v>0.25</v>
          </cell>
          <cell r="HS86">
            <v>0.25</v>
          </cell>
          <cell r="HT86">
            <v>0.25</v>
          </cell>
          <cell r="HU86">
            <v>0.25</v>
          </cell>
          <cell r="HV86">
            <v>0.25</v>
          </cell>
          <cell r="HW86">
            <v>0.25</v>
          </cell>
          <cell r="HX86">
            <v>0.25</v>
          </cell>
          <cell r="HY86">
            <v>0.25</v>
          </cell>
          <cell r="HZ86">
            <v>0.25</v>
          </cell>
          <cell r="IA86">
            <v>0.25</v>
          </cell>
          <cell r="IB86">
            <v>0.25</v>
          </cell>
          <cell r="IC86">
            <v>0.25</v>
          </cell>
          <cell r="ID86">
            <v>0.25</v>
          </cell>
          <cell r="IE86">
            <v>0.25</v>
          </cell>
          <cell r="IF86">
            <v>0.25</v>
          </cell>
          <cell r="IG86">
            <v>0.25</v>
          </cell>
          <cell r="IH86">
            <v>0.25</v>
          </cell>
          <cell r="II86">
            <v>0.25</v>
          </cell>
          <cell r="IJ86">
            <v>0.25</v>
          </cell>
          <cell r="IK86">
            <v>0.25</v>
          </cell>
          <cell r="IL86">
            <v>0.25</v>
          </cell>
          <cell r="IM86">
            <v>0.25</v>
          </cell>
          <cell r="IN86">
            <v>0.25</v>
          </cell>
          <cell r="IO86">
            <v>0.25</v>
          </cell>
          <cell r="IP86">
            <v>0.25</v>
          </cell>
          <cell r="IQ86">
            <v>0.25</v>
          </cell>
          <cell r="IR86">
            <v>0.25</v>
          </cell>
          <cell r="IS86">
            <v>0.25</v>
          </cell>
          <cell r="IT86">
            <v>0.25</v>
          </cell>
          <cell r="IU86">
            <v>0.25</v>
          </cell>
          <cell r="IV86">
            <v>0.25</v>
          </cell>
        </row>
        <row r="87">
          <cell r="EH87">
            <v>0.25</v>
          </cell>
          <cell r="EI87">
            <v>0.25</v>
          </cell>
          <cell r="EJ87">
            <v>0.25</v>
          </cell>
          <cell r="EK87">
            <v>0.25</v>
          </cell>
          <cell r="EL87">
            <v>0.25</v>
          </cell>
          <cell r="EM87">
            <v>0.25</v>
          </cell>
          <cell r="EN87">
            <v>0.25</v>
          </cell>
          <cell r="EO87">
            <v>0.25</v>
          </cell>
          <cell r="EP87">
            <v>0.25</v>
          </cell>
          <cell r="EQ87">
            <v>0.25</v>
          </cell>
          <cell r="ER87">
            <v>0.25</v>
          </cell>
          <cell r="ES87">
            <v>0.25</v>
          </cell>
          <cell r="ET87">
            <v>0.25</v>
          </cell>
          <cell r="EU87">
            <v>0.25</v>
          </cell>
          <cell r="EV87">
            <v>0.25</v>
          </cell>
          <cell r="EW87">
            <v>0.25</v>
          </cell>
          <cell r="EX87">
            <v>0.25</v>
          </cell>
          <cell r="EY87">
            <v>0.25</v>
          </cell>
          <cell r="EZ87">
            <v>0.25</v>
          </cell>
          <cell r="FA87">
            <v>0.25</v>
          </cell>
          <cell r="FB87">
            <v>0.25</v>
          </cell>
          <cell r="FC87">
            <v>0.25</v>
          </cell>
          <cell r="FD87">
            <v>0.25</v>
          </cell>
          <cell r="FE87">
            <v>0.25</v>
          </cell>
          <cell r="FF87">
            <v>0.25</v>
          </cell>
          <cell r="FG87">
            <v>0.25</v>
          </cell>
          <cell r="FH87">
            <v>0.25</v>
          </cell>
          <cell r="FI87">
            <v>0.25</v>
          </cell>
          <cell r="FJ87">
            <v>0.25</v>
          </cell>
          <cell r="FK87">
            <v>0.25</v>
          </cell>
          <cell r="FL87">
            <v>0.25</v>
          </cell>
          <cell r="FM87">
            <v>0.25</v>
          </cell>
          <cell r="FN87">
            <v>0.25</v>
          </cell>
          <cell r="FO87">
            <v>0.25</v>
          </cell>
          <cell r="FP87">
            <v>0.25</v>
          </cell>
          <cell r="FQ87">
            <v>0.25</v>
          </cell>
          <cell r="FR87">
            <v>0.25</v>
          </cell>
          <cell r="FS87">
            <v>0.25</v>
          </cell>
          <cell r="FT87">
            <v>0.25</v>
          </cell>
          <cell r="FU87">
            <v>0.25</v>
          </cell>
          <cell r="FV87">
            <v>0.25</v>
          </cell>
          <cell r="FW87">
            <v>0.25</v>
          </cell>
          <cell r="FX87">
            <v>0.25</v>
          </cell>
          <cell r="FY87">
            <v>0.25</v>
          </cell>
          <cell r="FZ87">
            <v>0.25</v>
          </cell>
          <cell r="GA87">
            <v>0.25</v>
          </cell>
          <cell r="GB87">
            <v>0.25</v>
          </cell>
          <cell r="GC87">
            <v>0.25</v>
          </cell>
          <cell r="GD87">
            <v>0.25</v>
          </cell>
          <cell r="GE87">
            <v>0.25</v>
          </cell>
          <cell r="GF87">
            <v>0.25</v>
          </cell>
          <cell r="GG87">
            <v>0.25</v>
          </cell>
          <cell r="GH87">
            <v>0.25</v>
          </cell>
          <cell r="GI87">
            <v>0.25</v>
          </cell>
          <cell r="GJ87">
            <v>0.25</v>
          </cell>
          <cell r="GK87">
            <v>0.25</v>
          </cell>
          <cell r="GL87">
            <v>0.25</v>
          </cell>
          <cell r="GM87">
            <v>0.25</v>
          </cell>
          <cell r="GN87">
            <v>0.25</v>
          </cell>
          <cell r="GO87">
            <v>0.25</v>
          </cell>
          <cell r="GP87">
            <v>0.25</v>
          </cell>
          <cell r="GQ87">
            <v>0.25</v>
          </cell>
          <cell r="GR87">
            <v>0.25</v>
          </cell>
          <cell r="GS87">
            <v>0.25</v>
          </cell>
          <cell r="GT87">
            <v>0.25</v>
          </cell>
          <cell r="GU87">
            <v>0.25</v>
          </cell>
          <cell r="GV87">
            <v>0.25</v>
          </cell>
          <cell r="GW87">
            <v>0.25</v>
          </cell>
          <cell r="GX87">
            <v>0.25</v>
          </cell>
          <cell r="GY87">
            <v>0.25</v>
          </cell>
          <cell r="GZ87">
            <v>0.25</v>
          </cell>
          <cell r="HA87">
            <v>0.25</v>
          </cell>
          <cell r="HB87">
            <v>0.25</v>
          </cell>
          <cell r="HC87">
            <v>0.25</v>
          </cell>
          <cell r="HD87">
            <v>0.25</v>
          </cell>
          <cell r="HE87">
            <v>0.25</v>
          </cell>
          <cell r="HF87">
            <v>0.25</v>
          </cell>
          <cell r="HG87">
            <v>0.25</v>
          </cell>
          <cell r="HH87">
            <v>0.25</v>
          </cell>
          <cell r="HI87">
            <v>0.25</v>
          </cell>
          <cell r="HJ87">
            <v>0.25</v>
          </cell>
          <cell r="HK87">
            <v>0.25</v>
          </cell>
          <cell r="HL87">
            <v>0.25</v>
          </cell>
          <cell r="HM87">
            <v>0.25</v>
          </cell>
          <cell r="HN87">
            <v>0.25</v>
          </cell>
          <cell r="HO87">
            <v>0.25</v>
          </cell>
          <cell r="HP87">
            <v>0.25</v>
          </cell>
          <cell r="HQ87">
            <v>0.25</v>
          </cell>
          <cell r="HR87">
            <v>0.25</v>
          </cell>
          <cell r="HS87">
            <v>0.25</v>
          </cell>
          <cell r="HT87">
            <v>0.25</v>
          </cell>
          <cell r="HU87">
            <v>0.25</v>
          </cell>
          <cell r="HV87">
            <v>0.25</v>
          </cell>
          <cell r="HW87">
            <v>0.25</v>
          </cell>
          <cell r="HX87">
            <v>0.25</v>
          </cell>
          <cell r="HY87">
            <v>0.25</v>
          </cell>
          <cell r="HZ87">
            <v>0.25</v>
          </cell>
          <cell r="IA87">
            <v>0.25</v>
          </cell>
          <cell r="IB87">
            <v>0.25</v>
          </cell>
          <cell r="IC87">
            <v>0.25</v>
          </cell>
          <cell r="ID87">
            <v>0.25</v>
          </cell>
          <cell r="IE87">
            <v>0.25</v>
          </cell>
          <cell r="IF87">
            <v>0.25</v>
          </cell>
          <cell r="IG87">
            <v>0.25</v>
          </cell>
          <cell r="IH87">
            <v>0.25</v>
          </cell>
          <cell r="II87">
            <v>0.25</v>
          </cell>
          <cell r="IJ87">
            <v>0.25</v>
          </cell>
          <cell r="IK87">
            <v>0.25</v>
          </cell>
          <cell r="IL87">
            <v>0.25</v>
          </cell>
          <cell r="IM87">
            <v>0.25</v>
          </cell>
          <cell r="IN87">
            <v>0.25</v>
          </cell>
          <cell r="IO87">
            <v>0.25</v>
          </cell>
          <cell r="IP87">
            <v>0.25</v>
          </cell>
          <cell r="IQ87">
            <v>0.25</v>
          </cell>
          <cell r="IR87">
            <v>0.25</v>
          </cell>
          <cell r="IS87">
            <v>0.25</v>
          </cell>
          <cell r="IT87">
            <v>0.25</v>
          </cell>
          <cell r="IU87">
            <v>0.25</v>
          </cell>
          <cell r="IV87">
            <v>0.25</v>
          </cell>
        </row>
        <row r="88">
          <cell r="EH88">
            <v>0.25</v>
          </cell>
          <cell r="EI88">
            <v>0.25</v>
          </cell>
          <cell r="EJ88">
            <v>0.25</v>
          </cell>
          <cell r="EK88">
            <v>0.25</v>
          </cell>
          <cell r="EL88">
            <v>0.25</v>
          </cell>
          <cell r="EM88">
            <v>0.25</v>
          </cell>
          <cell r="EN88">
            <v>0.25</v>
          </cell>
          <cell r="EO88">
            <v>0.25</v>
          </cell>
          <cell r="EP88">
            <v>0.25</v>
          </cell>
          <cell r="EQ88">
            <v>0.25</v>
          </cell>
          <cell r="ER88">
            <v>0.25</v>
          </cell>
          <cell r="ES88">
            <v>0.25</v>
          </cell>
          <cell r="ET88">
            <v>0.25</v>
          </cell>
          <cell r="EU88">
            <v>0.25</v>
          </cell>
          <cell r="EV88">
            <v>0.25</v>
          </cell>
          <cell r="EW88">
            <v>0.25</v>
          </cell>
          <cell r="EX88">
            <v>0.25</v>
          </cell>
          <cell r="EY88">
            <v>0.25</v>
          </cell>
          <cell r="EZ88">
            <v>0.25</v>
          </cell>
          <cell r="FA88">
            <v>0.25</v>
          </cell>
          <cell r="FB88">
            <v>0.25</v>
          </cell>
          <cell r="FC88">
            <v>0.25</v>
          </cell>
          <cell r="FD88">
            <v>0.25</v>
          </cell>
          <cell r="FE88">
            <v>0.25</v>
          </cell>
          <cell r="FF88">
            <v>0.25</v>
          </cell>
          <cell r="FG88">
            <v>0.25</v>
          </cell>
          <cell r="FH88">
            <v>0.25</v>
          </cell>
          <cell r="FI88">
            <v>0.25</v>
          </cell>
          <cell r="FJ88">
            <v>0.25</v>
          </cell>
          <cell r="FK88">
            <v>0.25</v>
          </cell>
          <cell r="FL88">
            <v>0.25</v>
          </cell>
          <cell r="FM88">
            <v>0.25</v>
          </cell>
          <cell r="FN88">
            <v>0.25</v>
          </cell>
          <cell r="FO88">
            <v>0.25</v>
          </cell>
          <cell r="FP88">
            <v>0.25</v>
          </cell>
          <cell r="FQ88">
            <v>0.25</v>
          </cell>
          <cell r="FR88">
            <v>0.25</v>
          </cell>
          <cell r="FS88">
            <v>0.25</v>
          </cell>
          <cell r="FT88">
            <v>0.25</v>
          </cell>
          <cell r="FU88">
            <v>0.25</v>
          </cell>
          <cell r="FV88">
            <v>0.25</v>
          </cell>
          <cell r="FW88">
            <v>0.25</v>
          </cell>
          <cell r="FX88">
            <v>0.25</v>
          </cell>
          <cell r="FY88">
            <v>0.25</v>
          </cell>
          <cell r="FZ88">
            <v>0.25</v>
          </cell>
          <cell r="GA88">
            <v>0.25</v>
          </cell>
          <cell r="GB88">
            <v>0.25</v>
          </cell>
          <cell r="GC88">
            <v>0.25</v>
          </cell>
          <cell r="GD88">
            <v>0.25</v>
          </cell>
          <cell r="GE88">
            <v>0.25</v>
          </cell>
          <cell r="GF88">
            <v>0.25</v>
          </cell>
          <cell r="GG88">
            <v>0.25</v>
          </cell>
          <cell r="GH88">
            <v>0.25</v>
          </cell>
          <cell r="GI88">
            <v>0.25</v>
          </cell>
          <cell r="GJ88">
            <v>0.25</v>
          </cell>
          <cell r="GK88">
            <v>0.25</v>
          </cell>
          <cell r="GL88">
            <v>0.25</v>
          </cell>
          <cell r="GM88">
            <v>0.25</v>
          </cell>
          <cell r="GN88">
            <v>0.25</v>
          </cell>
          <cell r="GO88">
            <v>0.25</v>
          </cell>
          <cell r="GP88">
            <v>0.25</v>
          </cell>
          <cell r="GQ88">
            <v>0.25</v>
          </cell>
          <cell r="GR88">
            <v>0.25</v>
          </cell>
          <cell r="GS88">
            <v>0.25</v>
          </cell>
          <cell r="GT88">
            <v>0.25</v>
          </cell>
          <cell r="GU88">
            <v>0.25</v>
          </cell>
          <cell r="GV88">
            <v>0.25</v>
          </cell>
          <cell r="GW88">
            <v>0.25</v>
          </cell>
          <cell r="GX88">
            <v>0.25</v>
          </cell>
          <cell r="GY88">
            <v>0.25</v>
          </cell>
          <cell r="GZ88">
            <v>0.25</v>
          </cell>
          <cell r="HA88">
            <v>0.25</v>
          </cell>
          <cell r="HB88">
            <v>0.25</v>
          </cell>
          <cell r="HC88">
            <v>0.25</v>
          </cell>
          <cell r="HD88">
            <v>0.25</v>
          </cell>
          <cell r="HE88">
            <v>0.25</v>
          </cell>
          <cell r="HF88">
            <v>0.25</v>
          </cell>
          <cell r="HG88">
            <v>0.25</v>
          </cell>
          <cell r="HH88">
            <v>0.25</v>
          </cell>
          <cell r="HI88">
            <v>0.25</v>
          </cell>
          <cell r="HJ88">
            <v>0.25</v>
          </cell>
          <cell r="HK88">
            <v>0.25</v>
          </cell>
          <cell r="HL88">
            <v>0.25</v>
          </cell>
          <cell r="HM88">
            <v>0.25</v>
          </cell>
          <cell r="HN88">
            <v>0.25</v>
          </cell>
          <cell r="HO88">
            <v>0.25</v>
          </cell>
          <cell r="HP88">
            <v>0.25</v>
          </cell>
          <cell r="HQ88">
            <v>0.25</v>
          </cell>
          <cell r="HR88">
            <v>0.25</v>
          </cell>
          <cell r="HS88">
            <v>0.25</v>
          </cell>
          <cell r="HT88">
            <v>0.25</v>
          </cell>
          <cell r="HU88">
            <v>0.25</v>
          </cell>
          <cell r="HV88">
            <v>0.25</v>
          </cell>
          <cell r="HW88">
            <v>0.25</v>
          </cell>
          <cell r="HX88">
            <v>0.25</v>
          </cell>
          <cell r="HY88">
            <v>0.25</v>
          </cell>
          <cell r="HZ88">
            <v>0.25</v>
          </cell>
          <cell r="IA88">
            <v>0.25</v>
          </cell>
          <cell r="IB88">
            <v>0.25</v>
          </cell>
          <cell r="IC88">
            <v>0.25</v>
          </cell>
          <cell r="ID88">
            <v>0.25</v>
          </cell>
          <cell r="IE88">
            <v>0.25</v>
          </cell>
          <cell r="IF88">
            <v>0.25</v>
          </cell>
          <cell r="IG88">
            <v>0.25</v>
          </cell>
          <cell r="IH88">
            <v>0.25</v>
          </cell>
          <cell r="II88">
            <v>0.25</v>
          </cell>
          <cell r="IJ88">
            <v>0.25</v>
          </cell>
        </row>
        <row r="89">
          <cell r="EH89">
            <v>0.25</v>
          </cell>
          <cell r="EI89">
            <v>0.25</v>
          </cell>
          <cell r="EJ89">
            <v>0.25</v>
          </cell>
          <cell r="EK89">
            <v>0.25</v>
          </cell>
          <cell r="EL89">
            <v>0.25</v>
          </cell>
          <cell r="EM89">
            <v>0.25</v>
          </cell>
          <cell r="EN89">
            <v>0.25</v>
          </cell>
          <cell r="EO89">
            <v>0.25</v>
          </cell>
          <cell r="EP89">
            <v>0.25</v>
          </cell>
          <cell r="EQ89">
            <v>0.25</v>
          </cell>
          <cell r="ER89">
            <v>0.25</v>
          </cell>
          <cell r="ES89">
            <v>0.25</v>
          </cell>
          <cell r="ET89">
            <v>0.25</v>
          </cell>
          <cell r="EU89">
            <v>0.25</v>
          </cell>
          <cell r="EV89">
            <v>0.25</v>
          </cell>
          <cell r="EW89">
            <v>0.25</v>
          </cell>
          <cell r="EX89">
            <v>0.25</v>
          </cell>
          <cell r="EY89">
            <v>0.25</v>
          </cell>
          <cell r="EZ89">
            <v>0.25</v>
          </cell>
          <cell r="FA89">
            <v>0.25</v>
          </cell>
          <cell r="FB89">
            <v>0.25</v>
          </cell>
          <cell r="FC89">
            <v>0.25</v>
          </cell>
          <cell r="FD89">
            <v>0.25</v>
          </cell>
          <cell r="FE89">
            <v>0.25</v>
          </cell>
          <cell r="FF89">
            <v>0.25</v>
          </cell>
          <cell r="FG89">
            <v>0.25</v>
          </cell>
          <cell r="FH89">
            <v>0.25</v>
          </cell>
          <cell r="FI89">
            <v>0.25</v>
          </cell>
          <cell r="FJ89">
            <v>0.25</v>
          </cell>
          <cell r="FK89">
            <v>0.25</v>
          </cell>
          <cell r="FL89">
            <v>0.25</v>
          </cell>
          <cell r="FM89">
            <v>0.25</v>
          </cell>
          <cell r="FN89">
            <v>0.25</v>
          </cell>
          <cell r="FO89">
            <v>0.25</v>
          </cell>
          <cell r="FP89">
            <v>0.25</v>
          </cell>
          <cell r="FQ89">
            <v>0.25</v>
          </cell>
          <cell r="FR89">
            <v>0.25</v>
          </cell>
          <cell r="FS89">
            <v>0.25</v>
          </cell>
          <cell r="FT89">
            <v>0.25</v>
          </cell>
          <cell r="FU89">
            <v>0.25</v>
          </cell>
          <cell r="FV89">
            <v>0.25</v>
          </cell>
          <cell r="FW89">
            <v>0.25</v>
          </cell>
          <cell r="FX89">
            <v>0.25</v>
          </cell>
          <cell r="FY89">
            <v>0.25</v>
          </cell>
          <cell r="FZ89">
            <v>0.25</v>
          </cell>
          <cell r="GA89">
            <v>0.25</v>
          </cell>
          <cell r="GB89">
            <v>0.25</v>
          </cell>
          <cell r="GC89">
            <v>0.25</v>
          </cell>
          <cell r="GD89">
            <v>0.25</v>
          </cell>
          <cell r="GE89">
            <v>0.25</v>
          </cell>
          <cell r="GF89">
            <v>0.25</v>
          </cell>
          <cell r="GG89">
            <v>0.25</v>
          </cell>
          <cell r="GH89">
            <v>0.25</v>
          </cell>
          <cell r="GI89">
            <v>0.25</v>
          </cell>
          <cell r="GJ89">
            <v>0.25</v>
          </cell>
          <cell r="GK89">
            <v>0.25</v>
          </cell>
          <cell r="GL89">
            <v>0.25</v>
          </cell>
          <cell r="GM89">
            <v>0.25</v>
          </cell>
          <cell r="GN89">
            <v>0.25</v>
          </cell>
          <cell r="GO89">
            <v>0.25</v>
          </cell>
          <cell r="GP89">
            <v>0.25</v>
          </cell>
          <cell r="GQ89">
            <v>0.25</v>
          </cell>
          <cell r="GR89">
            <v>0.25</v>
          </cell>
          <cell r="GS89">
            <v>0.25</v>
          </cell>
          <cell r="GT89">
            <v>0.25</v>
          </cell>
          <cell r="GU89">
            <v>0.25</v>
          </cell>
          <cell r="GV89">
            <v>0.25</v>
          </cell>
          <cell r="GW89">
            <v>0.25</v>
          </cell>
          <cell r="GX89">
            <v>0.25</v>
          </cell>
          <cell r="GY89">
            <v>0.25</v>
          </cell>
          <cell r="GZ89">
            <v>0.25</v>
          </cell>
          <cell r="HA89">
            <v>0.25</v>
          </cell>
          <cell r="HB89">
            <v>0.25</v>
          </cell>
          <cell r="HC89">
            <v>0.25</v>
          </cell>
          <cell r="HD89">
            <v>0.25</v>
          </cell>
          <cell r="HE89">
            <v>0.25</v>
          </cell>
          <cell r="HF89">
            <v>0.25</v>
          </cell>
          <cell r="HG89">
            <v>0.25</v>
          </cell>
          <cell r="HH89">
            <v>0.25</v>
          </cell>
          <cell r="HI89">
            <v>0.25</v>
          </cell>
          <cell r="HJ89">
            <v>0.25</v>
          </cell>
          <cell r="HK89">
            <v>0.25</v>
          </cell>
          <cell r="HL89">
            <v>0.25</v>
          </cell>
          <cell r="HM89">
            <v>0.25</v>
          </cell>
          <cell r="HN89">
            <v>0.25</v>
          </cell>
          <cell r="HO89">
            <v>0.25</v>
          </cell>
          <cell r="HP89">
            <v>0.25</v>
          </cell>
          <cell r="HQ89">
            <v>0.25</v>
          </cell>
          <cell r="HR89">
            <v>0.25</v>
          </cell>
          <cell r="HS89">
            <v>0.25</v>
          </cell>
          <cell r="HT89">
            <v>0.25</v>
          </cell>
          <cell r="HU89">
            <v>0.25</v>
          </cell>
          <cell r="HV89">
            <v>0.25</v>
          </cell>
          <cell r="HW89">
            <v>0.25</v>
          </cell>
          <cell r="HX89">
            <v>0.25</v>
          </cell>
          <cell r="HY89">
            <v>0.25</v>
          </cell>
          <cell r="HZ89">
            <v>0.25</v>
          </cell>
          <cell r="IA89">
            <v>0.25</v>
          </cell>
          <cell r="IB89">
            <v>0.25</v>
          </cell>
          <cell r="IC89">
            <v>0.25</v>
          </cell>
          <cell r="ID89">
            <v>0.25</v>
          </cell>
          <cell r="IE89">
            <v>0.25</v>
          </cell>
          <cell r="IF89">
            <v>0.25</v>
          </cell>
          <cell r="IG89">
            <v>0.25</v>
          </cell>
          <cell r="IH89">
            <v>0.25</v>
          </cell>
          <cell r="II89">
            <v>0.25</v>
          </cell>
          <cell r="IJ89">
            <v>0.25</v>
          </cell>
        </row>
        <row r="90">
          <cell r="EH90">
            <v>0.25</v>
          </cell>
          <cell r="EI90">
            <v>0.25</v>
          </cell>
          <cell r="EJ90">
            <v>0.25</v>
          </cell>
          <cell r="EK90">
            <v>0.25</v>
          </cell>
          <cell r="EL90">
            <v>0.25</v>
          </cell>
          <cell r="EM90">
            <v>0.25</v>
          </cell>
          <cell r="EN90">
            <v>0.25</v>
          </cell>
          <cell r="EO90">
            <v>0.25</v>
          </cell>
          <cell r="EP90">
            <v>0.25</v>
          </cell>
          <cell r="EQ90">
            <v>0.25</v>
          </cell>
          <cell r="ER90">
            <v>0.25</v>
          </cell>
          <cell r="ES90">
            <v>0.25</v>
          </cell>
          <cell r="ET90">
            <v>0.25</v>
          </cell>
          <cell r="EU90">
            <v>0.25</v>
          </cell>
          <cell r="EV90">
            <v>0.25</v>
          </cell>
          <cell r="EW90">
            <v>0.25</v>
          </cell>
          <cell r="EX90">
            <v>0.25</v>
          </cell>
          <cell r="EY90">
            <v>0.25</v>
          </cell>
          <cell r="EZ90">
            <v>0.25</v>
          </cell>
          <cell r="FA90">
            <v>0.25</v>
          </cell>
          <cell r="FB90">
            <v>0.25</v>
          </cell>
          <cell r="FC90">
            <v>0.25</v>
          </cell>
          <cell r="FD90">
            <v>0.25</v>
          </cell>
          <cell r="FE90">
            <v>0.25</v>
          </cell>
          <cell r="FF90">
            <v>0.25</v>
          </cell>
          <cell r="FG90">
            <v>0.25</v>
          </cell>
          <cell r="FH90">
            <v>0.25</v>
          </cell>
          <cell r="FI90">
            <v>0.25</v>
          </cell>
          <cell r="FJ90">
            <v>0.25</v>
          </cell>
          <cell r="FK90">
            <v>0.25</v>
          </cell>
          <cell r="FL90">
            <v>0.25</v>
          </cell>
          <cell r="FM90">
            <v>0.25</v>
          </cell>
          <cell r="FN90">
            <v>0.25</v>
          </cell>
          <cell r="FO90">
            <v>0.25</v>
          </cell>
          <cell r="FP90">
            <v>0.25</v>
          </cell>
          <cell r="FQ90">
            <v>0.25</v>
          </cell>
          <cell r="FR90">
            <v>0.25</v>
          </cell>
          <cell r="FS90">
            <v>0.25</v>
          </cell>
          <cell r="FT90">
            <v>0.25</v>
          </cell>
          <cell r="FU90">
            <v>0.25</v>
          </cell>
          <cell r="FV90">
            <v>0.25</v>
          </cell>
          <cell r="FW90">
            <v>0.25</v>
          </cell>
          <cell r="FX90">
            <v>0.25</v>
          </cell>
          <cell r="FY90">
            <v>0.25</v>
          </cell>
          <cell r="FZ90">
            <v>0.25</v>
          </cell>
          <cell r="GA90">
            <v>0.25</v>
          </cell>
          <cell r="GB90">
            <v>0.25</v>
          </cell>
          <cell r="GC90">
            <v>0.25</v>
          </cell>
          <cell r="GD90">
            <v>0.25</v>
          </cell>
          <cell r="GE90">
            <v>0.25</v>
          </cell>
          <cell r="GF90">
            <v>0.25</v>
          </cell>
          <cell r="GG90">
            <v>0.25</v>
          </cell>
          <cell r="GH90">
            <v>0.25</v>
          </cell>
          <cell r="GI90">
            <v>0.25</v>
          </cell>
          <cell r="GJ90">
            <v>0.25</v>
          </cell>
          <cell r="GK90">
            <v>0.25</v>
          </cell>
          <cell r="GL90">
            <v>0.25</v>
          </cell>
          <cell r="GM90">
            <v>0.25</v>
          </cell>
          <cell r="GN90">
            <v>0.25</v>
          </cell>
          <cell r="GO90">
            <v>0.25</v>
          </cell>
          <cell r="GP90">
            <v>0.25</v>
          </cell>
          <cell r="GQ90">
            <v>0.25</v>
          </cell>
          <cell r="GR90">
            <v>0.25</v>
          </cell>
          <cell r="GS90">
            <v>0.25</v>
          </cell>
          <cell r="GT90">
            <v>0.25</v>
          </cell>
          <cell r="GU90">
            <v>0.25</v>
          </cell>
          <cell r="GV90">
            <v>0.25</v>
          </cell>
          <cell r="GW90">
            <v>0.25</v>
          </cell>
          <cell r="GX90">
            <v>0.25</v>
          </cell>
          <cell r="GY90">
            <v>0.25</v>
          </cell>
          <cell r="GZ90">
            <v>0.25</v>
          </cell>
          <cell r="HA90">
            <v>0.25</v>
          </cell>
          <cell r="HB90">
            <v>0.25</v>
          </cell>
          <cell r="HC90">
            <v>0.25</v>
          </cell>
          <cell r="HD90">
            <v>0.25</v>
          </cell>
          <cell r="HE90">
            <v>0.25</v>
          </cell>
          <cell r="HF90">
            <v>0.25</v>
          </cell>
          <cell r="HG90">
            <v>0.25</v>
          </cell>
          <cell r="HH90">
            <v>0.25</v>
          </cell>
          <cell r="HI90">
            <v>0.25</v>
          </cell>
          <cell r="HJ90">
            <v>0.25</v>
          </cell>
          <cell r="HK90">
            <v>0.25</v>
          </cell>
          <cell r="HL90">
            <v>0.25</v>
          </cell>
          <cell r="HM90">
            <v>0.25</v>
          </cell>
          <cell r="HN90">
            <v>0.25</v>
          </cell>
          <cell r="HO90">
            <v>0.25</v>
          </cell>
          <cell r="HP90">
            <v>0.25</v>
          </cell>
          <cell r="HQ90">
            <v>0.25</v>
          </cell>
          <cell r="HR90">
            <v>0.25</v>
          </cell>
          <cell r="HS90">
            <v>0.25</v>
          </cell>
          <cell r="HT90">
            <v>0.25</v>
          </cell>
          <cell r="HU90">
            <v>0.25</v>
          </cell>
          <cell r="HV90">
            <v>0.25</v>
          </cell>
          <cell r="HW90">
            <v>0.25</v>
          </cell>
          <cell r="HX90">
            <v>0.25</v>
          </cell>
          <cell r="HY90">
            <v>0.25</v>
          </cell>
          <cell r="HZ90">
            <v>0.25</v>
          </cell>
          <cell r="IA90">
            <v>0.25</v>
          </cell>
          <cell r="IB90">
            <v>0.25</v>
          </cell>
          <cell r="IC90">
            <v>0.25</v>
          </cell>
          <cell r="ID90">
            <v>0.25</v>
          </cell>
          <cell r="IE90">
            <v>0.25</v>
          </cell>
          <cell r="IF90">
            <v>0.25</v>
          </cell>
          <cell r="IG90">
            <v>0.25</v>
          </cell>
          <cell r="IH90">
            <v>0.25</v>
          </cell>
          <cell r="II90">
            <v>0.25</v>
          </cell>
          <cell r="IJ90">
            <v>0.25</v>
          </cell>
        </row>
      </sheetData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"/>
      <sheetName val="ﾚｲｱｳﾄ比較"/>
      <sheetName val="#REF"/>
    </sheetNames>
    <sheetDataSet>
      <sheetData sheetId="0"/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SVｼﾘﾝﾀﾞｰ"/>
      <sheetName val="KSV"/>
      <sheetName val="ＭＹ６"/>
      <sheetName val="損益ﾃﾞｰﾀ"/>
      <sheetName val="GET"/>
      <sheetName val="GBJ"/>
      <sheetName val="KCY"/>
      <sheetName val="HN7"/>
      <sheetName val="MCT"/>
      <sheetName val="実績"/>
      <sheetName val="KF9"/>
      <sheetName val="SCOOPY"/>
      <sheetName val="CUB"/>
      <sheetName val="SILVERWING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L3">
            <v>22</v>
          </cell>
        </row>
      </sheetData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ＦＲＭ負荷表"/>
    </sheetNames>
    <sheetDataSet>
      <sheetData sheetId="0" refreshError="1">
        <row r="43">
          <cell r="EA43" t="str">
            <v xml:space="preserve"> </v>
          </cell>
          <cell r="EB43" t="str">
            <v xml:space="preserve"> </v>
          </cell>
          <cell r="ED43" t="str">
            <v xml:space="preserve"> </v>
          </cell>
          <cell r="EE43" t="str">
            <v xml:space="preserve"> </v>
          </cell>
          <cell r="EG43" t="str">
            <v xml:space="preserve"> </v>
          </cell>
          <cell r="EH43" t="str">
            <v xml:space="preserve"> </v>
          </cell>
        </row>
        <row r="44">
          <cell r="EH44" t="e">
            <v>#VALUE!</v>
          </cell>
        </row>
        <row r="45">
          <cell r="DY45" t="str">
            <v>(上)期生産</v>
          </cell>
        </row>
        <row r="46">
          <cell r="DY46" t="str">
            <v>機種</v>
          </cell>
          <cell r="DZ46" t="str">
            <v>機種ｺ-ﾄﾞ</v>
          </cell>
          <cell r="EA46" t="str">
            <v>工数</v>
          </cell>
          <cell r="EB46" t="str">
            <v>4月</v>
          </cell>
          <cell r="EC46" t="str">
            <v>5月</v>
          </cell>
          <cell r="ED46" t="str">
            <v>6月</v>
          </cell>
          <cell r="EE46" t="str">
            <v>7月</v>
          </cell>
          <cell r="EF46" t="str">
            <v>8月</v>
          </cell>
          <cell r="EG46" t="str">
            <v>9月</v>
          </cell>
          <cell r="EH46" t="str">
            <v>TOTAL</v>
          </cell>
        </row>
        <row r="47">
          <cell r="EH47">
            <v>0</v>
          </cell>
        </row>
        <row r="48">
          <cell r="EH48">
            <v>0</v>
          </cell>
        </row>
        <row r="49">
          <cell r="EH49">
            <v>0</v>
          </cell>
        </row>
        <row r="50">
          <cell r="EH50">
            <v>0</v>
          </cell>
        </row>
        <row r="51">
          <cell r="EH51">
            <v>0</v>
          </cell>
        </row>
        <row r="52">
          <cell r="EH52">
            <v>0</v>
          </cell>
        </row>
        <row r="53">
          <cell r="EH53">
            <v>0</v>
          </cell>
        </row>
        <row r="54">
          <cell r="EH54">
            <v>0</v>
          </cell>
        </row>
        <row r="55">
          <cell r="DY55" t="str">
            <v>ＸＲ６５０Ｒ</v>
          </cell>
          <cell r="DZ55" t="str">
            <v>ＭＢＮ</v>
          </cell>
          <cell r="EA55">
            <v>6264</v>
          </cell>
          <cell r="EB55">
            <v>1059</v>
          </cell>
          <cell r="EC55">
            <v>594</v>
          </cell>
          <cell r="ED55">
            <v>247</v>
          </cell>
          <cell r="EE55">
            <v>1131</v>
          </cell>
          <cell r="EF55">
            <v>261</v>
          </cell>
          <cell r="EG55">
            <v>739</v>
          </cell>
          <cell r="EH55">
            <v>4031</v>
          </cell>
        </row>
        <row r="56">
          <cell r="DY56" t="str">
            <v>ＸＲ６５０Ｌ</v>
          </cell>
          <cell r="DZ56" t="str">
            <v>ＭＹ６</v>
          </cell>
          <cell r="EA56">
            <v>5291</v>
          </cell>
          <cell r="EB56">
            <v>0</v>
          </cell>
          <cell r="EC56">
            <v>1036</v>
          </cell>
          <cell r="ED56">
            <v>533</v>
          </cell>
          <cell r="EE56">
            <v>114</v>
          </cell>
          <cell r="EF56">
            <v>70</v>
          </cell>
          <cell r="EG56">
            <v>24</v>
          </cell>
          <cell r="EH56">
            <v>1777</v>
          </cell>
        </row>
        <row r="57">
          <cell r="DY57" t="str">
            <v>XR250</v>
          </cell>
          <cell r="DZ57" t="str">
            <v>KCZ</v>
          </cell>
          <cell r="EA57">
            <v>4967</v>
          </cell>
          <cell r="EB57">
            <v>85</v>
          </cell>
          <cell r="EC57">
            <v>115</v>
          </cell>
          <cell r="ED57">
            <v>115</v>
          </cell>
          <cell r="EE57">
            <v>135</v>
          </cell>
          <cell r="EF57">
            <v>95</v>
          </cell>
          <cell r="EG57">
            <v>85</v>
          </cell>
          <cell r="EH57">
            <v>630</v>
          </cell>
        </row>
        <row r="58">
          <cell r="DY58" t="str">
            <v>XR200R</v>
          </cell>
          <cell r="DZ58" t="str">
            <v>KTO</v>
          </cell>
          <cell r="EA58">
            <v>2124</v>
          </cell>
          <cell r="EB58">
            <v>141</v>
          </cell>
          <cell r="EC58">
            <v>28</v>
          </cell>
          <cell r="ED58">
            <v>22</v>
          </cell>
          <cell r="EE58">
            <v>24</v>
          </cell>
          <cell r="EF58">
            <v>31</v>
          </cell>
          <cell r="EG58">
            <v>27</v>
          </cell>
          <cell r="EH58">
            <v>273</v>
          </cell>
        </row>
        <row r="59">
          <cell r="DY59" t="str">
            <v>CB250F</v>
          </cell>
          <cell r="DZ59" t="str">
            <v>KEA</v>
          </cell>
          <cell r="EA59">
            <v>3720</v>
          </cell>
          <cell r="EB59">
            <v>160</v>
          </cell>
          <cell r="EC59">
            <v>180</v>
          </cell>
          <cell r="ED59">
            <v>190</v>
          </cell>
          <cell r="EE59">
            <v>190</v>
          </cell>
          <cell r="EF59">
            <v>130</v>
          </cell>
          <cell r="EG59">
            <v>70</v>
          </cell>
          <cell r="EH59">
            <v>920</v>
          </cell>
        </row>
        <row r="60">
          <cell r="DY60" t="str">
            <v>CB400SS</v>
          </cell>
          <cell r="DZ60" t="str">
            <v>MBV</v>
          </cell>
          <cell r="EA60">
            <v>5431</v>
          </cell>
          <cell r="EB60">
            <v>140</v>
          </cell>
          <cell r="EC60">
            <v>200</v>
          </cell>
          <cell r="ED60">
            <v>210</v>
          </cell>
          <cell r="EE60">
            <v>220</v>
          </cell>
          <cell r="EF60">
            <v>180</v>
          </cell>
          <cell r="EG60">
            <v>160</v>
          </cell>
          <cell r="EH60">
            <v>1110</v>
          </cell>
        </row>
        <row r="61">
          <cell r="DY61" t="str">
            <v>FTR223</v>
          </cell>
          <cell r="DZ61" t="str">
            <v>KPM</v>
          </cell>
          <cell r="EA61">
            <v>5541</v>
          </cell>
          <cell r="EB61">
            <v>952</v>
          </cell>
          <cell r="EC61">
            <v>1002</v>
          </cell>
          <cell r="ED61">
            <v>1082</v>
          </cell>
          <cell r="EE61">
            <v>1082</v>
          </cell>
          <cell r="EF61">
            <v>902</v>
          </cell>
          <cell r="EG61">
            <v>821</v>
          </cell>
          <cell r="EH61">
            <v>5841</v>
          </cell>
        </row>
        <row r="62">
          <cell r="DY62" t="str">
            <v>XR250R</v>
          </cell>
          <cell r="DZ62" t="str">
            <v>KCE/KCZ</v>
          </cell>
          <cell r="EA62">
            <v>3796</v>
          </cell>
          <cell r="EB62">
            <v>1043</v>
          </cell>
          <cell r="EC62">
            <v>1030</v>
          </cell>
          <cell r="ED62">
            <v>675</v>
          </cell>
          <cell r="EE62">
            <v>558</v>
          </cell>
          <cell r="EF62">
            <v>162</v>
          </cell>
          <cell r="EG62">
            <v>130</v>
          </cell>
          <cell r="EH62">
            <v>3598</v>
          </cell>
        </row>
        <row r="63">
          <cell r="DY63" t="str">
            <v>XR400R</v>
          </cell>
          <cell r="DZ63" t="str">
            <v>KCY</v>
          </cell>
          <cell r="EA63">
            <v>3898</v>
          </cell>
          <cell r="EB63">
            <v>1063</v>
          </cell>
          <cell r="EC63">
            <v>869</v>
          </cell>
          <cell r="ED63">
            <v>1280</v>
          </cell>
          <cell r="EE63">
            <v>1297</v>
          </cell>
          <cell r="EF63">
            <v>206</v>
          </cell>
          <cell r="EG63">
            <v>222</v>
          </cell>
          <cell r="EH63">
            <v>4937</v>
          </cell>
        </row>
        <row r="64">
          <cell r="DY64" t="str">
            <v>CB900F</v>
          </cell>
          <cell r="DZ64" t="str">
            <v>MCZ</v>
          </cell>
          <cell r="EA64">
            <v>4320</v>
          </cell>
          <cell r="EB64">
            <v>1400</v>
          </cell>
          <cell r="EH64">
            <v>1400</v>
          </cell>
        </row>
        <row r="65">
          <cell r="DY65" t="str">
            <v>SL230</v>
          </cell>
          <cell r="DZ65" t="str">
            <v>KFB</v>
          </cell>
          <cell r="EA65">
            <v>4880</v>
          </cell>
          <cell r="EB65">
            <v>0</v>
          </cell>
          <cell r="EC65">
            <v>120</v>
          </cell>
          <cell r="ED65">
            <v>130</v>
          </cell>
          <cell r="EE65">
            <v>130</v>
          </cell>
          <cell r="EF65">
            <v>110</v>
          </cell>
          <cell r="EG65">
            <v>100</v>
          </cell>
          <cell r="EH65">
            <v>590</v>
          </cell>
        </row>
        <row r="66">
          <cell r="DY66" t="str">
            <v>VT750</v>
          </cell>
          <cell r="DZ66" t="str">
            <v>MBA.K.S</v>
          </cell>
          <cell r="EA66">
            <v>4000</v>
          </cell>
          <cell r="EB66">
            <v>4776</v>
          </cell>
          <cell r="EC66">
            <v>4930</v>
          </cell>
          <cell r="ED66">
            <v>2606</v>
          </cell>
          <cell r="EE66">
            <v>2603</v>
          </cell>
          <cell r="EF66">
            <v>1381</v>
          </cell>
          <cell r="EG66">
            <v>1563</v>
          </cell>
          <cell r="EH66">
            <v>17859</v>
          </cell>
        </row>
        <row r="67">
          <cell r="DY67" t="str">
            <v>VT750</v>
          </cell>
          <cell r="DZ67" t="str">
            <v>MCR/L</v>
          </cell>
          <cell r="EA67">
            <v>4000</v>
          </cell>
          <cell r="EB67">
            <v>3076</v>
          </cell>
          <cell r="EC67">
            <v>2654</v>
          </cell>
          <cell r="ED67">
            <v>1841</v>
          </cell>
          <cell r="EE67">
            <v>1795</v>
          </cell>
          <cell r="EF67">
            <v>2497</v>
          </cell>
          <cell r="EG67">
            <v>1284</v>
          </cell>
          <cell r="EH67">
            <v>13147</v>
          </cell>
        </row>
        <row r="68">
          <cell r="DY68" t="str">
            <v>CBR10XX</v>
          </cell>
          <cell r="DZ68" t="str">
            <v>MATH</v>
          </cell>
          <cell r="EA68">
            <v>4000</v>
          </cell>
          <cell r="EB68">
            <v>344</v>
          </cell>
          <cell r="EC68">
            <v>392</v>
          </cell>
          <cell r="ED68">
            <v>219</v>
          </cell>
          <cell r="EE68">
            <v>183</v>
          </cell>
          <cell r="EF68">
            <v>93</v>
          </cell>
          <cell r="EG68">
            <v>392</v>
          </cell>
          <cell r="EH68">
            <v>1623</v>
          </cell>
        </row>
        <row r="69">
          <cell r="DY69" t="str">
            <v>CB1100S</v>
          </cell>
          <cell r="DZ69" t="str">
            <v>MCC-Y</v>
          </cell>
          <cell r="EA69">
            <v>4000</v>
          </cell>
          <cell r="EB69">
            <v>32</v>
          </cell>
          <cell r="EC69">
            <v>3</v>
          </cell>
          <cell r="ED69">
            <v>2</v>
          </cell>
          <cell r="EE69">
            <v>12</v>
          </cell>
          <cell r="EF69">
            <v>2</v>
          </cell>
          <cell r="EG69">
            <v>23</v>
          </cell>
          <cell r="EH69">
            <v>74</v>
          </cell>
        </row>
        <row r="70">
          <cell r="DY70" t="str">
            <v>VTR100SF</v>
          </cell>
          <cell r="DZ70" t="str">
            <v>MCF</v>
          </cell>
          <cell r="EA70">
            <v>4000</v>
          </cell>
          <cell r="EB70">
            <v>152</v>
          </cell>
          <cell r="EC70">
            <v>212</v>
          </cell>
          <cell r="ED70">
            <v>176</v>
          </cell>
          <cell r="EE70">
            <v>140</v>
          </cell>
          <cell r="EF70">
            <v>93</v>
          </cell>
          <cell r="EG70">
            <v>1229</v>
          </cell>
          <cell r="EH70">
            <v>2002</v>
          </cell>
        </row>
        <row r="71">
          <cell r="DY71" t="str">
            <v>CBR90RR</v>
          </cell>
          <cell r="DZ71" t="str">
            <v>MCJ</v>
          </cell>
          <cell r="EA71">
            <v>4000</v>
          </cell>
          <cell r="EB71">
            <v>899</v>
          </cell>
          <cell r="EC71">
            <v>1161</v>
          </cell>
          <cell r="ED71">
            <v>2675</v>
          </cell>
          <cell r="EE71">
            <v>2375</v>
          </cell>
          <cell r="EF71">
            <v>1957</v>
          </cell>
          <cell r="EG71">
            <v>2922</v>
          </cell>
          <cell r="EH71">
            <v>11989</v>
          </cell>
        </row>
        <row r="72">
          <cell r="DY72" t="str">
            <v>CBR600</v>
          </cell>
          <cell r="DZ72" t="str">
            <v>MBW</v>
          </cell>
          <cell r="EA72">
            <v>4000</v>
          </cell>
          <cell r="EB72">
            <v>0</v>
          </cell>
          <cell r="EC72">
            <v>1058</v>
          </cell>
          <cell r="ED72">
            <v>306</v>
          </cell>
          <cell r="EE72">
            <v>564</v>
          </cell>
          <cell r="EF72">
            <v>233</v>
          </cell>
          <cell r="EG72">
            <v>575</v>
          </cell>
          <cell r="EH72">
            <v>2736</v>
          </cell>
        </row>
        <row r="73">
          <cell r="DY73" t="str">
            <v>CBR600</v>
          </cell>
          <cell r="DZ73" t="str">
            <v>MBW</v>
          </cell>
          <cell r="EA73">
            <v>3100</v>
          </cell>
          <cell r="EB73">
            <v>765</v>
          </cell>
          <cell r="EH73">
            <v>765</v>
          </cell>
        </row>
        <row r="74">
          <cell r="DY74" t="str">
            <v>CB900F/2</v>
          </cell>
          <cell r="DZ74" t="str">
            <v>MCZ</v>
          </cell>
          <cell r="EA74">
            <v>4000</v>
          </cell>
          <cell r="EB74">
            <v>1460</v>
          </cell>
          <cell r="EC74">
            <v>570</v>
          </cell>
          <cell r="ED74">
            <v>290</v>
          </cell>
          <cell r="EE74">
            <v>730</v>
          </cell>
          <cell r="EF74">
            <v>430</v>
          </cell>
          <cell r="EG74">
            <v>670</v>
          </cell>
          <cell r="EH74">
            <v>4150</v>
          </cell>
        </row>
        <row r="75">
          <cell r="DY75" t="str">
            <v>VFR800</v>
          </cell>
          <cell r="DZ75" t="str">
            <v>MCW</v>
          </cell>
          <cell r="EA75">
            <v>4000</v>
          </cell>
          <cell r="EB75">
            <v>626</v>
          </cell>
          <cell r="EC75">
            <v>375</v>
          </cell>
          <cell r="ED75">
            <v>127</v>
          </cell>
          <cell r="EE75">
            <v>776</v>
          </cell>
          <cell r="EF75">
            <v>1591</v>
          </cell>
          <cell r="EG75">
            <v>1340</v>
          </cell>
          <cell r="EH75">
            <v>4835</v>
          </cell>
        </row>
        <row r="76">
          <cell r="DY76" t="str">
            <v>VFR800</v>
          </cell>
          <cell r="DZ76" t="str">
            <v>MBG-K/Y</v>
          </cell>
          <cell r="EA76">
            <v>4000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</row>
        <row r="77">
          <cell r="DY77" t="str">
            <v>VTR1000</v>
          </cell>
          <cell r="DZ77" t="str">
            <v>MBB</v>
          </cell>
          <cell r="EA77">
            <v>4000</v>
          </cell>
          <cell r="EH77">
            <v>0</v>
          </cell>
        </row>
        <row r="78">
          <cell r="DY78" t="str">
            <v>CR250R</v>
          </cell>
          <cell r="DZ78" t="str">
            <v>KZ3</v>
          </cell>
          <cell r="EA78">
            <v>2900</v>
          </cell>
          <cell r="EB78">
            <v>4</v>
          </cell>
          <cell r="EC78">
            <v>1102</v>
          </cell>
          <cell r="ED78">
            <v>4319</v>
          </cell>
          <cell r="EE78">
            <v>3465</v>
          </cell>
          <cell r="EF78">
            <v>2372</v>
          </cell>
          <cell r="EG78">
            <v>1969</v>
          </cell>
          <cell r="EH78">
            <v>13231</v>
          </cell>
        </row>
        <row r="79">
          <cell r="DY79" t="str">
            <v>CR125R</v>
          </cell>
          <cell r="DZ79" t="str">
            <v>KZ4</v>
          </cell>
          <cell r="EA79">
            <v>2900</v>
          </cell>
          <cell r="EB79">
            <v>4</v>
          </cell>
          <cell r="EC79">
            <v>0</v>
          </cell>
          <cell r="ED79">
            <v>0</v>
          </cell>
          <cell r="EE79">
            <v>1500</v>
          </cell>
          <cell r="EF79">
            <v>3589</v>
          </cell>
          <cell r="EG79">
            <v>2870</v>
          </cell>
          <cell r="EH79">
            <v>7963</v>
          </cell>
        </row>
        <row r="80">
          <cell r="DY80" t="str">
            <v>CB400</v>
          </cell>
          <cell r="DZ80" t="str">
            <v>MCE</v>
          </cell>
          <cell r="EA80">
            <v>4000</v>
          </cell>
          <cell r="EB80">
            <v>671</v>
          </cell>
          <cell r="EC80">
            <v>531</v>
          </cell>
          <cell r="ED80">
            <v>581</v>
          </cell>
          <cell r="EE80">
            <v>571</v>
          </cell>
          <cell r="EF80">
            <v>491</v>
          </cell>
          <cell r="EG80">
            <v>431</v>
          </cell>
          <cell r="EH80">
            <v>3276</v>
          </cell>
        </row>
        <row r="81">
          <cell r="DY81" t="str">
            <v>CRF450</v>
          </cell>
          <cell r="DZ81" t="str">
            <v>MEB</v>
          </cell>
          <cell r="EA81">
            <v>2900</v>
          </cell>
          <cell r="EB81">
            <v>54</v>
          </cell>
          <cell r="EC81">
            <v>1200</v>
          </cell>
          <cell r="ED81">
            <v>4041</v>
          </cell>
          <cell r="EE81">
            <v>4155</v>
          </cell>
          <cell r="EF81">
            <v>1259</v>
          </cell>
          <cell r="EG81">
            <v>1902</v>
          </cell>
          <cell r="EH81">
            <v>12611</v>
          </cell>
        </row>
        <row r="82">
          <cell r="DY82" t="str">
            <v>ST-X</v>
          </cell>
          <cell r="DZ82" t="str">
            <v>MCS</v>
          </cell>
          <cell r="EA82">
            <v>4000</v>
          </cell>
          <cell r="EB82">
            <v>1323</v>
          </cell>
          <cell r="EC82">
            <v>512</v>
          </cell>
          <cell r="ED82">
            <v>344</v>
          </cell>
          <cell r="EE82">
            <v>342</v>
          </cell>
          <cell r="EF82">
            <v>666</v>
          </cell>
          <cell r="EG82">
            <v>358</v>
          </cell>
          <cell r="EH82">
            <v>3545</v>
          </cell>
        </row>
        <row r="83">
          <cell r="DY83" t="str">
            <v>CB900F/2</v>
          </cell>
          <cell r="DZ83" t="str">
            <v>MCZ</v>
          </cell>
          <cell r="EA83">
            <v>3300</v>
          </cell>
          <cell r="EB83">
            <v>60</v>
          </cell>
          <cell r="EC83">
            <v>570</v>
          </cell>
          <cell r="EH83">
            <v>630</v>
          </cell>
        </row>
        <row r="84">
          <cell r="DY84" t="str">
            <v>VT750</v>
          </cell>
          <cell r="DZ84" t="str">
            <v>MBA.K</v>
          </cell>
          <cell r="EA84">
            <v>5004</v>
          </cell>
          <cell r="EH84">
            <v>0</v>
          </cell>
        </row>
        <row r="85">
          <cell r="DY85" t="str">
            <v>VT600C</v>
          </cell>
          <cell r="DZ85" t="str">
            <v>MZ8/MBS</v>
          </cell>
          <cell r="EA85">
            <v>4000</v>
          </cell>
          <cell r="EB85">
            <v>2111</v>
          </cell>
          <cell r="EC85">
            <v>2471</v>
          </cell>
          <cell r="ED85">
            <v>1341</v>
          </cell>
          <cell r="EE85">
            <v>1850</v>
          </cell>
          <cell r="EF85">
            <v>791</v>
          </cell>
          <cell r="EG85">
            <v>64</v>
          </cell>
          <cell r="EH85">
            <v>8628</v>
          </cell>
        </row>
        <row r="86">
          <cell r="EH86">
            <v>0</v>
          </cell>
        </row>
        <row r="87">
          <cell r="EH87">
            <v>0</v>
          </cell>
        </row>
        <row r="88">
          <cell r="EH88">
            <v>0</v>
          </cell>
        </row>
        <row r="89">
          <cell r="DY89" t="str">
            <v>ST1100A</v>
          </cell>
          <cell r="DZ89" t="str">
            <v>MAJ-ABS</v>
          </cell>
          <cell r="EA89">
            <v>9550</v>
          </cell>
          <cell r="EB89">
            <v>12</v>
          </cell>
          <cell r="EC89">
            <v>11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23</v>
          </cell>
        </row>
        <row r="90">
          <cell r="DY90" t="str">
            <v>ST1100</v>
          </cell>
          <cell r="DZ90" t="str">
            <v>MAJ-STD/P</v>
          </cell>
          <cell r="EA90">
            <v>9550</v>
          </cell>
          <cell r="EB90">
            <v>12</v>
          </cell>
          <cell r="EC90">
            <v>21</v>
          </cell>
          <cell r="ED90">
            <v>10</v>
          </cell>
          <cell r="EE90">
            <v>10</v>
          </cell>
          <cell r="EF90">
            <v>10</v>
          </cell>
          <cell r="EG90">
            <v>15</v>
          </cell>
          <cell r="EH90">
            <v>78</v>
          </cell>
        </row>
        <row r="91">
          <cell r="DY91" t="str">
            <v>VF750</v>
          </cell>
          <cell r="DZ91" t="str">
            <v>MZ5</v>
          </cell>
          <cell r="EA91">
            <v>4492.8</v>
          </cell>
          <cell r="EB91">
            <v>10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1000</v>
          </cell>
          <cell r="EH91">
            <v>1010</v>
          </cell>
        </row>
        <row r="92">
          <cell r="DY92" t="str">
            <v>VFR800P</v>
          </cell>
          <cell r="DZ92" t="str">
            <v>MCP</v>
          </cell>
          <cell r="EA92">
            <v>5684</v>
          </cell>
          <cell r="EB92">
            <v>10</v>
          </cell>
          <cell r="EC92">
            <v>10</v>
          </cell>
          <cell r="ED92">
            <v>10</v>
          </cell>
          <cell r="EE92">
            <v>10</v>
          </cell>
          <cell r="EF92">
            <v>10</v>
          </cell>
          <cell r="EG92">
            <v>10</v>
          </cell>
          <cell r="EH92">
            <v>60</v>
          </cell>
        </row>
        <row r="93">
          <cell r="DY93" t="str">
            <v>CBX750</v>
          </cell>
          <cell r="DZ93" t="str">
            <v>MJ1</v>
          </cell>
          <cell r="EA93">
            <v>5788.8</v>
          </cell>
          <cell r="EB93">
            <v>20</v>
          </cell>
          <cell r="EC93">
            <v>19</v>
          </cell>
          <cell r="ED93">
            <v>45</v>
          </cell>
          <cell r="EE93">
            <v>19</v>
          </cell>
          <cell r="EF93">
            <v>59</v>
          </cell>
          <cell r="EG93">
            <v>63</v>
          </cell>
          <cell r="EH93">
            <v>225</v>
          </cell>
        </row>
        <row r="94">
          <cell r="DY94" t="str">
            <v>CR250R</v>
          </cell>
          <cell r="DZ94" t="str">
            <v>KZ3</v>
          </cell>
          <cell r="EA94">
            <v>2800</v>
          </cell>
          <cell r="EB94">
            <v>4</v>
          </cell>
          <cell r="EC94">
            <v>1102</v>
          </cell>
          <cell r="ED94">
            <v>1300</v>
          </cell>
          <cell r="EE94">
            <v>2000</v>
          </cell>
          <cell r="EF94">
            <v>1472</v>
          </cell>
          <cell r="EG94">
            <v>1669</v>
          </cell>
          <cell r="EH94">
            <v>7547</v>
          </cell>
        </row>
        <row r="95">
          <cell r="DY95" t="str">
            <v>CR125R</v>
          </cell>
          <cell r="DZ95" t="str">
            <v>KZ4</v>
          </cell>
          <cell r="EA95">
            <v>2800</v>
          </cell>
          <cell r="EB95">
            <v>4</v>
          </cell>
          <cell r="EF95">
            <v>1259</v>
          </cell>
          <cell r="EH95">
            <v>1263</v>
          </cell>
        </row>
        <row r="96">
          <cell r="DY96" t="str">
            <v>CRF450</v>
          </cell>
          <cell r="DZ96" t="str">
            <v>MEB</v>
          </cell>
          <cell r="EA96">
            <v>2900</v>
          </cell>
          <cell r="EB96">
            <v>54</v>
          </cell>
          <cell r="EC96">
            <v>1200</v>
          </cell>
          <cell r="EH96">
            <v>1254</v>
          </cell>
        </row>
        <row r="97">
          <cell r="DY97" t="str">
            <v>NV400DC</v>
          </cell>
          <cell r="DZ97" t="str">
            <v>MCL/MCR</v>
          </cell>
          <cell r="EA97">
            <v>5004</v>
          </cell>
          <cell r="EH97">
            <v>0</v>
          </cell>
        </row>
        <row r="98">
          <cell r="DY98" t="str">
            <v>CB1300</v>
          </cell>
          <cell r="DZ98" t="str">
            <v>MAZ/MBR</v>
          </cell>
          <cell r="EA98">
            <v>5357</v>
          </cell>
          <cell r="EB98">
            <v>61</v>
          </cell>
          <cell r="EC98">
            <v>121</v>
          </cell>
          <cell r="ED98">
            <v>120</v>
          </cell>
          <cell r="EE98">
            <v>70</v>
          </cell>
          <cell r="EF98">
            <v>60</v>
          </cell>
          <cell r="EG98">
            <v>50</v>
          </cell>
          <cell r="EH98">
            <v>482</v>
          </cell>
        </row>
        <row r="99">
          <cell r="DY99" t="str">
            <v>VTR1000</v>
          </cell>
          <cell r="DZ99" t="str">
            <v>MBB</v>
          </cell>
          <cell r="EA99">
            <v>4999</v>
          </cell>
          <cell r="EB99">
            <v>245</v>
          </cell>
          <cell r="EC99">
            <v>246</v>
          </cell>
          <cell r="ED99">
            <v>180</v>
          </cell>
          <cell r="EE99">
            <v>56</v>
          </cell>
          <cell r="EF99">
            <v>857</v>
          </cell>
          <cell r="EG99">
            <v>285</v>
          </cell>
          <cell r="EH99">
            <v>1869</v>
          </cell>
        </row>
        <row r="100">
          <cell r="DY100" t="str">
            <v>CB750</v>
          </cell>
          <cell r="DZ100" t="str">
            <v>MCN</v>
          </cell>
          <cell r="EA100">
            <v>4412</v>
          </cell>
          <cell r="EB100">
            <v>0</v>
          </cell>
          <cell r="EC100">
            <v>10</v>
          </cell>
          <cell r="ED100">
            <v>0</v>
          </cell>
          <cell r="EE100">
            <v>0</v>
          </cell>
          <cell r="EF100">
            <v>20</v>
          </cell>
          <cell r="EG100">
            <v>610</v>
          </cell>
          <cell r="EH100">
            <v>640</v>
          </cell>
        </row>
        <row r="101">
          <cell r="DY101" t="str">
            <v>CB400</v>
          </cell>
          <cell r="DZ101" t="str">
            <v>MCE</v>
          </cell>
          <cell r="EA101">
            <v>4234</v>
          </cell>
          <cell r="EB101">
            <v>671</v>
          </cell>
          <cell r="EH101">
            <v>671</v>
          </cell>
        </row>
        <row r="102">
          <cell r="DY102" t="str">
            <v>VTR250</v>
          </cell>
          <cell r="DZ102" t="str">
            <v>KFK</v>
          </cell>
          <cell r="EA102">
            <v>4951</v>
          </cell>
          <cell r="EB102">
            <v>120</v>
          </cell>
          <cell r="EC102">
            <v>130</v>
          </cell>
          <cell r="ED102">
            <v>139</v>
          </cell>
          <cell r="EE102">
            <v>129</v>
          </cell>
          <cell r="EF102">
            <v>119</v>
          </cell>
          <cell r="EG102">
            <v>98</v>
          </cell>
          <cell r="EH102">
            <v>735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①表紙"/>
      <sheetName val="②要件表A"/>
      <sheetName val="②要件表B"/>
      <sheetName val="③ﾛｹｰｼｮﾝ"/>
      <sheetName val="③仕様比較"/>
      <sheetName val="⑤ﾗｲﾝ比較"/>
      <sheetName val="⑤現状分析"/>
      <sheetName val="⑤稼働率分析"/>
      <sheetName val="⑥技術項目"/>
      <sheetName val="⑥ﾃｽﾄ計画"/>
      <sheetName val="⑦展開計画"/>
      <sheetName val="⑧予算"/>
      <sheetName val="⑨メンバー表"/>
      <sheetName val="０表紙"/>
      <sheetName val="１ﾆｰｽﾞ・背景･２目的"/>
      <sheetName val="４目標要件"/>
      <sheetName val="３現状分析"/>
      <sheetName val="３現状分析 (例)"/>
      <sheetName val="５ラインイメージ"/>
      <sheetName val="６技術項目"/>
      <sheetName val="７展開計画"/>
    </sheetNames>
    <sheetDataSet>
      <sheetData sheetId="0">
        <row r="6">
          <cell r="M6" t="str">
            <v>ヘッドライン計画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数単価表マニュアル"/>
      <sheetName val="工数単価表 ２Ｒ用"/>
      <sheetName val="単価2320"/>
      <sheetName val="単価2323"/>
      <sheetName val="単価2324"/>
      <sheetName val="単価2326"/>
      <sheetName val="単価2321"/>
      <sheetName val="単価2314"/>
      <sheetName val="単価2325"/>
      <sheetName val="単価2310"/>
      <sheetName val="単価2232"/>
      <sheetName val="単価2233"/>
      <sheetName val="単価2230"/>
      <sheetName val="単価2311"/>
      <sheetName val="単価2280"/>
      <sheetName val="単価2231"/>
      <sheetName val="単価2250"/>
      <sheetName val="単価2281"/>
      <sheetName val="単価2240"/>
      <sheetName val="単価2243"/>
      <sheetName val="単価2260"/>
      <sheetName val="単価2262"/>
      <sheetName val="単価2241"/>
      <sheetName val="単価224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</sheetNames>
    <sheetDataSet>
      <sheetData sheetId="0">
        <row r="3">
          <cell r="AB3"/>
          <cell r="AC3" t="str">
            <v xml:space="preserve"> ２</v>
          </cell>
        </row>
        <row r="4">
          <cell r="AB4"/>
          <cell r="AC4"/>
        </row>
        <row r="5">
          <cell r="H5"/>
          <cell r="I5"/>
          <cell r="W5" t="str">
            <v>EQS E11-4301-0</v>
          </cell>
        </row>
        <row r="6">
          <cell r="C6"/>
        </row>
        <row r="7">
          <cell r="C7"/>
          <cell r="F7" t="str">
            <v>設備見積仕様書　目次</v>
          </cell>
        </row>
        <row r="8">
          <cell r="C8"/>
        </row>
        <row r="9">
          <cell r="C9"/>
        </row>
        <row r="10">
          <cell r="C10"/>
          <cell r="R10"/>
        </row>
        <row r="11">
          <cell r="C11"/>
          <cell r="R11"/>
        </row>
        <row r="12">
          <cell r="F12" t="str">
            <v>項　　目</v>
          </cell>
          <cell r="M12"/>
          <cell r="P12" t="str">
            <v>内　　　　　　　　容</v>
          </cell>
          <cell r="Z12" t="str">
            <v>頁</v>
          </cell>
        </row>
        <row r="13">
          <cell r="C13"/>
          <cell r="R13"/>
        </row>
        <row r="14">
          <cell r="C14"/>
          <cell r="D14">
            <v>1</v>
          </cell>
          <cell r="F14" t="str">
            <v>見積概要</v>
          </cell>
          <cell r="O14" t="str">
            <v>ユーザー要件</v>
          </cell>
        </row>
        <row r="16">
          <cell r="C16"/>
          <cell r="P16" t="str">
            <v>対象ワーク、工程内容、加工品質</v>
          </cell>
          <cell r="Y16"/>
        </row>
        <row r="17">
          <cell r="C17"/>
          <cell r="Y17"/>
        </row>
        <row r="18">
          <cell r="C18"/>
          <cell r="P18" t="str">
            <v>生産能力、設備仕様、工事概要、etc.</v>
          </cell>
          <cell r="Y18"/>
        </row>
        <row r="19">
          <cell r="D19"/>
          <cell r="Z19"/>
        </row>
        <row r="20">
          <cell r="C20"/>
          <cell r="Y20"/>
        </row>
        <row r="21">
          <cell r="C21"/>
          <cell r="D21">
            <v>2</v>
          </cell>
          <cell r="F21" t="str">
            <v xml:space="preserve">全体レイアウト </v>
          </cell>
          <cell r="O21" t="str">
            <v>全体カバーイメージのイラスト図</v>
          </cell>
          <cell r="Y21"/>
        </row>
        <row r="22">
          <cell r="C22"/>
        </row>
        <row r="23">
          <cell r="C23"/>
          <cell r="O23" t="str">
            <v xml:space="preserve">ユニット単位全体レイアウト図  </v>
          </cell>
        </row>
        <row r="24">
          <cell r="C24"/>
          <cell r="Y24"/>
        </row>
        <row r="25">
          <cell r="C25"/>
          <cell r="O25" t="str">
            <v>設備主要寸法、各種作業位置の明示</v>
          </cell>
          <cell r="Y25"/>
        </row>
        <row r="26">
          <cell r="C26"/>
          <cell r="Y26"/>
        </row>
        <row r="27">
          <cell r="C27"/>
          <cell r="Y27"/>
        </row>
        <row r="29">
          <cell r="C29"/>
          <cell r="F29" t="str">
            <v>ワーク基準・クランプ</v>
          </cell>
          <cell r="O29" t="str">
            <v xml:space="preserve">加工基準（穴、座標）設定 </v>
          </cell>
          <cell r="Y29"/>
        </row>
        <row r="30">
          <cell r="C30"/>
          <cell r="D30">
            <v>3</v>
          </cell>
          <cell r="Y30"/>
        </row>
        <row r="31">
          <cell r="C31"/>
          <cell r="O31" t="str">
            <v xml:space="preserve">クランプ条件（位置、力）設定 </v>
          </cell>
          <cell r="Y31"/>
        </row>
        <row r="32">
          <cell r="C32"/>
        </row>
        <row r="33">
          <cell r="C33"/>
          <cell r="F33" t="str">
            <v xml:space="preserve">加工詳細図   </v>
          </cell>
          <cell r="O33" t="str">
            <v xml:space="preserve">前加工条件   </v>
          </cell>
        </row>
        <row r="34">
          <cell r="C34"/>
        </row>
        <row r="35">
          <cell r="C35"/>
          <cell r="O35" t="str">
            <v>加工工程編成表</v>
          </cell>
        </row>
        <row r="36">
          <cell r="C36"/>
        </row>
        <row r="37">
          <cell r="C37"/>
          <cell r="O37" t="str">
            <v xml:space="preserve">加工工程図 </v>
          </cell>
        </row>
        <row r="38">
          <cell r="C38"/>
          <cell r="P38" t="str">
            <v>加工詳細寸法（径、深さ、公差、面粗度）</v>
          </cell>
        </row>
        <row r="41">
          <cell r="C41"/>
        </row>
        <row r="45">
          <cell r="C45"/>
        </row>
        <row r="46">
          <cell r="C46"/>
        </row>
        <row r="47">
          <cell r="C47"/>
        </row>
        <row r="48">
          <cell r="C48"/>
        </row>
        <row r="49">
          <cell r="C49"/>
        </row>
        <row r="52">
          <cell r="C52"/>
        </row>
        <row r="53">
          <cell r="C53"/>
          <cell r="Z53"/>
        </row>
        <row r="54">
          <cell r="C54"/>
          <cell r="Z54"/>
        </row>
        <row r="55">
          <cell r="Z55"/>
        </row>
        <row r="56">
          <cell r="C56"/>
          <cell r="Z56"/>
        </row>
        <row r="57">
          <cell r="Z57"/>
        </row>
        <row r="58">
          <cell r="C58"/>
          <cell r="Z58"/>
        </row>
        <row r="59">
          <cell r="Z59"/>
        </row>
        <row r="60">
          <cell r="C60"/>
          <cell r="Z60"/>
        </row>
        <row r="61">
          <cell r="C61"/>
        </row>
        <row r="62">
          <cell r="C62"/>
          <cell r="D62"/>
        </row>
        <row r="63">
          <cell r="C63"/>
          <cell r="D63"/>
        </row>
        <row r="64">
          <cell r="C64"/>
          <cell r="D64"/>
        </row>
        <row r="65">
          <cell r="C65"/>
          <cell r="D65"/>
        </row>
        <row r="66">
          <cell r="C66"/>
          <cell r="D66"/>
          <cell r="F66" t="str">
            <v>取り決め事項</v>
          </cell>
        </row>
        <row r="67">
          <cell r="C67"/>
          <cell r="D67"/>
        </row>
        <row r="68">
          <cell r="C68"/>
          <cell r="D68"/>
        </row>
        <row r="69">
          <cell r="C69"/>
          <cell r="D69"/>
        </row>
        <row r="70">
          <cell r="C70"/>
          <cell r="D70"/>
        </row>
        <row r="71">
          <cell r="C71"/>
          <cell r="D71"/>
        </row>
        <row r="72">
          <cell r="C72"/>
        </row>
        <row r="73">
          <cell r="C73"/>
        </row>
        <row r="74">
          <cell r="C74"/>
        </row>
        <row r="75">
          <cell r="C75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４Ｒ損益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7月決定長期7月から9月生"/>
      <sheetName val="合計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中"/>
      <sheetName val="６中３版"/>
    </sheetNames>
    <sheetDataSet>
      <sheetData sheetId="0" refreshError="1"/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9CH"/>
      <sheetName val="出来高のﾌﾞｯｸの入力欄"/>
      <sheetName val="負荷一覧"/>
      <sheetName val="LP要員配置"/>
      <sheetName val="DC計画"/>
      <sheetName val="ＤＣ負荷表"/>
      <sheetName val="MALG"/>
      <sheetName val="６中３版"/>
      <sheetName val="償却計算表 (定額法対応)"/>
    </sheetNames>
    <sheetDataSet>
      <sheetData sheetId="0" refreshError="1">
        <row r="2">
          <cell r="C2" t="str">
            <v>８次中期 負荷表</v>
          </cell>
          <cell r="Q2" t="str">
            <v>４Ｒ マル３ ８中ローリング検討  Ｃ/Ｈ（８０・８１期 体質）</v>
          </cell>
        </row>
        <row r="3">
          <cell r="BK3" t="str">
            <v>は鋳造Ｍｏ独自の追込み､それ以外は機械Ｍｏの追込み</v>
          </cell>
        </row>
        <row r="4">
          <cell r="C4" t="str">
            <v>作成</v>
          </cell>
          <cell r="D4">
            <v>37572</v>
          </cell>
          <cell r="F4" t="str">
            <v>'02.11.11 Kssｴﾝｼﾞﾝ工場管理BL発行計画</v>
          </cell>
        </row>
        <row r="5">
          <cell r="O5" t="str">
            <v>８０期ＡＶＥ</v>
          </cell>
          <cell r="R5">
            <v>1</v>
          </cell>
          <cell r="Z5">
            <v>1</v>
          </cell>
          <cell r="AA5" t="str">
            <v>８１期ＡＶＥ</v>
          </cell>
          <cell r="AD5">
            <v>1</v>
          </cell>
          <cell r="AL5">
            <v>1</v>
          </cell>
          <cell r="AM5" t="str">
            <v>８０期期末</v>
          </cell>
          <cell r="AP5">
            <v>1</v>
          </cell>
          <cell r="AX5">
            <v>1</v>
          </cell>
          <cell r="AY5" t="str">
            <v>８１期期末</v>
          </cell>
          <cell r="BB5">
            <v>1</v>
          </cell>
          <cell r="BJ5">
            <v>1</v>
          </cell>
          <cell r="BK5" t="str">
            <v>０月</v>
          </cell>
          <cell r="BN5">
            <v>20</v>
          </cell>
          <cell r="BV5">
            <v>20</v>
          </cell>
          <cell r="BW5" t="str">
            <v>０月</v>
          </cell>
          <cell r="BZ5">
            <v>20.5</v>
          </cell>
        </row>
        <row r="6">
          <cell r="C6" t="str">
            <v>引当</v>
          </cell>
          <cell r="J6" t="str">
            <v>M/C</v>
          </cell>
          <cell r="K6" t="str">
            <v>型</v>
          </cell>
          <cell r="L6" t="str">
            <v>DC</v>
          </cell>
          <cell r="M6" t="str">
            <v>MA</v>
          </cell>
          <cell r="O6" t="str">
            <v>生          産</v>
          </cell>
          <cell r="R6" t="str">
            <v>/月</v>
          </cell>
          <cell r="S6" t="str">
            <v>生          産</v>
          </cell>
          <cell r="V6" t="str">
            <v>/日</v>
          </cell>
          <cell r="W6" t="str">
            <v>工          数</v>
          </cell>
          <cell r="Z6" t="str">
            <v>/日</v>
          </cell>
          <cell r="AA6" t="str">
            <v>生          産</v>
          </cell>
          <cell r="AD6" t="str">
            <v>/月</v>
          </cell>
          <cell r="AE6" t="str">
            <v>生          産</v>
          </cell>
          <cell r="AH6" t="str">
            <v>/日</v>
          </cell>
          <cell r="AI6" t="str">
            <v>工          数</v>
          </cell>
          <cell r="AL6" t="str">
            <v>/日</v>
          </cell>
          <cell r="AM6" t="str">
            <v>生          産</v>
          </cell>
          <cell r="AP6" t="str">
            <v>/月</v>
          </cell>
          <cell r="AQ6" t="str">
            <v>生          産</v>
          </cell>
          <cell r="AT6" t="str">
            <v>/日</v>
          </cell>
          <cell r="AU6" t="str">
            <v>工          数</v>
          </cell>
          <cell r="AX6" t="str">
            <v>/日</v>
          </cell>
          <cell r="AY6" t="str">
            <v>生          産</v>
          </cell>
          <cell r="BB6" t="str">
            <v>/月</v>
          </cell>
          <cell r="BC6" t="str">
            <v>生          産</v>
          </cell>
          <cell r="BF6" t="str">
            <v>/日</v>
          </cell>
          <cell r="BG6" t="str">
            <v>工          数</v>
          </cell>
          <cell r="BJ6" t="str">
            <v>/日</v>
          </cell>
          <cell r="BK6" t="str">
            <v>生          産</v>
          </cell>
          <cell r="BN6" t="str">
            <v>/月</v>
          </cell>
          <cell r="BO6" t="str">
            <v>生          産</v>
          </cell>
          <cell r="BR6" t="str">
            <v>/日</v>
          </cell>
          <cell r="BS6" t="str">
            <v>工          数</v>
          </cell>
          <cell r="BV6" t="str">
            <v>/日</v>
          </cell>
          <cell r="BW6" t="str">
            <v>生          産</v>
          </cell>
          <cell r="BZ6" t="str">
            <v>/月</v>
          </cell>
        </row>
        <row r="7">
          <cell r="C7" t="str">
            <v>M/C</v>
          </cell>
          <cell r="D7" t="str">
            <v>部              番</v>
          </cell>
          <cell r="I7" t="str">
            <v>C T</v>
          </cell>
          <cell r="J7" t="str">
            <v>稼動率</v>
          </cell>
          <cell r="K7" t="str">
            <v>稼動率</v>
          </cell>
          <cell r="L7" t="str">
            <v>合格率</v>
          </cell>
          <cell r="M7" t="str">
            <v>M合格率</v>
          </cell>
          <cell r="N7" t="str">
            <v>S T</v>
          </cell>
          <cell r="O7" t="str">
            <v>基  本</v>
          </cell>
          <cell r="P7" t="str">
            <v>追込み</v>
          </cell>
          <cell r="Q7" t="str">
            <v>外  作</v>
          </cell>
          <cell r="R7" t="str">
            <v>実  行</v>
          </cell>
          <cell r="S7" t="str">
            <v>基  本</v>
          </cell>
          <cell r="T7" t="str">
            <v>追込み</v>
          </cell>
          <cell r="U7" t="str">
            <v>外  作</v>
          </cell>
          <cell r="V7" t="str">
            <v>実  行</v>
          </cell>
          <cell r="W7" t="str">
            <v>基  本</v>
          </cell>
          <cell r="X7" t="str">
            <v>追込み</v>
          </cell>
          <cell r="Y7" t="str">
            <v>外  作</v>
          </cell>
          <cell r="Z7" t="str">
            <v>実  行</v>
          </cell>
          <cell r="AA7" t="str">
            <v>基  本</v>
          </cell>
          <cell r="AB7" t="str">
            <v>追込み</v>
          </cell>
          <cell r="AC7" t="str">
            <v>外  作</v>
          </cell>
          <cell r="AD7" t="str">
            <v>実  行</v>
          </cell>
          <cell r="AE7" t="str">
            <v>基  本</v>
          </cell>
          <cell r="AF7" t="str">
            <v>追込み</v>
          </cell>
          <cell r="AG7" t="str">
            <v>外  作</v>
          </cell>
          <cell r="AH7" t="str">
            <v>実  行</v>
          </cell>
          <cell r="AI7" t="str">
            <v>基  本</v>
          </cell>
          <cell r="AJ7" t="str">
            <v>追込み</v>
          </cell>
          <cell r="AK7" t="str">
            <v>外  作</v>
          </cell>
          <cell r="AL7" t="str">
            <v>実  行</v>
          </cell>
          <cell r="AM7" t="str">
            <v>基  本</v>
          </cell>
          <cell r="AN7" t="str">
            <v>追込み</v>
          </cell>
          <cell r="AO7" t="str">
            <v>外  作</v>
          </cell>
          <cell r="AP7" t="str">
            <v>実  行</v>
          </cell>
          <cell r="AQ7" t="str">
            <v>基  本</v>
          </cell>
          <cell r="AR7" t="str">
            <v>追込み</v>
          </cell>
          <cell r="AS7" t="str">
            <v>外  作</v>
          </cell>
          <cell r="AT7" t="str">
            <v>実  行</v>
          </cell>
          <cell r="AU7" t="str">
            <v>基  本</v>
          </cell>
          <cell r="AV7" t="str">
            <v>追込み</v>
          </cell>
          <cell r="AW7" t="str">
            <v>外  作</v>
          </cell>
          <cell r="AX7" t="str">
            <v>実  行</v>
          </cell>
          <cell r="AY7" t="str">
            <v>基  本</v>
          </cell>
          <cell r="AZ7" t="str">
            <v>追込み</v>
          </cell>
          <cell r="BA7" t="str">
            <v>外  作</v>
          </cell>
          <cell r="BB7" t="str">
            <v>実  行</v>
          </cell>
          <cell r="BC7" t="str">
            <v>基  本</v>
          </cell>
          <cell r="BD7" t="str">
            <v>追込み</v>
          </cell>
          <cell r="BE7" t="str">
            <v>外  作</v>
          </cell>
          <cell r="BF7" t="str">
            <v>実  行</v>
          </cell>
          <cell r="BG7" t="str">
            <v>基  本</v>
          </cell>
          <cell r="BH7" t="str">
            <v>追込み</v>
          </cell>
          <cell r="BI7" t="str">
            <v>外  作</v>
          </cell>
          <cell r="BJ7" t="str">
            <v>実  行</v>
          </cell>
          <cell r="BK7" t="str">
            <v>基  本</v>
          </cell>
          <cell r="BL7" t="str">
            <v>追込み</v>
          </cell>
          <cell r="BM7" t="str">
            <v>外  作</v>
          </cell>
          <cell r="BN7" t="str">
            <v>実  行</v>
          </cell>
          <cell r="BO7" t="str">
            <v>基  本</v>
          </cell>
          <cell r="BP7" t="str">
            <v>追込み</v>
          </cell>
          <cell r="BQ7" t="str">
            <v>外  作</v>
          </cell>
          <cell r="BR7" t="str">
            <v>実  行</v>
          </cell>
          <cell r="BS7" t="str">
            <v>基  本</v>
          </cell>
          <cell r="BT7" t="str">
            <v>追込み</v>
          </cell>
          <cell r="BU7" t="str">
            <v>外  作</v>
          </cell>
          <cell r="BV7" t="str">
            <v>実  行</v>
          </cell>
          <cell r="BW7" t="str">
            <v>基  本</v>
          </cell>
          <cell r="BX7" t="str">
            <v>追込み</v>
          </cell>
          <cell r="BY7" t="str">
            <v>外  作</v>
          </cell>
          <cell r="BZ7" t="str">
            <v>実  行</v>
          </cell>
        </row>
        <row r="8">
          <cell r="D8">
            <v>12200</v>
          </cell>
          <cell r="E8">
            <v>152</v>
          </cell>
          <cell r="F8" t="str">
            <v>0000</v>
          </cell>
          <cell r="G8" t="str">
            <v>XA</v>
          </cell>
          <cell r="H8" t="str">
            <v>H</v>
          </cell>
          <cell r="I8">
            <v>270</v>
          </cell>
          <cell r="J8">
            <v>0.8</v>
          </cell>
          <cell r="K8">
            <v>1</v>
          </cell>
          <cell r="L8">
            <v>0.92</v>
          </cell>
          <cell r="M8">
            <v>0.98</v>
          </cell>
          <cell r="N8">
            <v>374.3</v>
          </cell>
          <cell r="O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Z8">
            <v>0</v>
          </cell>
        </row>
        <row r="9">
          <cell r="D9">
            <v>12200</v>
          </cell>
          <cell r="E9">
            <v>399</v>
          </cell>
          <cell r="F9" t="str">
            <v>0000</v>
          </cell>
          <cell r="G9" t="str">
            <v>AA</v>
          </cell>
          <cell r="H9" t="str">
            <v>H</v>
          </cell>
          <cell r="I9">
            <v>280</v>
          </cell>
          <cell r="J9">
            <v>0.8</v>
          </cell>
          <cell r="K9">
            <v>1</v>
          </cell>
          <cell r="L9">
            <v>0.91</v>
          </cell>
          <cell r="M9">
            <v>0.98</v>
          </cell>
          <cell r="N9">
            <v>392.5</v>
          </cell>
          <cell r="O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Z9">
            <v>0</v>
          </cell>
        </row>
        <row r="10">
          <cell r="D10">
            <v>12200</v>
          </cell>
          <cell r="E10">
            <v>418</v>
          </cell>
          <cell r="F10" t="str">
            <v>0000</v>
          </cell>
          <cell r="G10" t="str">
            <v>AA</v>
          </cell>
          <cell r="H10" t="str">
            <v>H</v>
          </cell>
          <cell r="I10">
            <v>280</v>
          </cell>
          <cell r="J10">
            <v>0.8</v>
          </cell>
          <cell r="K10">
            <v>1</v>
          </cell>
          <cell r="L10">
            <v>0.94</v>
          </cell>
          <cell r="M10">
            <v>0.99</v>
          </cell>
          <cell r="N10">
            <v>376.1</v>
          </cell>
          <cell r="O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Z10">
            <v>0</v>
          </cell>
        </row>
        <row r="11">
          <cell r="D11">
            <v>12200</v>
          </cell>
          <cell r="E11" t="str">
            <v>GAA</v>
          </cell>
          <cell r="F11" t="str">
            <v>0000</v>
          </cell>
          <cell r="G11" t="str">
            <v>AA</v>
          </cell>
          <cell r="H11" t="str">
            <v>H</v>
          </cell>
          <cell r="I11">
            <v>85</v>
          </cell>
          <cell r="J11">
            <v>0.8</v>
          </cell>
          <cell r="K11">
            <v>1</v>
          </cell>
          <cell r="L11">
            <v>0.94</v>
          </cell>
          <cell r="M11">
            <v>0.99</v>
          </cell>
          <cell r="N11">
            <v>114.2</v>
          </cell>
          <cell r="O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Z11">
            <v>0</v>
          </cell>
        </row>
        <row r="12">
          <cell r="D12">
            <v>12200</v>
          </cell>
          <cell r="E12" t="str">
            <v>GE2</v>
          </cell>
          <cell r="F12">
            <v>6700</v>
          </cell>
          <cell r="G12" t="str">
            <v>AA</v>
          </cell>
          <cell r="H12" t="str">
            <v>H</v>
          </cell>
          <cell r="I12">
            <v>85</v>
          </cell>
          <cell r="J12">
            <v>0.8</v>
          </cell>
          <cell r="K12">
            <v>1</v>
          </cell>
          <cell r="L12">
            <v>0.94</v>
          </cell>
          <cell r="M12">
            <v>0.99</v>
          </cell>
          <cell r="N12">
            <v>114.2</v>
          </cell>
          <cell r="O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Z12">
            <v>0</v>
          </cell>
        </row>
        <row r="13">
          <cell r="D13">
            <v>12200</v>
          </cell>
          <cell r="E13" t="str">
            <v>GW7</v>
          </cell>
          <cell r="F13" t="str">
            <v>0000</v>
          </cell>
          <cell r="G13" t="str">
            <v>AA</v>
          </cell>
          <cell r="H13" t="str">
            <v>H</v>
          </cell>
          <cell r="I13">
            <v>85</v>
          </cell>
          <cell r="J13">
            <v>0.8</v>
          </cell>
          <cell r="K13">
            <v>1</v>
          </cell>
          <cell r="L13">
            <v>0.94</v>
          </cell>
          <cell r="M13">
            <v>0.99</v>
          </cell>
          <cell r="N13">
            <v>114.2</v>
          </cell>
          <cell r="O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Z13">
            <v>0</v>
          </cell>
        </row>
        <row r="14">
          <cell r="D14">
            <v>12200</v>
          </cell>
          <cell r="E14" t="str">
            <v>KA8</v>
          </cell>
          <cell r="F14" t="str">
            <v>0000</v>
          </cell>
          <cell r="G14" t="str">
            <v>XA</v>
          </cell>
          <cell r="H14" t="str">
            <v>H</v>
          </cell>
          <cell r="I14">
            <v>270</v>
          </cell>
          <cell r="J14">
            <v>0.8</v>
          </cell>
          <cell r="K14">
            <v>1</v>
          </cell>
          <cell r="L14">
            <v>0.94</v>
          </cell>
          <cell r="M14">
            <v>0.99</v>
          </cell>
          <cell r="N14">
            <v>362.7</v>
          </cell>
          <cell r="O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Z14">
            <v>0</v>
          </cell>
        </row>
        <row r="15">
          <cell r="D15">
            <v>12200</v>
          </cell>
          <cell r="E15" t="str">
            <v>KAB</v>
          </cell>
          <cell r="F15" t="str">
            <v>0000</v>
          </cell>
          <cell r="G15" t="str">
            <v>AA</v>
          </cell>
          <cell r="H15" t="str">
            <v>H</v>
          </cell>
          <cell r="I15">
            <v>260</v>
          </cell>
          <cell r="J15">
            <v>0.8</v>
          </cell>
          <cell r="K15">
            <v>1</v>
          </cell>
          <cell r="L15">
            <v>0.94</v>
          </cell>
          <cell r="M15">
            <v>0.99</v>
          </cell>
          <cell r="N15">
            <v>349.2</v>
          </cell>
          <cell r="O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Z15">
            <v>0</v>
          </cell>
        </row>
        <row r="16">
          <cell r="D16">
            <v>12200</v>
          </cell>
          <cell r="E16" t="str">
            <v>KBR</v>
          </cell>
          <cell r="F16" t="str">
            <v>0000</v>
          </cell>
          <cell r="G16" t="str">
            <v>AA</v>
          </cell>
          <cell r="H16" t="str">
            <v>H</v>
          </cell>
          <cell r="I16">
            <v>290</v>
          </cell>
          <cell r="J16">
            <v>0.8</v>
          </cell>
          <cell r="K16">
            <v>1</v>
          </cell>
          <cell r="L16">
            <v>0.92</v>
          </cell>
          <cell r="M16">
            <v>0.98</v>
          </cell>
          <cell r="N16">
            <v>402.1</v>
          </cell>
          <cell r="O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Z16">
            <v>0</v>
          </cell>
        </row>
        <row r="17">
          <cell r="C17" t="str">
            <v xml:space="preserve"> GDC</v>
          </cell>
          <cell r="D17">
            <v>12200</v>
          </cell>
          <cell r="E17" t="str">
            <v>KJ9</v>
          </cell>
          <cell r="F17" t="str">
            <v>0000</v>
          </cell>
          <cell r="G17" t="str">
            <v>AA</v>
          </cell>
          <cell r="H17" t="str">
            <v>H</v>
          </cell>
          <cell r="I17">
            <v>140</v>
          </cell>
          <cell r="J17">
            <v>0.8</v>
          </cell>
          <cell r="K17">
            <v>1</v>
          </cell>
          <cell r="L17">
            <v>0.94</v>
          </cell>
          <cell r="M17">
            <v>0.99</v>
          </cell>
          <cell r="N17">
            <v>188.1</v>
          </cell>
          <cell r="O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Z17">
            <v>0</v>
          </cell>
        </row>
        <row r="18">
          <cell r="C18" t="str">
            <v xml:space="preserve">小型 </v>
          </cell>
          <cell r="D18">
            <v>12200</v>
          </cell>
          <cell r="E18" t="str">
            <v>KR3</v>
          </cell>
          <cell r="F18">
            <v>8700</v>
          </cell>
          <cell r="G18" t="str">
            <v>AA</v>
          </cell>
          <cell r="H18" t="str">
            <v>H</v>
          </cell>
          <cell r="I18">
            <v>330</v>
          </cell>
          <cell r="J18">
            <v>0.8</v>
          </cell>
          <cell r="K18">
            <v>1</v>
          </cell>
          <cell r="L18">
            <v>0.91</v>
          </cell>
          <cell r="M18">
            <v>0.98</v>
          </cell>
          <cell r="N18">
            <v>462.5</v>
          </cell>
          <cell r="O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Z18">
            <v>0</v>
          </cell>
        </row>
        <row r="19">
          <cell r="D19">
            <v>12200</v>
          </cell>
          <cell r="E19" t="str">
            <v>KS4</v>
          </cell>
          <cell r="F19" t="str">
            <v>0000</v>
          </cell>
          <cell r="G19" t="str">
            <v>AA</v>
          </cell>
          <cell r="H19" t="str">
            <v>H</v>
          </cell>
          <cell r="I19">
            <v>140</v>
          </cell>
          <cell r="J19">
            <v>0.8</v>
          </cell>
          <cell r="K19">
            <v>1</v>
          </cell>
          <cell r="L19">
            <v>0.94</v>
          </cell>
          <cell r="M19">
            <v>0.99</v>
          </cell>
          <cell r="N19">
            <v>188.1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Z19">
            <v>0</v>
          </cell>
        </row>
        <row r="20">
          <cell r="D20">
            <v>12200</v>
          </cell>
          <cell r="E20" t="str">
            <v>GEYA</v>
          </cell>
          <cell r="F20" t="str">
            <v>0000</v>
          </cell>
          <cell r="G20" t="str">
            <v>AA</v>
          </cell>
          <cell r="H20" t="str">
            <v>H</v>
          </cell>
          <cell r="I20">
            <v>270</v>
          </cell>
          <cell r="J20">
            <v>0.8</v>
          </cell>
          <cell r="K20">
            <v>1</v>
          </cell>
          <cell r="L20">
            <v>0.92</v>
          </cell>
          <cell r="M20">
            <v>0.98</v>
          </cell>
          <cell r="N20">
            <v>374.3</v>
          </cell>
          <cell r="O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Z20">
            <v>0</v>
          </cell>
        </row>
        <row r="21">
          <cell r="D21">
            <v>12200</v>
          </cell>
          <cell r="E21" t="str">
            <v>KW4</v>
          </cell>
          <cell r="F21" t="str">
            <v>0000</v>
          </cell>
          <cell r="G21" t="str">
            <v>AA</v>
          </cell>
          <cell r="H21" t="str">
            <v>H</v>
          </cell>
          <cell r="I21">
            <v>280</v>
          </cell>
          <cell r="J21">
            <v>0.8</v>
          </cell>
          <cell r="K21">
            <v>1</v>
          </cell>
          <cell r="L21">
            <v>0.92</v>
          </cell>
          <cell r="M21">
            <v>0.98</v>
          </cell>
          <cell r="N21">
            <v>388.2</v>
          </cell>
          <cell r="O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Z21">
            <v>0</v>
          </cell>
        </row>
        <row r="22">
          <cell r="D22">
            <v>12200</v>
          </cell>
          <cell r="E22" t="str">
            <v>KCM</v>
          </cell>
          <cell r="F22" t="str">
            <v>0002</v>
          </cell>
          <cell r="G22" t="str">
            <v>AA</v>
          </cell>
          <cell r="H22" t="str">
            <v>H</v>
          </cell>
          <cell r="I22">
            <v>280</v>
          </cell>
          <cell r="J22">
            <v>0.8</v>
          </cell>
          <cell r="K22">
            <v>1</v>
          </cell>
          <cell r="L22">
            <v>0.91</v>
          </cell>
          <cell r="M22">
            <v>0.98</v>
          </cell>
          <cell r="N22">
            <v>392.5</v>
          </cell>
          <cell r="O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Z22">
            <v>0</v>
          </cell>
        </row>
        <row r="23">
          <cell r="D23">
            <v>12200</v>
          </cell>
          <cell r="E23" t="str">
            <v>KCN</v>
          </cell>
          <cell r="F23" t="str">
            <v>0002</v>
          </cell>
          <cell r="G23" t="str">
            <v>AA</v>
          </cell>
          <cell r="H23" t="str">
            <v>H</v>
          </cell>
          <cell r="I23">
            <v>280</v>
          </cell>
          <cell r="J23">
            <v>0.8</v>
          </cell>
          <cell r="K23">
            <v>1</v>
          </cell>
          <cell r="L23">
            <v>0.91</v>
          </cell>
          <cell r="M23">
            <v>0.98</v>
          </cell>
          <cell r="N23">
            <v>392.5</v>
          </cell>
          <cell r="O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Z23">
            <v>0</v>
          </cell>
        </row>
        <row r="24">
          <cell r="D24">
            <v>12200</v>
          </cell>
          <cell r="E24" t="str">
            <v>KCZ</v>
          </cell>
          <cell r="F24" t="str">
            <v>0001</v>
          </cell>
          <cell r="G24" t="str">
            <v>AA</v>
          </cell>
          <cell r="H24" t="str">
            <v>H</v>
          </cell>
          <cell r="I24">
            <v>280</v>
          </cell>
          <cell r="J24">
            <v>0.8</v>
          </cell>
          <cell r="K24">
            <v>1</v>
          </cell>
          <cell r="L24">
            <v>0.91</v>
          </cell>
          <cell r="M24">
            <v>0.98</v>
          </cell>
          <cell r="N24">
            <v>392.5</v>
          </cell>
          <cell r="O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Z24">
            <v>0</v>
          </cell>
        </row>
        <row r="25">
          <cell r="D25">
            <v>12200</v>
          </cell>
          <cell r="E25" t="str">
            <v>KC2W</v>
          </cell>
          <cell r="F25" t="str">
            <v>9600</v>
          </cell>
          <cell r="G25" t="str">
            <v>AA</v>
          </cell>
          <cell r="H25" t="str">
            <v>H</v>
          </cell>
          <cell r="I25">
            <v>280</v>
          </cell>
          <cell r="J25">
            <v>0.8</v>
          </cell>
          <cell r="K25">
            <v>1</v>
          </cell>
          <cell r="L25">
            <v>0.91</v>
          </cell>
          <cell r="M25">
            <v>0.98</v>
          </cell>
          <cell r="N25">
            <v>392.5</v>
          </cell>
          <cell r="O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Z25">
            <v>0</v>
          </cell>
        </row>
        <row r="26">
          <cell r="D26">
            <v>12200</v>
          </cell>
          <cell r="E26" t="str">
            <v>KCY</v>
          </cell>
          <cell r="F26" t="str">
            <v>0000</v>
          </cell>
          <cell r="G26" t="str">
            <v>AA</v>
          </cell>
          <cell r="H26" t="str">
            <v>H</v>
          </cell>
          <cell r="I26">
            <v>280</v>
          </cell>
          <cell r="J26">
            <v>0.8</v>
          </cell>
          <cell r="K26">
            <v>1</v>
          </cell>
          <cell r="L26">
            <v>0.93</v>
          </cell>
          <cell r="M26">
            <v>0.98</v>
          </cell>
          <cell r="N26">
            <v>384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Z26">
            <v>0</v>
          </cell>
        </row>
        <row r="27">
          <cell r="D27">
            <v>12200</v>
          </cell>
          <cell r="E27" t="str">
            <v>KR6</v>
          </cell>
          <cell r="F27" t="str">
            <v>0000</v>
          </cell>
          <cell r="G27" t="str">
            <v>AA</v>
          </cell>
          <cell r="H27" t="str">
            <v>H</v>
          </cell>
          <cell r="I27">
            <v>280</v>
          </cell>
          <cell r="J27">
            <v>0.8</v>
          </cell>
          <cell r="K27">
            <v>1</v>
          </cell>
          <cell r="L27">
            <v>0.91</v>
          </cell>
          <cell r="M27">
            <v>0.98</v>
          </cell>
          <cell r="N27">
            <v>392.5</v>
          </cell>
          <cell r="O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Z27">
            <v>0</v>
          </cell>
        </row>
        <row r="28">
          <cell r="D28">
            <v>12200</v>
          </cell>
          <cell r="E28" t="str">
            <v>MCG</v>
          </cell>
          <cell r="F28" t="str">
            <v>0000</v>
          </cell>
          <cell r="G28" t="str">
            <v>AA</v>
          </cell>
          <cell r="H28" t="str">
            <v>H</v>
          </cell>
          <cell r="I28">
            <v>280</v>
          </cell>
          <cell r="J28">
            <v>0.8</v>
          </cell>
          <cell r="K28">
            <v>1</v>
          </cell>
          <cell r="L28">
            <v>0.93</v>
          </cell>
          <cell r="M28">
            <v>0.98</v>
          </cell>
          <cell r="N28">
            <v>384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Z28">
            <v>0</v>
          </cell>
        </row>
        <row r="29">
          <cell r="D29">
            <v>12200</v>
          </cell>
          <cell r="E29" t="str">
            <v>KPB</v>
          </cell>
          <cell r="F29" t="str">
            <v>0000</v>
          </cell>
          <cell r="G29" t="str">
            <v>AA</v>
          </cell>
          <cell r="H29" t="str">
            <v>H</v>
          </cell>
          <cell r="I29">
            <v>260</v>
          </cell>
          <cell r="J29">
            <v>0.8</v>
          </cell>
          <cell r="K29">
            <v>1</v>
          </cell>
          <cell r="L29">
            <v>0.94</v>
          </cell>
          <cell r="M29">
            <v>0.99</v>
          </cell>
          <cell r="N29">
            <v>349.2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Z29">
            <v>0</v>
          </cell>
        </row>
        <row r="30"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Z30">
            <v>0</v>
          </cell>
        </row>
        <row r="31">
          <cell r="O31">
            <v>0</v>
          </cell>
          <cell r="P31">
            <v>0</v>
          </cell>
          <cell r="Q31">
            <v>0</v>
          </cell>
          <cell r="R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</row>
        <row r="32"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</row>
        <row r="33">
          <cell r="D33">
            <v>12210</v>
          </cell>
          <cell r="E33" t="str">
            <v>ZG5</v>
          </cell>
          <cell r="F33" t="str">
            <v>L000</v>
          </cell>
          <cell r="G33" t="str">
            <v>AA</v>
          </cell>
          <cell r="H33" t="str">
            <v>H</v>
          </cell>
          <cell r="I33">
            <v>325</v>
          </cell>
          <cell r="J33">
            <v>0.75</v>
          </cell>
          <cell r="K33">
            <v>1</v>
          </cell>
          <cell r="L33">
            <v>0.6</v>
          </cell>
          <cell r="M33">
            <v>0.97</v>
          </cell>
          <cell r="N33">
            <v>744.6</v>
          </cell>
          <cell r="O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Z33">
            <v>0</v>
          </cell>
        </row>
        <row r="34">
          <cell r="D34">
            <v>12210</v>
          </cell>
          <cell r="E34" t="str">
            <v>ZG5</v>
          </cell>
          <cell r="F34" t="str">
            <v>0000</v>
          </cell>
          <cell r="G34" t="str">
            <v>AA</v>
          </cell>
          <cell r="H34" t="str">
            <v>H</v>
          </cell>
          <cell r="I34">
            <v>325</v>
          </cell>
          <cell r="J34">
            <v>0.75</v>
          </cell>
          <cell r="K34">
            <v>1</v>
          </cell>
          <cell r="L34">
            <v>0.6</v>
          </cell>
          <cell r="M34">
            <v>0.97</v>
          </cell>
          <cell r="N34">
            <v>744.6</v>
          </cell>
          <cell r="O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Z34">
            <v>0</v>
          </cell>
        </row>
        <row r="35">
          <cell r="C35" t="str">
            <v xml:space="preserve"> GDC</v>
          </cell>
          <cell r="D35">
            <v>12200</v>
          </cell>
          <cell r="E35" t="str">
            <v>KCW</v>
          </cell>
          <cell r="F35">
            <v>8500</v>
          </cell>
          <cell r="G35" t="str">
            <v>AA</v>
          </cell>
          <cell r="H35" t="str">
            <v>H</v>
          </cell>
          <cell r="I35">
            <v>160</v>
          </cell>
          <cell r="J35">
            <v>0.75</v>
          </cell>
          <cell r="K35">
            <v>1</v>
          </cell>
          <cell r="L35">
            <v>0.94</v>
          </cell>
          <cell r="M35">
            <v>0.98</v>
          </cell>
          <cell r="N35">
            <v>231.6</v>
          </cell>
          <cell r="O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Z35">
            <v>0</v>
          </cell>
        </row>
        <row r="36">
          <cell r="C36" t="str">
            <v xml:space="preserve">中型 </v>
          </cell>
          <cell r="D36">
            <v>12200</v>
          </cell>
          <cell r="E36" t="str">
            <v>KCWP</v>
          </cell>
          <cell r="F36" t="str">
            <v>J100</v>
          </cell>
          <cell r="G36" t="str">
            <v>AA</v>
          </cell>
          <cell r="H36" t="str">
            <v>H</v>
          </cell>
          <cell r="I36">
            <v>160</v>
          </cell>
          <cell r="J36">
            <v>0.75</v>
          </cell>
          <cell r="K36">
            <v>1</v>
          </cell>
          <cell r="L36">
            <v>0.94</v>
          </cell>
          <cell r="M36">
            <v>0.98</v>
          </cell>
          <cell r="N36">
            <v>231.6</v>
          </cell>
          <cell r="O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Z36">
            <v>0</v>
          </cell>
        </row>
        <row r="37"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Z37">
            <v>0</v>
          </cell>
        </row>
        <row r="38"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Z38">
            <v>0</v>
          </cell>
        </row>
        <row r="40"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</row>
        <row r="41">
          <cell r="D41">
            <v>12200</v>
          </cell>
          <cell r="E41" t="str">
            <v>KCM</v>
          </cell>
          <cell r="F41" t="str">
            <v>0002</v>
          </cell>
          <cell r="G41" t="str">
            <v>AA</v>
          </cell>
          <cell r="H41" t="str">
            <v>H</v>
          </cell>
          <cell r="I41">
            <v>140</v>
          </cell>
          <cell r="J41">
            <v>0.79</v>
          </cell>
          <cell r="K41">
            <v>1</v>
          </cell>
          <cell r="L41">
            <v>0.93</v>
          </cell>
          <cell r="M41">
            <v>0.97</v>
          </cell>
          <cell r="N41">
            <v>196.4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Z41">
            <v>0</v>
          </cell>
        </row>
        <row r="42">
          <cell r="D42">
            <v>12200</v>
          </cell>
          <cell r="E42" t="str">
            <v>KCN</v>
          </cell>
          <cell r="F42" t="str">
            <v>0002</v>
          </cell>
          <cell r="G42" t="str">
            <v>AA</v>
          </cell>
          <cell r="H42" t="str">
            <v>H</v>
          </cell>
          <cell r="I42">
            <v>140</v>
          </cell>
          <cell r="J42">
            <v>0.79</v>
          </cell>
          <cell r="K42">
            <v>1</v>
          </cell>
          <cell r="L42">
            <v>0.93</v>
          </cell>
          <cell r="M42">
            <v>0.97</v>
          </cell>
          <cell r="N42">
            <v>196.4</v>
          </cell>
          <cell r="O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Z42">
            <v>0</v>
          </cell>
        </row>
        <row r="43">
          <cell r="C43" t="str">
            <v>LP M/C</v>
          </cell>
          <cell r="D43">
            <v>12200</v>
          </cell>
          <cell r="E43" t="str">
            <v>KC2W</v>
          </cell>
          <cell r="F43" t="str">
            <v>9600</v>
          </cell>
          <cell r="G43" t="str">
            <v>AA</v>
          </cell>
          <cell r="H43" t="str">
            <v>H</v>
          </cell>
          <cell r="I43">
            <v>140</v>
          </cell>
          <cell r="J43">
            <v>0.79</v>
          </cell>
          <cell r="K43">
            <v>1</v>
          </cell>
          <cell r="L43">
            <v>0.93</v>
          </cell>
          <cell r="M43">
            <v>0.97</v>
          </cell>
          <cell r="N43">
            <v>196.4</v>
          </cell>
          <cell r="O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Z43">
            <v>0</v>
          </cell>
        </row>
        <row r="44">
          <cell r="D44">
            <v>12200</v>
          </cell>
          <cell r="E44" t="str">
            <v>HM7</v>
          </cell>
          <cell r="F44" t="str">
            <v>0000</v>
          </cell>
          <cell r="G44" t="str">
            <v>AA</v>
          </cell>
          <cell r="H44" t="str">
            <v>H</v>
          </cell>
          <cell r="I44">
            <v>140</v>
          </cell>
          <cell r="J44">
            <v>0.79</v>
          </cell>
          <cell r="K44">
            <v>1</v>
          </cell>
          <cell r="L44">
            <v>0.93</v>
          </cell>
          <cell r="M44">
            <v>0.97</v>
          </cell>
          <cell r="N44">
            <v>196.4</v>
          </cell>
          <cell r="O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Z44">
            <v>0</v>
          </cell>
        </row>
        <row r="45">
          <cell r="D45">
            <v>12200</v>
          </cell>
          <cell r="E45">
            <v>399</v>
          </cell>
          <cell r="F45" t="str">
            <v>0000</v>
          </cell>
          <cell r="G45" t="str">
            <v>AA</v>
          </cell>
          <cell r="H45" t="str">
            <v>H</v>
          </cell>
          <cell r="I45">
            <v>140</v>
          </cell>
          <cell r="J45">
            <v>0.79</v>
          </cell>
          <cell r="K45">
            <v>1</v>
          </cell>
          <cell r="L45">
            <v>0.93</v>
          </cell>
          <cell r="M45">
            <v>0.97</v>
          </cell>
          <cell r="N45">
            <v>196.4</v>
          </cell>
          <cell r="O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Z45">
            <v>0</v>
          </cell>
        </row>
        <row r="46">
          <cell r="D46">
            <v>12200</v>
          </cell>
          <cell r="E46" t="str">
            <v>HN0</v>
          </cell>
          <cell r="F46" t="str">
            <v>0000</v>
          </cell>
          <cell r="G46" t="str">
            <v>AA</v>
          </cell>
          <cell r="H46" t="str">
            <v>H</v>
          </cell>
          <cell r="I46">
            <v>140</v>
          </cell>
          <cell r="J46">
            <v>0.79</v>
          </cell>
          <cell r="K46">
            <v>1</v>
          </cell>
          <cell r="L46">
            <v>0.93</v>
          </cell>
          <cell r="M46">
            <v>0.97</v>
          </cell>
          <cell r="N46">
            <v>196.4</v>
          </cell>
          <cell r="O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Z46">
            <v>0</v>
          </cell>
        </row>
        <row r="47">
          <cell r="D47">
            <v>12200</v>
          </cell>
          <cell r="E47" t="str">
            <v>MBV</v>
          </cell>
          <cell r="F47" t="str">
            <v>CL400</v>
          </cell>
          <cell r="G47" t="str">
            <v>AA</v>
          </cell>
          <cell r="H47" t="str">
            <v>H</v>
          </cell>
          <cell r="I47">
            <v>140</v>
          </cell>
          <cell r="J47">
            <v>0.79</v>
          </cell>
          <cell r="K47">
            <v>1</v>
          </cell>
          <cell r="L47">
            <v>0.93</v>
          </cell>
          <cell r="M47">
            <v>0.97</v>
          </cell>
          <cell r="N47">
            <v>196.4</v>
          </cell>
          <cell r="O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Z47">
            <v>0</v>
          </cell>
        </row>
        <row r="48">
          <cell r="D48">
            <v>12200</v>
          </cell>
          <cell r="E48" t="str">
            <v>GEE</v>
          </cell>
          <cell r="F48" t="str">
            <v>0000</v>
          </cell>
          <cell r="G48" t="str">
            <v>AA</v>
          </cell>
          <cell r="H48" t="str">
            <v>H</v>
          </cell>
          <cell r="I48">
            <v>70</v>
          </cell>
          <cell r="J48">
            <v>0.79</v>
          </cell>
          <cell r="K48">
            <v>1</v>
          </cell>
          <cell r="L48">
            <v>0.70499999999999996</v>
          </cell>
          <cell r="M48">
            <v>0.92</v>
          </cell>
          <cell r="N48">
            <v>136.6</v>
          </cell>
          <cell r="O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Z48">
            <v>0</v>
          </cell>
        </row>
        <row r="49">
          <cell r="D49">
            <v>12200</v>
          </cell>
          <cell r="E49" t="str">
            <v>HN4/5</v>
          </cell>
          <cell r="F49">
            <v>6700</v>
          </cell>
          <cell r="G49" t="str">
            <v>AA</v>
          </cell>
          <cell r="H49" t="str">
            <v>H</v>
          </cell>
          <cell r="I49">
            <v>140</v>
          </cell>
          <cell r="J49">
            <v>0.79</v>
          </cell>
          <cell r="K49">
            <v>1</v>
          </cell>
          <cell r="L49">
            <v>0.93</v>
          </cell>
          <cell r="M49">
            <v>0.97</v>
          </cell>
          <cell r="N49">
            <v>196.4</v>
          </cell>
          <cell r="O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Z49">
            <v>0</v>
          </cell>
        </row>
        <row r="50">
          <cell r="D50">
            <v>12200</v>
          </cell>
          <cell r="E50" t="str">
            <v>HN6</v>
          </cell>
          <cell r="F50" t="str">
            <v>0000</v>
          </cell>
          <cell r="G50" t="str">
            <v>AA</v>
          </cell>
          <cell r="H50" t="str">
            <v>H</v>
          </cell>
          <cell r="I50">
            <v>140</v>
          </cell>
          <cell r="J50">
            <v>0.79</v>
          </cell>
          <cell r="K50">
            <v>1</v>
          </cell>
          <cell r="L50">
            <v>0.93</v>
          </cell>
          <cell r="M50">
            <v>0.97</v>
          </cell>
          <cell r="N50">
            <v>196.4</v>
          </cell>
          <cell r="O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Z50">
            <v>0</v>
          </cell>
        </row>
        <row r="51">
          <cell r="D51">
            <v>12200</v>
          </cell>
          <cell r="E51" t="str">
            <v>MCT</v>
          </cell>
          <cell r="G51" t="str">
            <v>AA</v>
          </cell>
          <cell r="H51" t="str">
            <v>H</v>
          </cell>
          <cell r="I51">
            <v>140</v>
          </cell>
          <cell r="J51">
            <v>0.79</v>
          </cell>
          <cell r="K51">
            <v>1</v>
          </cell>
          <cell r="L51">
            <v>0.93</v>
          </cell>
          <cell r="M51">
            <v>0.97</v>
          </cell>
          <cell r="N51">
            <v>196.4</v>
          </cell>
          <cell r="O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Z51">
            <v>0</v>
          </cell>
        </row>
        <row r="52">
          <cell r="D52">
            <v>12200</v>
          </cell>
          <cell r="E52" t="str">
            <v>KPK</v>
          </cell>
          <cell r="G52" t="str">
            <v>AA</v>
          </cell>
          <cell r="H52" t="str">
            <v>H</v>
          </cell>
          <cell r="I52">
            <v>140</v>
          </cell>
          <cell r="J52">
            <v>0.79</v>
          </cell>
          <cell r="K52">
            <v>1</v>
          </cell>
          <cell r="L52">
            <v>0.93</v>
          </cell>
          <cell r="M52">
            <v>0.97</v>
          </cell>
          <cell r="N52">
            <v>196.4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Z52">
            <v>0</v>
          </cell>
        </row>
        <row r="53">
          <cell r="D53">
            <v>12200</v>
          </cell>
          <cell r="E53" t="str">
            <v>KCPH</v>
          </cell>
          <cell r="F53" t="str">
            <v>J000</v>
          </cell>
          <cell r="G53" t="str">
            <v>AA</v>
          </cell>
          <cell r="H53" t="str">
            <v>H</v>
          </cell>
          <cell r="I53">
            <v>140</v>
          </cell>
          <cell r="J53">
            <v>0.79</v>
          </cell>
          <cell r="K53">
            <v>1</v>
          </cell>
          <cell r="L53">
            <v>0.93</v>
          </cell>
          <cell r="M53">
            <v>0.97</v>
          </cell>
          <cell r="N53">
            <v>196.4</v>
          </cell>
          <cell r="O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Z53">
            <v>0</v>
          </cell>
        </row>
        <row r="54">
          <cell r="D54">
            <v>12200</v>
          </cell>
          <cell r="E54" t="str">
            <v>KC1G</v>
          </cell>
          <cell r="F54" t="str">
            <v>J100</v>
          </cell>
          <cell r="G54" t="str">
            <v>AA</v>
          </cell>
          <cell r="H54" t="str">
            <v>H</v>
          </cell>
          <cell r="I54">
            <v>140</v>
          </cell>
          <cell r="J54">
            <v>0.79</v>
          </cell>
          <cell r="K54">
            <v>1</v>
          </cell>
          <cell r="L54">
            <v>0.93</v>
          </cell>
          <cell r="M54">
            <v>0.97</v>
          </cell>
          <cell r="N54">
            <v>196.4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Z54">
            <v>0</v>
          </cell>
        </row>
        <row r="55">
          <cell r="D55">
            <v>12200</v>
          </cell>
          <cell r="E55" t="str">
            <v>MEF</v>
          </cell>
          <cell r="G55" t="str">
            <v>AA</v>
          </cell>
          <cell r="H55" t="str">
            <v>H</v>
          </cell>
          <cell r="I55">
            <v>140</v>
          </cell>
          <cell r="J55">
            <v>0.79</v>
          </cell>
          <cell r="K55">
            <v>1</v>
          </cell>
          <cell r="L55">
            <v>0.93</v>
          </cell>
          <cell r="M55">
            <v>0.97</v>
          </cell>
          <cell r="N55">
            <v>196.4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Z55">
            <v>0</v>
          </cell>
        </row>
        <row r="56">
          <cell r="D56">
            <v>12200</v>
          </cell>
          <cell r="E56" t="str">
            <v>HN8</v>
          </cell>
          <cell r="G56" t="str">
            <v>AA</v>
          </cell>
          <cell r="H56" t="str">
            <v>H</v>
          </cell>
          <cell r="I56">
            <v>140</v>
          </cell>
          <cell r="J56">
            <v>0.79</v>
          </cell>
          <cell r="K56">
            <v>1</v>
          </cell>
          <cell r="L56">
            <v>0.93</v>
          </cell>
          <cell r="M56">
            <v>0.97</v>
          </cell>
          <cell r="N56">
            <v>196.4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Z56">
            <v>0</v>
          </cell>
        </row>
        <row r="57">
          <cell r="D57">
            <v>12200</v>
          </cell>
          <cell r="E57" t="str">
            <v>HN7</v>
          </cell>
          <cell r="G57" t="str">
            <v>AA</v>
          </cell>
          <cell r="H57" t="str">
            <v>H</v>
          </cell>
          <cell r="I57">
            <v>140</v>
          </cell>
          <cell r="J57">
            <v>0.79</v>
          </cell>
          <cell r="K57">
            <v>1</v>
          </cell>
          <cell r="L57">
            <v>0.93</v>
          </cell>
          <cell r="M57">
            <v>0.97</v>
          </cell>
          <cell r="N57">
            <v>196.4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Z57">
            <v>0</v>
          </cell>
        </row>
        <row r="58">
          <cell r="I58">
            <v>140</v>
          </cell>
          <cell r="J58">
            <v>0.79</v>
          </cell>
          <cell r="K58">
            <v>1</v>
          </cell>
          <cell r="L58">
            <v>0.93</v>
          </cell>
          <cell r="M58">
            <v>0.97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Z58">
            <v>0</v>
          </cell>
        </row>
        <row r="59">
          <cell r="D59" t="str">
            <v xml:space="preserve"> ４ＲＬＰ キャッチボール分 入</v>
          </cell>
          <cell r="H59" t="str">
            <v>H</v>
          </cell>
          <cell r="I59">
            <v>135</v>
          </cell>
          <cell r="J59">
            <v>0.82950000000000002</v>
          </cell>
          <cell r="K59">
            <v>1</v>
          </cell>
          <cell r="L59">
            <v>0.96</v>
          </cell>
          <cell r="M59">
            <v>0.96</v>
          </cell>
          <cell r="N59">
            <v>176.6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B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N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Z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L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X59">
            <v>0</v>
          </cell>
          <cell r="BZ59">
            <v>0</v>
          </cell>
        </row>
        <row r="60">
          <cell r="O60">
            <v>0</v>
          </cell>
          <cell r="P60">
            <v>0</v>
          </cell>
          <cell r="Q60">
            <v>0</v>
          </cell>
          <cell r="R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</row>
        <row r="61"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</row>
        <row r="63"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</row>
        <row r="64">
          <cell r="O64">
            <v>0</v>
          </cell>
          <cell r="AA64">
            <v>0</v>
          </cell>
          <cell r="AM64">
            <v>0</v>
          </cell>
          <cell r="AY64">
            <v>0</v>
          </cell>
          <cell r="BK64">
            <v>0</v>
          </cell>
          <cell r="BW64">
            <v>0</v>
          </cell>
        </row>
        <row r="65">
          <cell r="O65" t="str">
            <v>８０期ＡＶＥ</v>
          </cell>
          <cell r="R65">
            <v>1</v>
          </cell>
          <cell r="Z65">
            <v>1</v>
          </cell>
          <cell r="AA65" t="str">
            <v>８１期ＡＶＥ</v>
          </cell>
          <cell r="AD65">
            <v>1</v>
          </cell>
          <cell r="AL65">
            <v>1</v>
          </cell>
          <cell r="AM65" t="str">
            <v>８０期期末</v>
          </cell>
          <cell r="AP65">
            <v>1</v>
          </cell>
          <cell r="AX65">
            <v>1</v>
          </cell>
          <cell r="AY65" t="str">
            <v>８１期期末</v>
          </cell>
          <cell r="BB65">
            <v>1</v>
          </cell>
          <cell r="BJ65">
            <v>1</v>
          </cell>
          <cell r="BK65" t="str">
            <v>０月</v>
          </cell>
          <cell r="BN65">
            <v>20</v>
          </cell>
          <cell r="BV65">
            <v>20</v>
          </cell>
          <cell r="BW65" t="str">
            <v>０月</v>
          </cell>
          <cell r="BZ65">
            <v>20.5</v>
          </cell>
        </row>
        <row r="66">
          <cell r="C66" t="str">
            <v>引当</v>
          </cell>
          <cell r="J66" t="str">
            <v>M/C</v>
          </cell>
          <cell r="K66" t="str">
            <v>型</v>
          </cell>
          <cell r="L66" t="str">
            <v>DC</v>
          </cell>
          <cell r="M66" t="str">
            <v>MA</v>
          </cell>
          <cell r="N66" t="str">
            <v>3S設定</v>
          </cell>
          <cell r="O66" t="str">
            <v>生          産</v>
          </cell>
          <cell r="R66" t="str">
            <v>/月</v>
          </cell>
          <cell r="S66" t="str">
            <v>生          産</v>
          </cell>
          <cell r="V66" t="str">
            <v>/日</v>
          </cell>
          <cell r="W66" t="str">
            <v>工          数</v>
          </cell>
          <cell r="Z66" t="str">
            <v>/日</v>
          </cell>
          <cell r="AA66" t="str">
            <v>生          産</v>
          </cell>
          <cell r="AD66" t="str">
            <v>/月</v>
          </cell>
          <cell r="AE66" t="str">
            <v>生          産</v>
          </cell>
          <cell r="AH66" t="str">
            <v>/日</v>
          </cell>
          <cell r="AI66" t="str">
            <v>工          数</v>
          </cell>
          <cell r="AL66" t="str">
            <v>/日</v>
          </cell>
          <cell r="AM66" t="str">
            <v>生          産</v>
          </cell>
          <cell r="AP66" t="str">
            <v>/月</v>
          </cell>
          <cell r="AQ66" t="str">
            <v>生          産</v>
          </cell>
          <cell r="AT66" t="str">
            <v>/日</v>
          </cell>
          <cell r="AU66" t="str">
            <v>工          数</v>
          </cell>
          <cell r="AX66" t="str">
            <v>/日</v>
          </cell>
          <cell r="AY66" t="str">
            <v>生          産</v>
          </cell>
          <cell r="BB66" t="str">
            <v>/月</v>
          </cell>
          <cell r="BC66" t="str">
            <v>生          産</v>
          </cell>
          <cell r="BF66" t="str">
            <v>/日</v>
          </cell>
          <cell r="BG66" t="str">
            <v>工          数</v>
          </cell>
          <cell r="BJ66" t="str">
            <v>/日</v>
          </cell>
          <cell r="BK66" t="str">
            <v>生          産</v>
          </cell>
          <cell r="BN66" t="str">
            <v>/月</v>
          </cell>
          <cell r="BO66" t="str">
            <v>生          産</v>
          </cell>
          <cell r="BR66" t="str">
            <v>/日</v>
          </cell>
          <cell r="BS66" t="str">
            <v>工          数</v>
          </cell>
          <cell r="BV66" t="str">
            <v>/日</v>
          </cell>
          <cell r="BW66" t="str">
            <v>生          産</v>
          </cell>
          <cell r="BZ66" t="str">
            <v>/月</v>
          </cell>
        </row>
        <row r="67">
          <cell r="C67" t="str">
            <v>M/C</v>
          </cell>
          <cell r="D67" t="str">
            <v>部              番</v>
          </cell>
          <cell r="I67" t="str">
            <v>C T</v>
          </cell>
          <cell r="J67" t="str">
            <v>稼動率</v>
          </cell>
          <cell r="K67" t="str">
            <v>稼動率</v>
          </cell>
          <cell r="L67" t="str">
            <v>合格率</v>
          </cell>
          <cell r="M67" t="str">
            <v>M合格率</v>
          </cell>
          <cell r="N67" t="str">
            <v>S T</v>
          </cell>
          <cell r="O67" t="str">
            <v>基  本</v>
          </cell>
          <cell r="P67" t="str">
            <v>追込み</v>
          </cell>
          <cell r="Q67" t="str">
            <v>外  作</v>
          </cell>
          <cell r="R67" t="str">
            <v>実  行</v>
          </cell>
          <cell r="S67" t="str">
            <v>基  本</v>
          </cell>
          <cell r="T67" t="str">
            <v>追込み</v>
          </cell>
          <cell r="U67" t="str">
            <v>外  作</v>
          </cell>
          <cell r="V67" t="str">
            <v>実  行</v>
          </cell>
          <cell r="W67" t="str">
            <v>基  本</v>
          </cell>
          <cell r="X67" t="str">
            <v>追込み</v>
          </cell>
          <cell r="Y67" t="str">
            <v>外  作</v>
          </cell>
          <cell r="Z67" t="str">
            <v>実  行</v>
          </cell>
          <cell r="AA67" t="str">
            <v>基  本</v>
          </cell>
          <cell r="AB67" t="str">
            <v>追込み</v>
          </cell>
          <cell r="AC67" t="str">
            <v>外  作</v>
          </cell>
          <cell r="AD67" t="str">
            <v>実  行</v>
          </cell>
          <cell r="AE67" t="str">
            <v>基  本</v>
          </cell>
          <cell r="AF67" t="str">
            <v>追込み</v>
          </cell>
          <cell r="AG67" t="str">
            <v>外  作</v>
          </cell>
          <cell r="AH67" t="str">
            <v>実  行</v>
          </cell>
          <cell r="AI67" t="str">
            <v>基  本</v>
          </cell>
          <cell r="AJ67" t="str">
            <v>追込み</v>
          </cell>
          <cell r="AK67" t="str">
            <v>外  作</v>
          </cell>
          <cell r="AL67" t="str">
            <v>実  行</v>
          </cell>
          <cell r="AM67" t="str">
            <v>基  本</v>
          </cell>
          <cell r="AN67" t="str">
            <v>追込み</v>
          </cell>
          <cell r="AO67" t="str">
            <v>外  作</v>
          </cell>
          <cell r="AP67" t="str">
            <v>実  行</v>
          </cell>
          <cell r="AQ67" t="str">
            <v>基  本</v>
          </cell>
          <cell r="AR67" t="str">
            <v>追込み</v>
          </cell>
          <cell r="AS67" t="str">
            <v>外  作</v>
          </cell>
          <cell r="AT67" t="str">
            <v>実  行</v>
          </cell>
          <cell r="AU67" t="str">
            <v>基  本</v>
          </cell>
          <cell r="AV67" t="str">
            <v>追込み</v>
          </cell>
          <cell r="AW67" t="str">
            <v>外  作</v>
          </cell>
          <cell r="AX67" t="str">
            <v>実  行</v>
          </cell>
          <cell r="AY67" t="str">
            <v>基  本</v>
          </cell>
          <cell r="AZ67" t="str">
            <v>追込み</v>
          </cell>
          <cell r="BA67" t="str">
            <v>外  作</v>
          </cell>
          <cell r="BB67" t="str">
            <v>実  行</v>
          </cell>
          <cell r="BC67" t="str">
            <v>基  本</v>
          </cell>
          <cell r="BD67" t="str">
            <v>追込み</v>
          </cell>
          <cell r="BE67" t="str">
            <v>外  作</v>
          </cell>
          <cell r="BF67" t="str">
            <v>実  行</v>
          </cell>
          <cell r="BG67" t="str">
            <v>基  本</v>
          </cell>
          <cell r="BH67" t="str">
            <v>追込み</v>
          </cell>
          <cell r="BI67" t="str">
            <v>外  作</v>
          </cell>
          <cell r="BJ67" t="str">
            <v>実  行</v>
          </cell>
          <cell r="BK67" t="str">
            <v>基  本</v>
          </cell>
          <cell r="BL67" t="str">
            <v>追込み</v>
          </cell>
          <cell r="BM67" t="str">
            <v>外  作</v>
          </cell>
          <cell r="BN67" t="str">
            <v>実  行</v>
          </cell>
          <cell r="BO67" t="str">
            <v>基  本</v>
          </cell>
          <cell r="BP67" t="str">
            <v>追込み</v>
          </cell>
          <cell r="BQ67" t="str">
            <v>外  作</v>
          </cell>
          <cell r="BR67" t="str">
            <v>実  行</v>
          </cell>
          <cell r="BS67" t="str">
            <v>基  本</v>
          </cell>
          <cell r="BT67" t="str">
            <v>追込み</v>
          </cell>
          <cell r="BU67" t="str">
            <v>外  作</v>
          </cell>
          <cell r="BV67" t="str">
            <v>実  行</v>
          </cell>
          <cell r="BW67" t="str">
            <v>基  本</v>
          </cell>
          <cell r="BX67" t="str">
            <v>追込み</v>
          </cell>
          <cell r="BY67" t="str">
            <v>外  作</v>
          </cell>
          <cell r="BZ67" t="str">
            <v>実  行</v>
          </cell>
        </row>
        <row r="68">
          <cell r="D68" t="str">
            <v xml:space="preserve"> ２ＲＬＰへ キャッチボール分 出</v>
          </cell>
          <cell r="I68">
            <v>130</v>
          </cell>
          <cell r="J68">
            <v>0.82550000000000001</v>
          </cell>
          <cell r="K68">
            <v>1</v>
          </cell>
          <cell r="L68">
            <v>0.95</v>
          </cell>
          <cell r="M68">
            <v>0.96</v>
          </cell>
          <cell r="N68">
            <v>172.7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Z68">
            <v>0</v>
          </cell>
        </row>
        <row r="69">
          <cell r="C69" t="str">
            <v>4R LP</v>
          </cell>
          <cell r="D69">
            <v>12201</v>
          </cell>
          <cell r="E69" t="str">
            <v>P36</v>
          </cell>
          <cell r="F69">
            <v>3000</v>
          </cell>
          <cell r="G69" t="str">
            <v>AA</v>
          </cell>
          <cell r="H69" t="str">
            <v>H</v>
          </cell>
          <cell r="I69">
            <v>140</v>
          </cell>
          <cell r="J69">
            <v>0.85150000000000003</v>
          </cell>
          <cell r="K69">
            <v>1</v>
          </cell>
          <cell r="L69">
            <v>0.96</v>
          </cell>
          <cell r="M69">
            <v>0.97</v>
          </cell>
          <cell r="N69">
            <v>176.6</v>
          </cell>
          <cell r="O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Z69">
            <v>0</v>
          </cell>
        </row>
        <row r="70">
          <cell r="D70">
            <v>12201</v>
          </cell>
          <cell r="E70" t="str">
            <v>PFB</v>
          </cell>
          <cell r="F70">
            <v>3000</v>
          </cell>
          <cell r="G70" t="str">
            <v>AA</v>
          </cell>
          <cell r="H70" t="str">
            <v>H</v>
          </cell>
          <cell r="I70">
            <v>130</v>
          </cell>
          <cell r="J70">
            <v>0.83250000000000002</v>
          </cell>
          <cell r="K70">
            <v>1</v>
          </cell>
          <cell r="L70">
            <v>0.95</v>
          </cell>
          <cell r="M70">
            <v>0.98</v>
          </cell>
          <cell r="N70">
            <v>167.7</v>
          </cell>
          <cell r="O70">
            <v>814</v>
          </cell>
          <cell r="R70">
            <v>814</v>
          </cell>
          <cell r="S70">
            <v>814</v>
          </cell>
          <cell r="T70">
            <v>0</v>
          </cell>
          <cell r="U70">
            <v>0</v>
          </cell>
          <cell r="V70">
            <v>814</v>
          </cell>
          <cell r="W70">
            <v>136508</v>
          </cell>
          <cell r="X70">
            <v>0</v>
          </cell>
          <cell r="Y70">
            <v>0</v>
          </cell>
          <cell r="Z70">
            <v>136508</v>
          </cell>
          <cell r="AA70">
            <v>498</v>
          </cell>
          <cell r="AD70">
            <v>498</v>
          </cell>
          <cell r="AE70">
            <v>498</v>
          </cell>
          <cell r="AF70">
            <v>0</v>
          </cell>
          <cell r="AG70">
            <v>0</v>
          </cell>
          <cell r="AH70">
            <v>498</v>
          </cell>
          <cell r="AI70">
            <v>83515</v>
          </cell>
          <cell r="AJ70">
            <v>0</v>
          </cell>
          <cell r="AK70">
            <v>0</v>
          </cell>
          <cell r="AL70">
            <v>83515</v>
          </cell>
          <cell r="AM70">
            <v>613</v>
          </cell>
          <cell r="AP70">
            <v>613</v>
          </cell>
          <cell r="AQ70">
            <v>613</v>
          </cell>
          <cell r="AR70">
            <v>0</v>
          </cell>
          <cell r="AS70">
            <v>0</v>
          </cell>
          <cell r="AT70">
            <v>613</v>
          </cell>
          <cell r="AU70">
            <v>102800</v>
          </cell>
          <cell r="AV70">
            <v>0</v>
          </cell>
          <cell r="AW70">
            <v>0</v>
          </cell>
          <cell r="AX70">
            <v>102800</v>
          </cell>
          <cell r="AY70">
            <v>419</v>
          </cell>
          <cell r="BB70">
            <v>419</v>
          </cell>
          <cell r="BC70">
            <v>419</v>
          </cell>
          <cell r="BD70">
            <v>0</v>
          </cell>
          <cell r="BE70">
            <v>0</v>
          </cell>
          <cell r="BF70">
            <v>419</v>
          </cell>
          <cell r="BG70">
            <v>70266</v>
          </cell>
          <cell r="BH70">
            <v>0</v>
          </cell>
          <cell r="BI70">
            <v>0</v>
          </cell>
          <cell r="BJ70">
            <v>70266</v>
          </cell>
          <cell r="BK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Z70">
            <v>0</v>
          </cell>
        </row>
        <row r="71">
          <cell r="D71">
            <v>12201</v>
          </cell>
          <cell r="E71" t="str">
            <v>PFB</v>
          </cell>
          <cell r="F71" t="str">
            <v>SG/JX</v>
          </cell>
          <cell r="G71" t="str">
            <v>AA</v>
          </cell>
          <cell r="H71" t="str">
            <v>H</v>
          </cell>
          <cell r="I71">
            <v>130</v>
          </cell>
          <cell r="J71">
            <v>0.82550000000000001</v>
          </cell>
          <cell r="K71">
            <v>1</v>
          </cell>
          <cell r="L71">
            <v>0.95</v>
          </cell>
          <cell r="M71">
            <v>0.96</v>
          </cell>
          <cell r="N71">
            <v>172.7</v>
          </cell>
          <cell r="O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Z71">
            <v>0</v>
          </cell>
        </row>
        <row r="72">
          <cell r="D72">
            <v>12201</v>
          </cell>
          <cell r="E72" t="str">
            <v>NP5</v>
          </cell>
          <cell r="F72" t="str">
            <v>0000</v>
          </cell>
          <cell r="G72" t="str">
            <v>AA</v>
          </cell>
          <cell r="H72" t="str">
            <v>H</v>
          </cell>
          <cell r="I72">
            <v>130</v>
          </cell>
          <cell r="J72">
            <v>0.83250000000000002</v>
          </cell>
          <cell r="K72">
            <v>1</v>
          </cell>
          <cell r="L72">
            <v>0.95</v>
          </cell>
          <cell r="M72">
            <v>0.98</v>
          </cell>
          <cell r="N72">
            <v>167.7</v>
          </cell>
          <cell r="O72">
            <v>586</v>
          </cell>
          <cell r="R72">
            <v>586</v>
          </cell>
          <cell r="S72">
            <v>586</v>
          </cell>
          <cell r="T72">
            <v>0</v>
          </cell>
          <cell r="U72">
            <v>0</v>
          </cell>
          <cell r="V72">
            <v>586</v>
          </cell>
          <cell r="W72">
            <v>98272</v>
          </cell>
          <cell r="X72">
            <v>0</v>
          </cell>
          <cell r="Y72">
            <v>0</v>
          </cell>
          <cell r="Z72">
            <v>98272</v>
          </cell>
          <cell r="AA72">
            <v>902</v>
          </cell>
          <cell r="AD72">
            <v>902</v>
          </cell>
          <cell r="AE72">
            <v>902</v>
          </cell>
          <cell r="AF72">
            <v>0</v>
          </cell>
          <cell r="AG72">
            <v>0</v>
          </cell>
          <cell r="AH72">
            <v>902</v>
          </cell>
          <cell r="AI72">
            <v>151265</v>
          </cell>
          <cell r="AJ72">
            <v>0</v>
          </cell>
          <cell r="AK72">
            <v>0</v>
          </cell>
          <cell r="AL72">
            <v>151265</v>
          </cell>
          <cell r="AM72">
            <v>787</v>
          </cell>
          <cell r="AP72">
            <v>787</v>
          </cell>
          <cell r="AQ72">
            <v>787</v>
          </cell>
          <cell r="AR72">
            <v>0</v>
          </cell>
          <cell r="AS72">
            <v>0</v>
          </cell>
          <cell r="AT72">
            <v>787</v>
          </cell>
          <cell r="AU72">
            <v>131980</v>
          </cell>
          <cell r="AV72">
            <v>0</v>
          </cell>
          <cell r="AW72">
            <v>0</v>
          </cell>
          <cell r="AX72">
            <v>131980</v>
          </cell>
          <cell r="AY72">
            <v>981</v>
          </cell>
          <cell r="BB72">
            <v>981</v>
          </cell>
          <cell r="BC72">
            <v>981</v>
          </cell>
          <cell r="BD72">
            <v>0</v>
          </cell>
          <cell r="BE72">
            <v>0</v>
          </cell>
          <cell r="BF72">
            <v>981</v>
          </cell>
          <cell r="BG72">
            <v>164514</v>
          </cell>
          <cell r="BH72">
            <v>0</v>
          </cell>
          <cell r="BI72">
            <v>0</v>
          </cell>
          <cell r="BJ72">
            <v>164514</v>
          </cell>
          <cell r="BK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Z72">
            <v>0</v>
          </cell>
        </row>
        <row r="73">
          <cell r="C73">
            <v>1360</v>
          </cell>
          <cell r="D73">
            <v>130</v>
          </cell>
          <cell r="E73">
            <v>0.82550000000000001</v>
          </cell>
          <cell r="F73">
            <v>1</v>
          </cell>
          <cell r="G73">
            <v>0.95</v>
          </cell>
          <cell r="H73">
            <v>0.96</v>
          </cell>
          <cell r="N73">
            <v>172.7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Z73">
            <v>0</v>
          </cell>
        </row>
        <row r="74">
          <cell r="C74">
            <v>1400</v>
          </cell>
          <cell r="D74">
            <v>130</v>
          </cell>
          <cell r="E74">
            <v>0.83199999999999996</v>
          </cell>
          <cell r="F74">
            <v>1</v>
          </cell>
          <cell r="G74">
            <v>0.96</v>
          </cell>
          <cell r="H74">
            <v>0.97</v>
          </cell>
          <cell r="N74">
            <v>167.8</v>
          </cell>
          <cell r="O74">
            <v>1400</v>
          </cell>
          <cell r="Q74">
            <v>2.2999999999999998</v>
          </cell>
          <cell r="R74">
            <v>424.24242424242425</v>
          </cell>
          <cell r="AA74">
            <v>1400</v>
          </cell>
          <cell r="AC74">
            <v>2.2999999999999998</v>
          </cell>
          <cell r="AD74">
            <v>424.24242424242425</v>
          </cell>
          <cell r="AM74">
            <v>1400</v>
          </cell>
          <cell r="AO74">
            <v>1.3</v>
          </cell>
          <cell r="AP74">
            <v>608.69565217391312</v>
          </cell>
          <cell r="AY74">
            <v>1400</v>
          </cell>
          <cell r="BA74">
            <v>0</v>
          </cell>
          <cell r="BB74">
            <v>1400</v>
          </cell>
          <cell r="BK74">
            <v>0</v>
          </cell>
          <cell r="BM74">
            <v>0</v>
          </cell>
          <cell r="BN74">
            <v>0</v>
          </cell>
          <cell r="BW74">
            <v>0</v>
          </cell>
          <cell r="BY74">
            <v>0.7</v>
          </cell>
          <cell r="BZ74">
            <v>0</v>
          </cell>
        </row>
        <row r="75">
          <cell r="C75">
            <v>1430</v>
          </cell>
          <cell r="D75">
            <v>130</v>
          </cell>
          <cell r="E75">
            <v>0.85</v>
          </cell>
          <cell r="F75">
            <v>1</v>
          </cell>
          <cell r="G75">
            <v>0.95</v>
          </cell>
          <cell r="H75">
            <v>0.98</v>
          </cell>
          <cell r="N75">
            <v>164.3</v>
          </cell>
          <cell r="O75">
            <v>1400</v>
          </cell>
          <cell r="P75">
            <v>0</v>
          </cell>
          <cell r="Q75">
            <v>0</v>
          </cell>
          <cell r="R75">
            <v>1400</v>
          </cell>
          <cell r="S75">
            <v>1400</v>
          </cell>
          <cell r="T75">
            <v>0</v>
          </cell>
          <cell r="U75">
            <v>0</v>
          </cell>
          <cell r="V75">
            <v>1400</v>
          </cell>
          <cell r="W75">
            <v>234780</v>
          </cell>
          <cell r="X75">
            <v>0</v>
          </cell>
          <cell r="Y75">
            <v>0</v>
          </cell>
          <cell r="Z75">
            <v>234780</v>
          </cell>
          <cell r="AA75">
            <v>1400</v>
          </cell>
          <cell r="AB75">
            <v>0</v>
          </cell>
          <cell r="AC75">
            <v>0</v>
          </cell>
          <cell r="AD75">
            <v>1400</v>
          </cell>
          <cell r="AE75">
            <v>1400</v>
          </cell>
          <cell r="AF75">
            <v>0</v>
          </cell>
          <cell r="AG75">
            <v>0</v>
          </cell>
          <cell r="AH75">
            <v>1400</v>
          </cell>
          <cell r="AI75">
            <v>234780</v>
          </cell>
          <cell r="AJ75">
            <v>0</v>
          </cell>
          <cell r="AK75">
            <v>0</v>
          </cell>
          <cell r="AL75">
            <v>234780</v>
          </cell>
          <cell r="AM75">
            <v>1400</v>
          </cell>
          <cell r="AN75">
            <v>0</v>
          </cell>
          <cell r="AO75">
            <v>0</v>
          </cell>
          <cell r="AP75">
            <v>1400</v>
          </cell>
          <cell r="AQ75">
            <v>1400</v>
          </cell>
          <cell r="AR75">
            <v>0</v>
          </cell>
          <cell r="AS75">
            <v>0</v>
          </cell>
          <cell r="AT75">
            <v>1400</v>
          </cell>
          <cell r="AU75">
            <v>234780</v>
          </cell>
          <cell r="AV75">
            <v>0</v>
          </cell>
          <cell r="AW75">
            <v>0</v>
          </cell>
          <cell r="AX75">
            <v>234780</v>
          </cell>
          <cell r="AY75">
            <v>1400</v>
          </cell>
          <cell r="AZ75">
            <v>0</v>
          </cell>
          <cell r="BA75">
            <v>0</v>
          </cell>
          <cell r="BB75">
            <v>1400</v>
          </cell>
          <cell r="BC75">
            <v>1400</v>
          </cell>
          <cell r="BD75">
            <v>0</v>
          </cell>
          <cell r="BE75">
            <v>0</v>
          </cell>
          <cell r="BF75">
            <v>1400</v>
          </cell>
          <cell r="BG75">
            <v>234780</v>
          </cell>
          <cell r="BH75">
            <v>0</v>
          </cell>
          <cell r="BI75">
            <v>0</v>
          </cell>
          <cell r="BJ75">
            <v>234780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</row>
        <row r="76">
          <cell r="D76">
            <v>12200</v>
          </cell>
          <cell r="E76" t="str">
            <v>GET</v>
          </cell>
          <cell r="F76" t="str">
            <v>0000</v>
          </cell>
          <cell r="G76" t="str">
            <v>AA</v>
          </cell>
          <cell r="H76" t="str">
            <v>H</v>
          </cell>
          <cell r="I76">
            <v>105</v>
          </cell>
          <cell r="J76">
            <v>0.82</v>
          </cell>
          <cell r="K76">
            <v>0.85</v>
          </cell>
          <cell r="L76">
            <v>0.87</v>
          </cell>
          <cell r="M76">
            <v>0.9</v>
          </cell>
          <cell r="N76">
            <v>192.4</v>
          </cell>
          <cell r="O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Z76">
            <v>0</v>
          </cell>
        </row>
        <row r="77">
          <cell r="C77" t="str">
            <v>小型 LP</v>
          </cell>
          <cell r="I77">
            <v>120</v>
          </cell>
          <cell r="J77">
            <v>0.82</v>
          </cell>
          <cell r="K77">
            <v>0.85</v>
          </cell>
          <cell r="L77">
            <v>0.94</v>
          </cell>
          <cell r="M77">
            <v>0.95</v>
          </cell>
          <cell r="N77">
            <v>192.8</v>
          </cell>
          <cell r="O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Z77">
            <v>0</v>
          </cell>
        </row>
        <row r="78">
          <cell r="O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Z78">
            <v>0</v>
          </cell>
        </row>
        <row r="79">
          <cell r="O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Z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Z80">
            <v>0</v>
          </cell>
        </row>
        <row r="81">
          <cell r="O81">
            <v>0</v>
          </cell>
          <cell r="Q81">
            <v>0</v>
          </cell>
          <cell r="R81">
            <v>0</v>
          </cell>
          <cell r="AA81">
            <v>0</v>
          </cell>
          <cell r="AB81">
            <v>534</v>
          </cell>
          <cell r="AC81">
            <v>1.4</v>
          </cell>
          <cell r="AD81">
            <v>0</v>
          </cell>
          <cell r="AM81">
            <v>0</v>
          </cell>
          <cell r="AN81">
            <v>534</v>
          </cell>
          <cell r="AO81">
            <v>1.4</v>
          </cell>
          <cell r="AP81">
            <v>0</v>
          </cell>
          <cell r="AY81">
            <v>0</v>
          </cell>
          <cell r="BB81">
            <v>0</v>
          </cell>
          <cell r="BK81">
            <v>0</v>
          </cell>
          <cell r="BM81">
            <v>0</v>
          </cell>
          <cell r="BN81">
            <v>0</v>
          </cell>
          <cell r="BW81">
            <v>0</v>
          </cell>
          <cell r="BY81">
            <v>0</v>
          </cell>
          <cell r="BZ81">
            <v>0</v>
          </cell>
        </row>
        <row r="82"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計画"/>
      <sheetName val="ＤＣ負荷表"/>
      <sheetName val="出来高ﾌﾞｯｸより入力欄"/>
      <sheetName val="3S必要性ﾃﾞｰﾀｰ"/>
      <sheetName val="負荷対応ﾃﾞｰﾀｰ"/>
      <sheetName val="負荷一覧"/>
      <sheetName val="79CH"/>
      <sheetName val="稼働率"/>
      <sheetName val="ﾗｲﾝﾃﾞｰﾀ"/>
      <sheetName val="DATA"/>
      <sheetName val="MALG"/>
    </sheetNames>
    <sheetDataSet>
      <sheetData sheetId="0" refreshError="1">
        <row r="2">
          <cell r="D2" t="str">
            <v>８２期 上期 負荷表</v>
          </cell>
          <cell r="P2">
            <v>8</v>
          </cell>
          <cell r="Q2" t="str">
            <v>月決定ベース長期生産計画検討  ＤＣ</v>
          </cell>
        </row>
        <row r="3">
          <cell r="CJ3" t="str">
            <v>＝ ＤＣ追込み</v>
          </cell>
          <cell r="FR3" t="str">
            <v>Ｍ／Ｍ</v>
          </cell>
          <cell r="FS3" t="str">
            <v>Ｕ／Ｌ</v>
          </cell>
          <cell r="FT3" t="str">
            <v>作 成</v>
          </cell>
        </row>
        <row r="4">
          <cell r="D4" t="str">
            <v>作成</v>
          </cell>
          <cell r="E4">
            <v>38538</v>
          </cell>
          <cell r="G4" t="str">
            <v>'05.07.04 生産管理BL発行 8月確定生産計画、及び'05.07.04 ＭＡ追込み計画による（ＳＰ含む）</v>
          </cell>
          <cell r="FA4" t="str">
            <v>８２期 上期 負荷表</v>
          </cell>
          <cell r="FE4">
            <v>8</v>
          </cell>
          <cell r="FF4" t="str">
            <v>月決定ベース長期生産計画検討  ＤＣ</v>
          </cell>
          <cell r="FP4" t="str">
            <v>熊本製作所</v>
          </cell>
          <cell r="FT4" t="str">
            <v>上村</v>
          </cell>
        </row>
        <row r="5">
          <cell r="O5" t="str">
            <v>４月</v>
          </cell>
          <cell r="S5">
            <v>0</v>
          </cell>
          <cell r="T5">
            <v>20</v>
          </cell>
          <cell r="AF5">
            <v>20</v>
          </cell>
          <cell r="AL5" t="str">
            <v>５月</v>
          </cell>
          <cell r="AP5">
            <v>0</v>
          </cell>
          <cell r="AQ5">
            <v>19</v>
          </cell>
          <cell r="BC5">
            <v>19</v>
          </cell>
          <cell r="BI5" t="str">
            <v>６月</v>
          </cell>
          <cell r="BM5">
            <v>0</v>
          </cell>
          <cell r="BN5">
            <v>22</v>
          </cell>
          <cell r="BZ5">
            <v>22</v>
          </cell>
          <cell r="CF5" t="str">
            <v>７月</v>
          </cell>
          <cell r="CJ5">
            <v>0</v>
          </cell>
          <cell r="CK5">
            <v>20</v>
          </cell>
          <cell r="CW5">
            <v>20</v>
          </cell>
          <cell r="DC5" t="str">
            <v>８月</v>
          </cell>
          <cell r="DG5">
            <v>1</v>
          </cell>
          <cell r="DH5">
            <v>17</v>
          </cell>
          <cell r="DT5">
            <v>17</v>
          </cell>
          <cell r="DZ5" t="str">
            <v>９月</v>
          </cell>
          <cell r="ED5">
            <v>1.4</v>
          </cell>
          <cell r="EE5">
            <v>21.5</v>
          </cell>
          <cell r="FP5" t="str">
            <v>４Ｒ工場</v>
          </cell>
        </row>
        <row r="6">
          <cell r="D6" t="str">
            <v>引当</v>
          </cell>
          <cell r="L6" t="str">
            <v>DC</v>
          </cell>
          <cell r="M6" t="str">
            <v>MA</v>
          </cell>
          <cell r="O6" t="str">
            <v>生          産</v>
          </cell>
          <cell r="T6" t="str">
            <v>/月</v>
          </cell>
          <cell r="U6" t="str">
            <v>生          産</v>
          </cell>
          <cell r="Z6" t="str">
            <v>/日</v>
          </cell>
          <cell r="AA6" t="str">
            <v>工          数</v>
          </cell>
          <cell r="AF6" t="str">
            <v>/日</v>
          </cell>
          <cell r="AI6" t="str">
            <v>DC</v>
          </cell>
          <cell r="AJ6" t="str">
            <v>MA</v>
          </cell>
          <cell r="AL6" t="str">
            <v>生          産</v>
          </cell>
          <cell r="AQ6" t="str">
            <v>/月</v>
          </cell>
          <cell r="AR6" t="str">
            <v>生          産</v>
          </cell>
          <cell r="AW6" t="str">
            <v>/日</v>
          </cell>
          <cell r="AX6" t="str">
            <v>工          数</v>
          </cell>
          <cell r="BC6" t="str">
            <v>/日</v>
          </cell>
          <cell r="BF6" t="str">
            <v>DC</v>
          </cell>
          <cell r="BG6" t="str">
            <v>MA</v>
          </cell>
          <cell r="BI6" t="str">
            <v>生          産</v>
          </cell>
          <cell r="BN6" t="str">
            <v>/月</v>
          </cell>
          <cell r="BO6" t="str">
            <v>生          産</v>
          </cell>
          <cell r="BT6" t="str">
            <v>/日</v>
          </cell>
          <cell r="BU6" t="str">
            <v>工          数</v>
          </cell>
          <cell r="BZ6" t="str">
            <v>/日</v>
          </cell>
          <cell r="CC6" t="str">
            <v>DC</v>
          </cell>
          <cell r="CD6" t="str">
            <v>MA</v>
          </cell>
          <cell r="CF6" t="str">
            <v>生          産</v>
          </cell>
          <cell r="CK6" t="str">
            <v>/月</v>
          </cell>
          <cell r="CL6" t="str">
            <v>生          産</v>
          </cell>
          <cell r="CQ6" t="str">
            <v>/日</v>
          </cell>
          <cell r="CR6" t="str">
            <v>工          数</v>
          </cell>
          <cell r="CW6" t="str">
            <v>/日</v>
          </cell>
          <cell r="CZ6" t="str">
            <v>DC</v>
          </cell>
          <cell r="DA6" t="str">
            <v>MA</v>
          </cell>
          <cell r="DC6" t="str">
            <v>生          産</v>
          </cell>
          <cell r="DH6" t="str">
            <v>/月</v>
          </cell>
          <cell r="DI6" t="str">
            <v>生          産</v>
          </cell>
          <cell r="DN6" t="str">
            <v>/日</v>
          </cell>
          <cell r="DO6" t="str">
            <v>工          数</v>
          </cell>
          <cell r="DT6" t="str">
            <v>/日</v>
          </cell>
          <cell r="DW6" t="str">
            <v>DC</v>
          </cell>
          <cell r="DX6" t="str">
            <v>MA</v>
          </cell>
          <cell r="DZ6" t="str">
            <v>生          産</v>
          </cell>
          <cell r="EE6" t="str">
            <v>/月</v>
          </cell>
          <cell r="FA6">
            <v>0</v>
          </cell>
          <cell r="FB6">
            <v>0</v>
          </cell>
          <cell r="FC6" t="str">
            <v>'05.07.04 生産管理BL発行 8月確定生産計画、及び'05.07.04 ＭＡ追込み計画による（ＳＰ含む）</v>
          </cell>
          <cell r="FP6" t="str">
            <v>鋳造ＭＯ</v>
          </cell>
        </row>
        <row r="7">
          <cell r="D7" t="str">
            <v>M/C</v>
          </cell>
          <cell r="E7" t="str">
            <v>部              番</v>
          </cell>
          <cell r="J7" t="str">
            <v>C T</v>
          </cell>
          <cell r="K7" t="str">
            <v>稼動率</v>
          </cell>
          <cell r="L7" t="str">
            <v>合格率</v>
          </cell>
          <cell r="M7" t="str">
            <v>合格率</v>
          </cell>
          <cell r="N7" t="str">
            <v>S T</v>
          </cell>
          <cell r="O7" t="str">
            <v>基本</v>
          </cell>
          <cell r="P7" t="str">
            <v>追込</v>
          </cell>
          <cell r="Q7" t="str">
            <v>活用</v>
          </cell>
          <cell r="R7" t="str">
            <v>フレキ</v>
          </cell>
          <cell r="S7" t="str">
            <v>外作</v>
          </cell>
          <cell r="T7" t="str">
            <v>実行</v>
          </cell>
          <cell r="U7" t="str">
            <v>基本</v>
          </cell>
          <cell r="V7" t="str">
            <v>追込</v>
          </cell>
          <cell r="W7" t="str">
            <v>活用</v>
          </cell>
          <cell r="X7" t="str">
            <v>フレキ</v>
          </cell>
          <cell r="Y7" t="str">
            <v>外作</v>
          </cell>
          <cell r="Z7" t="str">
            <v>実行</v>
          </cell>
          <cell r="AA7" t="str">
            <v>基本</v>
          </cell>
          <cell r="AB7" t="str">
            <v>追込</v>
          </cell>
          <cell r="AC7" t="str">
            <v>活用</v>
          </cell>
          <cell r="AD7" t="str">
            <v>フレキ</v>
          </cell>
          <cell r="AE7" t="str">
            <v>外作</v>
          </cell>
          <cell r="AF7" t="str">
            <v>実行</v>
          </cell>
          <cell r="AG7" t="str">
            <v>C T</v>
          </cell>
          <cell r="AH7" t="str">
            <v>稼動率</v>
          </cell>
          <cell r="AI7" t="str">
            <v>合格率</v>
          </cell>
          <cell r="AJ7" t="str">
            <v>合格率</v>
          </cell>
          <cell r="AK7" t="str">
            <v>S T</v>
          </cell>
          <cell r="AL7" t="str">
            <v>基本</v>
          </cell>
          <cell r="AM7" t="str">
            <v>追込</v>
          </cell>
          <cell r="AN7" t="str">
            <v>活用</v>
          </cell>
          <cell r="AO7" t="str">
            <v>フレキ</v>
          </cell>
          <cell r="AP7" t="str">
            <v>外作</v>
          </cell>
          <cell r="AQ7" t="str">
            <v>実行</v>
          </cell>
          <cell r="AR7" t="str">
            <v>基本</v>
          </cell>
          <cell r="AS7" t="str">
            <v>追込</v>
          </cell>
          <cell r="AT7" t="str">
            <v>活用</v>
          </cell>
          <cell r="AU7" t="str">
            <v>フレキ</v>
          </cell>
          <cell r="AV7" t="str">
            <v>外作</v>
          </cell>
          <cell r="AW7" t="str">
            <v>実行</v>
          </cell>
          <cell r="AX7" t="str">
            <v>基本</v>
          </cell>
          <cell r="AY7" t="str">
            <v>追込</v>
          </cell>
          <cell r="AZ7" t="str">
            <v>活用</v>
          </cell>
          <cell r="BA7" t="str">
            <v>フレキ</v>
          </cell>
          <cell r="BB7" t="str">
            <v>外作</v>
          </cell>
          <cell r="BC7" t="str">
            <v>実行</v>
          </cell>
          <cell r="BD7" t="str">
            <v>C T</v>
          </cell>
          <cell r="BE7" t="str">
            <v>稼動率</v>
          </cell>
          <cell r="BF7" t="str">
            <v>合格率</v>
          </cell>
          <cell r="BG7" t="str">
            <v>合格率</v>
          </cell>
          <cell r="BH7" t="str">
            <v>S T</v>
          </cell>
          <cell r="BI7" t="str">
            <v>基本</v>
          </cell>
          <cell r="BJ7" t="str">
            <v>追込</v>
          </cell>
          <cell r="BK7" t="str">
            <v>活用</v>
          </cell>
          <cell r="BL7" t="str">
            <v>フレキ</v>
          </cell>
          <cell r="BM7" t="str">
            <v>外作</v>
          </cell>
          <cell r="BN7" t="str">
            <v>実行</v>
          </cell>
          <cell r="BO7" t="str">
            <v>基本</v>
          </cell>
          <cell r="BP7" t="str">
            <v>追込</v>
          </cell>
          <cell r="BQ7" t="str">
            <v>活用</v>
          </cell>
          <cell r="BR7" t="str">
            <v>フレキ</v>
          </cell>
          <cell r="BS7" t="str">
            <v>外作</v>
          </cell>
          <cell r="BT7" t="str">
            <v>実行</v>
          </cell>
          <cell r="BU7" t="str">
            <v>基本</v>
          </cell>
          <cell r="BV7" t="str">
            <v>追込</v>
          </cell>
          <cell r="BW7" t="str">
            <v>活用</v>
          </cell>
          <cell r="BX7" t="str">
            <v>フレキ</v>
          </cell>
          <cell r="BY7" t="str">
            <v>外作</v>
          </cell>
          <cell r="BZ7" t="str">
            <v>実行</v>
          </cell>
          <cell r="CA7" t="str">
            <v>C T</v>
          </cell>
          <cell r="CB7" t="str">
            <v>稼動率</v>
          </cell>
          <cell r="CC7" t="str">
            <v>合格率</v>
          </cell>
          <cell r="CD7" t="str">
            <v>合格率</v>
          </cell>
          <cell r="CE7" t="str">
            <v>S T</v>
          </cell>
          <cell r="CF7" t="str">
            <v>基本</v>
          </cell>
          <cell r="CG7" t="str">
            <v>追込</v>
          </cell>
          <cell r="CH7" t="str">
            <v>活用</v>
          </cell>
          <cell r="CI7" t="str">
            <v>フレキ</v>
          </cell>
          <cell r="CJ7" t="str">
            <v>外作</v>
          </cell>
          <cell r="CK7" t="str">
            <v>実行</v>
          </cell>
          <cell r="CL7" t="str">
            <v>基本</v>
          </cell>
          <cell r="CM7" t="str">
            <v>追込</v>
          </cell>
          <cell r="CN7" t="str">
            <v>活用</v>
          </cell>
          <cell r="CO7" t="str">
            <v>フレキ</v>
          </cell>
          <cell r="CP7" t="str">
            <v>外作</v>
          </cell>
          <cell r="CQ7" t="str">
            <v>実行</v>
          </cell>
          <cell r="CR7" t="str">
            <v>基本</v>
          </cell>
          <cell r="CS7" t="str">
            <v>追込</v>
          </cell>
          <cell r="CT7" t="str">
            <v>活用</v>
          </cell>
          <cell r="CU7" t="str">
            <v>フレキ</v>
          </cell>
          <cell r="CV7" t="str">
            <v>外作</v>
          </cell>
          <cell r="CW7" t="str">
            <v>実行</v>
          </cell>
          <cell r="CX7" t="str">
            <v>C T</v>
          </cell>
          <cell r="CY7" t="str">
            <v>稼動率</v>
          </cell>
          <cell r="CZ7" t="str">
            <v>合格率</v>
          </cell>
          <cell r="DA7" t="str">
            <v>合格率</v>
          </cell>
          <cell r="DB7" t="str">
            <v>S T</v>
          </cell>
          <cell r="DC7" t="str">
            <v>基本</v>
          </cell>
          <cell r="DD7" t="str">
            <v>追込</v>
          </cell>
          <cell r="DE7" t="str">
            <v>活用</v>
          </cell>
          <cell r="DF7" t="str">
            <v>フレキ</v>
          </cell>
          <cell r="DG7" t="str">
            <v>外作</v>
          </cell>
          <cell r="DH7" t="str">
            <v>実行</v>
          </cell>
          <cell r="DI7" t="str">
            <v>基本</v>
          </cell>
          <cell r="DJ7" t="str">
            <v>追込</v>
          </cell>
          <cell r="DK7" t="str">
            <v>活用</v>
          </cell>
          <cell r="DL7" t="str">
            <v>フレキ</v>
          </cell>
          <cell r="DM7" t="str">
            <v>外作</v>
          </cell>
          <cell r="DN7" t="str">
            <v>実行</v>
          </cell>
          <cell r="DO7" t="str">
            <v>基本</v>
          </cell>
          <cell r="DP7" t="str">
            <v>追込</v>
          </cell>
          <cell r="DQ7" t="str">
            <v>活用</v>
          </cell>
          <cell r="DR7" t="str">
            <v>フレキ</v>
          </cell>
          <cell r="DS7" t="str">
            <v>外作</v>
          </cell>
          <cell r="DT7" t="str">
            <v>実行</v>
          </cell>
          <cell r="DU7" t="str">
            <v>C T</v>
          </cell>
          <cell r="DV7" t="str">
            <v>稼動率</v>
          </cell>
          <cell r="DW7" t="str">
            <v>合格率</v>
          </cell>
          <cell r="DX7" t="str">
            <v>合格率</v>
          </cell>
          <cell r="DY7" t="str">
            <v>S T</v>
          </cell>
          <cell r="DZ7" t="str">
            <v>基本</v>
          </cell>
          <cell r="EA7" t="str">
            <v>追込</v>
          </cell>
          <cell r="EB7" t="str">
            <v>活用</v>
          </cell>
          <cell r="EC7" t="str">
            <v>フレキ</v>
          </cell>
          <cell r="ED7" t="str">
            <v>外作</v>
          </cell>
          <cell r="EE7" t="str">
            <v>実行</v>
          </cell>
          <cell r="FA7" t="str">
            <v>作成</v>
          </cell>
          <cell r="FB7">
            <v>38538</v>
          </cell>
        </row>
        <row r="8">
          <cell r="D8">
            <v>500</v>
          </cell>
          <cell r="E8">
            <v>11100</v>
          </cell>
          <cell r="F8" t="str">
            <v>KCS</v>
          </cell>
          <cell r="G8">
            <v>6500</v>
          </cell>
          <cell r="H8" t="str">
            <v>XA</v>
          </cell>
          <cell r="I8" t="str">
            <v>R</v>
          </cell>
          <cell r="J8">
            <v>59</v>
          </cell>
          <cell r="K8">
            <v>0.75</v>
          </cell>
          <cell r="L8">
            <v>0.95</v>
          </cell>
          <cell r="M8">
            <v>0.97</v>
          </cell>
          <cell r="N8">
            <v>85.4</v>
          </cell>
          <cell r="O8">
            <v>400</v>
          </cell>
          <cell r="P8">
            <v>1500</v>
          </cell>
          <cell r="T8">
            <v>1900</v>
          </cell>
          <cell r="U8">
            <v>20</v>
          </cell>
          <cell r="V8">
            <v>75</v>
          </cell>
          <cell r="W8">
            <v>0</v>
          </cell>
          <cell r="X8">
            <v>0</v>
          </cell>
          <cell r="Y8">
            <v>0</v>
          </cell>
          <cell r="Z8">
            <v>95</v>
          </cell>
          <cell r="AA8">
            <v>1708</v>
          </cell>
          <cell r="AB8">
            <v>6405</v>
          </cell>
          <cell r="AC8">
            <v>0</v>
          </cell>
          <cell r="AD8">
            <v>0</v>
          </cell>
          <cell r="AE8">
            <v>0</v>
          </cell>
          <cell r="AF8">
            <v>8113</v>
          </cell>
          <cell r="AG8">
            <v>59</v>
          </cell>
          <cell r="AH8">
            <v>0.75</v>
          </cell>
          <cell r="AI8">
            <v>0.95</v>
          </cell>
          <cell r="AJ8">
            <v>0.97</v>
          </cell>
          <cell r="AK8">
            <v>85.4</v>
          </cell>
          <cell r="AL8">
            <v>500</v>
          </cell>
          <cell r="AM8">
            <v>660</v>
          </cell>
          <cell r="AQ8">
            <v>1160</v>
          </cell>
          <cell r="AR8">
            <v>26</v>
          </cell>
          <cell r="AS8">
            <v>35</v>
          </cell>
          <cell r="AT8">
            <v>0</v>
          </cell>
          <cell r="AU8">
            <v>0</v>
          </cell>
          <cell r="AV8">
            <v>0</v>
          </cell>
          <cell r="AW8">
            <v>61</v>
          </cell>
          <cell r="AX8">
            <v>2220</v>
          </cell>
          <cell r="AY8">
            <v>2989</v>
          </cell>
          <cell r="AZ8">
            <v>0</v>
          </cell>
          <cell r="BA8">
            <v>0</v>
          </cell>
          <cell r="BB8">
            <v>0</v>
          </cell>
          <cell r="BC8">
            <v>5209</v>
          </cell>
          <cell r="BD8">
            <v>59</v>
          </cell>
          <cell r="BE8">
            <v>0.75</v>
          </cell>
          <cell r="BF8">
            <v>0.95</v>
          </cell>
          <cell r="BG8">
            <v>0.97</v>
          </cell>
          <cell r="BH8">
            <v>85.4</v>
          </cell>
          <cell r="BI8">
            <v>500</v>
          </cell>
          <cell r="BJ8">
            <v>1740</v>
          </cell>
          <cell r="BK8">
            <v>0</v>
          </cell>
          <cell r="BN8">
            <v>2240</v>
          </cell>
          <cell r="BO8">
            <v>23</v>
          </cell>
          <cell r="BP8">
            <v>79</v>
          </cell>
          <cell r="BQ8">
            <v>0</v>
          </cell>
          <cell r="BR8">
            <v>0</v>
          </cell>
          <cell r="BS8">
            <v>0</v>
          </cell>
          <cell r="BT8">
            <v>102</v>
          </cell>
          <cell r="BU8">
            <v>1964</v>
          </cell>
          <cell r="BV8">
            <v>6747</v>
          </cell>
          <cell r="BW8">
            <v>0</v>
          </cell>
          <cell r="BX8">
            <v>0</v>
          </cell>
          <cell r="BY8">
            <v>0</v>
          </cell>
          <cell r="BZ8">
            <v>8711</v>
          </cell>
          <cell r="CA8">
            <v>59</v>
          </cell>
          <cell r="CB8">
            <v>0.75</v>
          </cell>
          <cell r="CC8">
            <v>0.95</v>
          </cell>
          <cell r="CD8">
            <v>0.97</v>
          </cell>
          <cell r="CE8">
            <v>85.4</v>
          </cell>
          <cell r="CF8">
            <v>1400</v>
          </cell>
          <cell r="CH8">
            <v>-900</v>
          </cell>
          <cell r="CK8">
            <v>500</v>
          </cell>
          <cell r="CL8">
            <v>70</v>
          </cell>
          <cell r="CM8">
            <v>0</v>
          </cell>
          <cell r="CN8">
            <v>-45</v>
          </cell>
          <cell r="CO8">
            <v>0</v>
          </cell>
          <cell r="CP8">
            <v>0</v>
          </cell>
          <cell r="CQ8">
            <v>25</v>
          </cell>
          <cell r="CR8">
            <v>5978</v>
          </cell>
          <cell r="CS8">
            <v>0</v>
          </cell>
          <cell r="CT8">
            <v>-3843</v>
          </cell>
          <cell r="CU8">
            <v>0</v>
          </cell>
          <cell r="CV8">
            <v>0</v>
          </cell>
          <cell r="CW8">
            <v>2135</v>
          </cell>
          <cell r="CX8">
            <v>59</v>
          </cell>
          <cell r="CY8">
            <v>0.75</v>
          </cell>
          <cell r="CZ8">
            <v>0.95</v>
          </cell>
          <cell r="DA8">
            <v>0.97</v>
          </cell>
          <cell r="DB8">
            <v>85.4</v>
          </cell>
          <cell r="DC8">
            <v>1100</v>
          </cell>
          <cell r="DE8">
            <v>-600</v>
          </cell>
          <cell r="DH8">
            <v>500</v>
          </cell>
          <cell r="DI8">
            <v>65</v>
          </cell>
          <cell r="DJ8">
            <v>0</v>
          </cell>
          <cell r="DK8">
            <v>-35</v>
          </cell>
          <cell r="DL8">
            <v>0</v>
          </cell>
          <cell r="DM8">
            <v>0</v>
          </cell>
          <cell r="DN8">
            <v>29</v>
          </cell>
          <cell r="DO8">
            <v>5551</v>
          </cell>
          <cell r="DP8">
            <v>0</v>
          </cell>
          <cell r="DQ8">
            <v>-2989</v>
          </cell>
          <cell r="DR8">
            <v>0</v>
          </cell>
          <cell r="DS8">
            <v>0</v>
          </cell>
          <cell r="DT8">
            <v>2477</v>
          </cell>
          <cell r="DU8">
            <v>59</v>
          </cell>
          <cell r="DV8">
            <v>0.75</v>
          </cell>
          <cell r="DW8">
            <v>0.95</v>
          </cell>
          <cell r="DX8">
            <v>0.97</v>
          </cell>
          <cell r="DY8">
            <v>85.4</v>
          </cell>
          <cell r="DZ8">
            <v>1060</v>
          </cell>
          <cell r="EB8">
            <v>-100</v>
          </cell>
          <cell r="EE8">
            <v>960</v>
          </cell>
          <cell r="FA8" t="str">
            <v>工    程</v>
          </cell>
          <cell r="FC8" t="str">
            <v>４月</v>
          </cell>
          <cell r="FF8" t="str">
            <v>５月</v>
          </cell>
          <cell r="FI8" t="str">
            <v>６月</v>
          </cell>
          <cell r="FL8" t="str">
            <v>７月</v>
          </cell>
          <cell r="FO8" t="str">
            <v>８月</v>
          </cell>
          <cell r="FR8" t="str">
            <v>９月</v>
          </cell>
        </row>
        <row r="9">
          <cell r="D9">
            <v>500</v>
          </cell>
          <cell r="E9">
            <v>11100</v>
          </cell>
          <cell r="F9" t="str">
            <v>KC6</v>
          </cell>
          <cell r="G9">
            <v>9610</v>
          </cell>
          <cell r="H9" t="str">
            <v>XA</v>
          </cell>
          <cell r="I9" t="str">
            <v>R</v>
          </cell>
          <cell r="J9">
            <v>59</v>
          </cell>
          <cell r="K9">
            <v>0.75</v>
          </cell>
          <cell r="L9">
            <v>0.95</v>
          </cell>
          <cell r="M9">
            <v>0.97</v>
          </cell>
          <cell r="N9">
            <v>85.4</v>
          </cell>
          <cell r="O9">
            <v>101</v>
          </cell>
          <cell r="T9">
            <v>101</v>
          </cell>
          <cell r="U9">
            <v>5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>
            <v>427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427</v>
          </cell>
          <cell r="AG9">
            <v>59</v>
          </cell>
          <cell r="AH9">
            <v>0.75</v>
          </cell>
          <cell r="AI9">
            <v>0.95</v>
          </cell>
          <cell r="AJ9">
            <v>0.97</v>
          </cell>
          <cell r="AK9">
            <v>85.4</v>
          </cell>
          <cell r="AL9">
            <v>62</v>
          </cell>
          <cell r="AQ9">
            <v>62</v>
          </cell>
          <cell r="AR9">
            <v>3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3</v>
          </cell>
          <cell r="AX9">
            <v>256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256</v>
          </cell>
          <cell r="BD9">
            <v>59</v>
          </cell>
          <cell r="BE9">
            <v>0.75</v>
          </cell>
          <cell r="BF9">
            <v>0.95</v>
          </cell>
          <cell r="BG9">
            <v>0.97</v>
          </cell>
          <cell r="BH9">
            <v>85.4</v>
          </cell>
          <cell r="BI9">
            <v>212</v>
          </cell>
          <cell r="BJ9">
            <v>700</v>
          </cell>
          <cell r="BN9">
            <v>912</v>
          </cell>
          <cell r="BO9">
            <v>10</v>
          </cell>
          <cell r="BP9">
            <v>32</v>
          </cell>
          <cell r="BQ9">
            <v>0</v>
          </cell>
          <cell r="BR9">
            <v>0</v>
          </cell>
          <cell r="BS9">
            <v>0</v>
          </cell>
          <cell r="BT9">
            <v>41</v>
          </cell>
          <cell r="BU9">
            <v>854</v>
          </cell>
          <cell r="BV9">
            <v>2733</v>
          </cell>
          <cell r="BW9">
            <v>0</v>
          </cell>
          <cell r="BX9">
            <v>0</v>
          </cell>
          <cell r="BY9">
            <v>0</v>
          </cell>
          <cell r="BZ9">
            <v>3501</v>
          </cell>
          <cell r="CA9">
            <v>59</v>
          </cell>
          <cell r="CB9">
            <v>0.75</v>
          </cell>
          <cell r="CC9">
            <v>0.95</v>
          </cell>
          <cell r="CD9">
            <v>0.97</v>
          </cell>
          <cell r="CE9">
            <v>85.4</v>
          </cell>
          <cell r="CF9">
            <v>1680</v>
          </cell>
          <cell r="CH9">
            <v>0</v>
          </cell>
          <cell r="CK9">
            <v>1680</v>
          </cell>
          <cell r="CL9">
            <v>84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84</v>
          </cell>
          <cell r="CR9">
            <v>7174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7174</v>
          </cell>
          <cell r="CX9">
            <v>59</v>
          </cell>
          <cell r="CY9">
            <v>0.75</v>
          </cell>
          <cell r="CZ9">
            <v>0.95</v>
          </cell>
          <cell r="DA9">
            <v>0.97</v>
          </cell>
          <cell r="DB9">
            <v>85.4</v>
          </cell>
          <cell r="DC9">
            <v>384</v>
          </cell>
          <cell r="DD9">
            <v>1400</v>
          </cell>
          <cell r="DE9">
            <v>-384</v>
          </cell>
          <cell r="DH9">
            <v>1400</v>
          </cell>
          <cell r="DI9">
            <v>23</v>
          </cell>
          <cell r="DJ9">
            <v>82</v>
          </cell>
          <cell r="DK9">
            <v>-23</v>
          </cell>
          <cell r="DL9">
            <v>0</v>
          </cell>
          <cell r="DM9">
            <v>0</v>
          </cell>
          <cell r="DN9">
            <v>82</v>
          </cell>
          <cell r="DO9">
            <v>1964</v>
          </cell>
          <cell r="DP9">
            <v>7003</v>
          </cell>
          <cell r="DQ9">
            <v>-1964</v>
          </cell>
          <cell r="DR9">
            <v>0</v>
          </cell>
          <cell r="DS9">
            <v>0</v>
          </cell>
          <cell r="DT9">
            <v>7003</v>
          </cell>
          <cell r="DU9">
            <v>59</v>
          </cell>
          <cell r="DV9">
            <v>0.75</v>
          </cell>
          <cell r="DW9">
            <v>0.95</v>
          </cell>
          <cell r="DX9">
            <v>0.97</v>
          </cell>
          <cell r="DY9">
            <v>85.4</v>
          </cell>
          <cell r="DZ9">
            <v>1627</v>
          </cell>
          <cell r="EB9">
            <v>-1166</v>
          </cell>
          <cell r="EE9">
            <v>461</v>
          </cell>
          <cell r="FA9" t="str">
            <v>4R 13M/C</v>
          </cell>
          <cell r="FC9" t="str">
            <v>基本</v>
          </cell>
          <cell r="FD9" t="str">
            <v>実行</v>
          </cell>
          <cell r="FE9" t="str">
            <v>休買</v>
          </cell>
          <cell r="FF9" t="str">
            <v>基本</v>
          </cell>
          <cell r="FG9" t="str">
            <v>実行</v>
          </cell>
          <cell r="FH9" t="str">
            <v>休買</v>
          </cell>
          <cell r="FI9" t="str">
            <v>基本</v>
          </cell>
          <cell r="FJ9" t="str">
            <v>実行</v>
          </cell>
          <cell r="FK9" t="str">
            <v>休買</v>
          </cell>
          <cell r="FL9" t="str">
            <v>基本</v>
          </cell>
          <cell r="FM9" t="str">
            <v>実行</v>
          </cell>
          <cell r="FN9" t="str">
            <v>休買</v>
          </cell>
          <cell r="FO9" t="str">
            <v>基本</v>
          </cell>
          <cell r="FP9" t="str">
            <v>実行</v>
          </cell>
          <cell r="FQ9" t="str">
            <v>休買</v>
          </cell>
          <cell r="FR9" t="str">
            <v>基本</v>
          </cell>
          <cell r="FS9" t="str">
            <v>実行</v>
          </cell>
          <cell r="FT9" t="str">
            <v>休買</v>
          </cell>
        </row>
        <row r="10">
          <cell r="D10">
            <v>500</v>
          </cell>
          <cell r="E10">
            <v>11100</v>
          </cell>
          <cell r="F10" t="str">
            <v>GE2</v>
          </cell>
          <cell r="G10" t="str">
            <v>0000</v>
          </cell>
          <cell r="H10" t="str">
            <v>AA</v>
          </cell>
          <cell r="I10" t="str">
            <v>R</v>
          </cell>
          <cell r="J10">
            <v>58</v>
          </cell>
          <cell r="K10">
            <v>0.75</v>
          </cell>
          <cell r="L10">
            <v>0.95</v>
          </cell>
          <cell r="M10">
            <v>0.97</v>
          </cell>
          <cell r="N10">
            <v>83.9</v>
          </cell>
          <cell r="O10">
            <v>14</v>
          </cell>
          <cell r="T10">
            <v>14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1</v>
          </cell>
          <cell r="AA10">
            <v>84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84</v>
          </cell>
          <cell r="AG10">
            <v>58</v>
          </cell>
          <cell r="AH10">
            <v>0.75</v>
          </cell>
          <cell r="AI10">
            <v>0.95</v>
          </cell>
          <cell r="AJ10">
            <v>0.97</v>
          </cell>
          <cell r="AK10">
            <v>83.9</v>
          </cell>
          <cell r="AL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58</v>
          </cell>
          <cell r="BE10">
            <v>0.75</v>
          </cell>
          <cell r="BF10">
            <v>0.95</v>
          </cell>
          <cell r="BG10">
            <v>0.97</v>
          </cell>
          <cell r="BH10">
            <v>83.9</v>
          </cell>
          <cell r="BI10">
            <v>1</v>
          </cell>
          <cell r="BN10">
            <v>1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58</v>
          </cell>
          <cell r="CB10">
            <v>0.75</v>
          </cell>
          <cell r="CC10">
            <v>0.95</v>
          </cell>
          <cell r="CD10">
            <v>0.97</v>
          </cell>
          <cell r="CE10">
            <v>83.9</v>
          </cell>
          <cell r="CF10">
            <v>13</v>
          </cell>
          <cell r="CK10">
            <v>13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</v>
          </cell>
          <cell r="CR10">
            <v>84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84</v>
          </cell>
          <cell r="CX10">
            <v>58</v>
          </cell>
          <cell r="CY10">
            <v>0.75</v>
          </cell>
          <cell r="CZ10">
            <v>0.95</v>
          </cell>
          <cell r="DA10">
            <v>0.97</v>
          </cell>
          <cell r="DB10">
            <v>83.9</v>
          </cell>
          <cell r="DC10">
            <v>135</v>
          </cell>
          <cell r="DH10">
            <v>135</v>
          </cell>
          <cell r="DI10">
            <v>8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8</v>
          </cell>
          <cell r="DO10">
            <v>671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671</v>
          </cell>
          <cell r="DU10">
            <v>58</v>
          </cell>
          <cell r="DV10">
            <v>0.75</v>
          </cell>
          <cell r="DW10">
            <v>0.95</v>
          </cell>
          <cell r="DX10">
            <v>0.97</v>
          </cell>
          <cell r="DY10">
            <v>83.9</v>
          </cell>
          <cell r="DZ10">
            <v>16</v>
          </cell>
          <cell r="EE10">
            <v>16</v>
          </cell>
          <cell r="FA10" t="str">
            <v>1650ton</v>
          </cell>
          <cell r="FB10" t="str">
            <v>既存C/B</v>
          </cell>
          <cell r="FC10">
            <v>0.67889999999999995</v>
          </cell>
          <cell r="FD10">
            <v>0.7298</v>
          </cell>
          <cell r="FF10">
            <v>0.74509999999999998</v>
          </cell>
          <cell r="FG10">
            <v>0.75870000000000004</v>
          </cell>
          <cell r="FI10">
            <v>0.70950000000000002</v>
          </cell>
          <cell r="FJ10">
            <v>0.75619999999999998</v>
          </cell>
          <cell r="FL10">
            <v>0.61270000000000002</v>
          </cell>
          <cell r="FM10">
            <v>0.64670000000000005</v>
          </cell>
          <cell r="FO10">
            <v>0.7944</v>
          </cell>
          <cell r="FP10">
            <v>0.73550000000000004</v>
          </cell>
          <cell r="FR10">
            <v>0.87919999999999998</v>
          </cell>
          <cell r="FS10">
            <v>0.8327</v>
          </cell>
        </row>
        <row r="11">
          <cell r="D11">
            <v>500</v>
          </cell>
          <cell r="E11">
            <v>11100</v>
          </cell>
          <cell r="F11" t="str">
            <v>KT0</v>
          </cell>
          <cell r="G11">
            <v>6810</v>
          </cell>
          <cell r="H11" t="str">
            <v>XA</v>
          </cell>
          <cell r="I11" t="str">
            <v>R</v>
          </cell>
          <cell r="J11">
            <v>58</v>
          </cell>
          <cell r="K11">
            <v>0.75</v>
          </cell>
          <cell r="L11">
            <v>0.95</v>
          </cell>
          <cell r="M11">
            <v>0.97</v>
          </cell>
          <cell r="N11">
            <v>83.9</v>
          </cell>
          <cell r="O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58</v>
          </cell>
          <cell r="AH11">
            <v>0.75</v>
          </cell>
          <cell r="AI11">
            <v>0.95</v>
          </cell>
          <cell r="AJ11">
            <v>0.97</v>
          </cell>
          <cell r="AK11">
            <v>83.9</v>
          </cell>
          <cell r="AL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58</v>
          </cell>
          <cell r="BE11">
            <v>0.75</v>
          </cell>
          <cell r="BF11">
            <v>0.95</v>
          </cell>
          <cell r="BG11">
            <v>0.97</v>
          </cell>
          <cell r="BH11">
            <v>83.9</v>
          </cell>
          <cell r="BI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58</v>
          </cell>
          <cell r="CB11">
            <v>0.75</v>
          </cell>
          <cell r="CC11">
            <v>0.95</v>
          </cell>
          <cell r="CD11">
            <v>0.97</v>
          </cell>
          <cell r="CE11">
            <v>83.9</v>
          </cell>
          <cell r="CF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58</v>
          </cell>
          <cell r="CY11">
            <v>0.75</v>
          </cell>
          <cell r="CZ11">
            <v>0.95</v>
          </cell>
          <cell r="DA11">
            <v>0.97</v>
          </cell>
          <cell r="DB11">
            <v>83.9</v>
          </cell>
          <cell r="DC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58</v>
          </cell>
          <cell r="DV11">
            <v>0.75</v>
          </cell>
          <cell r="DW11">
            <v>0.95</v>
          </cell>
          <cell r="DX11">
            <v>0.97</v>
          </cell>
          <cell r="DY11">
            <v>83.9</v>
          </cell>
          <cell r="DZ11">
            <v>0</v>
          </cell>
          <cell r="EE11">
            <v>0</v>
          </cell>
          <cell r="FA11" t="str">
            <v>×1台</v>
          </cell>
          <cell r="FB11" t="str">
            <v>PD Mｹｰｽ</v>
          </cell>
          <cell r="FC11">
            <v>0.19470000000000001</v>
          </cell>
          <cell r="FD11">
            <v>0.2661</v>
          </cell>
          <cell r="FF11">
            <v>0.18179999999999999</v>
          </cell>
          <cell r="FG11">
            <v>0.2402</v>
          </cell>
          <cell r="FI11">
            <v>0.19359999999999999</v>
          </cell>
          <cell r="FJ11">
            <v>0.2417</v>
          </cell>
          <cell r="FL11">
            <v>0.18579999999999999</v>
          </cell>
          <cell r="FM11">
            <v>0.34849999999999998</v>
          </cell>
          <cell r="FO11">
            <v>0.20169999999999999</v>
          </cell>
          <cell r="FP11">
            <v>0.26229999999999998</v>
          </cell>
          <cell r="FR11">
            <v>0.21890000000000001</v>
          </cell>
          <cell r="FS11">
            <v>0.1658</v>
          </cell>
        </row>
        <row r="12">
          <cell r="D12">
            <v>500</v>
          </cell>
          <cell r="E12">
            <v>11200</v>
          </cell>
          <cell r="F12" t="str">
            <v>KCS</v>
          </cell>
          <cell r="G12">
            <v>6500</v>
          </cell>
          <cell r="H12" t="str">
            <v>XA</v>
          </cell>
          <cell r="I12" t="str">
            <v>L</v>
          </cell>
          <cell r="J12">
            <v>60</v>
          </cell>
          <cell r="K12">
            <v>0.75</v>
          </cell>
          <cell r="L12">
            <v>0.95</v>
          </cell>
          <cell r="M12">
            <v>0.97</v>
          </cell>
          <cell r="N12">
            <v>86.8</v>
          </cell>
          <cell r="O12">
            <v>0</v>
          </cell>
          <cell r="P12">
            <v>1500</v>
          </cell>
          <cell r="T12">
            <v>1500</v>
          </cell>
          <cell r="U12">
            <v>0</v>
          </cell>
          <cell r="V12">
            <v>75</v>
          </cell>
          <cell r="W12">
            <v>0</v>
          </cell>
          <cell r="X12">
            <v>0</v>
          </cell>
          <cell r="Y12">
            <v>0</v>
          </cell>
          <cell r="Z12">
            <v>75</v>
          </cell>
          <cell r="AA12">
            <v>0</v>
          </cell>
          <cell r="AB12">
            <v>6510</v>
          </cell>
          <cell r="AC12">
            <v>0</v>
          </cell>
          <cell r="AD12">
            <v>0</v>
          </cell>
          <cell r="AE12">
            <v>0</v>
          </cell>
          <cell r="AF12">
            <v>6510</v>
          </cell>
          <cell r="AG12">
            <v>60</v>
          </cell>
          <cell r="AH12">
            <v>0.75</v>
          </cell>
          <cell r="AI12">
            <v>0.95</v>
          </cell>
          <cell r="AJ12">
            <v>0.97</v>
          </cell>
          <cell r="AK12">
            <v>86.8</v>
          </cell>
          <cell r="AL12">
            <v>0</v>
          </cell>
          <cell r="AM12">
            <v>160</v>
          </cell>
          <cell r="AQ12">
            <v>160</v>
          </cell>
          <cell r="AR12">
            <v>0</v>
          </cell>
          <cell r="AS12">
            <v>8</v>
          </cell>
          <cell r="AT12">
            <v>0</v>
          </cell>
          <cell r="AU12">
            <v>0</v>
          </cell>
          <cell r="AV12">
            <v>0</v>
          </cell>
          <cell r="AW12">
            <v>8</v>
          </cell>
          <cell r="AX12">
            <v>0</v>
          </cell>
          <cell r="AY12">
            <v>694</v>
          </cell>
          <cell r="AZ12">
            <v>0</v>
          </cell>
          <cell r="BA12">
            <v>0</v>
          </cell>
          <cell r="BB12">
            <v>0</v>
          </cell>
          <cell r="BC12">
            <v>694</v>
          </cell>
          <cell r="BD12">
            <v>60</v>
          </cell>
          <cell r="BE12">
            <v>0.75</v>
          </cell>
          <cell r="BF12">
            <v>0.95</v>
          </cell>
          <cell r="BG12">
            <v>0.97</v>
          </cell>
          <cell r="BH12">
            <v>86.8</v>
          </cell>
          <cell r="BI12">
            <v>0</v>
          </cell>
          <cell r="BJ12">
            <v>1740</v>
          </cell>
          <cell r="BK12">
            <v>0</v>
          </cell>
          <cell r="BN12">
            <v>1740</v>
          </cell>
          <cell r="BO12">
            <v>0</v>
          </cell>
          <cell r="BP12">
            <v>79</v>
          </cell>
          <cell r="BQ12">
            <v>0</v>
          </cell>
          <cell r="BR12">
            <v>0</v>
          </cell>
          <cell r="BS12">
            <v>0</v>
          </cell>
          <cell r="BT12">
            <v>79</v>
          </cell>
          <cell r="BU12">
            <v>0</v>
          </cell>
          <cell r="BV12">
            <v>6857</v>
          </cell>
          <cell r="BW12">
            <v>0</v>
          </cell>
          <cell r="BX12">
            <v>0</v>
          </cell>
          <cell r="BY12">
            <v>0</v>
          </cell>
          <cell r="BZ12">
            <v>6857</v>
          </cell>
          <cell r="CA12">
            <v>60</v>
          </cell>
          <cell r="CB12">
            <v>0.75</v>
          </cell>
          <cell r="CC12">
            <v>0.95</v>
          </cell>
          <cell r="CD12">
            <v>0.97</v>
          </cell>
          <cell r="CE12">
            <v>86.8</v>
          </cell>
          <cell r="CF12">
            <v>1000</v>
          </cell>
          <cell r="CH12">
            <v>-900</v>
          </cell>
          <cell r="CK12">
            <v>100</v>
          </cell>
          <cell r="CL12">
            <v>50</v>
          </cell>
          <cell r="CM12">
            <v>0</v>
          </cell>
          <cell r="CN12">
            <v>-45</v>
          </cell>
          <cell r="CO12">
            <v>0</v>
          </cell>
          <cell r="CP12">
            <v>0</v>
          </cell>
          <cell r="CQ12">
            <v>5</v>
          </cell>
          <cell r="CR12">
            <v>4340</v>
          </cell>
          <cell r="CS12">
            <v>0</v>
          </cell>
          <cell r="CT12">
            <v>-3906</v>
          </cell>
          <cell r="CU12">
            <v>0</v>
          </cell>
          <cell r="CV12">
            <v>0</v>
          </cell>
          <cell r="CW12">
            <v>434</v>
          </cell>
          <cell r="CX12">
            <v>60</v>
          </cell>
          <cell r="CY12">
            <v>0.75</v>
          </cell>
          <cell r="CZ12">
            <v>0.95</v>
          </cell>
          <cell r="DA12">
            <v>0.97</v>
          </cell>
          <cell r="DB12">
            <v>86.8</v>
          </cell>
          <cell r="DC12">
            <v>600</v>
          </cell>
          <cell r="DE12">
            <v>-600</v>
          </cell>
          <cell r="DH12">
            <v>0</v>
          </cell>
          <cell r="DI12">
            <v>35</v>
          </cell>
          <cell r="DJ12">
            <v>0</v>
          </cell>
          <cell r="DK12">
            <v>-35</v>
          </cell>
          <cell r="DL12">
            <v>0</v>
          </cell>
          <cell r="DM12">
            <v>0</v>
          </cell>
          <cell r="DN12">
            <v>0</v>
          </cell>
          <cell r="DO12">
            <v>3038</v>
          </cell>
          <cell r="DP12">
            <v>0</v>
          </cell>
          <cell r="DQ12">
            <v>-3038</v>
          </cell>
          <cell r="DR12">
            <v>0</v>
          </cell>
          <cell r="DS12">
            <v>0</v>
          </cell>
          <cell r="DT12">
            <v>0</v>
          </cell>
          <cell r="DU12">
            <v>60</v>
          </cell>
          <cell r="DV12">
            <v>0.75</v>
          </cell>
          <cell r="DW12">
            <v>0.95</v>
          </cell>
          <cell r="DX12">
            <v>0.97</v>
          </cell>
          <cell r="DY12">
            <v>86.8</v>
          </cell>
          <cell r="DZ12">
            <v>560</v>
          </cell>
          <cell r="EB12">
            <v>-100</v>
          </cell>
          <cell r="EE12">
            <v>460</v>
          </cell>
          <cell r="FB12" t="str">
            <v>合計</v>
          </cell>
          <cell r="FC12">
            <v>0.87359999999999993</v>
          </cell>
          <cell r="FD12">
            <v>0.99590000000000001</v>
          </cell>
          <cell r="FE12">
            <v>0</v>
          </cell>
          <cell r="FF12">
            <v>0.92689999999999995</v>
          </cell>
          <cell r="FG12">
            <v>0.99890000000000001</v>
          </cell>
          <cell r="FH12">
            <v>0</v>
          </cell>
          <cell r="FI12">
            <v>0.90310000000000001</v>
          </cell>
          <cell r="FJ12">
            <v>0.99790000000000001</v>
          </cell>
          <cell r="FK12">
            <v>0</v>
          </cell>
          <cell r="FL12">
            <v>0.79849999999999999</v>
          </cell>
          <cell r="FM12">
            <v>0.99520000000000008</v>
          </cell>
          <cell r="FN12">
            <v>0</v>
          </cell>
          <cell r="FO12">
            <v>0.99609999999999999</v>
          </cell>
          <cell r="FP12">
            <v>0.99780000000000002</v>
          </cell>
          <cell r="FQ12" t="str">
            <v>3S/1</v>
          </cell>
          <cell r="FR12">
            <v>1.0981000000000001</v>
          </cell>
          <cell r="FS12">
            <v>0.99849999999999994</v>
          </cell>
          <cell r="FT12" t="str">
            <v>3S/1</v>
          </cell>
        </row>
        <row r="13">
          <cell r="D13">
            <v>500</v>
          </cell>
          <cell r="E13">
            <v>11200</v>
          </cell>
          <cell r="F13" t="str">
            <v>KC6</v>
          </cell>
          <cell r="G13">
            <v>9610</v>
          </cell>
          <cell r="H13" t="str">
            <v>XA</v>
          </cell>
          <cell r="I13" t="str">
            <v>L</v>
          </cell>
          <cell r="J13">
            <v>59</v>
          </cell>
          <cell r="K13">
            <v>0.75</v>
          </cell>
          <cell r="L13">
            <v>0.95</v>
          </cell>
          <cell r="M13">
            <v>0.97</v>
          </cell>
          <cell r="N13">
            <v>85.4</v>
          </cell>
          <cell r="O13">
            <v>101</v>
          </cell>
          <cell r="T13">
            <v>101</v>
          </cell>
          <cell r="U13">
            <v>5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</v>
          </cell>
          <cell r="AA13">
            <v>427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427</v>
          </cell>
          <cell r="AG13">
            <v>59</v>
          </cell>
          <cell r="AH13">
            <v>0.75</v>
          </cell>
          <cell r="AI13">
            <v>0.95</v>
          </cell>
          <cell r="AJ13">
            <v>0.97</v>
          </cell>
          <cell r="AK13">
            <v>85.4</v>
          </cell>
          <cell r="AL13">
            <v>62</v>
          </cell>
          <cell r="AQ13">
            <v>62</v>
          </cell>
          <cell r="AR13">
            <v>3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3</v>
          </cell>
          <cell r="AX13">
            <v>256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256</v>
          </cell>
          <cell r="BD13">
            <v>59</v>
          </cell>
          <cell r="BE13">
            <v>0.75</v>
          </cell>
          <cell r="BF13">
            <v>0.95</v>
          </cell>
          <cell r="BG13">
            <v>0.97</v>
          </cell>
          <cell r="BH13">
            <v>85.4</v>
          </cell>
          <cell r="BI13">
            <v>212</v>
          </cell>
          <cell r="BJ13">
            <v>700</v>
          </cell>
          <cell r="BN13">
            <v>912</v>
          </cell>
          <cell r="BO13">
            <v>10</v>
          </cell>
          <cell r="BP13">
            <v>32</v>
          </cell>
          <cell r="BQ13">
            <v>0</v>
          </cell>
          <cell r="BR13">
            <v>0</v>
          </cell>
          <cell r="BS13">
            <v>0</v>
          </cell>
          <cell r="BT13">
            <v>41</v>
          </cell>
          <cell r="BU13">
            <v>854</v>
          </cell>
          <cell r="BV13">
            <v>2733</v>
          </cell>
          <cell r="BW13">
            <v>0</v>
          </cell>
          <cell r="BX13">
            <v>0</v>
          </cell>
          <cell r="BY13">
            <v>0</v>
          </cell>
          <cell r="BZ13">
            <v>3501</v>
          </cell>
          <cell r="CA13">
            <v>59</v>
          </cell>
          <cell r="CB13">
            <v>0.75</v>
          </cell>
          <cell r="CC13">
            <v>0.95</v>
          </cell>
          <cell r="CD13">
            <v>0.97</v>
          </cell>
          <cell r="CE13">
            <v>85.4</v>
          </cell>
          <cell r="CF13">
            <v>1680</v>
          </cell>
          <cell r="CH13">
            <v>0</v>
          </cell>
          <cell r="CK13">
            <v>1680</v>
          </cell>
          <cell r="CL13">
            <v>84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84</v>
          </cell>
          <cell r="CR13">
            <v>7174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7174</v>
          </cell>
          <cell r="CX13">
            <v>59</v>
          </cell>
          <cell r="CY13">
            <v>0.75</v>
          </cell>
          <cell r="CZ13">
            <v>0.95</v>
          </cell>
          <cell r="DA13">
            <v>0.97</v>
          </cell>
          <cell r="DB13">
            <v>85.4</v>
          </cell>
          <cell r="DC13">
            <v>384</v>
          </cell>
          <cell r="DD13">
            <v>1400</v>
          </cell>
          <cell r="DE13">
            <v>-384</v>
          </cell>
          <cell r="DH13">
            <v>1400</v>
          </cell>
          <cell r="DI13">
            <v>23</v>
          </cell>
          <cell r="DJ13">
            <v>82</v>
          </cell>
          <cell r="DK13">
            <v>-23</v>
          </cell>
          <cell r="DL13">
            <v>0</v>
          </cell>
          <cell r="DM13">
            <v>0</v>
          </cell>
          <cell r="DN13">
            <v>82</v>
          </cell>
          <cell r="DO13">
            <v>1964</v>
          </cell>
          <cell r="DP13">
            <v>7003</v>
          </cell>
          <cell r="DQ13">
            <v>-1964</v>
          </cell>
          <cell r="DR13">
            <v>0</v>
          </cell>
          <cell r="DS13">
            <v>0</v>
          </cell>
          <cell r="DT13">
            <v>7003</v>
          </cell>
          <cell r="DU13">
            <v>59</v>
          </cell>
          <cell r="DV13">
            <v>0.75</v>
          </cell>
          <cell r="DW13">
            <v>0.95</v>
          </cell>
          <cell r="DX13">
            <v>0.97</v>
          </cell>
          <cell r="DY13">
            <v>85.4</v>
          </cell>
          <cell r="DZ13">
            <v>1627</v>
          </cell>
          <cell r="EB13">
            <v>-1166</v>
          </cell>
          <cell r="EE13">
            <v>461</v>
          </cell>
        </row>
        <row r="14">
          <cell r="D14">
            <v>500</v>
          </cell>
          <cell r="E14">
            <v>11200</v>
          </cell>
          <cell r="F14">
            <v>958</v>
          </cell>
          <cell r="G14">
            <v>6810</v>
          </cell>
          <cell r="H14" t="str">
            <v>XA</v>
          </cell>
          <cell r="I14" t="str">
            <v>L</v>
          </cell>
          <cell r="J14">
            <v>60</v>
          </cell>
          <cell r="K14">
            <v>0.75</v>
          </cell>
          <cell r="L14">
            <v>0.95</v>
          </cell>
          <cell r="M14">
            <v>0.97</v>
          </cell>
          <cell r="N14">
            <v>86.8</v>
          </cell>
          <cell r="O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60</v>
          </cell>
          <cell r="AH14">
            <v>0.75</v>
          </cell>
          <cell r="AI14">
            <v>0.95</v>
          </cell>
          <cell r="AJ14">
            <v>0.97</v>
          </cell>
          <cell r="AK14">
            <v>86.8</v>
          </cell>
          <cell r="AL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60</v>
          </cell>
          <cell r="BE14">
            <v>0.75</v>
          </cell>
          <cell r="BF14">
            <v>0.95</v>
          </cell>
          <cell r="BG14">
            <v>0.97</v>
          </cell>
          <cell r="BH14">
            <v>86.8</v>
          </cell>
          <cell r="BI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60</v>
          </cell>
          <cell r="CB14">
            <v>0.75</v>
          </cell>
          <cell r="CC14">
            <v>0.95</v>
          </cell>
          <cell r="CD14">
            <v>0.97</v>
          </cell>
          <cell r="CE14">
            <v>86.8</v>
          </cell>
          <cell r="CF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60</v>
          </cell>
          <cell r="CY14">
            <v>0.75</v>
          </cell>
          <cell r="CZ14">
            <v>0.95</v>
          </cell>
          <cell r="DA14">
            <v>0.97</v>
          </cell>
          <cell r="DB14">
            <v>86.8</v>
          </cell>
          <cell r="DC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60</v>
          </cell>
          <cell r="DV14">
            <v>0.75</v>
          </cell>
          <cell r="DW14">
            <v>0.95</v>
          </cell>
          <cell r="DX14">
            <v>0.97</v>
          </cell>
          <cell r="DY14">
            <v>86.8</v>
          </cell>
          <cell r="DZ14">
            <v>0</v>
          </cell>
          <cell r="EE14">
            <v>0</v>
          </cell>
          <cell r="FA14" t="str">
            <v>工    程</v>
          </cell>
          <cell r="FC14" t="str">
            <v>４月</v>
          </cell>
          <cell r="FF14" t="str">
            <v>５月</v>
          </cell>
          <cell r="FI14" t="str">
            <v>６月</v>
          </cell>
          <cell r="FL14" t="str">
            <v>７月</v>
          </cell>
          <cell r="FO14" t="str">
            <v>８月</v>
          </cell>
          <cell r="FR14" t="str">
            <v>９月</v>
          </cell>
        </row>
        <row r="15">
          <cell r="D15">
            <v>500</v>
          </cell>
          <cell r="E15">
            <v>11200</v>
          </cell>
          <cell r="F15" t="str">
            <v>GAH</v>
          </cell>
          <cell r="G15">
            <v>7200</v>
          </cell>
          <cell r="H15" t="str">
            <v>AA</v>
          </cell>
          <cell r="I15" t="str">
            <v>L</v>
          </cell>
          <cell r="J15">
            <v>60</v>
          </cell>
          <cell r="K15">
            <v>0.75</v>
          </cell>
          <cell r="L15">
            <v>0.95</v>
          </cell>
          <cell r="M15">
            <v>0.97</v>
          </cell>
          <cell r="N15">
            <v>86.8</v>
          </cell>
          <cell r="O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60</v>
          </cell>
          <cell r="AH15">
            <v>0.75</v>
          </cell>
          <cell r="AI15">
            <v>0.95</v>
          </cell>
          <cell r="AJ15">
            <v>0.97</v>
          </cell>
          <cell r="AK15">
            <v>86.8</v>
          </cell>
          <cell r="AL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60</v>
          </cell>
          <cell r="BE15">
            <v>0.75</v>
          </cell>
          <cell r="BF15">
            <v>0.95</v>
          </cell>
          <cell r="BG15">
            <v>0.97</v>
          </cell>
          <cell r="BH15">
            <v>86.8</v>
          </cell>
          <cell r="BI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</v>
          </cell>
          <cell r="CB15">
            <v>0.75</v>
          </cell>
          <cell r="CC15">
            <v>0.95</v>
          </cell>
          <cell r="CD15">
            <v>0.97</v>
          </cell>
          <cell r="CE15">
            <v>86.8</v>
          </cell>
          <cell r="CF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60</v>
          </cell>
          <cell r="CY15">
            <v>0.75</v>
          </cell>
          <cell r="CZ15">
            <v>0.95</v>
          </cell>
          <cell r="DA15">
            <v>0.97</v>
          </cell>
          <cell r="DB15">
            <v>86.8</v>
          </cell>
          <cell r="DC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60</v>
          </cell>
          <cell r="DV15">
            <v>0.75</v>
          </cell>
          <cell r="DW15">
            <v>0.95</v>
          </cell>
          <cell r="DX15">
            <v>0.97</v>
          </cell>
          <cell r="DY15">
            <v>86.8</v>
          </cell>
          <cell r="DZ15">
            <v>0</v>
          </cell>
          <cell r="EE15">
            <v>0</v>
          </cell>
          <cell r="FA15" t="str">
            <v>4R 14M/C</v>
          </cell>
          <cell r="FC15" t="str">
            <v>基本</v>
          </cell>
          <cell r="FD15" t="str">
            <v>実行</v>
          </cell>
          <cell r="FE15" t="str">
            <v>休買</v>
          </cell>
          <cell r="FF15" t="str">
            <v>基本</v>
          </cell>
          <cell r="FG15" t="str">
            <v>実行</v>
          </cell>
          <cell r="FH15" t="str">
            <v>休買</v>
          </cell>
          <cell r="FI15" t="str">
            <v>基本</v>
          </cell>
          <cell r="FJ15" t="str">
            <v>実行</v>
          </cell>
          <cell r="FK15" t="str">
            <v>休買</v>
          </cell>
          <cell r="FL15" t="str">
            <v>基本</v>
          </cell>
          <cell r="FM15" t="str">
            <v>実行</v>
          </cell>
          <cell r="FN15" t="str">
            <v>休買</v>
          </cell>
          <cell r="FO15" t="str">
            <v>基本</v>
          </cell>
          <cell r="FP15" t="str">
            <v>実行</v>
          </cell>
          <cell r="FQ15" t="str">
            <v>休買</v>
          </cell>
          <cell r="FR15" t="str">
            <v>基本</v>
          </cell>
          <cell r="FS15" t="str">
            <v>実行</v>
          </cell>
          <cell r="FT15" t="str">
            <v>休買</v>
          </cell>
        </row>
        <row r="16">
          <cell r="D16">
            <v>500</v>
          </cell>
          <cell r="E16">
            <v>11200</v>
          </cell>
          <cell r="F16" t="str">
            <v>GE2</v>
          </cell>
          <cell r="G16">
            <v>7400</v>
          </cell>
          <cell r="H16" t="str">
            <v>XA</v>
          </cell>
          <cell r="I16" t="str">
            <v>L</v>
          </cell>
          <cell r="J16">
            <v>60</v>
          </cell>
          <cell r="K16">
            <v>0.75</v>
          </cell>
          <cell r="L16">
            <v>0.95</v>
          </cell>
          <cell r="M16">
            <v>0.97</v>
          </cell>
          <cell r="N16">
            <v>86.8</v>
          </cell>
          <cell r="O16">
            <v>5</v>
          </cell>
          <cell r="T16">
            <v>5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60</v>
          </cell>
          <cell r="AH16">
            <v>0.75</v>
          </cell>
          <cell r="AI16">
            <v>0.95</v>
          </cell>
          <cell r="AJ16">
            <v>0.97</v>
          </cell>
          <cell r="AK16">
            <v>86.8</v>
          </cell>
          <cell r="AL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60</v>
          </cell>
          <cell r="BE16">
            <v>0.75</v>
          </cell>
          <cell r="BF16">
            <v>0.95</v>
          </cell>
          <cell r="BG16">
            <v>0.97</v>
          </cell>
          <cell r="BH16">
            <v>86.8</v>
          </cell>
          <cell r="BI16">
            <v>5</v>
          </cell>
          <cell r="BN16">
            <v>5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60</v>
          </cell>
          <cell r="CB16">
            <v>0.75</v>
          </cell>
          <cell r="CC16">
            <v>0.95</v>
          </cell>
          <cell r="CD16">
            <v>0.97</v>
          </cell>
          <cell r="CE16">
            <v>86.8</v>
          </cell>
          <cell r="CF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60</v>
          </cell>
          <cell r="CY16">
            <v>0.75</v>
          </cell>
          <cell r="CZ16">
            <v>0.95</v>
          </cell>
          <cell r="DA16">
            <v>0.97</v>
          </cell>
          <cell r="DB16">
            <v>86.8</v>
          </cell>
          <cell r="DC16">
            <v>119</v>
          </cell>
          <cell r="DH16">
            <v>119</v>
          </cell>
          <cell r="DI16">
            <v>7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7</v>
          </cell>
          <cell r="DO16">
            <v>608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608</v>
          </cell>
          <cell r="DU16">
            <v>60</v>
          </cell>
          <cell r="DV16">
            <v>0.75</v>
          </cell>
          <cell r="DW16">
            <v>0.95</v>
          </cell>
          <cell r="DX16">
            <v>0.97</v>
          </cell>
          <cell r="DY16">
            <v>86.8</v>
          </cell>
          <cell r="DZ16">
            <v>0</v>
          </cell>
          <cell r="EE16">
            <v>0</v>
          </cell>
          <cell r="FA16" t="str">
            <v>1650ton</v>
          </cell>
          <cell r="FB16" t="str">
            <v>RGC C/B</v>
          </cell>
          <cell r="FC16">
            <v>0.80330000000000001</v>
          </cell>
          <cell r="FD16">
            <v>0.97989999999999999</v>
          </cell>
          <cell r="FF16">
            <v>0.72829999999999995</v>
          </cell>
          <cell r="FG16">
            <v>0.69</v>
          </cell>
          <cell r="FI16">
            <v>0.74299999999999999</v>
          </cell>
          <cell r="FJ16">
            <v>0.69740000000000002</v>
          </cell>
          <cell r="FL16">
            <v>0.81659999999999999</v>
          </cell>
          <cell r="FM16">
            <v>0.81659999999999999</v>
          </cell>
          <cell r="FO16">
            <v>0.73560000000000003</v>
          </cell>
          <cell r="FP16">
            <v>0.73560000000000003</v>
          </cell>
          <cell r="FR16">
            <v>0.79149999999999998</v>
          </cell>
          <cell r="FS16">
            <v>0.79149999999999998</v>
          </cell>
        </row>
        <row r="17">
          <cell r="D17">
            <v>500</v>
          </cell>
          <cell r="E17">
            <v>11200</v>
          </cell>
          <cell r="F17" t="str">
            <v>KT0</v>
          </cell>
          <cell r="G17">
            <v>6800</v>
          </cell>
          <cell r="H17" t="str">
            <v>XA</v>
          </cell>
          <cell r="I17" t="str">
            <v>L</v>
          </cell>
          <cell r="J17">
            <v>57</v>
          </cell>
          <cell r="K17">
            <v>0.75</v>
          </cell>
          <cell r="L17">
            <v>0.95</v>
          </cell>
          <cell r="M17">
            <v>0.97</v>
          </cell>
          <cell r="N17">
            <v>82.5</v>
          </cell>
          <cell r="O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57</v>
          </cell>
          <cell r="AH17">
            <v>0.75</v>
          </cell>
          <cell r="AI17">
            <v>0.95</v>
          </cell>
          <cell r="AJ17">
            <v>0.97</v>
          </cell>
          <cell r="AK17">
            <v>82.5</v>
          </cell>
          <cell r="AL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57</v>
          </cell>
          <cell r="BE17">
            <v>0.75</v>
          </cell>
          <cell r="BF17">
            <v>0.95</v>
          </cell>
          <cell r="BG17">
            <v>0.97</v>
          </cell>
          <cell r="BH17">
            <v>82.5</v>
          </cell>
          <cell r="BI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57</v>
          </cell>
          <cell r="CB17">
            <v>0.75</v>
          </cell>
          <cell r="CC17">
            <v>0.95</v>
          </cell>
          <cell r="CD17">
            <v>0.97</v>
          </cell>
          <cell r="CE17">
            <v>82.5</v>
          </cell>
          <cell r="CF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57</v>
          </cell>
          <cell r="CY17">
            <v>0.75</v>
          </cell>
          <cell r="CZ17">
            <v>0.95</v>
          </cell>
          <cell r="DA17">
            <v>0.97</v>
          </cell>
          <cell r="DB17">
            <v>82.5</v>
          </cell>
          <cell r="DC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57</v>
          </cell>
          <cell r="DV17">
            <v>0.75</v>
          </cell>
          <cell r="DW17">
            <v>0.95</v>
          </cell>
          <cell r="DX17">
            <v>0.97</v>
          </cell>
          <cell r="DY17">
            <v>82.5</v>
          </cell>
          <cell r="DZ17">
            <v>0</v>
          </cell>
          <cell r="EE17">
            <v>0</v>
          </cell>
          <cell r="FA17" t="str">
            <v>×1台</v>
          </cell>
        </row>
        <row r="18">
          <cell r="D18">
            <v>500</v>
          </cell>
          <cell r="E18">
            <v>12200</v>
          </cell>
          <cell r="F18" t="str">
            <v>ZG3</v>
          </cell>
          <cell r="G18" t="str">
            <v>0000</v>
          </cell>
          <cell r="H18" t="str">
            <v>AA</v>
          </cell>
          <cell r="I18" t="str">
            <v>HEA</v>
          </cell>
          <cell r="J18">
            <v>79</v>
          </cell>
          <cell r="K18">
            <v>0.75</v>
          </cell>
          <cell r="L18">
            <v>0.95</v>
          </cell>
          <cell r="M18">
            <v>0.97</v>
          </cell>
          <cell r="N18">
            <v>114.3</v>
          </cell>
          <cell r="O18">
            <v>200</v>
          </cell>
          <cell r="T18">
            <v>200</v>
          </cell>
          <cell r="U18">
            <v>10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10</v>
          </cell>
          <cell r="AA18">
            <v>1143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1143</v>
          </cell>
          <cell r="AG18">
            <v>79</v>
          </cell>
          <cell r="AH18">
            <v>0.75</v>
          </cell>
          <cell r="AI18">
            <v>0.95</v>
          </cell>
          <cell r="AJ18">
            <v>0.97</v>
          </cell>
          <cell r="AK18">
            <v>114.3</v>
          </cell>
          <cell r="AL18">
            <v>92</v>
          </cell>
          <cell r="AQ18">
            <v>92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5</v>
          </cell>
          <cell r="AX18">
            <v>572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572</v>
          </cell>
          <cell r="BD18">
            <v>79</v>
          </cell>
          <cell r="BE18">
            <v>0.75</v>
          </cell>
          <cell r="BF18">
            <v>0.95</v>
          </cell>
          <cell r="BG18">
            <v>0.97</v>
          </cell>
          <cell r="BH18">
            <v>114.3</v>
          </cell>
          <cell r="BI18">
            <v>76</v>
          </cell>
          <cell r="BJ18">
            <v>398</v>
          </cell>
          <cell r="BN18">
            <v>474</v>
          </cell>
          <cell r="BO18">
            <v>3</v>
          </cell>
          <cell r="BP18">
            <v>18</v>
          </cell>
          <cell r="BQ18">
            <v>0</v>
          </cell>
          <cell r="BR18">
            <v>0</v>
          </cell>
          <cell r="BS18">
            <v>0</v>
          </cell>
          <cell r="BT18">
            <v>22</v>
          </cell>
          <cell r="BU18">
            <v>343</v>
          </cell>
          <cell r="BV18">
            <v>2057</v>
          </cell>
          <cell r="BW18">
            <v>0</v>
          </cell>
          <cell r="BX18">
            <v>0</v>
          </cell>
          <cell r="BY18">
            <v>0</v>
          </cell>
          <cell r="BZ18">
            <v>2515</v>
          </cell>
          <cell r="CA18">
            <v>79</v>
          </cell>
          <cell r="CB18">
            <v>0.75</v>
          </cell>
          <cell r="CC18">
            <v>0.95</v>
          </cell>
          <cell r="CD18">
            <v>0.97</v>
          </cell>
          <cell r="CE18">
            <v>114.3</v>
          </cell>
          <cell r="CF18">
            <v>163</v>
          </cell>
          <cell r="CK18">
            <v>163</v>
          </cell>
          <cell r="CL18">
            <v>8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8</v>
          </cell>
          <cell r="CR18">
            <v>914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914</v>
          </cell>
          <cell r="CX18">
            <v>79</v>
          </cell>
          <cell r="CY18">
            <v>0.75</v>
          </cell>
          <cell r="CZ18">
            <v>0.95</v>
          </cell>
          <cell r="DA18">
            <v>0.97</v>
          </cell>
          <cell r="DB18">
            <v>114.3</v>
          </cell>
          <cell r="DC18">
            <v>140</v>
          </cell>
          <cell r="DH18">
            <v>140</v>
          </cell>
          <cell r="DI18">
            <v>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8</v>
          </cell>
          <cell r="DO18">
            <v>914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914</v>
          </cell>
          <cell r="DU18">
            <v>79</v>
          </cell>
          <cell r="DV18">
            <v>0.75</v>
          </cell>
          <cell r="DW18">
            <v>0.95</v>
          </cell>
          <cell r="DX18">
            <v>0.97</v>
          </cell>
          <cell r="DY18">
            <v>114.3</v>
          </cell>
          <cell r="DZ18">
            <v>242</v>
          </cell>
          <cell r="EE18">
            <v>242</v>
          </cell>
          <cell r="FB18" t="str">
            <v>合計</v>
          </cell>
          <cell r="FC18">
            <v>0.80330000000000001</v>
          </cell>
          <cell r="FD18">
            <v>0.97989999999999999</v>
          </cell>
          <cell r="FE18">
            <v>0</v>
          </cell>
          <cell r="FF18">
            <v>0.72829999999999995</v>
          </cell>
          <cell r="FG18">
            <v>0.69</v>
          </cell>
          <cell r="FH18">
            <v>0</v>
          </cell>
          <cell r="FI18">
            <v>0.74299999999999999</v>
          </cell>
          <cell r="FJ18">
            <v>0.69740000000000002</v>
          </cell>
          <cell r="FK18">
            <v>0</v>
          </cell>
          <cell r="FL18">
            <v>0.81659999999999999</v>
          </cell>
          <cell r="FM18">
            <v>0.81659999999999999</v>
          </cell>
          <cell r="FN18">
            <v>0</v>
          </cell>
          <cell r="FO18">
            <v>0.73560000000000003</v>
          </cell>
          <cell r="FP18">
            <v>0.73560000000000003</v>
          </cell>
          <cell r="FQ18" t="str">
            <v>2S/1</v>
          </cell>
          <cell r="FR18">
            <v>0.79149999999999998</v>
          </cell>
          <cell r="FS18">
            <v>0.79149999999999998</v>
          </cell>
          <cell r="FT18" t="str">
            <v>2S/1</v>
          </cell>
        </row>
        <row r="19">
          <cell r="D19">
            <v>500</v>
          </cell>
          <cell r="E19">
            <v>12200</v>
          </cell>
          <cell r="F19" t="str">
            <v>ZG4</v>
          </cell>
          <cell r="G19" t="str">
            <v>0000</v>
          </cell>
          <cell r="H19" t="str">
            <v>AA</v>
          </cell>
          <cell r="I19" t="str">
            <v>HEA</v>
          </cell>
          <cell r="J19">
            <v>79</v>
          </cell>
          <cell r="K19">
            <v>0.75</v>
          </cell>
          <cell r="L19">
            <v>0.95</v>
          </cell>
          <cell r="M19">
            <v>0.97</v>
          </cell>
          <cell r="N19">
            <v>114.3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79</v>
          </cell>
          <cell r="AH19">
            <v>0.75</v>
          </cell>
          <cell r="AI19">
            <v>0.95</v>
          </cell>
          <cell r="AJ19">
            <v>0.97</v>
          </cell>
          <cell r="AK19">
            <v>114.3</v>
          </cell>
          <cell r="AL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79</v>
          </cell>
          <cell r="BE19">
            <v>0.75</v>
          </cell>
          <cell r="BF19">
            <v>0.95</v>
          </cell>
          <cell r="BG19">
            <v>0.97</v>
          </cell>
          <cell r="BH19">
            <v>114.3</v>
          </cell>
          <cell r="BI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79</v>
          </cell>
          <cell r="CB19">
            <v>0.75</v>
          </cell>
          <cell r="CC19">
            <v>0.95</v>
          </cell>
          <cell r="CD19">
            <v>0.97</v>
          </cell>
          <cell r="CE19">
            <v>114.3</v>
          </cell>
          <cell r="CF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79</v>
          </cell>
          <cell r="CY19">
            <v>0.75</v>
          </cell>
          <cell r="CZ19">
            <v>0.95</v>
          </cell>
          <cell r="DA19">
            <v>0.97</v>
          </cell>
          <cell r="DB19">
            <v>114.3</v>
          </cell>
          <cell r="DC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79</v>
          </cell>
          <cell r="DV19">
            <v>0.75</v>
          </cell>
          <cell r="DW19">
            <v>0.95</v>
          </cell>
          <cell r="DX19">
            <v>0.97</v>
          </cell>
          <cell r="DY19">
            <v>114.3</v>
          </cell>
          <cell r="DZ19">
            <v>0</v>
          </cell>
          <cell r="EE19">
            <v>0</v>
          </cell>
        </row>
        <row r="20">
          <cell r="D20">
            <v>500</v>
          </cell>
          <cell r="E20">
            <v>11100</v>
          </cell>
          <cell r="F20" t="str">
            <v>KCN</v>
          </cell>
          <cell r="G20" t="str">
            <v>0000</v>
          </cell>
          <cell r="H20" t="str">
            <v>XA</v>
          </cell>
          <cell r="I20" t="str">
            <v>R</v>
          </cell>
          <cell r="J20">
            <v>58</v>
          </cell>
          <cell r="K20">
            <v>0.75</v>
          </cell>
          <cell r="L20">
            <v>0.95</v>
          </cell>
          <cell r="M20">
            <v>0.97</v>
          </cell>
          <cell r="N20">
            <v>83.9</v>
          </cell>
          <cell r="O20">
            <v>787</v>
          </cell>
          <cell r="T20">
            <v>787</v>
          </cell>
          <cell r="U20">
            <v>39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39</v>
          </cell>
          <cell r="AA20">
            <v>3272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3272</v>
          </cell>
          <cell r="AG20">
            <v>58</v>
          </cell>
          <cell r="AH20">
            <v>0.75</v>
          </cell>
          <cell r="AI20">
            <v>0.95</v>
          </cell>
          <cell r="AJ20">
            <v>0.97</v>
          </cell>
          <cell r="AK20">
            <v>83.9</v>
          </cell>
          <cell r="AL20">
            <v>633</v>
          </cell>
          <cell r="AQ20">
            <v>633</v>
          </cell>
          <cell r="AR20">
            <v>33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33</v>
          </cell>
          <cell r="AX20">
            <v>2769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2769</v>
          </cell>
          <cell r="BD20">
            <v>58</v>
          </cell>
          <cell r="BE20">
            <v>0.75</v>
          </cell>
          <cell r="BF20">
            <v>0.95</v>
          </cell>
          <cell r="BG20">
            <v>0.97</v>
          </cell>
          <cell r="BH20">
            <v>83.9</v>
          </cell>
          <cell r="BI20">
            <v>137</v>
          </cell>
          <cell r="BN20">
            <v>137</v>
          </cell>
          <cell r="BO20">
            <v>6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6</v>
          </cell>
          <cell r="BU20">
            <v>503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503</v>
          </cell>
          <cell r="CA20">
            <v>58</v>
          </cell>
          <cell r="CB20">
            <v>0.75</v>
          </cell>
          <cell r="CC20">
            <v>0.95</v>
          </cell>
          <cell r="CD20">
            <v>0.97</v>
          </cell>
          <cell r="CE20">
            <v>83.9</v>
          </cell>
          <cell r="CF20">
            <v>341</v>
          </cell>
          <cell r="CK20">
            <v>341</v>
          </cell>
          <cell r="CL20">
            <v>17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17</v>
          </cell>
          <cell r="CR20">
            <v>1426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1426</v>
          </cell>
          <cell r="CX20">
            <v>58</v>
          </cell>
          <cell r="CY20">
            <v>0.75</v>
          </cell>
          <cell r="CZ20">
            <v>0.95</v>
          </cell>
          <cell r="DA20">
            <v>0.97</v>
          </cell>
          <cell r="DB20">
            <v>83.9</v>
          </cell>
          <cell r="DC20">
            <v>691</v>
          </cell>
          <cell r="DH20">
            <v>691</v>
          </cell>
          <cell r="DI20">
            <v>41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41</v>
          </cell>
          <cell r="DO20">
            <v>3440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3440</v>
          </cell>
          <cell r="DU20">
            <v>58</v>
          </cell>
          <cell r="DV20">
            <v>0.75</v>
          </cell>
          <cell r="DW20">
            <v>0.95</v>
          </cell>
          <cell r="DX20">
            <v>0.97</v>
          </cell>
          <cell r="DY20">
            <v>83.9</v>
          </cell>
          <cell r="DZ20">
            <v>656</v>
          </cell>
          <cell r="EE20">
            <v>656</v>
          </cell>
          <cell r="FA20" t="str">
            <v>工    程</v>
          </cell>
          <cell r="FC20" t="str">
            <v>４月</v>
          </cell>
          <cell r="FF20" t="str">
            <v>５月</v>
          </cell>
          <cell r="FI20" t="str">
            <v>６月</v>
          </cell>
          <cell r="FL20" t="str">
            <v>７月</v>
          </cell>
          <cell r="FO20" t="str">
            <v>８月</v>
          </cell>
          <cell r="FR20" t="str">
            <v>９月</v>
          </cell>
        </row>
        <row r="21">
          <cell r="D21">
            <v>500</v>
          </cell>
          <cell r="E21">
            <v>11200</v>
          </cell>
          <cell r="F21" t="str">
            <v>KCN</v>
          </cell>
          <cell r="G21" t="str">
            <v>0000</v>
          </cell>
          <cell r="H21" t="str">
            <v>XA</v>
          </cell>
          <cell r="I21" t="str">
            <v>L</v>
          </cell>
          <cell r="J21">
            <v>57</v>
          </cell>
          <cell r="K21">
            <v>0.75</v>
          </cell>
          <cell r="L21">
            <v>0.95</v>
          </cell>
          <cell r="M21">
            <v>0.97</v>
          </cell>
          <cell r="N21">
            <v>82.5</v>
          </cell>
          <cell r="O21">
            <v>787</v>
          </cell>
          <cell r="T21">
            <v>787</v>
          </cell>
          <cell r="U21">
            <v>39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39</v>
          </cell>
          <cell r="AA21">
            <v>3218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3218</v>
          </cell>
          <cell r="AG21">
            <v>57</v>
          </cell>
          <cell r="AH21">
            <v>0.75</v>
          </cell>
          <cell r="AI21">
            <v>0.95</v>
          </cell>
          <cell r="AJ21">
            <v>0.97</v>
          </cell>
          <cell r="AK21">
            <v>82.5</v>
          </cell>
          <cell r="AL21">
            <v>633</v>
          </cell>
          <cell r="AQ21">
            <v>633</v>
          </cell>
          <cell r="AR21">
            <v>33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33</v>
          </cell>
          <cell r="AX21">
            <v>2723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2723</v>
          </cell>
          <cell r="BD21">
            <v>57</v>
          </cell>
          <cell r="BE21">
            <v>0.75</v>
          </cell>
          <cell r="BF21">
            <v>0.95</v>
          </cell>
          <cell r="BG21">
            <v>0.97</v>
          </cell>
          <cell r="BH21">
            <v>82.5</v>
          </cell>
          <cell r="BI21">
            <v>137</v>
          </cell>
          <cell r="BN21">
            <v>137</v>
          </cell>
          <cell r="BO21">
            <v>6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6</v>
          </cell>
          <cell r="BU21">
            <v>495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495</v>
          </cell>
          <cell r="CA21">
            <v>57</v>
          </cell>
          <cell r="CB21">
            <v>0.75</v>
          </cell>
          <cell r="CC21">
            <v>0.95</v>
          </cell>
          <cell r="CD21">
            <v>0.97</v>
          </cell>
          <cell r="CE21">
            <v>82.5</v>
          </cell>
          <cell r="CF21">
            <v>341</v>
          </cell>
          <cell r="CK21">
            <v>341</v>
          </cell>
          <cell r="CL21">
            <v>17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17</v>
          </cell>
          <cell r="CR21">
            <v>1403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1403</v>
          </cell>
          <cell r="CX21">
            <v>57</v>
          </cell>
          <cell r="CY21">
            <v>0.75</v>
          </cell>
          <cell r="CZ21">
            <v>0.95</v>
          </cell>
          <cell r="DA21">
            <v>0.97</v>
          </cell>
          <cell r="DB21">
            <v>82.5</v>
          </cell>
          <cell r="DC21">
            <v>691</v>
          </cell>
          <cell r="DH21">
            <v>691</v>
          </cell>
          <cell r="DI21">
            <v>41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41</v>
          </cell>
          <cell r="DO21">
            <v>3383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3383</v>
          </cell>
          <cell r="DU21">
            <v>57</v>
          </cell>
          <cell r="DV21">
            <v>0.75</v>
          </cell>
          <cell r="DW21">
            <v>0.95</v>
          </cell>
          <cell r="DX21">
            <v>0.97</v>
          </cell>
          <cell r="DY21">
            <v>82.5</v>
          </cell>
          <cell r="DZ21">
            <v>656</v>
          </cell>
          <cell r="EE21">
            <v>656</v>
          </cell>
          <cell r="FA21" t="str">
            <v>2R/4R</v>
          </cell>
          <cell r="FC21" t="str">
            <v>基本</v>
          </cell>
          <cell r="FD21" t="str">
            <v>実行</v>
          </cell>
          <cell r="FE21" t="str">
            <v>休買</v>
          </cell>
          <cell r="FF21" t="str">
            <v>基本</v>
          </cell>
          <cell r="FG21" t="str">
            <v>実行</v>
          </cell>
          <cell r="FH21" t="str">
            <v>休買</v>
          </cell>
          <cell r="FI21" t="str">
            <v>基本</v>
          </cell>
          <cell r="FJ21" t="str">
            <v>実行</v>
          </cell>
          <cell r="FK21" t="str">
            <v>休買</v>
          </cell>
          <cell r="FL21" t="str">
            <v>基本</v>
          </cell>
          <cell r="FM21" t="str">
            <v>実行</v>
          </cell>
          <cell r="FN21" t="str">
            <v>休買</v>
          </cell>
          <cell r="FO21" t="str">
            <v>基本</v>
          </cell>
          <cell r="FP21" t="str">
            <v>実行</v>
          </cell>
          <cell r="FQ21" t="str">
            <v>休買</v>
          </cell>
          <cell r="FR21" t="str">
            <v>基本</v>
          </cell>
          <cell r="FS21" t="str">
            <v>実行</v>
          </cell>
          <cell r="FT21" t="str">
            <v>休買</v>
          </cell>
        </row>
        <row r="22">
          <cell r="D22">
            <v>500</v>
          </cell>
          <cell r="E22">
            <v>11200</v>
          </cell>
          <cell r="F22" t="str">
            <v>GBLK</v>
          </cell>
          <cell r="G22" t="str">
            <v>0000</v>
          </cell>
          <cell r="H22" t="str">
            <v>AA</v>
          </cell>
          <cell r="I22" t="str">
            <v>L</v>
          </cell>
          <cell r="J22">
            <v>60</v>
          </cell>
          <cell r="K22">
            <v>0.75</v>
          </cell>
          <cell r="L22">
            <v>0.95</v>
          </cell>
          <cell r="M22">
            <v>0.97</v>
          </cell>
          <cell r="N22">
            <v>86.8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60</v>
          </cell>
          <cell r="AH22">
            <v>0.75</v>
          </cell>
          <cell r="AI22">
            <v>0.95</v>
          </cell>
          <cell r="AJ22">
            <v>0.97</v>
          </cell>
          <cell r="AK22">
            <v>86.8</v>
          </cell>
          <cell r="AL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60</v>
          </cell>
          <cell r="BE22">
            <v>0.75</v>
          </cell>
          <cell r="BF22">
            <v>0.95</v>
          </cell>
          <cell r="BG22">
            <v>0.97</v>
          </cell>
          <cell r="BH22">
            <v>86.8</v>
          </cell>
          <cell r="BI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60</v>
          </cell>
          <cell r="CB22">
            <v>0.75</v>
          </cell>
          <cell r="CC22">
            <v>0.95</v>
          </cell>
          <cell r="CD22">
            <v>0.97</v>
          </cell>
          <cell r="CE22">
            <v>86.8</v>
          </cell>
          <cell r="CF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60</v>
          </cell>
          <cell r="CY22">
            <v>0.75</v>
          </cell>
          <cell r="CZ22">
            <v>0.95</v>
          </cell>
          <cell r="DA22">
            <v>0.97</v>
          </cell>
          <cell r="DB22">
            <v>86.8</v>
          </cell>
          <cell r="DC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60</v>
          </cell>
          <cell r="DV22">
            <v>0.75</v>
          </cell>
          <cell r="DW22">
            <v>0.95</v>
          </cell>
          <cell r="DX22">
            <v>0.97</v>
          </cell>
          <cell r="DY22">
            <v>86.8</v>
          </cell>
          <cell r="DZ22">
            <v>0</v>
          </cell>
          <cell r="EE22">
            <v>0</v>
          </cell>
          <cell r="FA22" t="str">
            <v>1250ton</v>
          </cell>
          <cell r="FB22" t="str">
            <v>PD TC</v>
          </cell>
          <cell r="FC22">
            <v>0.23960000000000001</v>
          </cell>
          <cell r="FD22">
            <v>7.7399999999999997E-2</v>
          </cell>
          <cell r="FF22">
            <v>0.22509999999999999</v>
          </cell>
          <cell r="FG22">
            <v>0.1326</v>
          </cell>
          <cell r="FI22">
            <v>0.2404</v>
          </cell>
          <cell r="FJ22">
            <v>0</v>
          </cell>
          <cell r="FL22">
            <v>0.2296</v>
          </cell>
          <cell r="FM22">
            <v>0</v>
          </cell>
          <cell r="FO22">
            <v>0.2288</v>
          </cell>
          <cell r="FP22">
            <v>0</v>
          </cell>
          <cell r="FR22">
            <v>0.2485</v>
          </cell>
          <cell r="FS22">
            <v>0.3014</v>
          </cell>
        </row>
        <row r="23">
          <cell r="D23">
            <v>500</v>
          </cell>
          <cell r="E23">
            <v>11100</v>
          </cell>
          <cell r="F23" t="str">
            <v>KCZ</v>
          </cell>
          <cell r="G23" t="str">
            <v>0000</v>
          </cell>
          <cell r="H23" t="str">
            <v>XA</v>
          </cell>
          <cell r="I23" t="str">
            <v>R</v>
          </cell>
          <cell r="J23">
            <v>58</v>
          </cell>
          <cell r="K23">
            <v>0.75</v>
          </cell>
          <cell r="L23">
            <v>0.95</v>
          </cell>
          <cell r="M23">
            <v>0.97</v>
          </cell>
          <cell r="N23">
            <v>83.9</v>
          </cell>
          <cell r="O23">
            <v>659</v>
          </cell>
          <cell r="T23">
            <v>659</v>
          </cell>
          <cell r="U23">
            <v>33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33</v>
          </cell>
          <cell r="AA23">
            <v>2769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2769</v>
          </cell>
          <cell r="AG23">
            <v>58</v>
          </cell>
          <cell r="AH23">
            <v>0.75</v>
          </cell>
          <cell r="AI23">
            <v>0.95</v>
          </cell>
          <cell r="AJ23">
            <v>0.97</v>
          </cell>
          <cell r="AK23">
            <v>83.9</v>
          </cell>
          <cell r="AL23">
            <v>289</v>
          </cell>
          <cell r="AQ23">
            <v>289</v>
          </cell>
          <cell r="AR23">
            <v>15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15</v>
          </cell>
          <cell r="AX23">
            <v>1259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1259</v>
          </cell>
          <cell r="BD23">
            <v>58</v>
          </cell>
          <cell r="BE23">
            <v>0.75</v>
          </cell>
          <cell r="BF23">
            <v>0.95</v>
          </cell>
          <cell r="BG23">
            <v>0.97</v>
          </cell>
          <cell r="BH23">
            <v>83.9</v>
          </cell>
          <cell r="BI23">
            <v>250</v>
          </cell>
          <cell r="BN23">
            <v>250</v>
          </cell>
          <cell r="BO23">
            <v>11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11</v>
          </cell>
          <cell r="BU23">
            <v>923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923</v>
          </cell>
          <cell r="CA23">
            <v>58</v>
          </cell>
          <cell r="CB23">
            <v>0.75</v>
          </cell>
          <cell r="CC23">
            <v>0.95</v>
          </cell>
          <cell r="CD23">
            <v>0.97</v>
          </cell>
          <cell r="CE23">
            <v>83.9</v>
          </cell>
          <cell r="CF23">
            <v>194</v>
          </cell>
          <cell r="CK23">
            <v>194</v>
          </cell>
          <cell r="CL23">
            <v>10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10</v>
          </cell>
          <cell r="CR23">
            <v>839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839</v>
          </cell>
          <cell r="CX23">
            <v>58</v>
          </cell>
          <cell r="CY23">
            <v>0.75</v>
          </cell>
          <cell r="CZ23">
            <v>0.95</v>
          </cell>
          <cell r="DA23">
            <v>0.97</v>
          </cell>
          <cell r="DB23">
            <v>83.9</v>
          </cell>
          <cell r="DC23">
            <v>98</v>
          </cell>
          <cell r="DH23">
            <v>98</v>
          </cell>
          <cell r="DI23">
            <v>6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6</v>
          </cell>
          <cell r="DO23">
            <v>503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503</v>
          </cell>
          <cell r="DU23">
            <v>58</v>
          </cell>
          <cell r="DV23">
            <v>0.75</v>
          </cell>
          <cell r="DW23">
            <v>0.95</v>
          </cell>
          <cell r="DX23">
            <v>0.97</v>
          </cell>
          <cell r="DY23">
            <v>83.9</v>
          </cell>
          <cell r="DZ23">
            <v>374</v>
          </cell>
          <cell r="EE23">
            <v>374</v>
          </cell>
          <cell r="FA23" t="str">
            <v>×1台</v>
          </cell>
          <cell r="FB23" t="str">
            <v>PD MC</v>
          </cell>
          <cell r="FC23">
            <v>0</v>
          </cell>
          <cell r="FD23">
            <v>0</v>
          </cell>
          <cell r="FF23">
            <v>0</v>
          </cell>
          <cell r="FG23">
            <v>0</v>
          </cell>
          <cell r="FI23">
            <v>0</v>
          </cell>
          <cell r="FJ23">
            <v>0</v>
          </cell>
          <cell r="FL23">
            <v>0</v>
          </cell>
          <cell r="FM23">
            <v>0</v>
          </cell>
          <cell r="FO23">
            <v>0</v>
          </cell>
          <cell r="FP23">
            <v>0</v>
          </cell>
          <cell r="FR23">
            <v>0</v>
          </cell>
          <cell r="FS23">
            <v>0</v>
          </cell>
        </row>
        <row r="24">
          <cell r="D24">
            <v>500</v>
          </cell>
          <cell r="E24">
            <v>11200</v>
          </cell>
          <cell r="F24" t="str">
            <v>KCZ</v>
          </cell>
          <cell r="G24" t="str">
            <v>0000</v>
          </cell>
          <cell r="H24" t="str">
            <v>XA</v>
          </cell>
          <cell r="I24" t="str">
            <v>L</v>
          </cell>
          <cell r="J24">
            <v>60</v>
          </cell>
          <cell r="K24">
            <v>0.75</v>
          </cell>
          <cell r="L24">
            <v>0.95</v>
          </cell>
          <cell r="M24">
            <v>0.97</v>
          </cell>
          <cell r="N24">
            <v>86.8</v>
          </cell>
          <cell r="O24">
            <v>659</v>
          </cell>
          <cell r="T24">
            <v>659</v>
          </cell>
          <cell r="U24">
            <v>33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33</v>
          </cell>
          <cell r="AA24">
            <v>2864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2864</v>
          </cell>
          <cell r="AG24">
            <v>60</v>
          </cell>
          <cell r="AH24">
            <v>0.75</v>
          </cell>
          <cell r="AI24">
            <v>0.95</v>
          </cell>
          <cell r="AJ24">
            <v>0.97</v>
          </cell>
          <cell r="AK24">
            <v>86.8</v>
          </cell>
          <cell r="AL24">
            <v>289</v>
          </cell>
          <cell r="AQ24">
            <v>289</v>
          </cell>
          <cell r="AR24">
            <v>15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15</v>
          </cell>
          <cell r="AX24">
            <v>1302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1302</v>
          </cell>
          <cell r="BD24">
            <v>60</v>
          </cell>
          <cell r="BE24">
            <v>0.75</v>
          </cell>
          <cell r="BF24">
            <v>0.95</v>
          </cell>
          <cell r="BG24">
            <v>0.97</v>
          </cell>
          <cell r="BH24">
            <v>86.8</v>
          </cell>
          <cell r="BI24">
            <v>265</v>
          </cell>
          <cell r="BN24">
            <v>265</v>
          </cell>
          <cell r="BO24">
            <v>12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12</v>
          </cell>
          <cell r="BU24">
            <v>1042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1042</v>
          </cell>
          <cell r="CA24">
            <v>60</v>
          </cell>
          <cell r="CB24">
            <v>0.75</v>
          </cell>
          <cell r="CC24">
            <v>0.95</v>
          </cell>
          <cell r="CD24">
            <v>0.97</v>
          </cell>
          <cell r="CE24">
            <v>86.8</v>
          </cell>
          <cell r="CF24">
            <v>194</v>
          </cell>
          <cell r="CK24">
            <v>194</v>
          </cell>
          <cell r="CL24">
            <v>10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10</v>
          </cell>
          <cell r="CR24">
            <v>868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868</v>
          </cell>
          <cell r="CX24">
            <v>60</v>
          </cell>
          <cell r="CY24">
            <v>0.75</v>
          </cell>
          <cell r="CZ24">
            <v>0.95</v>
          </cell>
          <cell r="DA24">
            <v>0.97</v>
          </cell>
          <cell r="DB24">
            <v>86.8</v>
          </cell>
          <cell r="DC24">
            <v>98</v>
          </cell>
          <cell r="DH24">
            <v>98</v>
          </cell>
          <cell r="DI24">
            <v>6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6</v>
          </cell>
          <cell r="DO24">
            <v>521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521</v>
          </cell>
          <cell r="DU24">
            <v>60</v>
          </cell>
          <cell r="DV24">
            <v>0.75</v>
          </cell>
          <cell r="DW24">
            <v>0.95</v>
          </cell>
          <cell r="DX24">
            <v>0.97</v>
          </cell>
          <cell r="DY24">
            <v>86.8</v>
          </cell>
          <cell r="DZ24">
            <v>373</v>
          </cell>
          <cell r="EE24">
            <v>373</v>
          </cell>
          <cell r="FB24" t="str">
            <v>既存AT/M</v>
          </cell>
          <cell r="FC24">
            <v>0.46560000000000001</v>
          </cell>
          <cell r="FD24">
            <v>0.46560000000000001</v>
          </cell>
          <cell r="FF24">
            <v>0.44900000000000001</v>
          </cell>
          <cell r="FG24">
            <v>0.44900000000000001</v>
          </cell>
          <cell r="FI24">
            <v>0.49890000000000001</v>
          </cell>
          <cell r="FJ24">
            <v>0.53349999999999997</v>
          </cell>
          <cell r="FL24">
            <v>0.39079999999999998</v>
          </cell>
          <cell r="FM24">
            <v>0.42399999999999999</v>
          </cell>
          <cell r="FO24">
            <v>0.53939999999999999</v>
          </cell>
          <cell r="FP24">
            <v>0.67889999999999995</v>
          </cell>
          <cell r="FR24">
            <v>0.51639999999999997</v>
          </cell>
          <cell r="FS24">
            <v>0.22220000000000001</v>
          </cell>
        </row>
        <row r="25">
          <cell r="D25">
            <v>500</v>
          </cell>
          <cell r="E25">
            <v>11200</v>
          </cell>
          <cell r="F25" t="str">
            <v>GCW</v>
          </cell>
          <cell r="I25" t="str">
            <v>L</v>
          </cell>
          <cell r="J25">
            <v>60</v>
          </cell>
          <cell r="K25">
            <v>0.75</v>
          </cell>
          <cell r="L25">
            <v>0.95</v>
          </cell>
          <cell r="M25">
            <v>0.97</v>
          </cell>
          <cell r="N25">
            <v>86.8</v>
          </cell>
          <cell r="O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60</v>
          </cell>
          <cell r="AH25">
            <v>0.75</v>
          </cell>
          <cell r="AI25">
            <v>0.95</v>
          </cell>
          <cell r="AJ25">
            <v>0.97</v>
          </cell>
          <cell r="AK25">
            <v>86.8</v>
          </cell>
          <cell r="AL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60</v>
          </cell>
          <cell r="BE25">
            <v>0.75</v>
          </cell>
          <cell r="BF25">
            <v>0.95</v>
          </cell>
          <cell r="BG25">
            <v>0.97</v>
          </cell>
          <cell r="BH25">
            <v>86.8</v>
          </cell>
          <cell r="BI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60</v>
          </cell>
          <cell r="CB25">
            <v>0.75</v>
          </cell>
          <cell r="CC25">
            <v>0.95</v>
          </cell>
          <cell r="CD25">
            <v>0.97</v>
          </cell>
          <cell r="CE25">
            <v>86.8</v>
          </cell>
          <cell r="CF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60</v>
          </cell>
          <cell r="CY25">
            <v>0.75</v>
          </cell>
          <cell r="CZ25">
            <v>0.95</v>
          </cell>
          <cell r="DA25">
            <v>0.97</v>
          </cell>
          <cell r="DB25">
            <v>86.8</v>
          </cell>
          <cell r="DC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60</v>
          </cell>
          <cell r="DV25">
            <v>0.75</v>
          </cell>
          <cell r="DW25">
            <v>0.95</v>
          </cell>
          <cell r="DX25">
            <v>0.97</v>
          </cell>
          <cell r="DY25">
            <v>86.8</v>
          </cell>
          <cell r="DZ25">
            <v>0</v>
          </cell>
          <cell r="EE25">
            <v>0</v>
          </cell>
          <cell r="FB25" t="str">
            <v>ﾌﾚｰﾑ</v>
          </cell>
          <cell r="FC25">
            <v>0.45550000000000002</v>
          </cell>
          <cell r="FD25">
            <v>0.45550000000000002</v>
          </cell>
          <cell r="FF25">
            <v>0.41420000000000001</v>
          </cell>
          <cell r="FG25">
            <v>0.41420000000000001</v>
          </cell>
          <cell r="FI25">
            <v>0.46079999999999999</v>
          </cell>
          <cell r="FJ25">
            <v>0.46079999999999999</v>
          </cell>
          <cell r="FL25">
            <v>0.57379999999999998</v>
          </cell>
          <cell r="FM25">
            <v>0.57379999999999998</v>
          </cell>
          <cell r="FO25">
            <v>0.31919999999999998</v>
          </cell>
          <cell r="FP25">
            <v>0.31919999999999998</v>
          </cell>
          <cell r="FR25">
            <v>0.47520000000000001</v>
          </cell>
          <cell r="FS25">
            <v>0.47520000000000001</v>
          </cell>
        </row>
        <row r="26">
          <cell r="D26">
            <v>500</v>
          </cell>
          <cell r="E26">
            <v>11100</v>
          </cell>
          <cell r="F26" t="str">
            <v>GET</v>
          </cell>
          <cell r="G26" t="str">
            <v>0000</v>
          </cell>
          <cell r="H26" t="str">
            <v>XA</v>
          </cell>
          <cell r="I26" t="str">
            <v>C/B</v>
          </cell>
          <cell r="J26">
            <v>68</v>
          </cell>
          <cell r="K26">
            <v>0.75</v>
          </cell>
          <cell r="L26">
            <v>0.90200000000000002</v>
          </cell>
          <cell r="M26">
            <v>0.97</v>
          </cell>
          <cell r="N26">
            <v>103.6</v>
          </cell>
          <cell r="O26">
            <v>4352</v>
          </cell>
          <cell r="R26">
            <v>-2800</v>
          </cell>
          <cell r="T26">
            <v>1552</v>
          </cell>
          <cell r="U26">
            <v>218</v>
          </cell>
          <cell r="V26">
            <v>0</v>
          </cell>
          <cell r="W26">
            <v>0</v>
          </cell>
          <cell r="X26">
            <v>-140</v>
          </cell>
          <cell r="Y26">
            <v>0</v>
          </cell>
          <cell r="Z26">
            <v>78</v>
          </cell>
          <cell r="AA26">
            <v>22585</v>
          </cell>
          <cell r="AB26">
            <v>0</v>
          </cell>
          <cell r="AC26">
            <v>0</v>
          </cell>
          <cell r="AD26">
            <v>-14504</v>
          </cell>
          <cell r="AE26">
            <v>0</v>
          </cell>
          <cell r="AF26">
            <v>8081</v>
          </cell>
          <cell r="AG26">
            <v>68</v>
          </cell>
          <cell r="AH26">
            <v>0.75</v>
          </cell>
          <cell r="AI26">
            <v>0.90200000000000002</v>
          </cell>
          <cell r="AJ26">
            <v>0.97</v>
          </cell>
          <cell r="AK26">
            <v>103.6</v>
          </cell>
          <cell r="AL26">
            <v>3927</v>
          </cell>
          <cell r="AM26">
            <v>550</v>
          </cell>
          <cell r="AQ26">
            <v>4477</v>
          </cell>
          <cell r="AR26">
            <v>207</v>
          </cell>
          <cell r="AS26">
            <v>29</v>
          </cell>
          <cell r="AT26">
            <v>0</v>
          </cell>
          <cell r="AU26">
            <v>0</v>
          </cell>
          <cell r="AV26">
            <v>0</v>
          </cell>
          <cell r="AW26">
            <v>236</v>
          </cell>
          <cell r="AX26">
            <v>21445</v>
          </cell>
          <cell r="AY26">
            <v>3004</v>
          </cell>
          <cell r="AZ26">
            <v>0</v>
          </cell>
          <cell r="BA26">
            <v>0</v>
          </cell>
          <cell r="BB26">
            <v>0</v>
          </cell>
          <cell r="BC26">
            <v>24450</v>
          </cell>
          <cell r="BD26">
            <v>68</v>
          </cell>
          <cell r="BE26">
            <v>0.75</v>
          </cell>
          <cell r="BF26">
            <v>0.90200000000000002</v>
          </cell>
          <cell r="BG26">
            <v>0.97</v>
          </cell>
          <cell r="BH26">
            <v>103.6</v>
          </cell>
          <cell r="BI26">
            <v>4861</v>
          </cell>
          <cell r="BJ26">
            <v>0</v>
          </cell>
          <cell r="BL26">
            <v>-1600</v>
          </cell>
          <cell r="BN26">
            <v>3261</v>
          </cell>
          <cell r="BO26">
            <v>221</v>
          </cell>
          <cell r="BP26">
            <v>0</v>
          </cell>
          <cell r="BQ26">
            <v>0</v>
          </cell>
          <cell r="BR26">
            <v>-73</v>
          </cell>
          <cell r="BS26">
            <v>0</v>
          </cell>
          <cell r="BT26">
            <v>148</v>
          </cell>
          <cell r="BU26">
            <v>22896</v>
          </cell>
          <cell r="BV26">
            <v>0</v>
          </cell>
          <cell r="BW26">
            <v>0</v>
          </cell>
          <cell r="BX26">
            <v>-7563</v>
          </cell>
          <cell r="BY26">
            <v>0</v>
          </cell>
          <cell r="BZ26">
            <v>15333</v>
          </cell>
          <cell r="CA26">
            <v>68</v>
          </cell>
          <cell r="CB26">
            <v>0.75</v>
          </cell>
          <cell r="CC26">
            <v>0.90200000000000002</v>
          </cell>
          <cell r="CD26">
            <v>0.97</v>
          </cell>
          <cell r="CE26">
            <v>103.6</v>
          </cell>
          <cell r="CF26">
            <v>5883</v>
          </cell>
          <cell r="CH26">
            <v>0</v>
          </cell>
          <cell r="CI26">
            <v>0</v>
          </cell>
          <cell r="CK26">
            <v>5883</v>
          </cell>
          <cell r="CL26">
            <v>294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294</v>
          </cell>
          <cell r="CR26">
            <v>30458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30458</v>
          </cell>
          <cell r="CX26">
            <v>68</v>
          </cell>
          <cell r="CY26">
            <v>0.75</v>
          </cell>
          <cell r="CZ26">
            <v>0.90200000000000002</v>
          </cell>
          <cell r="DA26">
            <v>0.97</v>
          </cell>
          <cell r="DB26">
            <v>103.6</v>
          </cell>
          <cell r="DC26">
            <v>2583</v>
          </cell>
          <cell r="DD26">
            <v>258</v>
          </cell>
          <cell r="DH26">
            <v>2841</v>
          </cell>
          <cell r="DI26">
            <v>152</v>
          </cell>
          <cell r="DJ26">
            <v>15</v>
          </cell>
          <cell r="DK26">
            <v>0</v>
          </cell>
          <cell r="DL26">
            <v>0</v>
          </cell>
          <cell r="DM26">
            <v>0</v>
          </cell>
          <cell r="DN26">
            <v>167</v>
          </cell>
          <cell r="DO26">
            <v>15747</v>
          </cell>
          <cell r="DP26">
            <v>1554</v>
          </cell>
          <cell r="DQ26">
            <v>0</v>
          </cell>
          <cell r="DR26">
            <v>0</v>
          </cell>
          <cell r="DS26">
            <v>0</v>
          </cell>
          <cell r="DT26">
            <v>17301</v>
          </cell>
          <cell r="DU26">
            <v>68</v>
          </cell>
          <cell r="DV26">
            <v>0.75</v>
          </cell>
          <cell r="DW26">
            <v>0.90200000000000002</v>
          </cell>
          <cell r="DX26">
            <v>0.97</v>
          </cell>
          <cell r="DY26">
            <v>103.6</v>
          </cell>
          <cell r="DZ26">
            <v>5306</v>
          </cell>
          <cell r="EE26">
            <v>5306</v>
          </cell>
          <cell r="FB26" t="str">
            <v>合計</v>
          </cell>
          <cell r="FC26">
            <v>1.1607000000000001</v>
          </cell>
          <cell r="FD26">
            <v>0.99850000000000005</v>
          </cell>
          <cell r="FE26">
            <v>0</v>
          </cell>
          <cell r="FF26">
            <v>1.0883</v>
          </cell>
          <cell r="FG26">
            <v>0.99580000000000002</v>
          </cell>
          <cell r="FH26">
            <v>0</v>
          </cell>
          <cell r="FI26">
            <v>1.2000999999999999</v>
          </cell>
          <cell r="FJ26">
            <v>0.99429999999999996</v>
          </cell>
          <cell r="FK26">
            <v>0</v>
          </cell>
          <cell r="FL26">
            <v>1.1941999999999999</v>
          </cell>
          <cell r="FM26">
            <v>0.99780000000000002</v>
          </cell>
          <cell r="FN26">
            <v>0</v>
          </cell>
          <cell r="FO26">
            <v>1.0873999999999999</v>
          </cell>
          <cell r="FP26">
            <v>0.99809999999999999</v>
          </cell>
          <cell r="FQ26" t="str">
            <v>3S/1</v>
          </cell>
          <cell r="FR26">
            <v>1.2401</v>
          </cell>
          <cell r="FS26">
            <v>0.99880000000000013</v>
          </cell>
          <cell r="FT26" t="str">
            <v>3S/2</v>
          </cell>
        </row>
        <row r="27">
          <cell r="D27">
            <v>500</v>
          </cell>
          <cell r="E27">
            <v>11100</v>
          </cell>
          <cell r="F27" t="str">
            <v>GEVJ</v>
          </cell>
          <cell r="G27" t="str">
            <v>0001</v>
          </cell>
          <cell r="H27" t="str">
            <v>XA</v>
          </cell>
          <cell r="I27" t="str">
            <v>C/B</v>
          </cell>
          <cell r="J27">
            <v>68</v>
          </cell>
          <cell r="K27">
            <v>0.75</v>
          </cell>
          <cell r="L27">
            <v>0.90200000000000002</v>
          </cell>
          <cell r="M27">
            <v>0.97</v>
          </cell>
          <cell r="N27">
            <v>103.6</v>
          </cell>
          <cell r="O27">
            <v>733</v>
          </cell>
          <cell r="R27">
            <v>0</v>
          </cell>
          <cell r="T27">
            <v>733</v>
          </cell>
          <cell r="U27">
            <v>37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37</v>
          </cell>
          <cell r="AA27">
            <v>3833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3833</v>
          </cell>
          <cell r="AG27">
            <v>68</v>
          </cell>
          <cell r="AH27">
            <v>0.75</v>
          </cell>
          <cell r="AI27">
            <v>0.90200000000000002</v>
          </cell>
          <cell r="AJ27">
            <v>0.97</v>
          </cell>
          <cell r="AK27">
            <v>103.6</v>
          </cell>
          <cell r="AL27">
            <v>459</v>
          </cell>
          <cell r="AO27">
            <v>0</v>
          </cell>
          <cell r="AQ27">
            <v>459</v>
          </cell>
          <cell r="AR27">
            <v>24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24</v>
          </cell>
          <cell r="AX27">
            <v>2486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2486</v>
          </cell>
          <cell r="BD27">
            <v>68</v>
          </cell>
          <cell r="BE27">
            <v>0.75</v>
          </cell>
          <cell r="BF27">
            <v>0.90200000000000002</v>
          </cell>
          <cell r="BG27">
            <v>0.97</v>
          </cell>
          <cell r="BH27">
            <v>103.6</v>
          </cell>
          <cell r="BI27">
            <v>762</v>
          </cell>
          <cell r="BL27">
            <v>0</v>
          </cell>
          <cell r="BN27">
            <v>762</v>
          </cell>
          <cell r="BO27">
            <v>35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35</v>
          </cell>
          <cell r="BU27">
            <v>3626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3626</v>
          </cell>
          <cell r="CA27">
            <v>68</v>
          </cell>
          <cell r="CB27">
            <v>0.75</v>
          </cell>
          <cell r="CC27">
            <v>0.90200000000000002</v>
          </cell>
          <cell r="CD27">
            <v>0.97</v>
          </cell>
          <cell r="CE27">
            <v>103.6</v>
          </cell>
          <cell r="CF27">
            <v>507</v>
          </cell>
          <cell r="CK27">
            <v>507</v>
          </cell>
          <cell r="CL27">
            <v>25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25</v>
          </cell>
          <cell r="CR27">
            <v>2590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2590</v>
          </cell>
          <cell r="CX27">
            <v>68</v>
          </cell>
          <cell r="CY27">
            <v>0.75</v>
          </cell>
          <cell r="CZ27">
            <v>0.90200000000000002</v>
          </cell>
          <cell r="DA27">
            <v>0.97</v>
          </cell>
          <cell r="DB27">
            <v>103.6</v>
          </cell>
          <cell r="DC27">
            <v>459</v>
          </cell>
          <cell r="DD27">
            <v>68</v>
          </cell>
          <cell r="DH27">
            <v>527</v>
          </cell>
          <cell r="DI27">
            <v>27</v>
          </cell>
          <cell r="DJ27">
            <v>4</v>
          </cell>
          <cell r="DK27">
            <v>0</v>
          </cell>
          <cell r="DL27">
            <v>0</v>
          </cell>
          <cell r="DM27">
            <v>0</v>
          </cell>
          <cell r="DN27">
            <v>31</v>
          </cell>
          <cell r="DO27">
            <v>2797</v>
          </cell>
          <cell r="DP27">
            <v>414</v>
          </cell>
          <cell r="DQ27">
            <v>0</v>
          </cell>
          <cell r="DR27">
            <v>0</v>
          </cell>
          <cell r="DS27">
            <v>0</v>
          </cell>
          <cell r="DT27">
            <v>3212</v>
          </cell>
          <cell r="DU27">
            <v>68</v>
          </cell>
          <cell r="DV27">
            <v>0.75</v>
          </cell>
          <cell r="DW27">
            <v>0.90200000000000002</v>
          </cell>
          <cell r="DX27">
            <v>0.97</v>
          </cell>
          <cell r="DY27">
            <v>103.6</v>
          </cell>
          <cell r="DZ27">
            <v>438</v>
          </cell>
          <cell r="EC27">
            <v>0</v>
          </cell>
          <cell r="EE27">
            <v>438</v>
          </cell>
        </row>
        <row r="28">
          <cell r="D28">
            <v>500</v>
          </cell>
          <cell r="E28">
            <v>11100</v>
          </cell>
          <cell r="F28" t="str">
            <v>GEE</v>
          </cell>
          <cell r="G28" t="str">
            <v>0000</v>
          </cell>
          <cell r="H28" t="str">
            <v>XA</v>
          </cell>
          <cell r="I28" t="str">
            <v>C/B</v>
          </cell>
          <cell r="J28">
            <v>68</v>
          </cell>
          <cell r="K28">
            <v>0.75</v>
          </cell>
          <cell r="L28">
            <v>0.90200000000000002</v>
          </cell>
          <cell r="M28">
            <v>0.97</v>
          </cell>
          <cell r="N28">
            <v>103.6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68</v>
          </cell>
          <cell r="AH28">
            <v>0.75</v>
          </cell>
          <cell r="AI28">
            <v>0.90200000000000002</v>
          </cell>
          <cell r="AJ28">
            <v>0.97</v>
          </cell>
          <cell r="AK28">
            <v>103.6</v>
          </cell>
          <cell r="AL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68</v>
          </cell>
          <cell r="BE28">
            <v>0.75</v>
          </cell>
          <cell r="BF28">
            <v>0.90200000000000002</v>
          </cell>
          <cell r="BG28">
            <v>0.97</v>
          </cell>
          <cell r="BH28">
            <v>103.6</v>
          </cell>
          <cell r="BI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68</v>
          </cell>
          <cell r="CB28">
            <v>0.75</v>
          </cell>
          <cell r="CC28">
            <v>0.90200000000000002</v>
          </cell>
          <cell r="CD28">
            <v>0.97</v>
          </cell>
          <cell r="CE28">
            <v>103.6</v>
          </cell>
          <cell r="CF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68</v>
          </cell>
          <cell r="CY28">
            <v>0.75</v>
          </cell>
          <cell r="CZ28">
            <v>0.90200000000000002</v>
          </cell>
          <cell r="DA28">
            <v>0.97</v>
          </cell>
          <cell r="DB28">
            <v>103.6</v>
          </cell>
          <cell r="DC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68</v>
          </cell>
          <cell r="DV28">
            <v>0.75</v>
          </cell>
          <cell r="DW28">
            <v>0.90200000000000002</v>
          </cell>
          <cell r="DX28">
            <v>0.97</v>
          </cell>
          <cell r="DY28">
            <v>103.6</v>
          </cell>
          <cell r="DZ28">
            <v>0</v>
          </cell>
          <cell r="EE28">
            <v>0</v>
          </cell>
          <cell r="FA28" t="str">
            <v>工    程</v>
          </cell>
          <cell r="FC28" t="str">
            <v>４月</v>
          </cell>
          <cell r="FF28" t="str">
            <v>５月</v>
          </cell>
          <cell r="FI28" t="str">
            <v>６月</v>
          </cell>
          <cell r="FL28" t="str">
            <v>７月</v>
          </cell>
          <cell r="FO28" t="str">
            <v>８月</v>
          </cell>
          <cell r="FR28" t="str">
            <v>９月</v>
          </cell>
        </row>
        <row r="29">
          <cell r="D29">
            <v>500</v>
          </cell>
          <cell r="E29">
            <v>11300</v>
          </cell>
          <cell r="F29" t="str">
            <v>GEE</v>
          </cell>
          <cell r="G29" t="str">
            <v>0000</v>
          </cell>
          <cell r="H29" t="str">
            <v>AA</v>
          </cell>
          <cell r="I29" t="str">
            <v>S/A</v>
          </cell>
          <cell r="J29">
            <v>55</v>
          </cell>
          <cell r="K29">
            <v>0.75</v>
          </cell>
          <cell r="L29">
            <v>0.9</v>
          </cell>
          <cell r="M29">
            <v>0.97</v>
          </cell>
          <cell r="N29">
            <v>84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55</v>
          </cell>
          <cell r="AH29">
            <v>0.75</v>
          </cell>
          <cell r="AI29">
            <v>0.9</v>
          </cell>
          <cell r="AJ29">
            <v>0.97</v>
          </cell>
          <cell r="AK29">
            <v>84</v>
          </cell>
          <cell r="AL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55</v>
          </cell>
          <cell r="BE29">
            <v>0.75</v>
          </cell>
          <cell r="BF29">
            <v>0.9</v>
          </cell>
          <cell r="BG29">
            <v>0.97</v>
          </cell>
          <cell r="BH29">
            <v>84</v>
          </cell>
          <cell r="BI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55</v>
          </cell>
          <cell r="CB29">
            <v>0.75</v>
          </cell>
          <cell r="CC29">
            <v>0.9</v>
          </cell>
          <cell r="CD29">
            <v>0.97</v>
          </cell>
          <cell r="CE29">
            <v>84</v>
          </cell>
          <cell r="CF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55</v>
          </cell>
          <cell r="CY29">
            <v>0.75</v>
          </cell>
          <cell r="CZ29">
            <v>0.9</v>
          </cell>
          <cell r="DA29">
            <v>0.97</v>
          </cell>
          <cell r="DB29">
            <v>84</v>
          </cell>
          <cell r="DC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55</v>
          </cell>
          <cell r="DV29">
            <v>0.75</v>
          </cell>
          <cell r="DW29">
            <v>0.9</v>
          </cell>
          <cell r="DX29">
            <v>0.97</v>
          </cell>
          <cell r="DY29">
            <v>84</v>
          </cell>
          <cell r="DZ29">
            <v>0</v>
          </cell>
          <cell r="EE29">
            <v>0</v>
          </cell>
          <cell r="FA29" t="str">
            <v>4R</v>
          </cell>
          <cell r="FC29" t="str">
            <v>基本</v>
          </cell>
          <cell r="FD29" t="str">
            <v>実行</v>
          </cell>
          <cell r="FE29" t="str">
            <v>休買</v>
          </cell>
          <cell r="FF29" t="str">
            <v>基本</v>
          </cell>
          <cell r="FG29" t="str">
            <v>実行</v>
          </cell>
          <cell r="FH29" t="str">
            <v>休買</v>
          </cell>
          <cell r="FI29" t="str">
            <v>基本</v>
          </cell>
          <cell r="FJ29" t="str">
            <v>実行</v>
          </cell>
          <cell r="FK29" t="str">
            <v>休買</v>
          </cell>
          <cell r="FL29" t="str">
            <v>基本</v>
          </cell>
          <cell r="FM29" t="str">
            <v>実行</v>
          </cell>
          <cell r="FN29" t="str">
            <v>休買</v>
          </cell>
          <cell r="FO29" t="str">
            <v>基本</v>
          </cell>
          <cell r="FP29" t="str">
            <v>実行</v>
          </cell>
          <cell r="FQ29" t="str">
            <v>休買</v>
          </cell>
          <cell r="FR29" t="str">
            <v>基本</v>
          </cell>
          <cell r="FS29" t="str">
            <v>実行</v>
          </cell>
          <cell r="FT29" t="str">
            <v>休買</v>
          </cell>
        </row>
        <row r="30">
          <cell r="D30">
            <v>500</v>
          </cell>
          <cell r="E30">
            <v>11200</v>
          </cell>
          <cell r="F30" t="str">
            <v>MCG</v>
          </cell>
          <cell r="G30" t="str">
            <v>0000</v>
          </cell>
          <cell r="H30" t="str">
            <v>XA</v>
          </cell>
          <cell r="I30" t="str">
            <v>L</v>
          </cell>
          <cell r="J30">
            <v>77</v>
          </cell>
          <cell r="K30">
            <v>0.75</v>
          </cell>
          <cell r="L30">
            <v>0.95</v>
          </cell>
          <cell r="M30">
            <v>0.97</v>
          </cell>
          <cell r="N30">
            <v>111.4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77</v>
          </cell>
          <cell r="AH30">
            <v>0.75</v>
          </cell>
          <cell r="AI30">
            <v>0.95</v>
          </cell>
          <cell r="AJ30">
            <v>0.97</v>
          </cell>
          <cell r="AK30">
            <v>111.4</v>
          </cell>
          <cell r="AO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77</v>
          </cell>
          <cell r="BE30">
            <v>0.75</v>
          </cell>
          <cell r="BF30">
            <v>0.95</v>
          </cell>
          <cell r="BG30">
            <v>0.97</v>
          </cell>
          <cell r="BH30">
            <v>111.4</v>
          </cell>
          <cell r="BL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77</v>
          </cell>
          <cell r="CB30">
            <v>0.75</v>
          </cell>
          <cell r="CC30">
            <v>0.95</v>
          </cell>
          <cell r="CD30">
            <v>0.97</v>
          </cell>
          <cell r="CE30">
            <v>111.4</v>
          </cell>
          <cell r="CI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77</v>
          </cell>
          <cell r="CY30">
            <v>0.75</v>
          </cell>
          <cell r="CZ30">
            <v>0.95</v>
          </cell>
          <cell r="DA30">
            <v>0.97</v>
          </cell>
          <cell r="DB30">
            <v>111.4</v>
          </cell>
          <cell r="DF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77</v>
          </cell>
          <cell r="DV30">
            <v>0.75</v>
          </cell>
          <cell r="DW30">
            <v>0.95</v>
          </cell>
          <cell r="DX30">
            <v>0.97</v>
          </cell>
          <cell r="DY30">
            <v>111.4</v>
          </cell>
          <cell r="EC30">
            <v>0</v>
          </cell>
          <cell r="EE30">
            <v>0</v>
          </cell>
          <cell r="FA30" t="str">
            <v>1650ton</v>
          </cell>
          <cell r="FB30" t="str">
            <v>PD TC</v>
          </cell>
          <cell r="FC30">
            <v>0.46700000000000003</v>
          </cell>
          <cell r="FD30">
            <v>0.59960000000000002</v>
          </cell>
          <cell r="FF30">
            <v>0.59960000000000002</v>
          </cell>
          <cell r="FG30">
            <v>0.56269999999999998</v>
          </cell>
          <cell r="FI30">
            <v>0.4274</v>
          </cell>
          <cell r="FJ30">
            <v>0.61750000000000005</v>
          </cell>
          <cell r="FL30">
            <v>0.43980000000000002</v>
          </cell>
          <cell r="FM30">
            <v>0.64729999999999999</v>
          </cell>
          <cell r="FO30">
            <v>0.4556</v>
          </cell>
          <cell r="FP30">
            <v>0.71819999999999995</v>
          </cell>
          <cell r="FR30">
            <v>0.54390000000000005</v>
          </cell>
          <cell r="FS30">
            <v>0.45429999999999998</v>
          </cell>
        </row>
        <row r="31">
          <cell r="D31">
            <v>500</v>
          </cell>
          <cell r="E31" t="str">
            <v>11200</v>
          </cell>
          <cell r="F31" t="str">
            <v>KCY</v>
          </cell>
          <cell r="G31" t="str">
            <v>0000</v>
          </cell>
          <cell r="H31" t="str">
            <v>XA</v>
          </cell>
          <cell r="I31" t="str">
            <v>L</v>
          </cell>
          <cell r="J31">
            <v>77</v>
          </cell>
          <cell r="K31">
            <v>0.75</v>
          </cell>
          <cell r="L31">
            <v>0.95</v>
          </cell>
          <cell r="M31">
            <v>0.97</v>
          </cell>
          <cell r="N31">
            <v>111.4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77</v>
          </cell>
          <cell r="AH31">
            <v>0.75</v>
          </cell>
          <cell r="AI31">
            <v>0.95</v>
          </cell>
          <cell r="AJ31">
            <v>0.97</v>
          </cell>
          <cell r="AK31">
            <v>111.4</v>
          </cell>
          <cell r="AO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77</v>
          </cell>
          <cell r="BE31">
            <v>0.75</v>
          </cell>
          <cell r="BF31">
            <v>0.95</v>
          </cell>
          <cell r="BG31">
            <v>0.97</v>
          </cell>
          <cell r="BH31">
            <v>111.4</v>
          </cell>
          <cell r="BL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77</v>
          </cell>
          <cell r="CB31">
            <v>0.75</v>
          </cell>
          <cell r="CC31">
            <v>0.95</v>
          </cell>
          <cell r="CD31">
            <v>0.97</v>
          </cell>
          <cell r="CE31">
            <v>111.4</v>
          </cell>
          <cell r="CI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77</v>
          </cell>
          <cell r="CY31">
            <v>0.75</v>
          </cell>
          <cell r="CZ31">
            <v>0.95</v>
          </cell>
          <cell r="DA31">
            <v>0.97</v>
          </cell>
          <cell r="DB31">
            <v>111.4</v>
          </cell>
          <cell r="DF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77</v>
          </cell>
          <cell r="DV31">
            <v>0.75</v>
          </cell>
          <cell r="DW31">
            <v>0.95</v>
          </cell>
          <cell r="DX31">
            <v>0.97</v>
          </cell>
          <cell r="DY31">
            <v>111.4</v>
          </cell>
          <cell r="EC31">
            <v>0</v>
          </cell>
          <cell r="EE31">
            <v>0</v>
          </cell>
          <cell r="FA31" t="str">
            <v>×1台</v>
          </cell>
          <cell r="FB31" t="str">
            <v>PD MC</v>
          </cell>
          <cell r="FC31">
            <v>0.46700000000000003</v>
          </cell>
          <cell r="FD31">
            <v>0.39679999999999999</v>
          </cell>
          <cell r="FF31">
            <v>0.39679999999999999</v>
          </cell>
          <cell r="FG31">
            <v>0.43380000000000002</v>
          </cell>
          <cell r="FI31">
            <v>0.4274</v>
          </cell>
          <cell r="FJ31">
            <v>0.38150000000000001</v>
          </cell>
          <cell r="FL31">
            <v>0.43980000000000002</v>
          </cell>
          <cell r="FM31">
            <v>0.34620000000000001</v>
          </cell>
          <cell r="FO31">
            <v>0.42509999999999998</v>
          </cell>
          <cell r="FP31">
            <v>0.27910000000000001</v>
          </cell>
          <cell r="FR31">
            <v>0.50749999999999995</v>
          </cell>
          <cell r="FS31">
            <v>0.54459999999999997</v>
          </cell>
        </row>
        <row r="32">
          <cell r="D32">
            <v>500</v>
          </cell>
          <cell r="E32" t="str">
            <v>11200</v>
          </cell>
          <cell r="F32" t="str">
            <v>HN1</v>
          </cell>
          <cell r="G32" t="str">
            <v>0000</v>
          </cell>
          <cell r="H32" t="str">
            <v>XA</v>
          </cell>
          <cell r="I32" t="str">
            <v>L</v>
          </cell>
          <cell r="J32">
            <v>77</v>
          </cell>
          <cell r="K32">
            <v>0.75</v>
          </cell>
          <cell r="L32">
            <v>0.95</v>
          </cell>
          <cell r="M32">
            <v>0.97</v>
          </cell>
          <cell r="N32">
            <v>111.4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77</v>
          </cell>
          <cell r="AH32">
            <v>0.75</v>
          </cell>
          <cell r="AI32">
            <v>0.95</v>
          </cell>
          <cell r="AJ32">
            <v>0.97</v>
          </cell>
          <cell r="AK32">
            <v>111.4</v>
          </cell>
          <cell r="AO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77</v>
          </cell>
          <cell r="BE32">
            <v>0.75</v>
          </cell>
          <cell r="BF32">
            <v>0.95</v>
          </cell>
          <cell r="BG32">
            <v>0.97</v>
          </cell>
          <cell r="BH32">
            <v>111.4</v>
          </cell>
          <cell r="BL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77</v>
          </cell>
          <cell r="CB32">
            <v>0.75</v>
          </cell>
          <cell r="CC32">
            <v>0.95</v>
          </cell>
          <cell r="CD32">
            <v>0.97</v>
          </cell>
          <cell r="CE32">
            <v>111.4</v>
          </cell>
          <cell r="CI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77</v>
          </cell>
          <cell r="CY32">
            <v>0.75</v>
          </cell>
          <cell r="CZ32">
            <v>0.95</v>
          </cell>
          <cell r="DA32">
            <v>0.97</v>
          </cell>
          <cell r="DB32">
            <v>111.4</v>
          </cell>
          <cell r="DF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77</v>
          </cell>
          <cell r="DV32">
            <v>0.75</v>
          </cell>
          <cell r="DW32">
            <v>0.95</v>
          </cell>
          <cell r="DX32">
            <v>0.97</v>
          </cell>
          <cell r="DY32">
            <v>111.4</v>
          </cell>
          <cell r="EC32">
            <v>0</v>
          </cell>
          <cell r="EE32">
            <v>0</v>
          </cell>
          <cell r="FB32" t="str">
            <v>合計</v>
          </cell>
          <cell r="FC32">
            <v>0.93400000000000005</v>
          </cell>
          <cell r="FD32">
            <v>0.99639999999999995</v>
          </cell>
          <cell r="FE32">
            <v>0</v>
          </cell>
          <cell r="FF32">
            <v>0.99639999999999995</v>
          </cell>
          <cell r="FG32">
            <v>0.99649999999999994</v>
          </cell>
          <cell r="FH32">
            <v>0</v>
          </cell>
          <cell r="FI32">
            <v>0.8548</v>
          </cell>
          <cell r="FJ32">
            <v>0.99900000000000011</v>
          </cell>
          <cell r="FK32">
            <v>0</v>
          </cell>
          <cell r="FL32">
            <v>0.87960000000000005</v>
          </cell>
          <cell r="FM32">
            <v>0.99350000000000005</v>
          </cell>
          <cell r="FN32">
            <v>0</v>
          </cell>
          <cell r="FO32">
            <v>0.88070000000000004</v>
          </cell>
          <cell r="FP32">
            <v>0.99729999999999996</v>
          </cell>
          <cell r="FQ32" t="str">
            <v>3S/1</v>
          </cell>
          <cell r="FR32">
            <v>1.0514000000000001</v>
          </cell>
          <cell r="FS32">
            <v>0.9988999999999999</v>
          </cell>
          <cell r="FT32" t="str">
            <v>3S/1</v>
          </cell>
        </row>
        <row r="33">
          <cell r="D33">
            <v>500</v>
          </cell>
          <cell r="E33">
            <v>11100</v>
          </cell>
          <cell r="F33" t="str">
            <v>HP1G</v>
          </cell>
          <cell r="G33" t="str">
            <v>0000</v>
          </cell>
          <cell r="H33" t="str">
            <v>XA</v>
          </cell>
          <cell r="I33" t="str">
            <v>R</v>
          </cell>
          <cell r="J33">
            <v>71.2</v>
          </cell>
          <cell r="K33">
            <v>0.75</v>
          </cell>
          <cell r="L33">
            <v>0.92</v>
          </cell>
          <cell r="M33">
            <v>0.94799999999999995</v>
          </cell>
          <cell r="N33">
            <v>108.8</v>
          </cell>
          <cell r="O33">
            <v>27</v>
          </cell>
          <cell r="T33">
            <v>27</v>
          </cell>
          <cell r="U33">
            <v>1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</v>
          </cell>
          <cell r="AA33">
            <v>109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109</v>
          </cell>
          <cell r="AG33">
            <v>71.2</v>
          </cell>
          <cell r="AH33">
            <v>0.75</v>
          </cell>
          <cell r="AI33">
            <v>0.92</v>
          </cell>
          <cell r="AJ33">
            <v>0.94799999999999995</v>
          </cell>
          <cell r="AK33">
            <v>108.8</v>
          </cell>
          <cell r="AL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71.2</v>
          </cell>
          <cell r="BE33">
            <v>0.75</v>
          </cell>
          <cell r="BF33">
            <v>0.92</v>
          </cell>
          <cell r="BG33">
            <v>0.94799999999999995</v>
          </cell>
          <cell r="BH33">
            <v>108.8</v>
          </cell>
          <cell r="BI33">
            <v>7</v>
          </cell>
          <cell r="BN33">
            <v>7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71.2</v>
          </cell>
          <cell r="CB33">
            <v>0.75</v>
          </cell>
          <cell r="CC33">
            <v>0.92</v>
          </cell>
          <cell r="CD33">
            <v>0.94799999999999995</v>
          </cell>
          <cell r="CE33">
            <v>108.8</v>
          </cell>
          <cell r="CF33">
            <v>1358</v>
          </cell>
          <cell r="CG33">
            <v>1000</v>
          </cell>
          <cell r="CI33">
            <v>-2358</v>
          </cell>
          <cell r="CK33">
            <v>0</v>
          </cell>
          <cell r="CL33">
            <v>68</v>
          </cell>
          <cell r="CM33">
            <v>50</v>
          </cell>
          <cell r="CN33">
            <v>0</v>
          </cell>
          <cell r="CO33">
            <v>-118</v>
          </cell>
          <cell r="CP33">
            <v>0</v>
          </cell>
          <cell r="CQ33">
            <v>0</v>
          </cell>
          <cell r="CR33">
            <v>7398</v>
          </cell>
          <cell r="CS33">
            <v>5440</v>
          </cell>
          <cell r="CT33">
            <v>0</v>
          </cell>
          <cell r="CU33">
            <v>-12838</v>
          </cell>
          <cell r="CV33">
            <v>0</v>
          </cell>
          <cell r="CW33">
            <v>0</v>
          </cell>
          <cell r="CX33">
            <v>71.2</v>
          </cell>
          <cell r="CY33">
            <v>0.75</v>
          </cell>
          <cell r="CZ33">
            <v>0.92</v>
          </cell>
          <cell r="DA33">
            <v>0.94799999999999995</v>
          </cell>
          <cell r="DB33">
            <v>108.8</v>
          </cell>
          <cell r="DC33">
            <v>3479</v>
          </cell>
          <cell r="DE33">
            <v>-300</v>
          </cell>
          <cell r="DF33">
            <v>-3179</v>
          </cell>
          <cell r="DH33">
            <v>0</v>
          </cell>
          <cell r="DI33">
            <v>205</v>
          </cell>
          <cell r="DJ33">
            <v>0</v>
          </cell>
          <cell r="DK33">
            <v>-18</v>
          </cell>
          <cell r="DL33">
            <v>-187</v>
          </cell>
          <cell r="DM33">
            <v>0</v>
          </cell>
          <cell r="DN33">
            <v>0</v>
          </cell>
          <cell r="DO33">
            <v>22304</v>
          </cell>
          <cell r="DP33">
            <v>0</v>
          </cell>
          <cell r="DQ33">
            <v>-1958</v>
          </cell>
          <cell r="DR33">
            <v>-20346</v>
          </cell>
          <cell r="DS33">
            <v>0</v>
          </cell>
          <cell r="DT33">
            <v>0</v>
          </cell>
          <cell r="DU33">
            <v>71.2</v>
          </cell>
          <cell r="DV33">
            <v>0.75</v>
          </cell>
          <cell r="DW33">
            <v>0.92</v>
          </cell>
          <cell r="DX33">
            <v>0.94799999999999995</v>
          </cell>
          <cell r="DY33">
            <v>108.8</v>
          </cell>
          <cell r="DZ33">
            <v>4484</v>
          </cell>
          <cell r="EB33">
            <v>-700</v>
          </cell>
          <cell r="EC33">
            <v>-3224</v>
          </cell>
          <cell r="EE33">
            <v>560</v>
          </cell>
          <cell r="FC33">
            <v>0.98943333333333339</v>
          </cell>
          <cell r="FD33">
            <v>0.99693333333333334</v>
          </cell>
          <cell r="FF33">
            <v>1.0038666666666667</v>
          </cell>
          <cell r="FG33">
            <v>0.99706666666666666</v>
          </cell>
          <cell r="FI33">
            <v>0.9860000000000001</v>
          </cell>
          <cell r="FJ33">
            <v>0.99706666666666666</v>
          </cell>
          <cell r="FL33">
            <v>0.95743333333333336</v>
          </cell>
          <cell r="FM33">
            <v>0.99550000000000016</v>
          </cell>
          <cell r="FO33">
            <v>0.98806666666666665</v>
          </cell>
          <cell r="FP33">
            <v>0.99773333333333325</v>
          </cell>
          <cell r="FR33">
            <v>1.1298666666666668</v>
          </cell>
          <cell r="FS33">
            <v>0.99873333333333336</v>
          </cell>
        </row>
        <row r="34">
          <cell r="D34">
            <v>500</v>
          </cell>
          <cell r="E34">
            <v>11200</v>
          </cell>
          <cell r="F34" t="str">
            <v>HP1G</v>
          </cell>
          <cell r="G34" t="str">
            <v>0000</v>
          </cell>
          <cell r="H34" t="str">
            <v>XA</v>
          </cell>
          <cell r="I34" t="str">
            <v>L</v>
          </cell>
          <cell r="J34">
            <v>64.3</v>
          </cell>
          <cell r="K34">
            <v>0.75</v>
          </cell>
          <cell r="L34">
            <v>0.92</v>
          </cell>
          <cell r="M34">
            <v>0.94799999999999995</v>
          </cell>
          <cell r="N34">
            <v>98.3</v>
          </cell>
          <cell r="O34">
            <v>27</v>
          </cell>
          <cell r="T34">
            <v>27</v>
          </cell>
          <cell r="U34">
            <v>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1</v>
          </cell>
          <cell r="AA34">
            <v>98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98</v>
          </cell>
          <cell r="AG34">
            <v>64.3</v>
          </cell>
          <cell r="AH34">
            <v>0.75</v>
          </cell>
          <cell r="AI34">
            <v>0.92</v>
          </cell>
          <cell r="AJ34">
            <v>0.94799999999999995</v>
          </cell>
          <cell r="AK34">
            <v>98.3</v>
          </cell>
          <cell r="AL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64.3</v>
          </cell>
          <cell r="BE34">
            <v>0.75</v>
          </cell>
          <cell r="BF34">
            <v>0.92</v>
          </cell>
          <cell r="BG34">
            <v>0.94799999999999995</v>
          </cell>
          <cell r="BH34">
            <v>98.3</v>
          </cell>
          <cell r="BI34">
            <v>7</v>
          </cell>
          <cell r="BN34">
            <v>7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64.3</v>
          </cell>
          <cell r="CB34">
            <v>0.75</v>
          </cell>
          <cell r="CC34">
            <v>0.92</v>
          </cell>
          <cell r="CD34">
            <v>0.94799999999999995</v>
          </cell>
          <cell r="CE34">
            <v>98.3</v>
          </cell>
          <cell r="CF34">
            <v>1323</v>
          </cell>
          <cell r="CG34">
            <v>1000</v>
          </cell>
          <cell r="CI34">
            <v>-2323</v>
          </cell>
          <cell r="CK34">
            <v>0</v>
          </cell>
          <cell r="CL34">
            <v>66</v>
          </cell>
          <cell r="CM34">
            <v>50</v>
          </cell>
          <cell r="CN34">
            <v>0</v>
          </cell>
          <cell r="CO34">
            <v>-116</v>
          </cell>
          <cell r="CP34">
            <v>0</v>
          </cell>
          <cell r="CQ34">
            <v>0</v>
          </cell>
          <cell r="CR34">
            <v>6488</v>
          </cell>
          <cell r="CS34">
            <v>4915</v>
          </cell>
          <cell r="CT34">
            <v>0</v>
          </cell>
          <cell r="CU34">
            <v>-11403</v>
          </cell>
          <cell r="CV34">
            <v>0</v>
          </cell>
          <cell r="CW34">
            <v>0</v>
          </cell>
          <cell r="CX34">
            <v>64.3</v>
          </cell>
          <cell r="CY34">
            <v>0.75</v>
          </cell>
          <cell r="CZ34">
            <v>0.92</v>
          </cell>
          <cell r="DA34">
            <v>0.94799999999999995</v>
          </cell>
          <cell r="DB34">
            <v>98.3</v>
          </cell>
          <cell r="DC34">
            <v>3424</v>
          </cell>
          <cell r="DE34">
            <v>-300</v>
          </cell>
          <cell r="DF34">
            <v>-3124</v>
          </cell>
          <cell r="DH34">
            <v>0</v>
          </cell>
          <cell r="DI34">
            <v>201</v>
          </cell>
          <cell r="DJ34">
            <v>0</v>
          </cell>
          <cell r="DK34">
            <v>-18</v>
          </cell>
          <cell r="DL34">
            <v>-184</v>
          </cell>
          <cell r="DM34">
            <v>0</v>
          </cell>
          <cell r="DN34">
            <v>0</v>
          </cell>
          <cell r="DO34">
            <v>19758</v>
          </cell>
          <cell r="DP34">
            <v>0</v>
          </cell>
          <cell r="DQ34">
            <v>-1769</v>
          </cell>
          <cell r="DR34">
            <v>-18087</v>
          </cell>
          <cell r="DS34">
            <v>0</v>
          </cell>
          <cell r="DT34">
            <v>0</v>
          </cell>
          <cell r="DU34">
            <v>64.3</v>
          </cell>
          <cell r="DV34">
            <v>0.75</v>
          </cell>
          <cell r="DW34">
            <v>0.92</v>
          </cell>
          <cell r="DX34">
            <v>0.94799999999999995</v>
          </cell>
          <cell r="DY34">
            <v>98.3</v>
          </cell>
          <cell r="DZ34">
            <v>4496</v>
          </cell>
          <cell r="EB34">
            <v>-700</v>
          </cell>
          <cell r="EC34">
            <v>-3224</v>
          </cell>
          <cell r="EE34">
            <v>572</v>
          </cell>
          <cell r="FA34" t="str">
            <v>工    程</v>
          </cell>
          <cell r="FC34" t="str">
            <v>４月</v>
          </cell>
          <cell r="FF34" t="str">
            <v>５月</v>
          </cell>
          <cell r="FI34" t="str">
            <v>６月</v>
          </cell>
          <cell r="FL34" t="str">
            <v>７月</v>
          </cell>
          <cell r="FO34" t="str">
            <v>８月</v>
          </cell>
          <cell r="FR34" t="str">
            <v>９月</v>
          </cell>
        </row>
        <row r="35">
          <cell r="D35">
            <v>500</v>
          </cell>
          <cell r="E35">
            <v>11100</v>
          </cell>
          <cell r="F35">
            <v>167</v>
          </cell>
          <cell r="G35" t="str">
            <v>0000</v>
          </cell>
          <cell r="H35" t="str">
            <v>AA</v>
          </cell>
          <cell r="I35" t="str">
            <v>R</v>
          </cell>
          <cell r="J35">
            <v>61</v>
          </cell>
          <cell r="K35">
            <v>0.75</v>
          </cell>
          <cell r="L35">
            <v>0.95</v>
          </cell>
          <cell r="M35">
            <v>0.97</v>
          </cell>
          <cell r="N35">
            <v>88.3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61</v>
          </cell>
          <cell r="AH35">
            <v>0.75</v>
          </cell>
          <cell r="AI35">
            <v>0.95</v>
          </cell>
          <cell r="AJ35">
            <v>0.97</v>
          </cell>
          <cell r="AK35">
            <v>88.3</v>
          </cell>
          <cell r="AL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61</v>
          </cell>
          <cell r="BE35">
            <v>0.75</v>
          </cell>
          <cell r="BF35">
            <v>0.95</v>
          </cell>
          <cell r="BG35">
            <v>0.97</v>
          </cell>
          <cell r="BH35">
            <v>88.3</v>
          </cell>
          <cell r="BI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61</v>
          </cell>
          <cell r="CB35">
            <v>0.75</v>
          </cell>
          <cell r="CC35">
            <v>0.95</v>
          </cell>
          <cell r="CD35">
            <v>0.97</v>
          </cell>
          <cell r="CE35">
            <v>88.3</v>
          </cell>
          <cell r="CF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61</v>
          </cell>
          <cell r="CY35">
            <v>0.75</v>
          </cell>
          <cell r="CZ35">
            <v>0.95</v>
          </cell>
          <cell r="DA35">
            <v>0.97</v>
          </cell>
          <cell r="DB35">
            <v>88.3</v>
          </cell>
          <cell r="DC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61</v>
          </cell>
          <cell r="DV35">
            <v>0.75</v>
          </cell>
          <cell r="DW35">
            <v>0.95</v>
          </cell>
          <cell r="DX35">
            <v>0.97</v>
          </cell>
          <cell r="DY35">
            <v>88.3</v>
          </cell>
          <cell r="DZ35">
            <v>0</v>
          </cell>
          <cell r="EE35">
            <v>0</v>
          </cell>
          <cell r="FA35" t="str">
            <v>2R/4R/汎用</v>
          </cell>
          <cell r="FC35" t="str">
            <v>基本</v>
          </cell>
          <cell r="FD35" t="str">
            <v>実行</v>
          </cell>
          <cell r="FE35" t="str">
            <v>休買</v>
          </cell>
          <cell r="FF35" t="str">
            <v>基本</v>
          </cell>
          <cell r="FG35" t="str">
            <v>実行</v>
          </cell>
          <cell r="FH35" t="str">
            <v>休買</v>
          </cell>
          <cell r="FI35" t="str">
            <v>基本</v>
          </cell>
          <cell r="FJ35" t="str">
            <v>実行</v>
          </cell>
          <cell r="FK35" t="str">
            <v>休買</v>
          </cell>
          <cell r="FL35" t="str">
            <v>基本</v>
          </cell>
          <cell r="FM35" t="str">
            <v>実行</v>
          </cell>
          <cell r="FN35" t="str">
            <v>休買</v>
          </cell>
          <cell r="FO35" t="str">
            <v>基本</v>
          </cell>
          <cell r="FP35" t="str">
            <v>実行</v>
          </cell>
          <cell r="FQ35" t="str">
            <v>休買</v>
          </cell>
          <cell r="FR35" t="str">
            <v>基本</v>
          </cell>
          <cell r="FS35" t="str">
            <v>実行</v>
          </cell>
          <cell r="FT35" t="str">
            <v>休買</v>
          </cell>
        </row>
        <row r="36">
          <cell r="D36">
            <v>500</v>
          </cell>
          <cell r="E36">
            <v>11200</v>
          </cell>
          <cell r="F36">
            <v>167</v>
          </cell>
          <cell r="G36" t="str">
            <v>0000</v>
          </cell>
          <cell r="H36" t="str">
            <v>XA</v>
          </cell>
          <cell r="I36" t="str">
            <v>L</v>
          </cell>
          <cell r="J36">
            <v>58</v>
          </cell>
          <cell r="K36">
            <v>0.75</v>
          </cell>
          <cell r="L36">
            <v>0.95</v>
          </cell>
          <cell r="M36">
            <v>0.97</v>
          </cell>
          <cell r="N36">
            <v>83.9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58</v>
          </cell>
          <cell r="AH36">
            <v>0.75</v>
          </cell>
          <cell r="AI36">
            <v>0.95</v>
          </cell>
          <cell r="AJ36">
            <v>0.97</v>
          </cell>
          <cell r="AK36">
            <v>83.9</v>
          </cell>
          <cell r="AL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58</v>
          </cell>
          <cell r="BE36">
            <v>0.75</v>
          </cell>
          <cell r="BF36">
            <v>0.95</v>
          </cell>
          <cell r="BG36">
            <v>0.97</v>
          </cell>
          <cell r="BH36">
            <v>83.9</v>
          </cell>
          <cell r="BI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58</v>
          </cell>
          <cell r="CB36">
            <v>0.75</v>
          </cell>
          <cell r="CC36">
            <v>0.95</v>
          </cell>
          <cell r="CD36">
            <v>0.97</v>
          </cell>
          <cell r="CE36">
            <v>83.9</v>
          </cell>
          <cell r="CF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58</v>
          </cell>
          <cell r="CY36">
            <v>0.75</v>
          </cell>
          <cell r="CZ36">
            <v>0.95</v>
          </cell>
          <cell r="DA36">
            <v>0.97</v>
          </cell>
          <cell r="DB36">
            <v>83.9</v>
          </cell>
          <cell r="DC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58</v>
          </cell>
          <cell r="DV36">
            <v>0.75</v>
          </cell>
          <cell r="DW36">
            <v>0.95</v>
          </cell>
          <cell r="DX36">
            <v>0.97</v>
          </cell>
          <cell r="DY36">
            <v>83.9</v>
          </cell>
          <cell r="DZ36">
            <v>0</v>
          </cell>
          <cell r="EE36">
            <v>0</v>
          </cell>
          <cell r="FA36" t="str">
            <v>800ton</v>
          </cell>
          <cell r="FB36" t="str">
            <v>2Rｹｰｽ</v>
          </cell>
          <cell r="FC36">
            <v>0.504</v>
          </cell>
          <cell r="FD36">
            <v>0.57089999999999996</v>
          </cell>
          <cell r="FF36">
            <v>0.55430000000000001</v>
          </cell>
          <cell r="FG36">
            <v>0.61499999999999999</v>
          </cell>
          <cell r="FI36">
            <v>0.47249999999999998</v>
          </cell>
          <cell r="FJ36">
            <v>0.63429999999999997</v>
          </cell>
          <cell r="FL36">
            <v>0.43290000000000001</v>
          </cell>
          <cell r="FM36">
            <v>0.64629999999999999</v>
          </cell>
          <cell r="FO36">
            <v>0.33460000000000001</v>
          </cell>
          <cell r="FP36">
            <v>0.51980000000000004</v>
          </cell>
          <cell r="FR36">
            <v>0.45710000000000001</v>
          </cell>
          <cell r="FS36">
            <v>0.78220000000000001</v>
          </cell>
        </row>
        <row r="37">
          <cell r="D37">
            <v>500</v>
          </cell>
          <cell r="E37">
            <v>11100</v>
          </cell>
          <cell r="F37" t="str">
            <v>GE3</v>
          </cell>
          <cell r="G37">
            <v>6100</v>
          </cell>
          <cell r="H37" t="str">
            <v>AA</v>
          </cell>
          <cell r="I37" t="str">
            <v>R</v>
          </cell>
          <cell r="J37">
            <v>58</v>
          </cell>
          <cell r="K37">
            <v>0.75</v>
          </cell>
          <cell r="L37">
            <v>0.95</v>
          </cell>
          <cell r="M37">
            <v>0.97</v>
          </cell>
          <cell r="N37">
            <v>83.9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58</v>
          </cell>
          <cell r="AH37">
            <v>0.75</v>
          </cell>
          <cell r="AI37">
            <v>0.95</v>
          </cell>
          <cell r="AJ37">
            <v>0.97</v>
          </cell>
          <cell r="AK37">
            <v>83.9</v>
          </cell>
          <cell r="AL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58</v>
          </cell>
          <cell r="BE37">
            <v>0.75</v>
          </cell>
          <cell r="BF37">
            <v>0.95</v>
          </cell>
          <cell r="BG37">
            <v>0.97</v>
          </cell>
          <cell r="BH37">
            <v>83.9</v>
          </cell>
          <cell r="BI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58</v>
          </cell>
          <cell r="CB37">
            <v>0.75</v>
          </cell>
          <cell r="CC37">
            <v>0.95</v>
          </cell>
          <cell r="CD37">
            <v>0.97</v>
          </cell>
          <cell r="CE37">
            <v>83.9</v>
          </cell>
          <cell r="CF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58</v>
          </cell>
          <cell r="CY37">
            <v>0.75</v>
          </cell>
          <cell r="CZ37">
            <v>0.95</v>
          </cell>
          <cell r="DA37">
            <v>0.97</v>
          </cell>
          <cell r="DB37">
            <v>83.9</v>
          </cell>
          <cell r="DC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58</v>
          </cell>
          <cell r="DV37">
            <v>0.75</v>
          </cell>
          <cell r="DW37">
            <v>0.95</v>
          </cell>
          <cell r="DX37">
            <v>0.97</v>
          </cell>
          <cell r="DY37">
            <v>83.9</v>
          </cell>
          <cell r="DZ37">
            <v>0</v>
          </cell>
          <cell r="EE37">
            <v>0</v>
          </cell>
          <cell r="FA37" t="str">
            <v>×2台</v>
          </cell>
          <cell r="FB37" t="str">
            <v>制御</v>
          </cell>
          <cell r="FC37">
            <v>0.2303</v>
          </cell>
          <cell r="FD37">
            <v>0.28339999999999999</v>
          </cell>
          <cell r="FF37">
            <v>0.2283</v>
          </cell>
          <cell r="FG37">
            <v>0.23119999999999999</v>
          </cell>
          <cell r="FI37">
            <v>0.25259999999999999</v>
          </cell>
          <cell r="FJ37">
            <v>0.24410000000000001</v>
          </cell>
          <cell r="FL37">
            <v>0.22389999999999999</v>
          </cell>
          <cell r="FM37">
            <v>0.19320000000000001</v>
          </cell>
          <cell r="FO37">
            <v>0.2437</v>
          </cell>
          <cell r="FP37">
            <v>0.37409999999999999</v>
          </cell>
          <cell r="FR37">
            <v>0.27200000000000002</v>
          </cell>
          <cell r="FS37">
            <v>0.10580000000000001</v>
          </cell>
        </row>
        <row r="38">
          <cell r="D38">
            <v>500</v>
          </cell>
          <cell r="E38">
            <v>11200</v>
          </cell>
          <cell r="F38" t="str">
            <v>GT5</v>
          </cell>
          <cell r="G38" t="str">
            <v>0000</v>
          </cell>
          <cell r="H38" t="str">
            <v>XA</v>
          </cell>
          <cell r="I38" t="str">
            <v>L</v>
          </cell>
          <cell r="J38">
            <v>60</v>
          </cell>
          <cell r="K38">
            <v>0.75</v>
          </cell>
          <cell r="L38">
            <v>0.95</v>
          </cell>
          <cell r="M38">
            <v>0.97</v>
          </cell>
          <cell r="N38">
            <v>86.8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60</v>
          </cell>
          <cell r="AH38">
            <v>0.75</v>
          </cell>
          <cell r="AI38">
            <v>0.95</v>
          </cell>
          <cell r="AJ38">
            <v>0.97</v>
          </cell>
          <cell r="AK38">
            <v>86.8</v>
          </cell>
          <cell r="AL38">
            <v>1</v>
          </cell>
          <cell r="AQ38">
            <v>1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60</v>
          </cell>
          <cell r="BE38">
            <v>0.75</v>
          </cell>
          <cell r="BF38">
            <v>0.95</v>
          </cell>
          <cell r="BG38">
            <v>0.97</v>
          </cell>
          <cell r="BH38">
            <v>86.8</v>
          </cell>
          <cell r="BI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60</v>
          </cell>
          <cell r="CB38">
            <v>0.75</v>
          </cell>
          <cell r="CC38">
            <v>0.95</v>
          </cell>
          <cell r="CD38">
            <v>0.97</v>
          </cell>
          <cell r="CE38">
            <v>86.8</v>
          </cell>
          <cell r="CF38">
            <v>5</v>
          </cell>
          <cell r="CK38">
            <v>5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60</v>
          </cell>
          <cell r="CY38">
            <v>0.75</v>
          </cell>
          <cell r="CZ38">
            <v>0.95</v>
          </cell>
          <cell r="DA38">
            <v>0.97</v>
          </cell>
          <cell r="DB38">
            <v>86.8</v>
          </cell>
          <cell r="DC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60</v>
          </cell>
          <cell r="DV38">
            <v>0.75</v>
          </cell>
          <cell r="DW38">
            <v>0.95</v>
          </cell>
          <cell r="DX38">
            <v>0.97</v>
          </cell>
          <cell r="DY38">
            <v>86.8</v>
          </cell>
          <cell r="DZ38">
            <v>0</v>
          </cell>
          <cell r="EE38">
            <v>0</v>
          </cell>
          <cell r="FB38" t="str">
            <v>RRﾌﾚｰﾑ</v>
          </cell>
          <cell r="FC38">
            <v>0.1406</v>
          </cell>
          <cell r="FD38">
            <v>0.1406</v>
          </cell>
          <cell r="FF38">
            <v>0.122</v>
          </cell>
          <cell r="FG38">
            <v>0.122</v>
          </cell>
          <cell r="FI38">
            <v>0.11899999999999999</v>
          </cell>
          <cell r="FJ38">
            <v>0.11899999999999999</v>
          </cell>
          <cell r="FL38">
            <v>0.157</v>
          </cell>
          <cell r="FM38">
            <v>0.157</v>
          </cell>
          <cell r="FO38">
            <v>8.7800000000000003E-2</v>
          </cell>
          <cell r="FP38">
            <v>9.8199999999999996E-2</v>
          </cell>
          <cell r="FR38">
            <v>0.11609999999999999</v>
          </cell>
          <cell r="FS38">
            <v>0.1079</v>
          </cell>
        </row>
        <row r="39">
          <cell r="D39">
            <v>500</v>
          </cell>
          <cell r="E39">
            <v>11100</v>
          </cell>
          <cell r="F39" t="str">
            <v>KK0</v>
          </cell>
          <cell r="G39">
            <v>7702</v>
          </cell>
          <cell r="H39" t="str">
            <v>XA</v>
          </cell>
          <cell r="I39" t="str">
            <v>R</v>
          </cell>
          <cell r="J39">
            <v>58</v>
          </cell>
          <cell r="K39">
            <v>0.75</v>
          </cell>
          <cell r="L39">
            <v>0.95</v>
          </cell>
          <cell r="M39">
            <v>0.97</v>
          </cell>
          <cell r="N39">
            <v>83.9</v>
          </cell>
          <cell r="O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58</v>
          </cell>
          <cell r="AH39">
            <v>0.75</v>
          </cell>
          <cell r="AI39">
            <v>0.95</v>
          </cell>
          <cell r="AJ39">
            <v>0.97</v>
          </cell>
          <cell r="AK39">
            <v>83.9</v>
          </cell>
          <cell r="AL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58</v>
          </cell>
          <cell r="BE39">
            <v>0.75</v>
          </cell>
          <cell r="BF39">
            <v>0.95</v>
          </cell>
          <cell r="BG39">
            <v>0.97</v>
          </cell>
          <cell r="BH39">
            <v>83.9</v>
          </cell>
          <cell r="BI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58</v>
          </cell>
          <cell r="CB39">
            <v>0.75</v>
          </cell>
          <cell r="CC39">
            <v>0.95</v>
          </cell>
          <cell r="CD39">
            <v>0.97</v>
          </cell>
          <cell r="CE39">
            <v>83.9</v>
          </cell>
          <cell r="CF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58</v>
          </cell>
          <cell r="CY39">
            <v>0.75</v>
          </cell>
          <cell r="CZ39">
            <v>0.95</v>
          </cell>
          <cell r="DA39">
            <v>0.97</v>
          </cell>
          <cell r="DB39">
            <v>83.9</v>
          </cell>
          <cell r="DC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58</v>
          </cell>
          <cell r="DV39">
            <v>0.75</v>
          </cell>
          <cell r="DW39">
            <v>0.95</v>
          </cell>
          <cell r="DX39">
            <v>0.97</v>
          </cell>
          <cell r="DY39">
            <v>83.9</v>
          </cell>
          <cell r="DZ39">
            <v>0</v>
          </cell>
          <cell r="EE39">
            <v>0</v>
          </cell>
          <cell r="FB39" t="str">
            <v>汎用I-GX</v>
          </cell>
          <cell r="FC39">
            <v>1.4E-3</v>
          </cell>
          <cell r="FD39">
            <v>1.4E-3</v>
          </cell>
          <cell r="FF39">
            <v>6.9999999999999999E-4</v>
          </cell>
          <cell r="FG39">
            <v>2.6800000000000001E-2</v>
          </cell>
          <cell r="FI39">
            <v>1.4E-3</v>
          </cell>
          <cell r="FJ39">
            <v>1.4E-3</v>
          </cell>
          <cell r="FL39">
            <v>2.0999999999999999E-3</v>
          </cell>
          <cell r="FM39">
            <v>2.0999999999999999E-3</v>
          </cell>
          <cell r="FO39">
            <v>6.9999999999999999E-4</v>
          </cell>
          <cell r="FP39">
            <v>6.9999999999999999E-4</v>
          </cell>
          <cell r="FR39">
            <v>6.9999999999999999E-4</v>
          </cell>
          <cell r="FS39">
            <v>6.9999999999999999E-4</v>
          </cell>
        </row>
        <row r="40">
          <cell r="D40">
            <v>500</v>
          </cell>
          <cell r="E40">
            <v>11200</v>
          </cell>
          <cell r="F40" t="str">
            <v>KK0</v>
          </cell>
          <cell r="G40">
            <v>7701</v>
          </cell>
          <cell r="H40" t="str">
            <v>XA</v>
          </cell>
          <cell r="I40" t="str">
            <v>L</v>
          </cell>
          <cell r="J40">
            <v>60</v>
          </cell>
          <cell r="K40">
            <v>0.75</v>
          </cell>
          <cell r="L40">
            <v>0.95</v>
          </cell>
          <cell r="M40">
            <v>0.97</v>
          </cell>
          <cell r="N40">
            <v>86.8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60</v>
          </cell>
          <cell r="AH40">
            <v>0.75</v>
          </cell>
          <cell r="AI40">
            <v>0.95</v>
          </cell>
          <cell r="AJ40">
            <v>0.97</v>
          </cell>
          <cell r="AK40">
            <v>86.8</v>
          </cell>
          <cell r="AL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60</v>
          </cell>
          <cell r="BE40">
            <v>0.75</v>
          </cell>
          <cell r="BF40">
            <v>0.95</v>
          </cell>
          <cell r="BG40">
            <v>0.97</v>
          </cell>
          <cell r="BH40">
            <v>86.8</v>
          </cell>
          <cell r="BI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60</v>
          </cell>
          <cell r="CB40">
            <v>0.75</v>
          </cell>
          <cell r="CC40">
            <v>0.95</v>
          </cell>
          <cell r="CD40">
            <v>0.97</v>
          </cell>
          <cell r="CE40">
            <v>86.8</v>
          </cell>
          <cell r="CF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60</v>
          </cell>
          <cell r="CY40">
            <v>0.75</v>
          </cell>
          <cell r="CZ40">
            <v>0.95</v>
          </cell>
          <cell r="DA40">
            <v>0.97</v>
          </cell>
          <cell r="DB40">
            <v>86.8</v>
          </cell>
          <cell r="DC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60</v>
          </cell>
          <cell r="DV40">
            <v>0.75</v>
          </cell>
          <cell r="DW40">
            <v>0.95</v>
          </cell>
          <cell r="DX40">
            <v>0.97</v>
          </cell>
          <cell r="DY40">
            <v>86.8</v>
          </cell>
          <cell r="DZ40">
            <v>0</v>
          </cell>
          <cell r="EE40">
            <v>0</v>
          </cell>
          <cell r="FB40" t="str">
            <v>合計</v>
          </cell>
          <cell r="FC40">
            <v>0.87629999999999997</v>
          </cell>
          <cell r="FD40">
            <v>0.99629999999999985</v>
          </cell>
          <cell r="FE40">
            <v>0</v>
          </cell>
          <cell r="FF40">
            <v>0.90529999999999999</v>
          </cell>
          <cell r="FG40">
            <v>0.995</v>
          </cell>
          <cell r="FH40">
            <v>0</v>
          </cell>
          <cell r="FI40">
            <v>0.84549999999999992</v>
          </cell>
          <cell r="FJ40">
            <v>0.99879999999999991</v>
          </cell>
          <cell r="FK40" t="str">
            <v>2S/1</v>
          </cell>
          <cell r="FL40">
            <v>0.81590000000000007</v>
          </cell>
          <cell r="FM40">
            <v>0.99860000000000004</v>
          </cell>
          <cell r="FN40">
            <v>0</v>
          </cell>
          <cell r="FO40">
            <v>0.66680000000000006</v>
          </cell>
          <cell r="FP40">
            <v>0.99280000000000002</v>
          </cell>
          <cell r="FQ40" t="str">
            <v>3S/1</v>
          </cell>
          <cell r="FR40">
            <v>0.8459000000000001</v>
          </cell>
          <cell r="FS40">
            <v>0.99660000000000004</v>
          </cell>
          <cell r="FT40" t="str">
            <v>2S/2</v>
          </cell>
        </row>
        <row r="41">
          <cell r="D41">
            <v>500</v>
          </cell>
          <cell r="E41">
            <v>11100</v>
          </cell>
          <cell r="F41" t="str">
            <v>KR8</v>
          </cell>
          <cell r="G41">
            <v>7500</v>
          </cell>
          <cell r="H41" t="str">
            <v>AB</v>
          </cell>
          <cell r="I41" t="str">
            <v>R</v>
          </cell>
          <cell r="J41">
            <v>61</v>
          </cell>
          <cell r="K41">
            <v>0.75</v>
          </cell>
          <cell r="L41">
            <v>0.95</v>
          </cell>
          <cell r="M41">
            <v>0.97</v>
          </cell>
          <cell r="N41">
            <v>88.3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61</v>
          </cell>
          <cell r="AH41">
            <v>0.75</v>
          </cell>
          <cell r="AI41">
            <v>0.95</v>
          </cell>
          <cell r="AJ41">
            <v>0.97</v>
          </cell>
          <cell r="AK41">
            <v>88.3</v>
          </cell>
          <cell r="AL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61</v>
          </cell>
          <cell r="BE41">
            <v>0.75</v>
          </cell>
          <cell r="BF41">
            <v>0.95</v>
          </cell>
          <cell r="BG41">
            <v>0.97</v>
          </cell>
          <cell r="BH41">
            <v>88.3</v>
          </cell>
          <cell r="BI41">
            <v>24</v>
          </cell>
          <cell r="BN41">
            <v>24</v>
          </cell>
          <cell r="BO41">
            <v>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</v>
          </cell>
          <cell r="BU41">
            <v>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88</v>
          </cell>
          <cell r="CA41">
            <v>61</v>
          </cell>
          <cell r="CB41">
            <v>0.75</v>
          </cell>
          <cell r="CC41">
            <v>0.95</v>
          </cell>
          <cell r="CD41">
            <v>0.97</v>
          </cell>
          <cell r="CE41">
            <v>88.3</v>
          </cell>
          <cell r="CF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61</v>
          </cell>
          <cell r="CY41">
            <v>0.75</v>
          </cell>
          <cell r="CZ41">
            <v>0.95</v>
          </cell>
          <cell r="DA41">
            <v>0.97</v>
          </cell>
          <cell r="DB41">
            <v>88.3</v>
          </cell>
          <cell r="DC41">
            <v>18</v>
          </cell>
          <cell r="DH41">
            <v>18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1</v>
          </cell>
          <cell r="DO41">
            <v>88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88</v>
          </cell>
          <cell r="DU41">
            <v>61</v>
          </cell>
          <cell r="DV41">
            <v>0.75</v>
          </cell>
          <cell r="DW41">
            <v>0.95</v>
          </cell>
          <cell r="DX41">
            <v>0.97</v>
          </cell>
          <cell r="DY41">
            <v>88.3</v>
          </cell>
          <cell r="DZ41">
            <v>0</v>
          </cell>
          <cell r="EE41">
            <v>0</v>
          </cell>
        </row>
        <row r="42">
          <cell r="D42">
            <v>500</v>
          </cell>
          <cell r="E42">
            <v>11200</v>
          </cell>
          <cell r="F42" t="str">
            <v>KR8</v>
          </cell>
          <cell r="G42">
            <v>7500</v>
          </cell>
          <cell r="H42" t="str">
            <v>XB</v>
          </cell>
          <cell r="I42" t="str">
            <v>L</v>
          </cell>
          <cell r="J42">
            <v>61</v>
          </cell>
          <cell r="K42">
            <v>0.75</v>
          </cell>
          <cell r="L42">
            <v>0.95</v>
          </cell>
          <cell r="M42">
            <v>0.97</v>
          </cell>
          <cell r="N42">
            <v>88.3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61</v>
          </cell>
          <cell r="AH42">
            <v>0.75</v>
          </cell>
          <cell r="AI42">
            <v>0.95</v>
          </cell>
          <cell r="AJ42">
            <v>0.97</v>
          </cell>
          <cell r="AK42">
            <v>88.3</v>
          </cell>
          <cell r="AL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61</v>
          </cell>
          <cell r="BE42">
            <v>0.75</v>
          </cell>
          <cell r="BF42">
            <v>0.95</v>
          </cell>
          <cell r="BG42">
            <v>0.97</v>
          </cell>
          <cell r="BH42">
            <v>88.3</v>
          </cell>
          <cell r="BI42">
            <v>24</v>
          </cell>
          <cell r="BN42">
            <v>24</v>
          </cell>
          <cell r="BO42">
            <v>1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1</v>
          </cell>
          <cell r="BU42">
            <v>88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88</v>
          </cell>
          <cell r="CA42">
            <v>61</v>
          </cell>
          <cell r="CB42">
            <v>0.75</v>
          </cell>
          <cell r="CC42">
            <v>0.95</v>
          </cell>
          <cell r="CD42">
            <v>0.97</v>
          </cell>
          <cell r="CE42">
            <v>88.3</v>
          </cell>
          <cell r="CF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61</v>
          </cell>
          <cell r="CY42">
            <v>0.75</v>
          </cell>
          <cell r="CZ42">
            <v>0.95</v>
          </cell>
          <cell r="DA42">
            <v>0.97</v>
          </cell>
          <cell r="DB42">
            <v>88.3</v>
          </cell>
          <cell r="DC42">
            <v>13</v>
          </cell>
          <cell r="DH42">
            <v>13</v>
          </cell>
          <cell r="DI42">
            <v>1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1</v>
          </cell>
          <cell r="DO42">
            <v>88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88</v>
          </cell>
          <cell r="DU42">
            <v>61</v>
          </cell>
          <cell r="DV42">
            <v>0.75</v>
          </cell>
          <cell r="DW42">
            <v>0.95</v>
          </cell>
          <cell r="DX42">
            <v>0.97</v>
          </cell>
          <cell r="DY42">
            <v>88.3</v>
          </cell>
          <cell r="DZ42">
            <v>0</v>
          </cell>
          <cell r="EE42">
            <v>0</v>
          </cell>
          <cell r="FA42" t="str">
            <v>工    程</v>
          </cell>
          <cell r="FC42" t="str">
            <v>４月</v>
          </cell>
          <cell r="FF42" t="str">
            <v>５月</v>
          </cell>
          <cell r="FI42" t="str">
            <v>６月</v>
          </cell>
          <cell r="FL42" t="str">
            <v>７月</v>
          </cell>
          <cell r="FO42" t="str">
            <v>８月</v>
          </cell>
          <cell r="FR42" t="str">
            <v>９月</v>
          </cell>
        </row>
        <row r="43">
          <cell r="D43">
            <v>500</v>
          </cell>
          <cell r="E43">
            <v>11100</v>
          </cell>
          <cell r="F43" t="str">
            <v>KW3</v>
          </cell>
          <cell r="G43" t="str">
            <v>0000</v>
          </cell>
          <cell r="H43" t="str">
            <v>XA</v>
          </cell>
          <cell r="I43" t="str">
            <v>R</v>
          </cell>
          <cell r="J43">
            <v>66</v>
          </cell>
          <cell r="K43">
            <v>0.75</v>
          </cell>
          <cell r="L43">
            <v>0.95</v>
          </cell>
          <cell r="M43">
            <v>0.97</v>
          </cell>
          <cell r="N43">
            <v>95.5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66</v>
          </cell>
          <cell r="AH43">
            <v>0.75</v>
          </cell>
          <cell r="AI43">
            <v>0.95</v>
          </cell>
          <cell r="AJ43">
            <v>0.97</v>
          </cell>
          <cell r="AK43">
            <v>95.5</v>
          </cell>
          <cell r="AL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66</v>
          </cell>
          <cell r="BE43">
            <v>0.75</v>
          </cell>
          <cell r="BF43">
            <v>0.95</v>
          </cell>
          <cell r="BG43">
            <v>0.97</v>
          </cell>
          <cell r="BH43">
            <v>95.5</v>
          </cell>
          <cell r="BI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66</v>
          </cell>
          <cell r="CB43">
            <v>0.75</v>
          </cell>
          <cell r="CC43">
            <v>0.95</v>
          </cell>
          <cell r="CD43">
            <v>0.97</v>
          </cell>
          <cell r="CE43">
            <v>95.5</v>
          </cell>
          <cell r="CF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66</v>
          </cell>
          <cell r="CY43">
            <v>0.75</v>
          </cell>
          <cell r="CZ43">
            <v>0.95</v>
          </cell>
          <cell r="DA43">
            <v>0.97</v>
          </cell>
          <cell r="DB43">
            <v>95.5</v>
          </cell>
          <cell r="DC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66</v>
          </cell>
          <cell r="DV43">
            <v>0.75</v>
          </cell>
          <cell r="DW43">
            <v>0.95</v>
          </cell>
          <cell r="DX43">
            <v>0.97</v>
          </cell>
          <cell r="DY43">
            <v>95.5</v>
          </cell>
          <cell r="DZ43">
            <v>0</v>
          </cell>
          <cell r="EE43">
            <v>0</v>
          </cell>
          <cell r="FA43" t="str">
            <v>汎用</v>
          </cell>
          <cell r="FC43" t="str">
            <v>基本</v>
          </cell>
          <cell r="FD43" t="str">
            <v>実行</v>
          </cell>
          <cell r="FE43" t="str">
            <v>休買</v>
          </cell>
          <cell r="FF43" t="str">
            <v>基本</v>
          </cell>
          <cell r="FG43" t="str">
            <v>実行</v>
          </cell>
          <cell r="FH43" t="str">
            <v>休買</v>
          </cell>
          <cell r="FI43" t="str">
            <v>基本</v>
          </cell>
          <cell r="FJ43" t="str">
            <v>実行</v>
          </cell>
          <cell r="FK43" t="str">
            <v>休買</v>
          </cell>
          <cell r="FL43" t="str">
            <v>基本</v>
          </cell>
          <cell r="FM43" t="str">
            <v>実行</v>
          </cell>
          <cell r="FN43" t="str">
            <v>休買</v>
          </cell>
          <cell r="FO43" t="str">
            <v>基本</v>
          </cell>
          <cell r="FP43" t="str">
            <v>実行</v>
          </cell>
          <cell r="FQ43" t="str">
            <v>休買</v>
          </cell>
          <cell r="FR43" t="str">
            <v>基本</v>
          </cell>
          <cell r="FS43" t="str">
            <v>実行</v>
          </cell>
          <cell r="FT43" t="str">
            <v>休買</v>
          </cell>
        </row>
        <row r="44">
          <cell r="D44">
            <v>500</v>
          </cell>
          <cell r="E44">
            <v>11200</v>
          </cell>
          <cell r="F44" t="str">
            <v>KW3</v>
          </cell>
          <cell r="G44" t="str">
            <v>0000</v>
          </cell>
          <cell r="H44" t="str">
            <v>XA</v>
          </cell>
          <cell r="I44" t="str">
            <v>L</v>
          </cell>
          <cell r="J44">
            <v>67</v>
          </cell>
          <cell r="K44">
            <v>0.75</v>
          </cell>
          <cell r="L44">
            <v>0.95</v>
          </cell>
          <cell r="M44">
            <v>0.97</v>
          </cell>
          <cell r="N44">
            <v>96.9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67</v>
          </cell>
          <cell r="AH44">
            <v>0.75</v>
          </cell>
          <cell r="AI44">
            <v>0.95</v>
          </cell>
          <cell r="AJ44">
            <v>0.97</v>
          </cell>
          <cell r="AK44">
            <v>96.9</v>
          </cell>
          <cell r="AL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67</v>
          </cell>
          <cell r="BE44">
            <v>0.75</v>
          </cell>
          <cell r="BF44">
            <v>0.95</v>
          </cell>
          <cell r="BG44">
            <v>0.97</v>
          </cell>
          <cell r="BH44">
            <v>96.9</v>
          </cell>
          <cell r="BI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67</v>
          </cell>
          <cell r="CB44">
            <v>0.75</v>
          </cell>
          <cell r="CC44">
            <v>0.95</v>
          </cell>
          <cell r="CD44">
            <v>0.97</v>
          </cell>
          <cell r="CE44">
            <v>96.9</v>
          </cell>
          <cell r="CF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67</v>
          </cell>
          <cell r="CY44">
            <v>0.75</v>
          </cell>
          <cell r="CZ44">
            <v>0.95</v>
          </cell>
          <cell r="DA44">
            <v>0.97</v>
          </cell>
          <cell r="DB44">
            <v>96.9</v>
          </cell>
          <cell r="DC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67</v>
          </cell>
          <cell r="DV44">
            <v>0.75</v>
          </cell>
          <cell r="DW44">
            <v>0.95</v>
          </cell>
          <cell r="DX44">
            <v>0.97</v>
          </cell>
          <cell r="DY44">
            <v>96.9</v>
          </cell>
          <cell r="DZ44">
            <v>0</v>
          </cell>
          <cell r="EE44">
            <v>0</v>
          </cell>
          <cell r="FA44" t="str">
            <v>500ton</v>
          </cell>
          <cell r="FB44" t="str">
            <v>ﾊﾞﾚﾙ</v>
          </cell>
          <cell r="FC44">
            <v>0.67910000000000004</v>
          </cell>
          <cell r="FD44">
            <v>0.7248</v>
          </cell>
          <cell r="FF44">
            <v>0.72940000000000005</v>
          </cell>
          <cell r="FG44">
            <v>0.75039999999999996</v>
          </cell>
          <cell r="FI44">
            <v>0.74239999999999995</v>
          </cell>
          <cell r="FJ44">
            <v>0.7379</v>
          </cell>
          <cell r="FL44">
            <v>0.78200000000000003</v>
          </cell>
          <cell r="FM44">
            <v>0.74860000000000004</v>
          </cell>
          <cell r="FO44">
            <v>0.82950000000000002</v>
          </cell>
          <cell r="FP44">
            <v>0.74990000000000001</v>
          </cell>
          <cell r="FR44">
            <v>0.83030000000000004</v>
          </cell>
          <cell r="FS44">
            <v>0.74980000000000002</v>
          </cell>
        </row>
        <row r="45">
          <cell r="O45">
            <v>442.6</v>
          </cell>
          <cell r="P45">
            <v>150</v>
          </cell>
          <cell r="Q45">
            <v>0</v>
          </cell>
          <cell r="R45">
            <v>-140</v>
          </cell>
          <cell r="S45">
            <v>0</v>
          </cell>
          <cell r="T45">
            <v>452.6</v>
          </cell>
          <cell r="AL45">
            <v>365.63157894736844</v>
          </cell>
          <cell r="AM45">
            <v>72.10526315789474</v>
          </cell>
          <cell r="AN45">
            <v>0</v>
          </cell>
          <cell r="AO45">
            <v>0</v>
          </cell>
          <cell r="AP45">
            <v>0</v>
          </cell>
          <cell r="AQ45">
            <v>437.73684210526318</v>
          </cell>
          <cell r="BI45">
            <v>340</v>
          </cell>
          <cell r="BJ45">
            <v>239.90909090909091</v>
          </cell>
          <cell r="BK45">
            <v>0</v>
          </cell>
          <cell r="BL45">
            <v>-72.727272727272734</v>
          </cell>
          <cell r="BM45">
            <v>0</v>
          </cell>
          <cell r="BN45">
            <v>507.18181818181819</v>
          </cell>
          <cell r="CF45">
            <v>804.1</v>
          </cell>
          <cell r="CG45">
            <v>100</v>
          </cell>
          <cell r="CH45">
            <v>-90</v>
          </cell>
          <cell r="CI45">
            <v>-234.05</v>
          </cell>
          <cell r="CJ45">
            <v>0</v>
          </cell>
          <cell r="CK45">
            <v>580.04999999999995</v>
          </cell>
          <cell r="DC45">
            <v>848</v>
          </cell>
          <cell r="DD45">
            <v>183.88235294117646</v>
          </cell>
          <cell r="DE45">
            <v>-142.66666666666666</v>
          </cell>
          <cell r="DF45">
            <v>-350.16666666666669</v>
          </cell>
          <cell r="DG45">
            <v>0</v>
          </cell>
          <cell r="DH45">
            <v>481.72222222222223</v>
          </cell>
          <cell r="DZ45">
            <v>1019.3023255813954</v>
          </cell>
          <cell r="EA45">
            <v>0</v>
          </cell>
          <cell r="EB45">
            <v>-171.70305676855895</v>
          </cell>
          <cell r="EC45">
            <v>-281.57205240174676</v>
          </cell>
          <cell r="ED45">
            <v>0</v>
          </cell>
          <cell r="EE45">
            <v>503.71179039301313</v>
          </cell>
          <cell r="FA45" t="str">
            <v>×4台</v>
          </cell>
          <cell r="FB45" t="str">
            <v>ｶﾊﾞｰ</v>
          </cell>
          <cell r="FC45">
            <v>0.21410000000000001</v>
          </cell>
          <cell r="FD45">
            <v>0.2238</v>
          </cell>
          <cell r="FF45">
            <v>0.2382</v>
          </cell>
          <cell r="FG45">
            <v>0.24829999999999999</v>
          </cell>
          <cell r="FI45">
            <v>0.24110000000000001</v>
          </cell>
          <cell r="FJ45">
            <v>0.23300000000000001</v>
          </cell>
          <cell r="FL45">
            <v>0.25259999999999999</v>
          </cell>
          <cell r="FM45">
            <v>0.2462</v>
          </cell>
          <cell r="FO45">
            <v>0.27389999999999998</v>
          </cell>
          <cell r="FP45">
            <v>0.24640000000000001</v>
          </cell>
          <cell r="FR45">
            <v>0.26650000000000001</v>
          </cell>
          <cell r="FS45">
            <v>0.245</v>
          </cell>
        </row>
        <row r="46">
          <cell r="O46">
            <v>8852</v>
          </cell>
          <cell r="P46">
            <v>3000</v>
          </cell>
          <cell r="Q46">
            <v>0</v>
          </cell>
          <cell r="R46">
            <v>-2800</v>
          </cell>
          <cell r="S46">
            <v>0</v>
          </cell>
          <cell r="T46">
            <v>9052</v>
          </cell>
          <cell r="U46">
            <v>442</v>
          </cell>
          <cell r="V46">
            <v>150</v>
          </cell>
          <cell r="W46">
            <v>0</v>
          </cell>
          <cell r="X46">
            <v>-140</v>
          </cell>
          <cell r="Y46">
            <v>0</v>
          </cell>
          <cell r="Z46">
            <v>452</v>
          </cell>
          <cell r="AA46">
            <v>42537</v>
          </cell>
          <cell r="AB46">
            <v>12915</v>
          </cell>
          <cell r="AC46">
            <v>0</v>
          </cell>
          <cell r="AD46">
            <v>-14504</v>
          </cell>
          <cell r="AE46">
            <v>0</v>
          </cell>
          <cell r="AF46">
            <v>40948</v>
          </cell>
          <cell r="AL46">
            <v>6947</v>
          </cell>
          <cell r="AM46">
            <v>1370</v>
          </cell>
          <cell r="AN46">
            <v>0</v>
          </cell>
          <cell r="AO46">
            <v>0</v>
          </cell>
          <cell r="AP46">
            <v>0</v>
          </cell>
          <cell r="AQ46">
            <v>8317</v>
          </cell>
          <cell r="AR46">
            <v>364</v>
          </cell>
          <cell r="AS46">
            <v>72</v>
          </cell>
          <cell r="AT46">
            <v>0</v>
          </cell>
          <cell r="AU46">
            <v>0</v>
          </cell>
          <cell r="AV46">
            <v>0</v>
          </cell>
          <cell r="AW46">
            <v>436</v>
          </cell>
          <cell r="AX46">
            <v>35288</v>
          </cell>
          <cell r="AY46">
            <v>6687</v>
          </cell>
          <cell r="AZ46">
            <v>0</v>
          </cell>
          <cell r="BA46">
            <v>0</v>
          </cell>
          <cell r="BB46">
            <v>0</v>
          </cell>
          <cell r="BC46">
            <v>41976</v>
          </cell>
          <cell r="BI46">
            <v>7480</v>
          </cell>
          <cell r="BJ46">
            <v>5278</v>
          </cell>
          <cell r="BK46">
            <v>0</v>
          </cell>
          <cell r="BL46">
            <v>-1600</v>
          </cell>
          <cell r="BM46">
            <v>0</v>
          </cell>
          <cell r="BN46">
            <v>11158</v>
          </cell>
          <cell r="BO46">
            <v>339</v>
          </cell>
          <cell r="BP46">
            <v>240</v>
          </cell>
          <cell r="BQ46">
            <v>0</v>
          </cell>
          <cell r="BR46">
            <v>-73</v>
          </cell>
          <cell r="BS46">
            <v>0</v>
          </cell>
          <cell r="BT46">
            <v>505</v>
          </cell>
          <cell r="BU46">
            <v>33676</v>
          </cell>
          <cell r="BV46">
            <v>21127</v>
          </cell>
          <cell r="BW46">
            <v>0</v>
          </cell>
          <cell r="BX46">
            <v>-7563</v>
          </cell>
          <cell r="BY46">
            <v>0</v>
          </cell>
          <cell r="BZ46">
            <v>47183</v>
          </cell>
          <cell r="CF46">
            <v>16082</v>
          </cell>
          <cell r="CG46">
            <v>2000</v>
          </cell>
          <cell r="CH46">
            <v>-1800</v>
          </cell>
          <cell r="CI46">
            <v>-4681</v>
          </cell>
          <cell r="CJ46">
            <v>0</v>
          </cell>
          <cell r="CK46">
            <v>11601</v>
          </cell>
          <cell r="CL46">
            <v>804</v>
          </cell>
          <cell r="CM46">
            <v>100</v>
          </cell>
          <cell r="CN46">
            <v>-90</v>
          </cell>
          <cell r="CO46">
            <v>-234</v>
          </cell>
          <cell r="CP46">
            <v>0</v>
          </cell>
          <cell r="CQ46">
            <v>580</v>
          </cell>
          <cell r="CR46">
            <v>77134</v>
          </cell>
          <cell r="CS46">
            <v>10355</v>
          </cell>
          <cell r="CT46">
            <v>-7749</v>
          </cell>
          <cell r="CU46">
            <v>-24241</v>
          </cell>
          <cell r="CV46">
            <v>0</v>
          </cell>
          <cell r="CW46">
            <v>55499</v>
          </cell>
          <cell r="DC46">
            <v>14416</v>
          </cell>
          <cell r="DD46">
            <v>3126</v>
          </cell>
          <cell r="DE46">
            <v>-2568</v>
          </cell>
          <cell r="DF46">
            <v>-6303</v>
          </cell>
          <cell r="DG46">
            <v>0</v>
          </cell>
          <cell r="DH46">
            <v>8671</v>
          </cell>
          <cell r="DI46">
            <v>850</v>
          </cell>
          <cell r="DJ46">
            <v>183</v>
          </cell>
          <cell r="DK46">
            <v>-152</v>
          </cell>
          <cell r="DL46">
            <v>-371</v>
          </cell>
          <cell r="DM46">
            <v>0</v>
          </cell>
          <cell r="DN46">
            <v>510</v>
          </cell>
          <cell r="DO46">
            <v>83339</v>
          </cell>
          <cell r="DP46">
            <v>15974</v>
          </cell>
          <cell r="DQ46">
            <v>-13682</v>
          </cell>
          <cell r="DR46">
            <v>-38433</v>
          </cell>
          <cell r="DS46">
            <v>0</v>
          </cell>
          <cell r="DT46">
            <v>47212</v>
          </cell>
          <cell r="DZ46">
            <v>21915</v>
          </cell>
          <cell r="EA46">
            <v>0</v>
          </cell>
          <cell r="EB46">
            <v>-3932</v>
          </cell>
          <cell r="EC46">
            <v>-6448</v>
          </cell>
          <cell r="ED46">
            <v>0</v>
          </cell>
          <cell r="EE46">
            <v>11535</v>
          </cell>
          <cell r="FB46" t="str">
            <v>ﾍｯﾄﾞ</v>
          </cell>
          <cell r="FC46">
            <v>0</v>
          </cell>
          <cell r="FD46">
            <v>4.9599999999999998E-2</v>
          </cell>
          <cell r="FF46">
            <v>0</v>
          </cell>
          <cell r="FG46">
            <v>0</v>
          </cell>
          <cell r="FI46">
            <v>0</v>
          </cell>
          <cell r="FJ46">
            <v>2.5899999999999999E-2</v>
          </cell>
          <cell r="FL46">
            <v>0</v>
          </cell>
          <cell r="FM46">
            <v>0</v>
          </cell>
          <cell r="FO46">
            <v>0</v>
          </cell>
          <cell r="FP46">
            <v>0</v>
          </cell>
          <cell r="FR46">
            <v>0</v>
          </cell>
          <cell r="FS46">
            <v>0</v>
          </cell>
        </row>
        <row r="47">
          <cell r="FB47" t="str">
            <v>合計</v>
          </cell>
          <cell r="FC47">
            <v>0.89319999999999999</v>
          </cell>
          <cell r="FD47">
            <v>0.99819999999999998</v>
          </cell>
          <cell r="FE47">
            <v>0</v>
          </cell>
          <cell r="FF47">
            <v>0.96760000000000002</v>
          </cell>
          <cell r="FG47">
            <v>0.99869999999999992</v>
          </cell>
          <cell r="FH47">
            <v>0</v>
          </cell>
          <cell r="FI47">
            <v>0.98349999999999993</v>
          </cell>
          <cell r="FJ47">
            <v>0.99680000000000002</v>
          </cell>
          <cell r="FK47" t="str">
            <v>2S/1</v>
          </cell>
          <cell r="FL47">
            <v>1.0346</v>
          </cell>
          <cell r="FM47">
            <v>0.99480000000000002</v>
          </cell>
          <cell r="FN47" t="str">
            <v>3S/2</v>
          </cell>
          <cell r="FO47">
            <v>1.1033999999999999</v>
          </cell>
          <cell r="FP47">
            <v>0.99629999999999996</v>
          </cell>
          <cell r="FQ47" t="str">
            <v>3S/1</v>
          </cell>
          <cell r="FR47">
            <v>1.0968</v>
          </cell>
          <cell r="FS47">
            <v>0.99480000000000002</v>
          </cell>
          <cell r="FT47" t="str">
            <v>3S/2</v>
          </cell>
        </row>
        <row r="48">
          <cell r="O48" t="str">
            <v>４月</v>
          </cell>
          <cell r="S48">
            <v>0</v>
          </cell>
          <cell r="T48">
            <v>20</v>
          </cell>
          <cell r="AF48">
            <v>20</v>
          </cell>
          <cell r="AL48" t="str">
            <v>５月</v>
          </cell>
          <cell r="AP48">
            <v>0</v>
          </cell>
          <cell r="AQ48">
            <v>19</v>
          </cell>
          <cell r="BC48">
            <v>19</v>
          </cell>
          <cell r="BI48" t="str">
            <v>６月</v>
          </cell>
          <cell r="BM48">
            <v>0</v>
          </cell>
          <cell r="BN48">
            <v>22</v>
          </cell>
          <cell r="BZ48">
            <v>22</v>
          </cell>
          <cell r="CF48" t="str">
            <v>７月</v>
          </cell>
          <cell r="CJ48">
            <v>0</v>
          </cell>
          <cell r="CK48">
            <v>20</v>
          </cell>
          <cell r="CW48">
            <v>20</v>
          </cell>
          <cell r="DC48" t="str">
            <v>８月</v>
          </cell>
          <cell r="DG48">
            <v>1</v>
          </cell>
          <cell r="DH48">
            <v>17</v>
          </cell>
          <cell r="DT48">
            <v>17</v>
          </cell>
          <cell r="DZ48" t="str">
            <v>９月</v>
          </cell>
          <cell r="ED48">
            <v>1.4</v>
          </cell>
          <cell r="EE48">
            <v>21.5</v>
          </cell>
        </row>
        <row r="49">
          <cell r="D49" t="str">
            <v>引当</v>
          </cell>
          <cell r="L49" t="str">
            <v>DC</v>
          </cell>
          <cell r="M49" t="str">
            <v>MA</v>
          </cell>
          <cell r="O49" t="str">
            <v>生          産</v>
          </cell>
          <cell r="T49" t="str">
            <v>/月</v>
          </cell>
          <cell r="U49" t="str">
            <v>生          産</v>
          </cell>
          <cell r="Z49" t="str">
            <v>/日</v>
          </cell>
          <cell r="AA49" t="str">
            <v>工          数</v>
          </cell>
          <cell r="AF49" t="str">
            <v>/日</v>
          </cell>
          <cell r="AI49" t="str">
            <v>DC</v>
          </cell>
          <cell r="AJ49" t="str">
            <v>MA</v>
          </cell>
          <cell r="AL49" t="str">
            <v>生          産</v>
          </cell>
          <cell r="AQ49" t="str">
            <v>/月</v>
          </cell>
          <cell r="AR49" t="str">
            <v>生          産</v>
          </cell>
          <cell r="AW49" t="str">
            <v>/日</v>
          </cell>
          <cell r="AX49" t="str">
            <v>工          数</v>
          </cell>
          <cell r="BC49" t="str">
            <v>/日</v>
          </cell>
          <cell r="BF49" t="str">
            <v>DC</v>
          </cell>
          <cell r="BG49" t="str">
            <v>MA</v>
          </cell>
          <cell r="BI49" t="str">
            <v>生          産</v>
          </cell>
          <cell r="BN49" t="str">
            <v>/月</v>
          </cell>
          <cell r="BO49" t="str">
            <v>生          産</v>
          </cell>
          <cell r="BT49" t="str">
            <v>/日</v>
          </cell>
          <cell r="BU49" t="str">
            <v>工          数</v>
          </cell>
          <cell r="BZ49" t="str">
            <v>/日</v>
          </cell>
          <cell r="CC49" t="str">
            <v>DC</v>
          </cell>
          <cell r="CD49" t="str">
            <v>MA</v>
          </cell>
          <cell r="CF49" t="str">
            <v>生          産</v>
          </cell>
          <cell r="CK49" t="str">
            <v>/月</v>
          </cell>
          <cell r="CL49" t="str">
            <v>生          産</v>
          </cell>
          <cell r="CQ49" t="str">
            <v>/日</v>
          </cell>
          <cell r="CR49" t="str">
            <v>工          数</v>
          </cell>
          <cell r="CW49" t="str">
            <v>/日</v>
          </cell>
          <cell r="CZ49" t="str">
            <v>DC</v>
          </cell>
          <cell r="DA49" t="str">
            <v>MA</v>
          </cell>
          <cell r="DC49" t="str">
            <v>生          産</v>
          </cell>
          <cell r="DH49" t="str">
            <v>/月</v>
          </cell>
          <cell r="DI49" t="str">
            <v>生          産</v>
          </cell>
          <cell r="DN49" t="str">
            <v>/日</v>
          </cell>
          <cell r="DO49" t="str">
            <v>工          数</v>
          </cell>
          <cell r="DT49" t="str">
            <v>/日</v>
          </cell>
          <cell r="DW49" t="str">
            <v>DC</v>
          </cell>
          <cell r="DX49" t="str">
            <v>MA</v>
          </cell>
          <cell r="DZ49" t="str">
            <v>生          産</v>
          </cell>
          <cell r="EE49" t="str">
            <v>/月</v>
          </cell>
          <cell r="FA49" t="str">
            <v>工    程</v>
          </cell>
          <cell r="FC49" t="str">
            <v>４月</v>
          </cell>
          <cell r="FF49" t="str">
            <v>５月</v>
          </cell>
          <cell r="FI49" t="str">
            <v>６月</v>
          </cell>
          <cell r="FL49" t="str">
            <v>７月</v>
          </cell>
          <cell r="FO49" t="str">
            <v>８月</v>
          </cell>
          <cell r="FR49" t="str">
            <v>９月</v>
          </cell>
        </row>
        <row r="50">
          <cell r="D50" t="str">
            <v>M/C</v>
          </cell>
          <cell r="E50" t="str">
            <v>部              番</v>
          </cell>
          <cell r="J50" t="str">
            <v>C T</v>
          </cell>
          <cell r="K50" t="str">
            <v>稼動率</v>
          </cell>
          <cell r="L50" t="str">
            <v>合格率</v>
          </cell>
          <cell r="M50" t="str">
            <v>合格率</v>
          </cell>
          <cell r="N50" t="str">
            <v>S T</v>
          </cell>
          <cell r="O50" t="str">
            <v>基本</v>
          </cell>
          <cell r="P50" t="str">
            <v>追込</v>
          </cell>
          <cell r="Q50" t="str">
            <v>活用</v>
          </cell>
          <cell r="R50" t="str">
            <v>フレキ</v>
          </cell>
          <cell r="S50" t="str">
            <v>外作</v>
          </cell>
          <cell r="T50" t="str">
            <v>実行</v>
          </cell>
          <cell r="U50" t="str">
            <v>基本</v>
          </cell>
          <cell r="V50" t="str">
            <v>追込</v>
          </cell>
          <cell r="W50" t="str">
            <v>活用</v>
          </cell>
          <cell r="X50" t="str">
            <v>フレキ</v>
          </cell>
          <cell r="Y50" t="str">
            <v>外作</v>
          </cell>
          <cell r="Z50" t="str">
            <v>実行</v>
          </cell>
          <cell r="AA50" t="str">
            <v>基本</v>
          </cell>
          <cell r="AB50" t="str">
            <v>追込</v>
          </cell>
          <cell r="AC50" t="str">
            <v>活用</v>
          </cell>
          <cell r="AD50" t="str">
            <v>フレキ</v>
          </cell>
          <cell r="AE50" t="str">
            <v>外作</v>
          </cell>
          <cell r="AF50" t="str">
            <v>実行</v>
          </cell>
          <cell r="AG50" t="str">
            <v>C T</v>
          </cell>
          <cell r="AH50" t="str">
            <v>稼動率</v>
          </cell>
          <cell r="AI50" t="str">
            <v>合格率</v>
          </cell>
          <cell r="AJ50" t="str">
            <v>合格率</v>
          </cell>
          <cell r="AK50" t="str">
            <v>S T</v>
          </cell>
          <cell r="AL50" t="str">
            <v>基本</v>
          </cell>
          <cell r="AM50" t="str">
            <v>追込</v>
          </cell>
          <cell r="AN50" t="str">
            <v>活用</v>
          </cell>
          <cell r="AO50" t="str">
            <v>フレキ</v>
          </cell>
          <cell r="AP50" t="str">
            <v>外作</v>
          </cell>
          <cell r="AQ50" t="str">
            <v>実行</v>
          </cell>
          <cell r="AR50" t="str">
            <v>基本</v>
          </cell>
          <cell r="AS50" t="str">
            <v>追込</v>
          </cell>
          <cell r="AT50" t="str">
            <v>活用</v>
          </cell>
          <cell r="AU50" t="str">
            <v>フレキ</v>
          </cell>
          <cell r="AV50" t="str">
            <v>外作</v>
          </cell>
          <cell r="AW50" t="str">
            <v>実行</v>
          </cell>
          <cell r="AX50" t="str">
            <v>基本</v>
          </cell>
          <cell r="AY50" t="str">
            <v>追込</v>
          </cell>
          <cell r="AZ50" t="str">
            <v>活用</v>
          </cell>
          <cell r="BA50" t="str">
            <v>フレキ</v>
          </cell>
          <cell r="BB50" t="str">
            <v>外作</v>
          </cell>
          <cell r="BC50" t="str">
            <v>実行</v>
          </cell>
          <cell r="BD50" t="str">
            <v>C T</v>
          </cell>
          <cell r="BE50" t="str">
            <v>稼動率</v>
          </cell>
          <cell r="BF50" t="str">
            <v>合格率</v>
          </cell>
          <cell r="BG50" t="str">
            <v>合格率</v>
          </cell>
          <cell r="BH50" t="str">
            <v>S T</v>
          </cell>
          <cell r="BI50" t="str">
            <v>基本</v>
          </cell>
          <cell r="BJ50" t="str">
            <v>追込</v>
          </cell>
          <cell r="BK50" t="str">
            <v>活用</v>
          </cell>
          <cell r="BL50" t="str">
            <v>フレキ</v>
          </cell>
          <cell r="BM50" t="str">
            <v>外作</v>
          </cell>
          <cell r="BN50" t="str">
            <v>実行</v>
          </cell>
          <cell r="BO50" t="str">
            <v>基本</v>
          </cell>
          <cell r="BP50" t="str">
            <v>追込</v>
          </cell>
          <cell r="BQ50" t="str">
            <v>活用</v>
          </cell>
          <cell r="BR50" t="str">
            <v>フレキ</v>
          </cell>
          <cell r="BS50" t="str">
            <v>外作</v>
          </cell>
          <cell r="BT50" t="str">
            <v>実行</v>
          </cell>
          <cell r="BU50" t="str">
            <v>基本</v>
          </cell>
          <cell r="BV50" t="str">
            <v>追込</v>
          </cell>
          <cell r="BW50" t="str">
            <v>活用</v>
          </cell>
          <cell r="BX50" t="str">
            <v>フレキ</v>
          </cell>
          <cell r="BY50" t="str">
            <v>外作</v>
          </cell>
          <cell r="BZ50" t="str">
            <v>実行</v>
          </cell>
          <cell r="CA50" t="str">
            <v>C T</v>
          </cell>
          <cell r="CB50" t="str">
            <v>稼動率</v>
          </cell>
          <cell r="CC50" t="str">
            <v>合格率</v>
          </cell>
          <cell r="CD50" t="str">
            <v>合格率</v>
          </cell>
          <cell r="CE50" t="str">
            <v>S T</v>
          </cell>
          <cell r="CF50" t="str">
            <v>基本</v>
          </cell>
          <cell r="CG50" t="str">
            <v>追込</v>
          </cell>
          <cell r="CH50" t="str">
            <v>活用</v>
          </cell>
          <cell r="CI50" t="str">
            <v>フレキ</v>
          </cell>
          <cell r="CJ50" t="str">
            <v>外作</v>
          </cell>
          <cell r="CK50" t="str">
            <v>実行</v>
          </cell>
          <cell r="CL50" t="str">
            <v>基本</v>
          </cell>
          <cell r="CM50" t="str">
            <v>追込</v>
          </cell>
          <cell r="CN50" t="str">
            <v>活用</v>
          </cell>
          <cell r="CO50" t="str">
            <v>フレキ</v>
          </cell>
          <cell r="CP50" t="str">
            <v>外作</v>
          </cell>
          <cell r="CQ50" t="str">
            <v>実行</v>
          </cell>
          <cell r="CR50" t="str">
            <v>基本</v>
          </cell>
          <cell r="CS50" t="str">
            <v>追込</v>
          </cell>
          <cell r="CT50" t="str">
            <v>活用</v>
          </cell>
          <cell r="CU50" t="str">
            <v>フレキ</v>
          </cell>
          <cell r="CV50" t="str">
            <v>外作</v>
          </cell>
          <cell r="CW50" t="str">
            <v>実行</v>
          </cell>
          <cell r="CX50" t="str">
            <v>C T</v>
          </cell>
          <cell r="CY50" t="str">
            <v>稼動率</v>
          </cell>
          <cell r="CZ50" t="str">
            <v>合格率</v>
          </cell>
          <cell r="DA50" t="str">
            <v>合格率</v>
          </cell>
          <cell r="DB50" t="str">
            <v>S T</v>
          </cell>
          <cell r="DC50" t="str">
            <v>基本</v>
          </cell>
          <cell r="DD50" t="str">
            <v>追込</v>
          </cell>
          <cell r="DE50" t="str">
            <v>活用</v>
          </cell>
          <cell r="DF50" t="str">
            <v>フレキ</v>
          </cell>
          <cell r="DG50" t="str">
            <v>外作</v>
          </cell>
          <cell r="DH50" t="str">
            <v>実行</v>
          </cell>
          <cell r="DI50" t="str">
            <v>基本</v>
          </cell>
          <cell r="DJ50" t="str">
            <v>追込</v>
          </cell>
          <cell r="DK50" t="str">
            <v>活用</v>
          </cell>
          <cell r="DL50" t="str">
            <v>フレキ</v>
          </cell>
          <cell r="DM50" t="str">
            <v>外作</v>
          </cell>
          <cell r="DN50" t="str">
            <v>実行</v>
          </cell>
          <cell r="DO50" t="str">
            <v>基本</v>
          </cell>
          <cell r="DP50" t="str">
            <v>追込</v>
          </cell>
          <cell r="DQ50" t="str">
            <v>活用</v>
          </cell>
          <cell r="DR50" t="str">
            <v>フレキ</v>
          </cell>
          <cell r="DS50" t="str">
            <v>外作</v>
          </cell>
          <cell r="DT50" t="str">
            <v>実行</v>
          </cell>
          <cell r="DU50" t="str">
            <v>C T</v>
          </cell>
          <cell r="DV50" t="str">
            <v>稼動率</v>
          </cell>
          <cell r="DW50" t="str">
            <v>合格率</v>
          </cell>
          <cell r="DX50" t="str">
            <v>合格率</v>
          </cell>
          <cell r="DY50" t="str">
            <v>S T</v>
          </cell>
          <cell r="DZ50" t="str">
            <v>基本</v>
          </cell>
          <cell r="EA50" t="str">
            <v>追込</v>
          </cell>
          <cell r="EB50" t="str">
            <v>活用</v>
          </cell>
          <cell r="EC50" t="str">
            <v>フレキ</v>
          </cell>
          <cell r="ED50" t="str">
            <v>外作</v>
          </cell>
          <cell r="EE50" t="str">
            <v>実行</v>
          </cell>
          <cell r="FA50" t="str">
            <v>2R/4R</v>
          </cell>
          <cell r="FC50" t="str">
            <v>基本</v>
          </cell>
          <cell r="FD50" t="str">
            <v>実行</v>
          </cell>
          <cell r="FE50" t="str">
            <v>休買</v>
          </cell>
          <cell r="FF50" t="str">
            <v>基本</v>
          </cell>
          <cell r="FG50" t="str">
            <v>実行</v>
          </cell>
          <cell r="FH50" t="str">
            <v>休買</v>
          </cell>
          <cell r="FI50" t="str">
            <v>基本</v>
          </cell>
          <cell r="FJ50" t="str">
            <v>実行</v>
          </cell>
          <cell r="FK50" t="str">
            <v>休買</v>
          </cell>
          <cell r="FL50" t="str">
            <v>基本</v>
          </cell>
          <cell r="FM50" t="str">
            <v>実行</v>
          </cell>
          <cell r="FN50" t="str">
            <v>休買</v>
          </cell>
          <cell r="FO50" t="str">
            <v>基本</v>
          </cell>
          <cell r="FP50" t="str">
            <v>実行</v>
          </cell>
          <cell r="FQ50" t="str">
            <v>休買</v>
          </cell>
          <cell r="FR50" t="str">
            <v>基本</v>
          </cell>
          <cell r="FS50" t="str">
            <v>実行</v>
          </cell>
          <cell r="FT50" t="str">
            <v>休買</v>
          </cell>
        </row>
        <row r="51">
          <cell r="D51">
            <v>800</v>
          </cell>
          <cell r="E51">
            <v>11100</v>
          </cell>
          <cell r="F51" t="str">
            <v>HM3</v>
          </cell>
          <cell r="G51">
            <v>6700</v>
          </cell>
          <cell r="H51" t="str">
            <v>XA</v>
          </cell>
          <cell r="I51" t="str">
            <v>R</v>
          </cell>
          <cell r="J51">
            <v>77</v>
          </cell>
          <cell r="K51">
            <v>0.75</v>
          </cell>
          <cell r="L51">
            <v>0.95</v>
          </cell>
          <cell r="M51">
            <v>0.97</v>
          </cell>
          <cell r="N51">
            <v>111.4</v>
          </cell>
          <cell r="O51">
            <v>64</v>
          </cell>
          <cell r="P51">
            <v>400</v>
          </cell>
          <cell r="T51">
            <v>464</v>
          </cell>
          <cell r="U51">
            <v>3</v>
          </cell>
          <cell r="V51">
            <v>20</v>
          </cell>
          <cell r="W51">
            <v>0</v>
          </cell>
          <cell r="X51">
            <v>0</v>
          </cell>
          <cell r="Y51">
            <v>0</v>
          </cell>
          <cell r="Z51">
            <v>23</v>
          </cell>
          <cell r="AA51">
            <v>334</v>
          </cell>
          <cell r="AB51">
            <v>2228</v>
          </cell>
          <cell r="AC51">
            <v>0</v>
          </cell>
          <cell r="AD51">
            <v>0</v>
          </cell>
          <cell r="AE51">
            <v>0</v>
          </cell>
          <cell r="AF51">
            <v>2562</v>
          </cell>
          <cell r="AG51">
            <v>77</v>
          </cell>
          <cell r="AH51">
            <v>0.75</v>
          </cell>
          <cell r="AI51">
            <v>0.95</v>
          </cell>
          <cell r="AJ51">
            <v>0.97</v>
          </cell>
          <cell r="AK51">
            <v>111.4</v>
          </cell>
          <cell r="AL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77</v>
          </cell>
          <cell r="BE51">
            <v>0.75</v>
          </cell>
          <cell r="BF51">
            <v>0.95</v>
          </cell>
          <cell r="BG51">
            <v>0.97</v>
          </cell>
          <cell r="BH51">
            <v>111.4</v>
          </cell>
          <cell r="BI51">
            <v>1994</v>
          </cell>
          <cell r="BJ51">
            <v>1100</v>
          </cell>
          <cell r="BK51">
            <v>0</v>
          </cell>
          <cell r="BN51">
            <v>3094</v>
          </cell>
          <cell r="BO51">
            <v>91</v>
          </cell>
          <cell r="BP51">
            <v>50</v>
          </cell>
          <cell r="BQ51">
            <v>0</v>
          </cell>
          <cell r="BR51">
            <v>0</v>
          </cell>
          <cell r="BS51">
            <v>0</v>
          </cell>
          <cell r="BT51">
            <v>141</v>
          </cell>
          <cell r="BU51">
            <v>10137</v>
          </cell>
          <cell r="BV51">
            <v>5570</v>
          </cell>
          <cell r="BW51">
            <v>0</v>
          </cell>
          <cell r="BX51">
            <v>0</v>
          </cell>
          <cell r="BY51">
            <v>0</v>
          </cell>
          <cell r="BZ51">
            <v>15707</v>
          </cell>
          <cell r="CA51">
            <v>77</v>
          </cell>
          <cell r="CB51">
            <v>0.75</v>
          </cell>
          <cell r="CC51">
            <v>0.95</v>
          </cell>
          <cell r="CD51">
            <v>0.97</v>
          </cell>
          <cell r="CE51">
            <v>111.4</v>
          </cell>
          <cell r="CF51">
            <v>1203</v>
          </cell>
          <cell r="CG51">
            <v>1000</v>
          </cell>
          <cell r="CH51">
            <v>0</v>
          </cell>
          <cell r="CK51">
            <v>2203</v>
          </cell>
          <cell r="CL51">
            <v>60</v>
          </cell>
          <cell r="CM51">
            <v>50</v>
          </cell>
          <cell r="CN51">
            <v>0</v>
          </cell>
          <cell r="CO51">
            <v>0</v>
          </cell>
          <cell r="CP51">
            <v>0</v>
          </cell>
          <cell r="CQ51">
            <v>110</v>
          </cell>
          <cell r="CR51">
            <v>6684</v>
          </cell>
          <cell r="CS51">
            <v>5570</v>
          </cell>
          <cell r="CT51">
            <v>0</v>
          </cell>
          <cell r="CU51">
            <v>0</v>
          </cell>
          <cell r="CV51">
            <v>0</v>
          </cell>
          <cell r="CW51">
            <v>12254</v>
          </cell>
          <cell r="CX51">
            <v>77</v>
          </cell>
          <cell r="CY51">
            <v>0.75</v>
          </cell>
          <cell r="CZ51">
            <v>0.95</v>
          </cell>
          <cell r="DA51">
            <v>0.97</v>
          </cell>
          <cell r="DB51">
            <v>111.4</v>
          </cell>
          <cell r="DC51">
            <v>915</v>
          </cell>
          <cell r="DD51">
            <v>0</v>
          </cell>
          <cell r="DH51">
            <v>915</v>
          </cell>
          <cell r="DI51">
            <v>54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54</v>
          </cell>
          <cell r="DO51">
            <v>6016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6016</v>
          </cell>
          <cell r="DU51">
            <v>77</v>
          </cell>
          <cell r="DV51">
            <v>0.75</v>
          </cell>
          <cell r="DW51">
            <v>0.95</v>
          </cell>
          <cell r="DX51">
            <v>0.97</v>
          </cell>
          <cell r="DY51">
            <v>111.4</v>
          </cell>
          <cell r="DZ51">
            <v>914</v>
          </cell>
          <cell r="EA51">
            <v>250</v>
          </cell>
          <cell r="EE51">
            <v>1164</v>
          </cell>
          <cell r="FA51" t="str">
            <v>500ton</v>
          </cell>
          <cell r="FB51" t="str">
            <v>2Rｹｰｽ</v>
          </cell>
          <cell r="FC51">
            <v>0.54330000000000001</v>
          </cell>
          <cell r="FD51">
            <v>0.52300000000000002</v>
          </cell>
          <cell r="FF51">
            <v>0.45069999999999999</v>
          </cell>
          <cell r="FG51">
            <v>0.53610000000000002</v>
          </cell>
          <cell r="FI51">
            <v>0.43009999999999998</v>
          </cell>
          <cell r="FJ51">
            <v>0.60260000000000002</v>
          </cell>
          <cell r="FL51">
            <v>0.98509999999999998</v>
          </cell>
          <cell r="FM51">
            <v>0.70879999999999999</v>
          </cell>
          <cell r="FO51">
            <v>1.0644</v>
          </cell>
          <cell r="FP51">
            <v>0.60299999999999998</v>
          </cell>
          <cell r="FR51">
            <v>1.2742</v>
          </cell>
          <cell r="FS51">
            <v>0.66149999999999998</v>
          </cell>
        </row>
        <row r="52">
          <cell r="D52">
            <v>800</v>
          </cell>
          <cell r="E52">
            <v>11200</v>
          </cell>
          <cell r="F52" t="str">
            <v>HM3</v>
          </cell>
          <cell r="G52">
            <v>6700</v>
          </cell>
          <cell r="H52" t="str">
            <v>XA</v>
          </cell>
          <cell r="I52" t="str">
            <v>L</v>
          </cell>
          <cell r="J52">
            <v>77</v>
          </cell>
          <cell r="K52">
            <v>0.75</v>
          </cell>
          <cell r="L52">
            <v>0.95</v>
          </cell>
          <cell r="M52">
            <v>0.97</v>
          </cell>
          <cell r="N52">
            <v>111.4</v>
          </cell>
          <cell r="O52">
            <v>72</v>
          </cell>
          <cell r="P52">
            <v>400</v>
          </cell>
          <cell r="T52">
            <v>472</v>
          </cell>
          <cell r="U52">
            <v>4</v>
          </cell>
          <cell r="V52">
            <v>20</v>
          </cell>
          <cell r="W52">
            <v>0</v>
          </cell>
          <cell r="X52">
            <v>0</v>
          </cell>
          <cell r="Y52">
            <v>0</v>
          </cell>
          <cell r="Z52">
            <v>24</v>
          </cell>
          <cell r="AA52">
            <v>446</v>
          </cell>
          <cell r="AB52">
            <v>2228</v>
          </cell>
          <cell r="AC52">
            <v>0</v>
          </cell>
          <cell r="AD52">
            <v>0</v>
          </cell>
          <cell r="AE52">
            <v>0</v>
          </cell>
          <cell r="AF52">
            <v>2674</v>
          </cell>
          <cell r="AG52">
            <v>77</v>
          </cell>
          <cell r="AH52">
            <v>0.75</v>
          </cell>
          <cell r="AI52">
            <v>0.95</v>
          </cell>
          <cell r="AJ52">
            <v>0.97</v>
          </cell>
          <cell r="AK52">
            <v>111.4</v>
          </cell>
          <cell r="AL52">
            <v>5</v>
          </cell>
          <cell r="AQ52">
            <v>5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77</v>
          </cell>
          <cell r="BE52">
            <v>0.75</v>
          </cell>
          <cell r="BF52">
            <v>0.95</v>
          </cell>
          <cell r="BG52">
            <v>0.97</v>
          </cell>
          <cell r="BH52">
            <v>111.4</v>
          </cell>
          <cell r="BI52">
            <v>1994</v>
          </cell>
          <cell r="BJ52">
            <v>1100</v>
          </cell>
          <cell r="BK52">
            <v>0</v>
          </cell>
          <cell r="BN52">
            <v>3094</v>
          </cell>
          <cell r="BO52">
            <v>91</v>
          </cell>
          <cell r="BP52">
            <v>50</v>
          </cell>
          <cell r="BQ52">
            <v>0</v>
          </cell>
          <cell r="BR52">
            <v>0</v>
          </cell>
          <cell r="BS52">
            <v>0</v>
          </cell>
          <cell r="BT52">
            <v>141</v>
          </cell>
          <cell r="BU52">
            <v>10137</v>
          </cell>
          <cell r="BV52">
            <v>5570</v>
          </cell>
          <cell r="BW52">
            <v>0</v>
          </cell>
          <cell r="BX52">
            <v>0</v>
          </cell>
          <cell r="BY52">
            <v>0</v>
          </cell>
          <cell r="BZ52">
            <v>15707</v>
          </cell>
          <cell r="CA52">
            <v>77</v>
          </cell>
          <cell r="CB52">
            <v>0.75</v>
          </cell>
          <cell r="CC52">
            <v>0.95</v>
          </cell>
          <cell r="CD52">
            <v>0.97</v>
          </cell>
          <cell r="CE52">
            <v>111.4</v>
          </cell>
          <cell r="CF52">
            <v>1203</v>
          </cell>
          <cell r="CG52">
            <v>1000</v>
          </cell>
          <cell r="CH52">
            <v>0</v>
          </cell>
          <cell r="CK52">
            <v>2203</v>
          </cell>
          <cell r="CL52">
            <v>60</v>
          </cell>
          <cell r="CM52">
            <v>50</v>
          </cell>
          <cell r="CN52">
            <v>0</v>
          </cell>
          <cell r="CO52">
            <v>0</v>
          </cell>
          <cell r="CP52">
            <v>0</v>
          </cell>
          <cell r="CQ52">
            <v>110</v>
          </cell>
          <cell r="CR52">
            <v>6684</v>
          </cell>
          <cell r="CS52">
            <v>5570</v>
          </cell>
          <cell r="CT52">
            <v>0</v>
          </cell>
          <cell r="CU52">
            <v>0</v>
          </cell>
          <cell r="CV52">
            <v>0</v>
          </cell>
          <cell r="CW52">
            <v>12254</v>
          </cell>
          <cell r="CX52">
            <v>77</v>
          </cell>
          <cell r="CY52">
            <v>0.75</v>
          </cell>
          <cell r="CZ52">
            <v>0.95</v>
          </cell>
          <cell r="DA52">
            <v>0.97</v>
          </cell>
          <cell r="DB52">
            <v>111.4</v>
          </cell>
          <cell r="DC52">
            <v>915</v>
          </cell>
          <cell r="DD52">
            <v>0</v>
          </cell>
          <cell r="DH52">
            <v>915</v>
          </cell>
          <cell r="DI52">
            <v>54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54</v>
          </cell>
          <cell r="DO52">
            <v>6016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6016</v>
          </cell>
          <cell r="DU52">
            <v>77</v>
          </cell>
          <cell r="DV52">
            <v>0.75</v>
          </cell>
          <cell r="DW52">
            <v>0.95</v>
          </cell>
          <cell r="DX52">
            <v>0.97</v>
          </cell>
          <cell r="DY52">
            <v>111.4</v>
          </cell>
          <cell r="DZ52">
            <v>914</v>
          </cell>
          <cell r="EA52">
            <v>250</v>
          </cell>
          <cell r="EE52">
            <v>1164</v>
          </cell>
          <cell r="FA52" t="str">
            <v>×1台</v>
          </cell>
          <cell r="FB52" t="str">
            <v>制御</v>
          </cell>
          <cell r="FC52">
            <v>0.40560000000000002</v>
          </cell>
          <cell r="FD52">
            <v>0.47499999999999998</v>
          </cell>
          <cell r="FF52">
            <v>0.38340000000000002</v>
          </cell>
          <cell r="FG52">
            <v>0.46239999999999998</v>
          </cell>
          <cell r="FI52">
            <v>0.49340000000000001</v>
          </cell>
          <cell r="FJ52">
            <v>0.39329999999999998</v>
          </cell>
          <cell r="FL52">
            <v>0.36509999999999998</v>
          </cell>
          <cell r="FM52">
            <v>0.2898</v>
          </cell>
          <cell r="FO52">
            <v>0.44969999999999999</v>
          </cell>
          <cell r="FP52">
            <v>0.39140000000000003</v>
          </cell>
          <cell r="FR52">
            <v>0.48559999999999998</v>
          </cell>
          <cell r="FS52">
            <v>0.3327</v>
          </cell>
        </row>
        <row r="53">
          <cell r="D53">
            <v>800</v>
          </cell>
          <cell r="E53">
            <v>11100</v>
          </cell>
          <cell r="F53" t="str">
            <v>MN9</v>
          </cell>
          <cell r="G53">
            <v>8700</v>
          </cell>
          <cell r="H53" t="str">
            <v>XA</v>
          </cell>
          <cell r="I53" t="str">
            <v>R</v>
          </cell>
          <cell r="J53">
            <v>77</v>
          </cell>
          <cell r="K53">
            <v>0.75</v>
          </cell>
          <cell r="L53">
            <v>0.95</v>
          </cell>
          <cell r="M53">
            <v>0.97</v>
          </cell>
          <cell r="N53">
            <v>111.4</v>
          </cell>
          <cell r="O53">
            <v>1655</v>
          </cell>
          <cell r="P53">
            <v>70</v>
          </cell>
          <cell r="T53">
            <v>1725</v>
          </cell>
          <cell r="U53">
            <v>83</v>
          </cell>
          <cell r="V53">
            <v>4</v>
          </cell>
          <cell r="W53">
            <v>0</v>
          </cell>
          <cell r="X53">
            <v>0</v>
          </cell>
          <cell r="Y53">
            <v>0</v>
          </cell>
          <cell r="Z53">
            <v>86</v>
          </cell>
          <cell r="AA53">
            <v>9246</v>
          </cell>
          <cell r="AB53">
            <v>446</v>
          </cell>
          <cell r="AC53">
            <v>0</v>
          </cell>
          <cell r="AD53">
            <v>0</v>
          </cell>
          <cell r="AE53">
            <v>0</v>
          </cell>
          <cell r="AF53">
            <v>9580</v>
          </cell>
          <cell r="AG53">
            <v>77</v>
          </cell>
          <cell r="AH53">
            <v>0.75</v>
          </cell>
          <cell r="AI53">
            <v>0.95</v>
          </cell>
          <cell r="AJ53">
            <v>0.97</v>
          </cell>
          <cell r="AK53">
            <v>111.4</v>
          </cell>
          <cell r="AL53">
            <v>2388</v>
          </cell>
          <cell r="AM53">
            <v>72</v>
          </cell>
          <cell r="AQ53">
            <v>2460</v>
          </cell>
          <cell r="AR53">
            <v>126</v>
          </cell>
          <cell r="AS53">
            <v>4</v>
          </cell>
          <cell r="AT53">
            <v>0</v>
          </cell>
          <cell r="AU53">
            <v>0</v>
          </cell>
          <cell r="AV53">
            <v>0</v>
          </cell>
          <cell r="AW53">
            <v>129</v>
          </cell>
          <cell r="AX53">
            <v>14036</v>
          </cell>
          <cell r="AY53">
            <v>446</v>
          </cell>
          <cell r="AZ53">
            <v>0</v>
          </cell>
          <cell r="BA53">
            <v>0</v>
          </cell>
          <cell r="BB53">
            <v>0</v>
          </cell>
          <cell r="BC53">
            <v>14371</v>
          </cell>
          <cell r="BD53">
            <v>77</v>
          </cell>
          <cell r="BE53">
            <v>0.75</v>
          </cell>
          <cell r="BF53">
            <v>0.95</v>
          </cell>
          <cell r="BG53">
            <v>0.97</v>
          </cell>
          <cell r="BH53">
            <v>111.4</v>
          </cell>
          <cell r="BI53">
            <v>72</v>
          </cell>
          <cell r="BK53">
            <v>-72</v>
          </cell>
          <cell r="BN53">
            <v>0</v>
          </cell>
          <cell r="BO53">
            <v>3</v>
          </cell>
          <cell r="BP53">
            <v>0</v>
          </cell>
          <cell r="BQ53">
            <v>-3</v>
          </cell>
          <cell r="BR53">
            <v>0</v>
          </cell>
          <cell r="BS53">
            <v>0</v>
          </cell>
          <cell r="BT53">
            <v>0</v>
          </cell>
          <cell r="BU53">
            <v>334</v>
          </cell>
          <cell r="BV53">
            <v>0</v>
          </cell>
          <cell r="BW53">
            <v>-334</v>
          </cell>
          <cell r="BX53">
            <v>0</v>
          </cell>
          <cell r="BY53">
            <v>0</v>
          </cell>
          <cell r="BZ53">
            <v>0</v>
          </cell>
          <cell r="CA53">
            <v>77</v>
          </cell>
          <cell r="CB53">
            <v>0.75</v>
          </cell>
          <cell r="CC53">
            <v>0.95</v>
          </cell>
          <cell r="CD53">
            <v>0.97</v>
          </cell>
          <cell r="CE53">
            <v>111.4</v>
          </cell>
          <cell r="CF53">
            <v>856</v>
          </cell>
          <cell r="CK53">
            <v>856</v>
          </cell>
          <cell r="CL53">
            <v>43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43</v>
          </cell>
          <cell r="CR53">
            <v>4790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4790</v>
          </cell>
          <cell r="CX53">
            <v>77</v>
          </cell>
          <cell r="CY53">
            <v>0.75</v>
          </cell>
          <cell r="CZ53">
            <v>0.95</v>
          </cell>
          <cell r="DA53">
            <v>0.97</v>
          </cell>
          <cell r="DB53">
            <v>111.4</v>
          </cell>
          <cell r="DC53">
            <v>294</v>
          </cell>
          <cell r="DD53">
            <v>0</v>
          </cell>
          <cell r="DH53">
            <v>294</v>
          </cell>
          <cell r="DI53">
            <v>17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17</v>
          </cell>
          <cell r="DO53">
            <v>1894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1894</v>
          </cell>
          <cell r="DU53">
            <v>77</v>
          </cell>
          <cell r="DV53">
            <v>0.75</v>
          </cell>
          <cell r="DW53">
            <v>0.95</v>
          </cell>
          <cell r="DX53">
            <v>0.97</v>
          </cell>
          <cell r="DY53">
            <v>111.4</v>
          </cell>
          <cell r="DZ53">
            <v>30</v>
          </cell>
          <cell r="EA53">
            <v>900</v>
          </cell>
          <cell r="EB53">
            <v>-30</v>
          </cell>
          <cell r="EE53">
            <v>900</v>
          </cell>
          <cell r="FB53" t="str">
            <v>合計</v>
          </cell>
          <cell r="FC53">
            <v>0.94890000000000008</v>
          </cell>
          <cell r="FD53">
            <v>0.998</v>
          </cell>
          <cell r="FE53">
            <v>0</v>
          </cell>
          <cell r="FF53">
            <v>0.83410000000000006</v>
          </cell>
          <cell r="FG53">
            <v>0.99849999999999994</v>
          </cell>
          <cell r="FH53">
            <v>0</v>
          </cell>
          <cell r="FI53">
            <v>0.92349999999999999</v>
          </cell>
          <cell r="FJ53">
            <v>0.99590000000000001</v>
          </cell>
          <cell r="FK53">
            <v>0</v>
          </cell>
          <cell r="FL53">
            <v>1.3502000000000001</v>
          </cell>
          <cell r="FM53">
            <v>0.99859999999999993</v>
          </cell>
          <cell r="FN53" t="str">
            <v>3S/1</v>
          </cell>
          <cell r="FO53">
            <v>1.5141</v>
          </cell>
          <cell r="FP53">
            <v>0.99439999999999995</v>
          </cell>
          <cell r="FQ53" t="str">
            <v>3S/1</v>
          </cell>
          <cell r="FR53">
            <v>1.7598</v>
          </cell>
          <cell r="FS53">
            <v>0.99419999999999997</v>
          </cell>
          <cell r="FT53" t="str">
            <v>2S/2</v>
          </cell>
        </row>
        <row r="54">
          <cell r="D54">
            <v>800</v>
          </cell>
          <cell r="E54">
            <v>11200</v>
          </cell>
          <cell r="F54" t="str">
            <v>MN9</v>
          </cell>
          <cell r="G54" t="str">
            <v>0000</v>
          </cell>
          <cell r="H54" t="str">
            <v>XA</v>
          </cell>
          <cell r="I54" t="str">
            <v>L</v>
          </cell>
          <cell r="J54">
            <v>76</v>
          </cell>
          <cell r="K54">
            <v>0.75</v>
          </cell>
          <cell r="L54">
            <v>0.95</v>
          </cell>
          <cell r="M54">
            <v>0.97</v>
          </cell>
          <cell r="N54">
            <v>110</v>
          </cell>
          <cell r="O54">
            <v>1653</v>
          </cell>
          <cell r="P54">
            <v>70</v>
          </cell>
          <cell r="T54">
            <v>1723</v>
          </cell>
          <cell r="U54">
            <v>83</v>
          </cell>
          <cell r="V54">
            <v>4</v>
          </cell>
          <cell r="W54">
            <v>0</v>
          </cell>
          <cell r="X54">
            <v>0</v>
          </cell>
          <cell r="Y54">
            <v>0</v>
          </cell>
          <cell r="Z54">
            <v>86</v>
          </cell>
          <cell r="AA54">
            <v>9130</v>
          </cell>
          <cell r="AB54">
            <v>440</v>
          </cell>
          <cell r="AC54">
            <v>0</v>
          </cell>
          <cell r="AD54">
            <v>0</v>
          </cell>
          <cell r="AE54">
            <v>0</v>
          </cell>
          <cell r="AF54">
            <v>9460</v>
          </cell>
          <cell r="AG54">
            <v>76</v>
          </cell>
          <cell r="AH54">
            <v>0.75</v>
          </cell>
          <cell r="AI54">
            <v>0.95</v>
          </cell>
          <cell r="AJ54">
            <v>0.97</v>
          </cell>
          <cell r="AK54">
            <v>110</v>
          </cell>
          <cell r="AL54">
            <v>2388</v>
          </cell>
          <cell r="AM54">
            <v>72</v>
          </cell>
          <cell r="AQ54">
            <v>2460</v>
          </cell>
          <cell r="AR54">
            <v>126</v>
          </cell>
          <cell r="AS54">
            <v>4</v>
          </cell>
          <cell r="AT54">
            <v>0</v>
          </cell>
          <cell r="AU54">
            <v>0</v>
          </cell>
          <cell r="AV54">
            <v>0</v>
          </cell>
          <cell r="AW54">
            <v>129</v>
          </cell>
          <cell r="AX54">
            <v>13860</v>
          </cell>
          <cell r="AY54">
            <v>440</v>
          </cell>
          <cell r="AZ54">
            <v>0</v>
          </cell>
          <cell r="BA54">
            <v>0</v>
          </cell>
          <cell r="BB54">
            <v>0</v>
          </cell>
          <cell r="BC54">
            <v>14190</v>
          </cell>
          <cell r="BD54">
            <v>76</v>
          </cell>
          <cell r="BE54">
            <v>0.75</v>
          </cell>
          <cell r="BF54">
            <v>0.95</v>
          </cell>
          <cell r="BG54">
            <v>0.97</v>
          </cell>
          <cell r="BH54">
            <v>110</v>
          </cell>
          <cell r="BI54">
            <v>72</v>
          </cell>
          <cell r="BK54">
            <v>-72</v>
          </cell>
          <cell r="BN54">
            <v>0</v>
          </cell>
          <cell r="BO54">
            <v>3</v>
          </cell>
          <cell r="BP54">
            <v>0</v>
          </cell>
          <cell r="BQ54">
            <v>-3</v>
          </cell>
          <cell r="BR54">
            <v>0</v>
          </cell>
          <cell r="BS54">
            <v>0</v>
          </cell>
          <cell r="BT54">
            <v>0</v>
          </cell>
          <cell r="BU54">
            <v>330</v>
          </cell>
          <cell r="BV54">
            <v>0</v>
          </cell>
          <cell r="BW54">
            <v>-330</v>
          </cell>
          <cell r="BX54">
            <v>0</v>
          </cell>
          <cell r="BY54">
            <v>0</v>
          </cell>
          <cell r="BZ54">
            <v>0</v>
          </cell>
          <cell r="CA54">
            <v>76</v>
          </cell>
          <cell r="CB54">
            <v>0.75</v>
          </cell>
          <cell r="CC54">
            <v>0.95</v>
          </cell>
          <cell r="CD54">
            <v>0.97</v>
          </cell>
          <cell r="CE54">
            <v>110</v>
          </cell>
          <cell r="CF54">
            <v>856</v>
          </cell>
          <cell r="CK54">
            <v>856</v>
          </cell>
          <cell r="CL54">
            <v>43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43</v>
          </cell>
          <cell r="CR54">
            <v>4730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4730</v>
          </cell>
          <cell r="CX54">
            <v>76</v>
          </cell>
          <cell r="CY54">
            <v>0.75</v>
          </cell>
          <cell r="CZ54">
            <v>0.95</v>
          </cell>
          <cell r="DA54">
            <v>0.97</v>
          </cell>
          <cell r="DB54">
            <v>110</v>
          </cell>
          <cell r="DC54">
            <v>294</v>
          </cell>
          <cell r="DD54">
            <v>0</v>
          </cell>
          <cell r="DH54">
            <v>294</v>
          </cell>
          <cell r="DI54">
            <v>17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17</v>
          </cell>
          <cell r="DO54">
            <v>1870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1870</v>
          </cell>
          <cell r="DU54">
            <v>76</v>
          </cell>
          <cell r="DV54">
            <v>0.75</v>
          </cell>
          <cell r="DW54">
            <v>0.95</v>
          </cell>
          <cell r="DX54">
            <v>0.97</v>
          </cell>
          <cell r="DY54">
            <v>110</v>
          </cell>
          <cell r="DZ54">
            <v>30</v>
          </cell>
          <cell r="EA54">
            <v>900</v>
          </cell>
          <cell r="EB54">
            <v>-30</v>
          </cell>
          <cell r="EE54">
            <v>900</v>
          </cell>
          <cell r="FB54" t="str">
            <v>500t×5台負荷</v>
          </cell>
          <cell r="FC54">
            <v>0.90439999999999998</v>
          </cell>
          <cell r="FD54">
            <v>0.99809999999999999</v>
          </cell>
          <cell r="FF54">
            <v>0.94089999999999996</v>
          </cell>
          <cell r="FG54">
            <v>0.99870000000000003</v>
          </cell>
          <cell r="FI54">
            <v>0.97150000000000003</v>
          </cell>
          <cell r="FJ54">
            <v>0.99660000000000004</v>
          </cell>
          <cell r="FL54">
            <v>1.0976999999999999</v>
          </cell>
          <cell r="FM54">
            <v>0.99560000000000004</v>
          </cell>
          <cell r="FO54">
            <v>1.1855</v>
          </cell>
          <cell r="FP54">
            <v>0.99590000000000001</v>
          </cell>
          <cell r="FR54">
            <v>1.2294</v>
          </cell>
          <cell r="FS54">
            <v>0.99470000000000003</v>
          </cell>
        </row>
        <row r="55">
          <cell r="D55">
            <v>800</v>
          </cell>
          <cell r="E55">
            <v>11200</v>
          </cell>
          <cell r="F55" t="str">
            <v>GW2</v>
          </cell>
          <cell r="G55" t="str">
            <v>0000</v>
          </cell>
          <cell r="H55" t="str">
            <v>AA</v>
          </cell>
          <cell r="I55" t="str">
            <v>L</v>
          </cell>
          <cell r="J55">
            <v>68</v>
          </cell>
          <cell r="K55">
            <v>0.75</v>
          </cell>
          <cell r="L55">
            <v>0.95</v>
          </cell>
          <cell r="M55">
            <v>0.97</v>
          </cell>
          <cell r="N55">
            <v>98.4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68</v>
          </cell>
          <cell r="AH55">
            <v>0.75</v>
          </cell>
          <cell r="AI55">
            <v>0.95</v>
          </cell>
          <cell r="AJ55">
            <v>0.97</v>
          </cell>
          <cell r="AK55">
            <v>98.4</v>
          </cell>
          <cell r="AL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68</v>
          </cell>
          <cell r="BE55">
            <v>0.75</v>
          </cell>
          <cell r="BF55">
            <v>0.95</v>
          </cell>
          <cell r="BG55">
            <v>0.97</v>
          </cell>
          <cell r="BH55">
            <v>98.4</v>
          </cell>
          <cell r="BI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68</v>
          </cell>
          <cell r="CB55">
            <v>0.75</v>
          </cell>
          <cell r="CC55">
            <v>0.95</v>
          </cell>
          <cell r="CD55">
            <v>0.97</v>
          </cell>
          <cell r="CE55">
            <v>98.4</v>
          </cell>
          <cell r="CF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68</v>
          </cell>
          <cell r="CY55">
            <v>0.75</v>
          </cell>
          <cell r="CZ55">
            <v>0.95</v>
          </cell>
          <cell r="DA55">
            <v>0.97</v>
          </cell>
          <cell r="DB55">
            <v>98.4</v>
          </cell>
          <cell r="DC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68</v>
          </cell>
          <cell r="DV55">
            <v>0.75</v>
          </cell>
          <cell r="DW55">
            <v>0.95</v>
          </cell>
          <cell r="DX55">
            <v>0.97</v>
          </cell>
          <cell r="DY55">
            <v>98.4</v>
          </cell>
          <cell r="DZ55">
            <v>0</v>
          </cell>
          <cell r="EE55">
            <v>0</v>
          </cell>
          <cell r="FA55" t="str">
            <v>確定</v>
          </cell>
          <cell r="FB55" t="str">
            <v>SO702-EKDC-03-04</v>
          </cell>
          <cell r="FT55" t="str">
            <v>原紙保存期間 ５年</v>
          </cell>
        </row>
        <row r="56">
          <cell r="D56">
            <v>800</v>
          </cell>
          <cell r="E56">
            <v>11200</v>
          </cell>
          <cell r="F56" t="str">
            <v>GW3</v>
          </cell>
          <cell r="G56">
            <v>7100</v>
          </cell>
          <cell r="H56" t="str">
            <v>AA</v>
          </cell>
          <cell r="I56" t="str">
            <v>L</v>
          </cell>
          <cell r="J56">
            <v>68</v>
          </cell>
          <cell r="K56">
            <v>0.75</v>
          </cell>
          <cell r="L56">
            <v>0.95</v>
          </cell>
          <cell r="M56">
            <v>0.97</v>
          </cell>
          <cell r="N56">
            <v>98.4</v>
          </cell>
          <cell r="O56">
            <v>190</v>
          </cell>
          <cell r="T56">
            <v>190</v>
          </cell>
          <cell r="U56">
            <v>10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10</v>
          </cell>
          <cell r="AA56">
            <v>984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984</v>
          </cell>
          <cell r="AG56">
            <v>68</v>
          </cell>
          <cell r="AH56">
            <v>0.75</v>
          </cell>
          <cell r="AI56">
            <v>0.95</v>
          </cell>
          <cell r="AJ56">
            <v>0.97</v>
          </cell>
          <cell r="AK56">
            <v>98.4</v>
          </cell>
          <cell r="AL56">
            <v>190</v>
          </cell>
          <cell r="AQ56">
            <v>190</v>
          </cell>
          <cell r="AR56">
            <v>10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10</v>
          </cell>
          <cell r="AX56">
            <v>984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984</v>
          </cell>
          <cell r="BD56">
            <v>68</v>
          </cell>
          <cell r="BE56">
            <v>0.75</v>
          </cell>
          <cell r="BF56">
            <v>0.95</v>
          </cell>
          <cell r="BG56">
            <v>0.97</v>
          </cell>
          <cell r="BH56">
            <v>98.4</v>
          </cell>
          <cell r="BI56">
            <v>295</v>
          </cell>
          <cell r="BN56">
            <v>295</v>
          </cell>
          <cell r="BO56">
            <v>13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13</v>
          </cell>
          <cell r="BU56">
            <v>1279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1279</v>
          </cell>
          <cell r="CA56">
            <v>68</v>
          </cell>
          <cell r="CB56">
            <v>0.75</v>
          </cell>
          <cell r="CC56">
            <v>0.95</v>
          </cell>
          <cell r="CD56">
            <v>0.97</v>
          </cell>
          <cell r="CE56">
            <v>98.4</v>
          </cell>
          <cell r="CF56">
            <v>295</v>
          </cell>
          <cell r="CK56">
            <v>295</v>
          </cell>
          <cell r="CL56">
            <v>15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15</v>
          </cell>
          <cell r="CR56">
            <v>1476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1476</v>
          </cell>
          <cell r="CX56">
            <v>68</v>
          </cell>
          <cell r="CY56">
            <v>0.75</v>
          </cell>
          <cell r="CZ56">
            <v>0.95</v>
          </cell>
          <cell r="DA56">
            <v>0.97</v>
          </cell>
          <cell r="DB56">
            <v>98.4</v>
          </cell>
          <cell r="DC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68</v>
          </cell>
          <cell r="DV56">
            <v>0.75</v>
          </cell>
          <cell r="DW56">
            <v>0.95</v>
          </cell>
          <cell r="DX56">
            <v>0.97</v>
          </cell>
          <cell r="DY56">
            <v>98.4</v>
          </cell>
          <cell r="DZ56">
            <v>0</v>
          </cell>
          <cell r="EE56">
            <v>0</v>
          </cell>
        </row>
        <row r="57">
          <cell r="D57">
            <v>800</v>
          </cell>
          <cell r="E57">
            <v>11100</v>
          </cell>
          <cell r="F57" t="str">
            <v>HN8</v>
          </cell>
          <cell r="G57" t="str">
            <v>0000</v>
          </cell>
          <cell r="H57" t="str">
            <v>XA</v>
          </cell>
          <cell r="I57" t="str">
            <v>F</v>
          </cell>
          <cell r="J57">
            <v>68</v>
          </cell>
          <cell r="K57">
            <v>0.75</v>
          </cell>
          <cell r="L57">
            <v>0.9</v>
          </cell>
          <cell r="M57">
            <v>0.9</v>
          </cell>
          <cell r="N57">
            <v>111.9</v>
          </cell>
          <cell r="O57">
            <v>1983</v>
          </cell>
          <cell r="P57">
            <v>90</v>
          </cell>
          <cell r="T57">
            <v>2073</v>
          </cell>
          <cell r="U57">
            <v>99</v>
          </cell>
          <cell r="V57">
            <v>5</v>
          </cell>
          <cell r="W57">
            <v>0</v>
          </cell>
          <cell r="X57">
            <v>0</v>
          </cell>
          <cell r="Y57">
            <v>0</v>
          </cell>
          <cell r="Z57">
            <v>104</v>
          </cell>
          <cell r="AA57">
            <v>11078</v>
          </cell>
          <cell r="AB57">
            <v>560</v>
          </cell>
          <cell r="AC57">
            <v>0</v>
          </cell>
          <cell r="AD57">
            <v>0</v>
          </cell>
          <cell r="AE57">
            <v>0</v>
          </cell>
          <cell r="AF57">
            <v>11638</v>
          </cell>
          <cell r="AG57">
            <v>68</v>
          </cell>
          <cell r="AH57">
            <v>0.75</v>
          </cell>
          <cell r="AI57">
            <v>0.9</v>
          </cell>
          <cell r="AJ57">
            <v>0.9</v>
          </cell>
          <cell r="AK57">
            <v>111.9</v>
          </cell>
          <cell r="AL57">
            <v>1112</v>
          </cell>
          <cell r="AM57">
            <v>66</v>
          </cell>
          <cell r="AQ57">
            <v>1178</v>
          </cell>
          <cell r="AR57">
            <v>59</v>
          </cell>
          <cell r="AS57">
            <v>3</v>
          </cell>
          <cell r="AT57">
            <v>0</v>
          </cell>
          <cell r="AU57">
            <v>0</v>
          </cell>
          <cell r="AV57">
            <v>0</v>
          </cell>
          <cell r="AW57">
            <v>62</v>
          </cell>
          <cell r="AX57">
            <v>6602</v>
          </cell>
          <cell r="AY57">
            <v>336</v>
          </cell>
          <cell r="AZ57">
            <v>0</v>
          </cell>
          <cell r="BA57">
            <v>0</v>
          </cell>
          <cell r="BB57">
            <v>0</v>
          </cell>
          <cell r="BC57">
            <v>6938</v>
          </cell>
          <cell r="BD57">
            <v>68</v>
          </cell>
          <cell r="BE57">
            <v>0.75</v>
          </cell>
          <cell r="BF57">
            <v>0.9</v>
          </cell>
          <cell r="BG57">
            <v>0.9</v>
          </cell>
          <cell r="BH57">
            <v>111.9</v>
          </cell>
          <cell r="BI57">
            <v>1460</v>
          </cell>
          <cell r="BJ57">
            <v>81</v>
          </cell>
          <cell r="BN57">
            <v>1541</v>
          </cell>
          <cell r="BO57">
            <v>66</v>
          </cell>
          <cell r="BP57">
            <v>4</v>
          </cell>
          <cell r="BQ57">
            <v>0</v>
          </cell>
          <cell r="BR57">
            <v>0</v>
          </cell>
          <cell r="BS57">
            <v>0</v>
          </cell>
          <cell r="BT57">
            <v>70</v>
          </cell>
          <cell r="BU57">
            <v>7385</v>
          </cell>
          <cell r="BV57">
            <v>448</v>
          </cell>
          <cell r="BW57">
            <v>0</v>
          </cell>
          <cell r="BX57">
            <v>0</v>
          </cell>
          <cell r="BY57">
            <v>0</v>
          </cell>
          <cell r="BZ57">
            <v>7833</v>
          </cell>
          <cell r="CA57">
            <v>68</v>
          </cell>
          <cell r="CB57">
            <v>0.75</v>
          </cell>
          <cell r="CC57">
            <v>0.9</v>
          </cell>
          <cell r="CD57">
            <v>0.9</v>
          </cell>
          <cell r="CE57">
            <v>111.9</v>
          </cell>
          <cell r="CF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68</v>
          </cell>
          <cell r="CY57">
            <v>0.75</v>
          </cell>
          <cell r="CZ57">
            <v>0.9</v>
          </cell>
          <cell r="DA57">
            <v>0.9</v>
          </cell>
          <cell r="DB57">
            <v>111.9</v>
          </cell>
          <cell r="DC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68</v>
          </cell>
          <cell r="DV57">
            <v>0.75</v>
          </cell>
          <cell r="DW57">
            <v>0.9</v>
          </cell>
          <cell r="DX57">
            <v>0.9</v>
          </cell>
          <cell r="DY57">
            <v>111.9</v>
          </cell>
          <cell r="DZ57">
            <v>2880</v>
          </cell>
          <cell r="EA57">
            <v>144</v>
          </cell>
          <cell r="EE57">
            <v>3024</v>
          </cell>
        </row>
        <row r="58">
          <cell r="D58">
            <v>800</v>
          </cell>
          <cell r="E58">
            <v>11200</v>
          </cell>
          <cell r="F58" t="str">
            <v>HN8</v>
          </cell>
          <cell r="G58" t="str">
            <v>0000</v>
          </cell>
          <cell r="H58" t="str">
            <v>XA</v>
          </cell>
          <cell r="I58" t="str">
            <v>R</v>
          </cell>
          <cell r="J58">
            <v>68</v>
          </cell>
          <cell r="K58">
            <v>0.75</v>
          </cell>
          <cell r="L58">
            <v>0.9</v>
          </cell>
          <cell r="M58">
            <v>0.9</v>
          </cell>
          <cell r="N58">
            <v>111.9</v>
          </cell>
          <cell r="O58">
            <v>1983</v>
          </cell>
          <cell r="P58">
            <v>90</v>
          </cell>
          <cell r="T58">
            <v>2073</v>
          </cell>
          <cell r="U58">
            <v>99</v>
          </cell>
          <cell r="V58">
            <v>5</v>
          </cell>
          <cell r="W58">
            <v>0</v>
          </cell>
          <cell r="X58">
            <v>0</v>
          </cell>
          <cell r="Y58">
            <v>0</v>
          </cell>
          <cell r="Z58">
            <v>104</v>
          </cell>
          <cell r="AA58">
            <v>11078</v>
          </cell>
          <cell r="AB58">
            <v>560</v>
          </cell>
          <cell r="AC58">
            <v>0</v>
          </cell>
          <cell r="AD58">
            <v>0</v>
          </cell>
          <cell r="AE58">
            <v>0</v>
          </cell>
          <cell r="AF58">
            <v>11638</v>
          </cell>
          <cell r="AG58">
            <v>68</v>
          </cell>
          <cell r="AH58">
            <v>0.75</v>
          </cell>
          <cell r="AI58">
            <v>0.9</v>
          </cell>
          <cell r="AJ58">
            <v>0.9</v>
          </cell>
          <cell r="AK58">
            <v>111.9</v>
          </cell>
          <cell r="AL58">
            <v>1120</v>
          </cell>
          <cell r="AM58">
            <v>66</v>
          </cell>
          <cell r="AQ58">
            <v>1186</v>
          </cell>
          <cell r="AR58">
            <v>59</v>
          </cell>
          <cell r="AS58">
            <v>3</v>
          </cell>
          <cell r="AT58">
            <v>0</v>
          </cell>
          <cell r="AU58">
            <v>0</v>
          </cell>
          <cell r="AV58">
            <v>0</v>
          </cell>
          <cell r="AW58">
            <v>62</v>
          </cell>
          <cell r="AX58">
            <v>6602</v>
          </cell>
          <cell r="AY58">
            <v>336</v>
          </cell>
          <cell r="AZ58">
            <v>0</v>
          </cell>
          <cell r="BA58">
            <v>0</v>
          </cell>
          <cell r="BB58">
            <v>0</v>
          </cell>
          <cell r="BC58">
            <v>6938</v>
          </cell>
          <cell r="BD58">
            <v>68</v>
          </cell>
          <cell r="BE58">
            <v>0.75</v>
          </cell>
          <cell r="BF58">
            <v>0.9</v>
          </cell>
          <cell r="BG58">
            <v>0.9</v>
          </cell>
          <cell r="BH58">
            <v>111.9</v>
          </cell>
          <cell r="BI58">
            <v>1460</v>
          </cell>
          <cell r="BJ58">
            <v>81</v>
          </cell>
          <cell r="BN58">
            <v>1541</v>
          </cell>
          <cell r="BO58">
            <v>66</v>
          </cell>
          <cell r="BP58">
            <v>4</v>
          </cell>
          <cell r="BQ58">
            <v>0</v>
          </cell>
          <cell r="BR58">
            <v>0</v>
          </cell>
          <cell r="BS58">
            <v>0</v>
          </cell>
          <cell r="BT58">
            <v>70</v>
          </cell>
          <cell r="BU58">
            <v>7385</v>
          </cell>
          <cell r="BV58">
            <v>448</v>
          </cell>
          <cell r="BW58">
            <v>0</v>
          </cell>
          <cell r="BX58">
            <v>0</v>
          </cell>
          <cell r="BY58">
            <v>0</v>
          </cell>
          <cell r="BZ58">
            <v>7833</v>
          </cell>
          <cell r="CA58">
            <v>68</v>
          </cell>
          <cell r="CB58">
            <v>0.75</v>
          </cell>
          <cell r="CC58">
            <v>0.9</v>
          </cell>
          <cell r="CD58">
            <v>0.9</v>
          </cell>
          <cell r="CE58">
            <v>111.9</v>
          </cell>
          <cell r="CF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68</v>
          </cell>
          <cell r="CY58">
            <v>0.75</v>
          </cell>
          <cell r="CZ58">
            <v>0.9</v>
          </cell>
          <cell r="DA58">
            <v>0.9</v>
          </cell>
          <cell r="DB58">
            <v>111.9</v>
          </cell>
          <cell r="DC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68</v>
          </cell>
          <cell r="DV58">
            <v>0.75</v>
          </cell>
          <cell r="DW58">
            <v>0.9</v>
          </cell>
          <cell r="DX58">
            <v>0.9</v>
          </cell>
          <cell r="DY58">
            <v>111.9</v>
          </cell>
          <cell r="DZ58">
            <v>2880</v>
          </cell>
          <cell r="EA58">
            <v>144</v>
          </cell>
          <cell r="EE58">
            <v>3024</v>
          </cell>
        </row>
        <row r="59">
          <cell r="D59">
            <v>800</v>
          </cell>
          <cell r="E59">
            <v>11100</v>
          </cell>
          <cell r="F59" t="str">
            <v>MCT</v>
          </cell>
          <cell r="I59" t="str">
            <v>R</v>
          </cell>
          <cell r="J59">
            <v>68</v>
          </cell>
          <cell r="K59">
            <v>0.75</v>
          </cell>
          <cell r="L59">
            <v>0.9</v>
          </cell>
          <cell r="M59">
            <v>0.9</v>
          </cell>
          <cell r="N59">
            <v>111.9</v>
          </cell>
          <cell r="O59">
            <v>581</v>
          </cell>
          <cell r="T59">
            <v>581</v>
          </cell>
          <cell r="U59">
            <v>29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29</v>
          </cell>
          <cell r="AA59">
            <v>3245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3245</v>
          </cell>
          <cell r="AG59">
            <v>68</v>
          </cell>
          <cell r="AH59">
            <v>0.75</v>
          </cell>
          <cell r="AI59">
            <v>0.9</v>
          </cell>
          <cell r="AJ59">
            <v>0.9</v>
          </cell>
          <cell r="AK59">
            <v>111.9</v>
          </cell>
          <cell r="AL59">
            <v>1071</v>
          </cell>
          <cell r="AQ59">
            <v>1071</v>
          </cell>
          <cell r="AR59">
            <v>56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56</v>
          </cell>
          <cell r="AX59">
            <v>6266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6266</v>
          </cell>
          <cell r="BD59">
            <v>68</v>
          </cell>
          <cell r="BE59">
            <v>0.75</v>
          </cell>
          <cell r="BF59">
            <v>0.9</v>
          </cell>
          <cell r="BG59">
            <v>0.9</v>
          </cell>
          <cell r="BH59">
            <v>111.9</v>
          </cell>
          <cell r="BI59">
            <v>287</v>
          </cell>
          <cell r="BN59">
            <v>287</v>
          </cell>
          <cell r="BO59">
            <v>13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13</v>
          </cell>
          <cell r="BU59">
            <v>1455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1455</v>
          </cell>
          <cell r="CA59">
            <v>68</v>
          </cell>
          <cell r="CB59">
            <v>0.75</v>
          </cell>
          <cell r="CC59">
            <v>0.9</v>
          </cell>
          <cell r="CD59">
            <v>0.9</v>
          </cell>
          <cell r="CE59">
            <v>111.9</v>
          </cell>
          <cell r="CF59">
            <v>343</v>
          </cell>
          <cell r="CG59">
            <v>0</v>
          </cell>
          <cell r="CK59">
            <v>343</v>
          </cell>
          <cell r="CL59">
            <v>17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17</v>
          </cell>
          <cell r="CR59">
            <v>1902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1902</v>
          </cell>
          <cell r="CX59">
            <v>68</v>
          </cell>
          <cell r="CY59">
            <v>0.75</v>
          </cell>
          <cell r="CZ59">
            <v>0.9</v>
          </cell>
          <cell r="DA59">
            <v>0.9</v>
          </cell>
          <cell r="DB59">
            <v>111.9</v>
          </cell>
          <cell r="DC59">
            <v>171</v>
          </cell>
          <cell r="DH59">
            <v>171</v>
          </cell>
          <cell r="DI59">
            <v>10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10</v>
          </cell>
          <cell r="DO59">
            <v>1119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1119</v>
          </cell>
          <cell r="DU59">
            <v>68</v>
          </cell>
          <cell r="DV59">
            <v>0.75</v>
          </cell>
          <cell r="DW59">
            <v>0.9</v>
          </cell>
          <cell r="DX59">
            <v>0.9</v>
          </cell>
          <cell r="DY59">
            <v>111.9</v>
          </cell>
          <cell r="DZ59">
            <v>958</v>
          </cell>
          <cell r="EA59">
            <v>800</v>
          </cell>
          <cell r="EE59">
            <v>1758</v>
          </cell>
        </row>
        <row r="60">
          <cell r="D60">
            <v>800</v>
          </cell>
          <cell r="E60">
            <v>11200</v>
          </cell>
          <cell r="F60" t="str">
            <v>MCT</v>
          </cell>
          <cell r="I60" t="str">
            <v>L</v>
          </cell>
          <cell r="J60">
            <v>76</v>
          </cell>
          <cell r="K60">
            <v>0.75</v>
          </cell>
          <cell r="L60">
            <v>0.9</v>
          </cell>
          <cell r="M60">
            <v>0.9</v>
          </cell>
          <cell r="N60">
            <v>125.1</v>
          </cell>
          <cell r="O60">
            <v>581</v>
          </cell>
          <cell r="T60">
            <v>581</v>
          </cell>
          <cell r="U60">
            <v>29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29</v>
          </cell>
          <cell r="AA60">
            <v>3628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3628</v>
          </cell>
          <cell r="AG60">
            <v>76</v>
          </cell>
          <cell r="AH60">
            <v>0.75</v>
          </cell>
          <cell r="AI60">
            <v>0.9</v>
          </cell>
          <cell r="AJ60">
            <v>0.9</v>
          </cell>
          <cell r="AK60">
            <v>125.1</v>
          </cell>
          <cell r="AL60">
            <v>1071</v>
          </cell>
          <cell r="AQ60">
            <v>1071</v>
          </cell>
          <cell r="AR60">
            <v>56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56</v>
          </cell>
          <cell r="AX60">
            <v>7006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7006</v>
          </cell>
          <cell r="BD60">
            <v>76</v>
          </cell>
          <cell r="BE60">
            <v>0.75</v>
          </cell>
          <cell r="BF60">
            <v>0.9</v>
          </cell>
          <cell r="BG60">
            <v>0.9</v>
          </cell>
          <cell r="BH60">
            <v>125.1</v>
          </cell>
          <cell r="BI60">
            <v>287</v>
          </cell>
          <cell r="BN60">
            <v>287</v>
          </cell>
          <cell r="BO60">
            <v>13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13</v>
          </cell>
          <cell r="BU60">
            <v>1626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1626</v>
          </cell>
          <cell r="CA60">
            <v>76</v>
          </cell>
          <cell r="CB60">
            <v>0.75</v>
          </cell>
          <cell r="CC60">
            <v>0.9</v>
          </cell>
          <cell r="CD60">
            <v>0.9</v>
          </cell>
          <cell r="CE60">
            <v>125.1</v>
          </cell>
          <cell r="CF60">
            <v>343</v>
          </cell>
          <cell r="CG60">
            <v>0</v>
          </cell>
          <cell r="CK60">
            <v>343</v>
          </cell>
          <cell r="CL60">
            <v>17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17</v>
          </cell>
          <cell r="CR60">
            <v>2127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2127</v>
          </cell>
          <cell r="CX60">
            <v>76</v>
          </cell>
          <cell r="CY60">
            <v>0.75</v>
          </cell>
          <cell r="CZ60">
            <v>0.9</v>
          </cell>
          <cell r="DA60">
            <v>0.9</v>
          </cell>
          <cell r="DB60">
            <v>125.1</v>
          </cell>
          <cell r="DC60">
            <v>171</v>
          </cell>
          <cell r="DH60">
            <v>171</v>
          </cell>
          <cell r="DI60">
            <v>10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10</v>
          </cell>
          <cell r="DO60">
            <v>1251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1251</v>
          </cell>
          <cell r="DU60">
            <v>76</v>
          </cell>
          <cell r="DV60">
            <v>0.75</v>
          </cell>
          <cell r="DW60">
            <v>0.9</v>
          </cell>
          <cell r="DX60">
            <v>0.9</v>
          </cell>
          <cell r="DY60">
            <v>125.1</v>
          </cell>
          <cell r="DZ60">
            <v>958</v>
          </cell>
          <cell r="EA60">
            <v>800</v>
          </cell>
          <cell r="EE60">
            <v>1758</v>
          </cell>
        </row>
        <row r="61">
          <cell r="D61">
            <v>800</v>
          </cell>
          <cell r="E61">
            <v>12100</v>
          </cell>
          <cell r="F61" t="str">
            <v>ZG3</v>
          </cell>
          <cell r="G61" t="str">
            <v>0000</v>
          </cell>
          <cell r="H61" t="str">
            <v>XA</v>
          </cell>
          <cell r="I61" t="str">
            <v>C/B</v>
          </cell>
          <cell r="J61">
            <v>108</v>
          </cell>
          <cell r="K61">
            <v>0.75</v>
          </cell>
          <cell r="L61">
            <v>0.95</v>
          </cell>
          <cell r="M61">
            <v>0.97</v>
          </cell>
          <cell r="N61">
            <v>156.30000000000001</v>
          </cell>
          <cell r="O61">
            <v>200</v>
          </cell>
          <cell r="T61">
            <v>200</v>
          </cell>
          <cell r="U61">
            <v>10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10</v>
          </cell>
          <cell r="AA61">
            <v>1563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1563</v>
          </cell>
          <cell r="AG61">
            <v>108</v>
          </cell>
          <cell r="AH61">
            <v>0.75</v>
          </cell>
          <cell r="AI61">
            <v>0.95</v>
          </cell>
          <cell r="AJ61">
            <v>0.97</v>
          </cell>
          <cell r="AK61">
            <v>156.30000000000001</v>
          </cell>
          <cell r="AL61">
            <v>92</v>
          </cell>
          <cell r="AQ61">
            <v>92</v>
          </cell>
          <cell r="AR61">
            <v>5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5</v>
          </cell>
          <cell r="AX61">
            <v>782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782</v>
          </cell>
          <cell r="BD61">
            <v>108</v>
          </cell>
          <cell r="BE61">
            <v>0.75</v>
          </cell>
          <cell r="BF61">
            <v>0.95</v>
          </cell>
          <cell r="BG61">
            <v>0.97</v>
          </cell>
          <cell r="BH61">
            <v>156.30000000000001</v>
          </cell>
          <cell r="BI61">
            <v>76</v>
          </cell>
          <cell r="BN61">
            <v>76</v>
          </cell>
          <cell r="BO61">
            <v>3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469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469</v>
          </cell>
          <cell r="CA61">
            <v>108</v>
          </cell>
          <cell r="CB61">
            <v>0.75</v>
          </cell>
          <cell r="CC61">
            <v>0.95</v>
          </cell>
          <cell r="CD61">
            <v>0.97</v>
          </cell>
          <cell r="CE61">
            <v>156.30000000000001</v>
          </cell>
          <cell r="CF61">
            <v>163</v>
          </cell>
          <cell r="CK61">
            <v>163</v>
          </cell>
          <cell r="CL61">
            <v>8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8</v>
          </cell>
          <cell r="CR61">
            <v>1250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1250</v>
          </cell>
          <cell r="CX61">
            <v>108</v>
          </cell>
          <cell r="CY61">
            <v>0.75</v>
          </cell>
          <cell r="CZ61">
            <v>0.95</v>
          </cell>
          <cell r="DA61">
            <v>0.97</v>
          </cell>
          <cell r="DB61">
            <v>156.30000000000001</v>
          </cell>
          <cell r="DC61">
            <v>140</v>
          </cell>
          <cell r="DH61">
            <v>140</v>
          </cell>
          <cell r="DI61">
            <v>8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8</v>
          </cell>
          <cell r="DO61">
            <v>1250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1250</v>
          </cell>
          <cell r="DU61">
            <v>108</v>
          </cell>
          <cell r="DV61">
            <v>0.75</v>
          </cell>
          <cell r="DW61">
            <v>0.95</v>
          </cell>
          <cell r="DX61">
            <v>0.97</v>
          </cell>
          <cell r="DY61">
            <v>156.30000000000001</v>
          </cell>
          <cell r="DZ61">
            <v>242</v>
          </cell>
          <cell r="EE61">
            <v>242</v>
          </cell>
        </row>
        <row r="62">
          <cell r="D62">
            <v>800</v>
          </cell>
          <cell r="E62">
            <v>12100</v>
          </cell>
          <cell r="F62" t="str">
            <v>ZG4</v>
          </cell>
          <cell r="G62" t="str">
            <v>0000</v>
          </cell>
          <cell r="H62" t="str">
            <v>XA</v>
          </cell>
          <cell r="I62" t="str">
            <v>C/B</v>
          </cell>
          <cell r="J62">
            <v>108</v>
          </cell>
          <cell r="K62">
            <v>0.75</v>
          </cell>
          <cell r="L62">
            <v>0.95</v>
          </cell>
          <cell r="M62">
            <v>0.97</v>
          </cell>
          <cell r="N62">
            <v>156.30000000000001</v>
          </cell>
          <cell r="O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108</v>
          </cell>
          <cell r="AH62">
            <v>0.75</v>
          </cell>
          <cell r="AI62">
            <v>0.95</v>
          </cell>
          <cell r="AJ62">
            <v>0.97</v>
          </cell>
          <cell r="AK62">
            <v>156.30000000000001</v>
          </cell>
          <cell r="AL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108</v>
          </cell>
          <cell r="BE62">
            <v>0.75</v>
          </cell>
          <cell r="BF62">
            <v>0.95</v>
          </cell>
          <cell r="BG62">
            <v>0.97</v>
          </cell>
          <cell r="BH62">
            <v>156.30000000000001</v>
          </cell>
          <cell r="BI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108</v>
          </cell>
          <cell r="CB62">
            <v>0.75</v>
          </cell>
          <cell r="CC62">
            <v>0.95</v>
          </cell>
          <cell r="CD62">
            <v>0.97</v>
          </cell>
          <cell r="CE62">
            <v>156.30000000000001</v>
          </cell>
          <cell r="CF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108</v>
          </cell>
          <cell r="CY62">
            <v>0.75</v>
          </cell>
          <cell r="CZ62">
            <v>0.95</v>
          </cell>
          <cell r="DA62">
            <v>0.97</v>
          </cell>
          <cell r="DB62">
            <v>156.30000000000001</v>
          </cell>
          <cell r="DC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108</v>
          </cell>
          <cell r="DV62">
            <v>0.75</v>
          </cell>
          <cell r="DW62">
            <v>0.95</v>
          </cell>
          <cell r="DX62">
            <v>0.97</v>
          </cell>
          <cell r="DY62">
            <v>156.30000000000001</v>
          </cell>
          <cell r="DZ62">
            <v>0</v>
          </cell>
          <cell r="EE62">
            <v>0</v>
          </cell>
        </row>
        <row r="63">
          <cell r="D63">
            <v>800</v>
          </cell>
          <cell r="E63">
            <v>11200</v>
          </cell>
          <cell r="F63" t="str">
            <v>KS4</v>
          </cell>
          <cell r="G63" t="str">
            <v>0000</v>
          </cell>
          <cell r="H63" t="str">
            <v>XA</v>
          </cell>
          <cell r="I63" t="str">
            <v>L</v>
          </cell>
          <cell r="J63">
            <v>79</v>
          </cell>
          <cell r="K63">
            <v>0.75</v>
          </cell>
          <cell r="L63">
            <v>0.95</v>
          </cell>
          <cell r="M63">
            <v>0.97</v>
          </cell>
          <cell r="N63">
            <v>114.3</v>
          </cell>
          <cell r="O63">
            <v>274</v>
          </cell>
          <cell r="T63">
            <v>274</v>
          </cell>
          <cell r="U63">
            <v>14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14</v>
          </cell>
          <cell r="AA63">
            <v>1600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1600</v>
          </cell>
          <cell r="AG63">
            <v>79</v>
          </cell>
          <cell r="AH63">
            <v>0.75</v>
          </cell>
          <cell r="AI63">
            <v>0.95</v>
          </cell>
          <cell r="AJ63">
            <v>0.97</v>
          </cell>
          <cell r="AK63">
            <v>114.3</v>
          </cell>
          <cell r="AL63">
            <v>240</v>
          </cell>
          <cell r="AQ63">
            <v>240</v>
          </cell>
          <cell r="AR63">
            <v>13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13</v>
          </cell>
          <cell r="AX63">
            <v>1486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1486</v>
          </cell>
          <cell r="BD63">
            <v>79</v>
          </cell>
          <cell r="BE63">
            <v>0.75</v>
          </cell>
          <cell r="BF63">
            <v>0.95</v>
          </cell>
          <cell r="BG63">
            <v>0.97</v>
          </cell>
          <cell r="BH63">
            <v>114.3</v>
          </cell>
          <cell r="BI63">
            <v>643</v>
          </cell>
          <cell r="BN63">
            <v>643</v>
          </cell>
          <cell r="BO63">
            <v>29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29</v>
          </cell>
          <cell r="BU63">
            <v>3315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3315</v>
          </cell>
          <cell r="CA63">
            <v>79</v>
          </cell>
          <cell r="CB63">
            <v>0.75</v>
          </cell>
          <cell r="CC63">
            <v>0.95</v>
          </cell>
          <cell r="CD63">
            <v>0.97</v>
          </cell>
          <cell r="CE63">
            <v>114.3</v>
          </cell>
          <cell r="CF63">
            <v>809</v>
          </cell>
          <cell r="CK63">
            <v>809</v>
          </cell>
          <cell r="CL63">
            <v>40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40</v>
          </cell>
          <cell r="CR63">
            <v>4572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4572</v>
          </cell>
          <cell r="CX63">
            <v>79</v>
          </cell>
          <cell r="CY63">
            <v>0.75</v>
          </cell>
          <cell r="CZ63">
            <v>0.95</v>
          </cell>
          <cell r="DA63">
            <v>0.97</v>
          </cell>
          <cell r="DB63">
            <v>114.3</v>
          </cell>
          <cell r="DC63">
            <v>385</v>
          </cell>
          <cell r="DH63">
            <v>385</v>
          </cell>
          <cell r="DI63">
            <v>23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23</v>
          </cell>
          <cell r="DO63">
            <v>2629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2629</v>
          </cell>
          <cell r="DU63">
            <v>79</v>
          </cell>
          <cell r="DV63">
            <v>0.75</v>
          </cell>
          <cell r="DW63">
            <v>0.95</v>
          </cell>
          <cell r="DX63">
            <v>0.97</v>
          </cell>
          <cell r="DY63">
            <v>114.3</v>
          </cell>
          <cell r="DZ63">
            <v>535</v>
          </cell>
          <cell r="EE63">
            <v>535</v>
          </cell>
        </row>
        <row r="64">
          <cell r="D64">
            <v>800</v>
          </cell>
          <cell r="E64">
            <v>11100</v>
          </cell>
          <cell r="F64" t="str">
            <v>MCG</v>
          </cell>
          <cell r="G64" t="str">
            <v>0000</v>
          </cell>
          <cell r="H64" t="str">
            <v>XA</v>
          </cell>
          <cell r="I64" t="str">
            <v>R</v>
          </cell>
          <cell r="J64">
            <v>79</v>
          </cell>
          <cell r="K64">
            <v>0.75</v>
          </cell>
          <cell r="L64">
            <v>0.95</v>
          </cell>
          <cell r="M64">
            <v>0.97</v>
          </cell>
          <cell r="N64">
            <v>114.3</v>
          </cell>
          <cell r="O64">
            <v>1034</v>
          </cell>
          <cell r="T64">
            <v>1034</v>
          </cell>
          <cell r="U64">
            <v>52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52</v>
          </cell>
          <cell r="AA64">
            <v>5944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5944</v>
          </cell>
          <cell r="AG64">
            <v>79</v>
          </cell>
          <cell r="AH64">
            <v>0.75</v>
          </cell>
          <cell r="AI64">
            <v>0.95</v>
          </cell>
          <cell r="AJ64">
            <v>0.97</v>
          </cell>
          <cell r="AK64">
            <v>114.3</v>
          </cell>
          <cell r="AL64">
            <v>749</v>
          </cell>
          <cell r="AQ64">
            <v>749</v>
          </cell>
          <cell r="AR64">
            <v>39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39</v>
          </cell>
          <cell r="AX64">
            <v>4458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4458</v>
          </cell>
          <cell r="BD64">
            <v>79</v>
          </cell>
          <cell r="BE64">
            <v>0.75</v>
          </cell>
          <cell r="BF64">
            <v>0.95</v>
          </cell>
          <cell r="BG64">
            <v>0.97</v>
          </cell>
          <cell r="BH64">
            <v>114.3</v>
          </cell>
          <cell r="BI64">
            <v>1013</v>
          </cell>
          <cell r="BJ64">
            <v>1011</v>
          </cell>
          <cell r="BN64">
            <v>2024</v>
          </cell>
          <cell r="BO64">
            <v>46</v>
          </cell>
          <cell r="BP64">
            <v>46</v>
          </cell>
          <cell r="BQ64">
            <v>0</v>
          </cell>
          <cell r="BR64">
            <v>0</v>
          </cell>
          <cell r="BS64">
            <v>0</v>
          </cell>
          <cell r="BT64">
            <v>92</v>
          </cell>
          <cell r="BU64">
            <v>5258</v>
          </cell>
          <cell r="BV64">
            <v>5258</v>
          </cell>
          <cell r="BW64">
            <v>0</v>
          </cell>
          <cell r="BX64">
            <v>0</v>
          </cell>
          <cell r="BY64">
            <v>0</v>
          </cell>
          <cell r="BZ64">
            <v>10516</v>
          </cell>
          <cell r="CA64">
            <v>79</v>
          </cell>
          <cell r="CB64">
            <v>0.75</v>
          </cell>
          <cell r="CC64">
            <v>0.95</v>
          </cell>
          <cell r="CD64">
            <v>0.97</v>
          </cell>
          <cell r="CE64">
            <v>114.3</v>
          </cell>
          <cell r="CF64">
            <v>951</v>
          </cell>
          <cell r="CK64">
            <v>951</v>
          </cell>
          <cell r="CL64">
            <v>48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48</v>
          </cell>
          <cell r="CR64">
            <v>5486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5486</v>
          </cell>
          <cell r="CX64">
            <v>79</v>
          </cell>
          <cell r="CY64">
            <v>0.75</v>
          </cell>
          <cell r="CZ64">
            <v>0.95</v>
          </cell>
          <cell r="DA64">
            <v>0.97</v>
          </cell>
          <cell r="DB64">
            <v>114.3</v>
          </cell>
          <cell r="DC64">
            <v>1000</v>
          </cell>
          <cell r="DH64">
            <v>1000</v>
          </cell>
          <cell r="DI64">
            <v>59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59</v>
          </cell>
          <cell r="DO64">
            <v>6744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6744</v>
          </cell>
          <cell r="DU64">
            <v>79</v>
          </cell>
          <cell r="DV64">
            <v>0.75</v>
          </cell>
          <cell r="DW64">
            <v>0.95</v>
          </cell>
          <cell r="DX64">
            <v>0.97</v>
          </cell>
          <cell r="DY64">
            <v>114.3</v>
          </cell>
          <cell r="DZ64">
            <v>750</v>
          </cell>
          <cell r="EA64">
            <v>600</v>
          </cell>
          <cell r="EB64">
            <v>-750</v>
          </cell>
          <cell r="EE64">
            <v>600</v>
          </cell>
        </row>
        <row r="65">
          <cell r="D65">
            <v>800</v>
          </cell>
          <cell r="E65">
            <v>11200</v>
          </cell>
          <cell r="F65" t="str">
            <v>MCG</v>
          </cell>
          <cell r="G65" t="str">
            <v>0000</v>
          </cell>
          <cell r="H65" t="str">
            <v>XA</v>
          </cell>
          <cell r="I65" t="str">
            <v>L</v>
          </cell>
          <cell r="J65">
            <v>77</v>
          </cell>
          <cell r="K65">
            <v>0.75</v>
          </cell>
          <cell r="L65">
            <v>0.95</v>
          </cell>
          <cell r="M65">
            <v>0.97</v>
          </cell>
          <cell r="N65">
            <v>111.4</v>
          </cell>
          <cell r="O65">
            <v>1034</v>
          </cell>
          <cell r="P65">
            <v>250</v>
          </cell>
          <cell r="T65">
            <v>1284</v>
          </cell>
          <cell r="U65">
            <v>52</v>
          </cell>
          <cell r="V65">
            <v>13</v>
          </cell>
          <cell r="W65">
            <v>0</v>
          </cell>
          <cell r="X65">
            <v>0</v>
          </cell>
          <cell r="Y65">
            <v>0</v>
          </cell>
          <cell r="Z65">
            <v>64</v>
          </cell>
          <cell r="AA65">
            <v>5793</v>
          </cell>
          <cell r="AB65">
            <v>1448</v>
          </cell>
          <cell r="AC65">
            <v>0</v>
          </cell>
          <cell r="AD65">
            <v>0</v>
          </cell>
          <cell r="AE65">
            <v>0</v>
          </cell>
          <cell r="AF65">
            <v>7130</v>
          </cell>
          <cell r="AG65">
            <v>77</v>
          </cell>
          <cell r="AH65">
            <v>0.75</v>
          </cell>
          <cell r="AI65">
            <v>0.95</v>
          </cell>
          <cell r="AJ65">
            <v>0.97</v>
          </cell>
          <cell r="AK65">
            <v>111.4</v>
          </cell>
          <cell r="AL65">
            <v>749</v>
          </cell>
          <cell r="AQ65">
            <v>749</v>
          </cell>
          <cell r="AR65">
            <v>39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39</v>
          </cell>
          <cell r="AX65">
            <v>4345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4345</v>
          </cell>
          <cell r="BD65">
            <v>77</v>
          </cell>
          <cell r="BE65">
            <v>0.75</v>
          </cell>
          <cell r="BF65">
            <v>0.95</v>
          </cell>
          <cell r="BG65">
            <v>0.97</v>
          </cell>
          <cell r="BH65">
            <v>111.4</v>
          </cell>
          <cell r="BI65">
            <v>1013</v>
          </cell>
          <cell r="BJ65">
            <v>1011</v>
          </cell>
          <cell r="BN65">
            <v>2024</v>
          </cell>
          <cell r="BO65">
            <v>46</v>
          </cell>
          <cell r="BP65">
            <v>46</v>
          </cell>
          <cell r="BQ65">
            <v>0</v>
          </cell>
          <cell r="BR65">
            <v>0</v>
          </cell>
          <cell r="BS65">
            <v>0</v>
          </cell>
          <cell r="BT65">
            <v>92</v>
          </cell>
          <cell r="BU65">
            <v>5124</v>
          </cell>
          <cell r="BV65">
            <v>5124</v>
          </cell>
          <cell r="BW65">
            <v>0</v>
          </cell>
          <cell r="BX65">
            <v>0</v>
          </cell>
          <cell r="BY65">
            <v>0</v>
          </cell>
          <cell r="BZ65">
            <v>10249</v>
          </cell>
          <cell r="CA65">
            <v>77</v>
          </cell>
          <cell r="CB65">
            <v>0.75</v>
          </cell>
          <cell r="CC65">
            <v>0.95</v>
          </cell>
          <cell r="CD65">
            <v>0.97</v>
          </cell>
          <cell r="CE65">
            <v>111.4</v>
          </cell>
          <cell r="CF65">
            <v>951</v>
          </cell>
          <cell r="CK65">
            <v>951</v>
          </cell>
          <cell r="CL65">
            <v>48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48</v>
          </cell>
          <cell r="CR65">
            <v>5347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5347</v>
          </cell>
          <cell r="CX65">
            <v>77</v>
          </cell>
          <cell r="CY65">
            <v>0.75</v>
          </cell>
          <cell r="CZ65">
            <v>0.95</v>
          </cell>
          <cell r="DA65">
            <v>0.97</v>
          </cell>
          <cell r="DB65">
            <v>111.4</v>
          </cell>
          <cell r="DC65">
            <v>1000</v>
          </cell>
          <cell r="DH65">
            <v>1000</v>
          </cell>
          <cell r="DI65">
            <v>59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59</v>
          </cell>
          <cell r="DO65">
            <v>6573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6573</v>
          </cell>
          <cell r="DU65">
            <v>77</v>
          </cell>
          <cell r="DV65">
            <v>0.75</v>
          </cell>
          <cell r="DW65">
            <v>0.95</v>
          </cell>
          <cell r="DX65">
            <v>0.97</v>
          </cell>
          <cell r="DY65">
            <v>111.4</v>
          </cell>
          <cell r="DZ65">
            <v>750</v>
          </cell>
          <cell r="EA65">
            <v>600</v>
          </cell>
          <cell r="EB65">
            <v>-750</v>
          </cell>
          <cell r="EE65">
            <v>600</v>
          </cell>
        </row>
        <row r="66">
          <cell r="D66">
            <v>800</v>
          </cell>
          <cell r="E66">
            <v>11100</v>
          </cell>
          <cell r="F66" t="str">
            <v>KCY</v>
          </cell>
          <cell r="G66" t="str">
            <v>0000</v>
          </cell>
          <cell r="H66" t="str">
            <v>XA</v>
          </cell>
          <cell r="I66" t="str">
            <v>R</v>
          </cell>
          <cell r="J66">
            <v>79</v>
          </cell>
          <cell r="K66">
            <v>0.75</v>
          </cell>
          <cell r="L66">
            <v>0.95</v>
          </cell>
          <cell r="M66">
            <v>0.97</v>
          </cell>
          <cell r="N66">
            <v>114.3</v>
          </cell>
          <cell r="O66">
            <v>171</v>
          </cell>
          <cell r="T66">
            <v>171</v>
          </cell>
          <cell r="U66">
            <v>9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9</v>
          </cell>
          <cell r="AA66">
            <v>1029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1029</v>
          </cell>
          <cell r="AG66">
            <v>79</v>
          </cell>
          <cell r="AH66">
            <v>0.75</v>
          </cell>
          <cell r="AI66">
            <v>0.95</v>
          </cell>
          <cell r="AJ66">
            <v>0.97</v>
          </cell>
          <cell r="AK66">
            <v>114.3</v>
          </cell>
          <cell r="AL66">
            <v>78</v>
          </cell>
          <cell r="AQ66">
            <v>78</v>
          </cell>
          <cell r="AR66">
            <v>4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4</v>
          </cell>
          <cell r="AX66">
            <v>457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457</v>
          </cell>
          <cell r="BD66">
            <v>79</v>
          </cell>
          <cell r="BE66">
            <v>0.75</v>
          </cell>
          <cell r="BF66">
            <v>0.95</v>
          </cell>
          <cell r="BG66">
            <v>0.97</v>
          </cell>
          <cell r="BH66">
            <v>114.3</v>
          </cell>
          <cell r="BI66">
            <v>57</v>
          </cell>
          <cell r="BN66">
            <v>57</v>
          </cell>
          <cell r="BO66">
            <v>3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3</v>
          </cell>
          <cell r="BU66">
            <v>343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343</v>
          </cell>
          <cell r="CA66">
            <v>79</v>
          </cell>
          <cell r="CB66">
            <v>0.75</v>
          </cell>
          <cell r="CC66">
            <v>0.95</v>
          </cell>
          <cell r="CD66">
            <v>0.97</v>
          </cell>
          <cell r="CE66">
            <v>114.3</v>
          </cell>
          <cell r="CF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79</v>
          </cell>
          <cell r="CY66">
            <v>0.75</v>
          </cell>
          <cell r="CZ66">
            <v>0.95</v>
          </cell>
          <cell r="DA66">
            <v>0.97</v>
          </cell>
          <cell r="DB66">
            <v>114.3</v>
          </cell>
          <cell r="DC66">
            <v>5</v>
          </cell>
          <cell r="DH66">
            <v>5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79</v>
          </cell>
          <cell r="DV66">
            <v>0.75</v>
          </cell>
          <cell r="DW66">
            <v>0.95</v>
          </cell>
          <cell r="DX66">
            <v>0.97</v>
          </cell>
          <cell r="DY66">
            <v>114.3</v>
          </cell>
          <cell r="DZ66">
            <v>0</v>
          </cell>
          <cell r="EB66">
            <v>0</v>
          </cell>
          <cell r="EE66">
            <v>0</v>
          </cell>
        </row>
        <row r="67">
          <cell r="D67">
            <v>800</v>
          </cell>
          <cell r="E67" t="str">
            <v>11200</v>
          </cell>
          <cell r="F67" t="str">
            <v>KCY</v>
          </cell>
          <cell r="G67" t="str">
            <v>0000</v>
          </cell>
          <cell r="H67" t="str">
            <v>XA</v>
          </cell>
          <cell r="I67" t="str">
            <v>L</v>
          </cell>
          <cell r="J67">
            <v>77</v>
          </cell>
          <cell r="K67">
            <v>0.75</v>
          </cell>
          <cell r="L67">
            <v>0.95</v>
          </cell>
          <cell r="M67">
            <v>0.97</v>
          </cell>
          <cell r="N67">
            <v>111.4</v>
          </cell>
          <cell r="O67">
            <v>166</v>
          </cell>
          <cell r="P67">
            <v>250</v>
          </cell>
          <cell r="T67">
            <v>416</v>
          </cell>
          <cell r="U67">
            <v>8</v>
          </cell>
          <cell r="V67">
            <v>13</v>
          </cell>
          <cell r="W67">
            <v>0</v>
          </cell>
          <cell r="X67">
            <v>0</v>
          </cell>
          <cell r="Y67">
            <v>0</v>
          </cell>
          <cell r="Z67">
            <v>21</v>
          </cell>
          <cell r="AA67">
            <v>891</v>
          </cell>
          <cell r="AB67">
            <v>1448</v>
          </cell>
          <cell r="AC67">
            <v>0</v>
          </cell>
          <cell r="AD67">
            <v>0</v>
          </cell>
          <cell r="AE67">
            <v>0</v>
          </cell>
          <cell r="AF67">
            <v>2339</v>
          </cell>
          <cell r="AG67">
            <v>77</v>
          </cell>
          <cell r="AH67">
            <v>0.75</v>
          </cell>
          <cell r="AI67">
            <v>0.95</v>
          </cell>
          <cell r="AJ67">
            <v>0.97</v>
          </cell>
          <cell r="AK67">
            <v>111.4</v>
          </cell>
          <cell r="AL67">
            <v>78</v>
          </cell>
          <cell r="AQ67">
            <v>78</v>
          </cell>
          <cell r="AR67">
            <v>4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4</v>
          </cell>
          <cell r="AX67">
            <v>446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446</v>
          </cell>
          <cell r="BD67">
            <v>77</v>
          </cell>
          <cell r="BE67">
            <v>0.75</v>
          </cell>
          <cell r="BF67">
            <v>0.95</v>
          </cell>
          <cell r="BG67">
            <v>0.97</v>
          </cell>
          <cell r="BH67">
            <v>111.4</v>
          </cell>
          <cell r="BI67">
            <v>57</v>
          </cell>
          <cell r="BN67">
            <v>57</v>
          </cell>
          <cell r="BO67">
            <v>3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3</v>
          </cell>
          <cell r="BU67">
            <v>334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334</v>
          </cell>
          <cell r="CA67">
            <v>77</v>
          </cell>
          <cell r="CB67">
            <v>0.75</v>
          </cell>
          <cell r="CC67">
            <v>0.95</v>
          </cell>
          <cell r="CD67">
            <v>0.97</v>
          </cell>
          <cell r="CE67">
            <v>111.4</v>
          </cell>
          <cell r="CF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77</v>
          </cell>
          <cell r="CY67">
            <v>0.75</v>
          </cell>
          <cell r="CZ67">
            <v>0.95</v>
          </cell>
          <cell r="DA67">
            <v>0.97</v>
          </cell>
          <cell r="DB67">
            <v>111.4</v>
          </cell>
          <cell r="DC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77</v>
          </cell>
          <cell r="DV67">
            <v>0.75</v>
          </cell>
          <cell r="DW67">
            <v>0.95</v>
          </cell>
          <cell r="DX67">
            <v>0.97</v>
          </cell>
          <cell r="DY67">
            <v>111.4</v>
          </cell>
          <cell r="DZ67">
            <v>0</v>
          </cell>
          <cell r="EB67">
            <v>0</v>
          </cell>
          <cell r="EE67">
            <v>0</v>
          </cell>
        </row>
        <row r="68">
          <cell r="D68">
            <v>800</v>
          </cell>
          <cell r="E68">
            <v>11100</v>
          </cell>
          <cell r="F68" t="str">
            <v>HN1M</v>
          </cell>
          <cell r="G68" t="str">
            <v>0000</v>
          </cell>
          <cell r="H68" t="str">
            <v>XA</v>
          </cell>
          <cell r="I68" t="str">
            <v>R</v>
          </cell>
          <cell r="J68">
            <v>79</v>
          </cell>
          <cell r="K68">
            <v>0.75</v>
          </cell>
          <cell r="L68">
            <v>0.95</v>
          </cell>
          <cell r="M68">
            <v>0.97</v>
          </cell>
          <cell r="N68">
            <v>114.3</v>
          </cell>
          <cell r="O68">
            <v>360</v>
          </cell>
          <cell r="T68">
            <v>360</v>
          </cell>
          <cell r="U68">
            <v>18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18</v>
          </cell>
          <cell r="AA68">
            <v>2057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2057</v>
          </cell>
          <cell r="AG68">
            <v>79</v>
          </cell>
          <cell r="AH68">
            <v>0.75</v>
          </cell>
          <cell r="AI68">
            <v>0.95</v>
          </cell>
          <cell r="AJ68">
            <v>0.97</v>
          </cell>
          <cell r="AK68">
            <v>114.3</v>
          </cell>
          <cell r="AL68">
            <v>1260</v>
          </cell>
          <cell r="AQ68">
            <v>1260</v>
          </cell>
          <cell r="AR68">
            <v>66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66</v>
          </cell>
          <cell r="AX68">
            <v>7544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7544</v>
          </cell>
          <cell r="BD68">
            <v>79</v>
          </cell>
          <cell r="BE68">
            <v>0.75</v>
          </cell>
          <cell r="BF68">
            <v>0.95</v>
          </cell>
          <cell r="BG68">
            <v>0.97</v>
          </cell>
          <cell r="BH68">
            <v>114.3</v>
          </cell>
          <cell r="BI68">
            <v>1320</v>
          </cell>
          <cell r="BN68">
            <v>1320</v>
          </cell>
          <cell r="BO68">
            <v>60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60</v>
          </cell>
          <cell r="BU68">
            <v>6858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6858</v>
          </cell>
          <cell r="CA68">
            <v>79</v>
          </cell>
          <cell r="CB68">
            <v>0.75</v>
          </cell>
          <cell r="CC68">
            <v>0.95</v>
          </cell>
          <cell r="CD68">
            <v>0.97</v>
          </cell>
          <cell r="CE68">
            <v>114.3</v>
          </cell>
          <cell r="CF68">
            <v>1620</v>
          </cell>
          <cell r="CK68">
            <v>1620</v>
          </cell>
          <cell r="CL68">
            <v>81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81</v>
          </cell>
          <cell r="CR68">
            <v>9258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9258</v>
          </cell>
          <cell r="CX68">
            <v>79</v>
          </cell>
          <cell r="CY68">
            <v>0.75</v>
          </cell>
          <cell r="CZ68">
            <v>0.95</v>
          </cell>
          <cell r="DA68">
            <v>0.97</v>
          </cell>
          <cell r="DB68">
            <v>114.3</v>
          </cell>
          <cell r="DC68">
            <v>1260</v>
          </cell>
          <cell r="DH68">
            <v>1260</v>
          </cell>
          <cell r="DI68">
            <v>74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74</v>
          </cell>
          <cell r="DO68">
            <v>8458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8458</v>
          </cell>
          <cell r="DU68">
            <v>79</v>
          </cell>
          <cell r="DV68">
            <v>0.75</v>
          </cell>
          <cell r="DW68">
            <v>0.95</v>
          </cell>
          <cell r="DX68">
            <v>0.97</v>
          </cell>
          <cell r="DY68">
            <v>114.3</v>
          </cell>
          <cell r="DZ68">
            <v>720</v>
          </cell>
          <cell r="EE68">
            <v>720</v>
          </cell>
        </row>
        <row r="69">
          <cell r="D69">
            <v>800</v>
          </cell>
          <cell r="E69" t="str">
            <v>11200</v>
          </cell>
          <cell r="F69" t="str">
            <v>HN1M</v>
          </cell>
          <cell r="G69" t="str">
            <v>0000</v>
          </cell>
          <cell r="H69" t="str">
            <v>XA</v>
          </cell>
          <cell r="I69" t="str">
            <v>L</v>
          </cell>
          <cell r="J69">
            <v>77</v>
          </cell>
          <cell r="K69">
            <v>0.75</v>
          </cell>
          <cell r="L69">
            <v>0.95</v>
          </cell>
          <cell r="M69">
            <v>0.97</v>
          </cell>
          <cell r="N69">
            <v>111.4</v>
          </cell>
          <cell r="O69">
            <v>360</v>
          </cell>
          <cell r="P69">
            <v>250</v>
          </cell>
          <cell r="T69">
            <v>610</v>
          </cell>
          <cell r="U69">
            <v>18</v>
          </cell>
          <cell r="V69">
            <v>13</v>
          </cell>
          <cell r="W69">
            <v>0</v>
          </cell>
          <cell r="X69">
            <v>0</v>
          </cell>
          <cell r="Y69">
            <v>0</v>
          </cell>
          <cell r="Z69">
            <v>31</v>
          </cell>
          <cell r="AA69">
            <v>2005</v>
          </cell>
          <cell r="AB69">
            <v>1448</v>
          </cell>
          <cell r="AC69">
            <v>0</v>
          </cell>
          <cell r="AD69">
            <v>0</v>
          </cell>
          <cell r="AE69">
            <v>0</v>
          </cell>
          <cell r="AF69">
            <v>3453</v>
          </cell>
          <cell r="AG69">
            <v>77</v>
          </cell>
          <cell r="AH69">
            <v>0.75</v>
          </cell>
          <cell r="AI69">
            <v>0.95</v>
          </cell>
          <cell r="AJ69">
            <v>0.97</v>
          </cell>
          <cell r="AK69">
            <v>111.4</v>
          </cell>
          <cell r="AL69">
            <v>1260</v>
          </cell>
          <cell r="AQ69">
            <v>1260</v>
          </cell>
          <cell r="AR69">
            <v>66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66</v>
          </cell>
          <cell r="AX69">
            <v>7352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7352</v>
          </cell>
          <cell r="BD69">
            <v>77</v>
          </cell>
          <cell r="BE69">
            <v>0.75</v>
          </cell>
          <cell r="BF69">
            <v>0.95</v>
          </cell>
          <cell r="BG69">
            <v>0.97</v>
          </cell>
          <cell r="BH69">
            <v>111.4</v>
          </cell>
          <cell r="BI69">
            <v>1320</v>
          </cell>
          <cell r="BN69">
            <v>1320</v>
          </cell>
          <cell r="BO69">
            <v>60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60</v>
          </cell>
          <cell r="BU69">
            <v>6684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6684</v>
          </cell>
          <cell r="CA69">
            <v>77</v>
          </cell>
          <cell r="CB69">
            <v>0.75</v>
          </cell>
          <cell r="CC69">
            <v>0.95</v>
          </cell>
          <cell r="CD69">
            <v>0.97</v>
          </cell>
          <cell r="CE69">
            <v>111.4</v>
          </cell>
          <cell r="CF69">
            <v>1620</v>
          </cell>
          <cell r="CK69">
            <v>1620</v>
          </cell>
          <cell r="CL69">
            <v>81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81</v>
          </cell>
          <cell r="CR69">
            <v>9023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9023</v>
          </cell>
          <cell r="CX69">
            <v>77</v>
          </cell>
          <cell r="CY69">
            <v>0.75</v>
          </cell>
          <cell r="CZ69">
            <v>0.95</v>
          </cell>
          <cell r="DA69">
            <v>0.97</v>
          </cell>
          <cell r="DB69">
            <v>111.4</v>
          </cell>
          <cell r="DC69">
            <v>1270</v>
          </cell>
          <cell r="DH69">
            <v>1270</v>
          </cell>
          <cell r="DI69">
            <v>75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75</v>
          </cell>
          <cell r="DO69">
            <v>8355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8355</v>
          </cell>
          <cell r="DU69">
            <v>77</v>
          </cell>
          <cell r="DV69">
            <v>0.75</v>
          </cell>
          <cell r="DW69">
            <v>0.95</v>
          </cell>
          <cell r="DX69">
            <v>0.97</v>
          </cell>
          <cell r="DY69">
            <v>111.4</v>
          </cell>
          <cell r="DZ69">
            <v>720</v>
          </cell>
          <cell r="EE69">
            <v>720</v>
          </cell>
        </row>
        <row r="70">
          <cell r="D70">
            <v>800</v>
          </cell>
          <cell r="E70">
            <v>11200</v>
          </cell>
          <cell r="F70" t="str">
            <v>KCW</v>
          </cell>
          <cell r="G70" t="str">
            <v>8500</v>
          </cell>
          <cell r="H70" t="str">
            <v>XA</v>
          </cell>
          <cell r="I70" t="str">
            <v>L</v>
          </cell>
          <cell r="J70">
            <v>75</v>
          </cell>
          <cell r="K70">
            <v>0.75</v>
          </cell>
          <cell r="L70">
            <v>0.95</v>
          </cell>
          <cell r="M70">
            <v>0.97</v>
          </cell>
          <cell r="N70">
            <v>108.5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75</v>
          </cell>
          <cell r="AH70">
            <v>0.75</v>
          </cell>
          <cell r="AI70">
            <v>0.95</v>
          </cell>
          <cell r="AJ70">
            <v>0.97</v>
          </cell>
          <cell r="AK70">
            <v>108.5</v>
          </cell>
          <cell r="AL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75</v>
          </cell>
          <cell r="BE70">
            <v>0.75</v>
          </cell>
          <cell r="BF70">
            <v>0.95</v>
          </cell>
          <cell r="BG70">
            <v>0.97</v>
          </cell>
          <cell r="BH70">
            <v>108.5</v>
          </cell>
          <cell r="BI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75</v>
          </cell>
          <cell r="CB70">
            <v>0.75</v>
          </cell>
          <cell r="CC70">
            <v>0.95</v>
          </cell>
          <cell r="CD70">
            <v>0.97</v>
          </cell>
          <cell r="CE70">
            <v>108.5</v>
          </cell>
          <cell r="CF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75</v>
          </cell>
          <cell r="CY70">
            <v>0.75</v>
          </cell>
          <cell r="CZ70">
            <v>0.95</v>
          </cell>
          <cell r="DA70">
            <v>0.97</v>
          </cell>
          <cell r="DB70">
            <v>108.5</v>
          </cell>
          <cell r="DC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75</v>
          </cell>
          <cell r="DV70">
            <v>0.75</v>
          </cell>
          <cell r="DW70">
            <v>0.95</v>
          </cell>
          <cell r="DX70">
            <v>0.97</v>
          </cell>
          <cell r="DY70">
            <v>108.5</v>
          </cell>
          <cell r="DZ70">
            <v>0</v>
          </cell>
          <cell r="EE70">
            <v>0</v>
          </cell>
        </row>
        <row r="71">
          <cell r="D71">
            <v>800</v>
          </cell>
          <cell r="E71">
            <v>11200</v>
          </cell>
          <cell r="F71" t="str">
            <v>KCWG</v>
          </cell>
          <cell r="G71" t="str">
            <v>0000</v>
          </cell>
          <cell r="I71" t="str">
            <v>L</v>
          </cell>
          <cell r="J71">
            <v>75</v>
          </cell>
          <cell r="K71">
            <v>0.75</v>
          </cell>
          <cell r="L71">
            <v>0.95</v>
          </cell>
          <cell r="M71">
            <v>0.97</v>
          </cell>
          <cell r="N71">
            <v>108.5</v>
          </cell>
          <cell r="O71">
            <v>167</v>
          </cell>
          <cell r="T71">
            <v>167</v>
          </cell>
          <cell r="U71">
            <v>8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8</v>
          </cell>
          <cell r="AA71">
            <v>868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868</v>
          </cell>
          <cell r="AG71">
            <v>75</v>
          </cell>
          <cell r="AH71">
            <v>0.75</v>
          </cell>
          <cell r="AI71">
            <v>0.95</v>
          </cell>
          <cell r="AJ71">
            <v>0.97</v>
          </cell>
          <cell r="AK71">
            <v>108.5</v>
          </cell>
          <cell r="AL71">
            <v>437</v>
          </cell>
          <cell r="AQ71">
            <v>437</v>
          </cell>
          <cell r="AR71">
            <v>23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23</v>
          </cell>
          <cell r="AX71">
            <v>2496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2496</v>
          </cell>
          <cell r="BD71">
            <v>75</v>
          </cell>
          <cell r="BE71">
            <v>0.75</v>
          </cell>
          <cell r="BF71">
            <v>0.95</v>
          </cell>
          <cell r="BG71">
            <v>0.97</v>
          </cell>
          <cell r="BH71">
            <v>108.5</v>
          </cell>
          <cell r="BI71">
            <v>840</v>
          </cell>
          <cell r="BJ71">
            <v>295</v>
          </cell>
          <cell r="BN71">
            <v>1135</v>
          </cell>
          <cell r="BO71">
            <v>38</v>
          </cell>
          <cell r="BP71">
            <v>13</v>
          </cell>
          <cell r="BQ71">
            <v>0</v>
          </cell>
          <cell r="BR71">
            <v>0</v>
          </cell>
          <cell r="BS71">
            <v>0</v>
          </cell>
          <cell r="BT71">
            <v>52</v>
          </cell>
          <cell r="BU71">
            <v>4123</v>
          </cell>
          <cell r="BV71">
            <v>1411</v>
          </cell>
          <cell r="BW71">
            <v>0</v>
          </cell>
          <cell r="BX71">
            <v>0</v>
          </cell>
          <cell r="BY71">
            <v>0</v>
          </cell>
          <cell r="BZ71">
            <v>5642</v>
          </cell>
          <cell r="CA71">
            <v>75</v>
          </cell>
          <cell r="CB71">
            <v>0.75</v>
          </cell>
          <cell r="CC71">
            <v>0.95</v>
          </cell>
          <cell r="CD71">
            <v>0.97</v>
          </cell>
          <cell r="CE71">
            <v>108.5</v>
          </cell>
          <cell r="CF71">
            <v>504</v>
          </cell>
          <cell r="CH71">
            <v>-340</v>
          </cell>
          <cell r="CK71">
            <v>164</v>
          </cell>
          <cell r="CL71">
            <v>25</v>
          </cell>
          <cell r="CM71">
            <v>0</v>
          </cell>
          <cell r="CN71">
            <v>-17</v>
          </cell>
          <cell r="CO71">
            <v>0</v>
          </cell>
          <cell r="CP71">
            <v>0</v>
          </cell>
          <cell r="CQ71">
            <v>8</v>
          </cell>
          <cell r="CR71">
            <v>2713</v>
          </cell>
          <cell r="CS71">
            <v>0</v>
          </cell>
          <cell r="CT71">
            <v>-1845</v>
          </cell>
          <cell r="CU71">
            <v>0</v>
          </cell>
          <cell r="CV71">
            <v>0</v>
          </cell>
          <cell r="CW71">
            <v>868</v>
          </cell>
          <cell r="CX71">
            <v>75</v>
          </cell>
          <cell r="CY71">
            <v>0.75</v>
          </cell>
          <cell r="CZ71">
            <v>0.95</v>
          </cell>
          <cell r="DA71">
            <v>0.97</v>
          </cell>
          <cell r="DB71">
            <v>108.5</v>
          </cell>
          <cell r="DC71">
            <v>1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75</v>
          </cell>
          <cell r="DV71">
            <v>0.75</v>
          </cell>
          <cell r="DW71">
            <v>0.95</v>
          </cell>
          <cell r="DX71">
            <v>0.97</v>
          </cell>
          <cell r="DY71">
            <v>108.5</v>
          </cell>
          <cell r="DZ71">
            <v>158</v>
          </cell>
          <cell r="EE71">
            <v>158</v>
          </cell>
        </row>
        <row r="72">
          <cell r="D72">
            <v>800</v>
          </cell>
          <cell r="E72">
            <v>11100</v>
          </cell>
          <cell r="F72" t="str">
            <v>MBN</v>
          </cell>
          <cell r="I72" t="str">
            <v>R</v>
          </cell>
          <cell r="J72">
            <v>77</v>
          </cell>
          <cell r="K72">
            <v>0.75</v>
          </cell>
          <cell r="L72">
            <v>0.95</v>
          </cell>
          <cell r="M72">
            <v>0.97</v>
          </cell>
          <cell r="N72">
            <v>111.4</v>
          </cell>
          <cell r="O72">
            <v>626</v>
          </cell>
          <cell r="T72">
            <v>626</v>
          </cell>
          <cell r="U72">
            <v>31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31</v>
          </cell>
          <cell r="AA72">
            <v>3453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3453</v>
          </cell>
          <cell r="AG72">
            <v>77</v>
          </cell>
          <cell r="AH72">
            <v>0.75</v>
          </cell>
          <cell r="AI72">
            <v>0.95</v>
          </cell>
          <cell r="AJ72">
            <v>0.97</v>
          </cell>
          <cell r="AK72">
            <v>111.4</v>
          </cell>
          <cell r="AL72">
            <v>22</v>
          </cell>
          <cell r="AQ72">
            <v>22</v>
          </cell>
          <cell r="AR72">
            <v>1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1</v>
          </cell>
          <cell r="AX72">
            <v>111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111</v>
          </cell>
          <cell r="BD72">
            <v>77</v>
          </cell>
          <cell r="BE72">
            <v>0.75</v>
          </cell>
          <cell r="BF72">
            <v>0.95</v>
          </cell>
          <cell r="BG72">
            <v>0.97</v>
          </cell>
          <cell r="BH72">
            <v>111.4</v>
          </cell>
          <cell r="BI72">
            <v>113</v>
          </cell>
          <cell r="BN72">
            <v>113</v>
          </cell>
          <cell r="BO72">
            <v>5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5</v>
          </cell>
          <cell r="BU72">
            <v>557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557</v>
          </cell>
          <cell r="CA72">
            <v>77</v>
          </cell>
          <cell r="CB72">
            <v>0.75</v>
          </cell>
          <cell r="CC72">
            <v>0.95</v>
          </cell>
          <cell r="CD72">
            <v>0.97</v>
          </cell>
          <cell r="CE72">
            <v>111.4</v>
          </cell>
          <cell r="CF72">
            <v>112</v>
          </cell>
          <cell r="CK72">
            <v>112</v>
          </cell>
          <cell r="CL72">
            <v>6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6</v>
          </cell>
          <cell r="CR72">
            <v>668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668</v>
          </cell>
          <cell r="CX72">
            <v>77</v>
          </cell>
          <cell r="CY72">
            <v>0.75</v>
          </cell>
          <cell r="CZ72">
            <v>0.95</v>
          </cell>
          <cell r="DA72">
            <v>0.97</v>
          </cell>
          <cell r="DB72">
            <v>111.4</v>
          </cell>
          <cell r="DC72">
            <v>22</v>
          </cell>
          <cell r="DE72">
            <v>-22</v>
          </cell>
          <cell r="DH72">
            <v>0</v>
          </cell>
          <cell r="DI72">
            <v>1</v>
          </cell>
          <cell r="DJ72">
            <v>0</v>
          </cell>
          <cell r="DK72">
            <v>-1</v>
          </cell>
          <cell r="DL72">
            <v>0</v>
          </cell>
          <cell r="DM72">
            <v>0</v>
          </cell>
          <cell r="DN72">
            <v>0</v>
          </cell>
          <cell r="DO72">
            <v>111</v>
          </cell>
          <cell r="DP72">
            <v>0</v>
          </cell>
          <cell r="DQ72">
            <v>-111</v>
          </cell>
          <cell r="DR72">
            <v>0</v>
          </cell>
          <cell r="DS72">
            <v>0</v>
          </cell>
          <cell r="DT72">
            <v>0</v>
          </cell>
          <cell r="DU72">
            <v>77</v>
          </cell>
          <cell r="DV72">
            <v>0.75</v>
          </cell>
          <cell r="DW72">
            <v>0.95</v>
          </cell>
          <cell r="DX72">
            <v>0.97</v>
          </cell>
          <cell r="DY72">
            <v>111.4</v>
          </cell>
          <cell r="DZ72">
            <v>36</v>
          </cell>
          <cell r="EB72">
            <v>-36</v>
          </cell>
          <cell r="EE72">
            <v>0</v>
          </cell>
        </row>
        <row r="73">
          <cell r="D73">
            <v>800</v>
          </cell>
          <cell r="E73">
            <v>11200</v>
          </cell>
          <cell r="F73" t="str">
            <v>MBN</v>
          </cell>
          <cell r="I73" t="str">
            <v>L</v>
          </cell>
          <cell r="J73">
            <v>76</v>
          </cell>
          <cell r="K73">
            <v>0.75</v>
          </cell>
          <cell r="L73">
            <v>0.95</v>
          </cell>
          <cell r="M73">
            <v>0.97</v>
          </cell>
          <cell r="N73">
            <v>110</v>
          </cell>
          <cell r="O73">
            <v>634</v>
          </cell>
          <cell r="T73">
            <v>634</v>
          </cell>
          <cell r="U73">
            <v>32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32</v>
          </cell>
          <cell r="AA73">
            <v>3520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3520</v>
          </cell>
          <cell r="AG73">
            <v>76</v>
          </cell>
          <cell r="AH73">
            <v>0.75</v>
          </cell>
          <cell r="AI73">
            <v>0.95</v>
          </cell>
          <cell r="AJ73">
            <v>0.97</v>
          </cell>
          <cell r="AK73">
            <v>110</v>
          </cell>
          <cell r="AL73">
            <v>30</v>
          </cell>
          <cell r="AQ73">
            <v>30</v>
          </cell>
          <cell r="AR73">
            <v>2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2</v>
          </cell>
          <cell r="AX73">
            <v>220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220</v>
          </cell>
          <cell r="BD73">
            <v>76</v>
          </cell>
          <cell r="BE73">
            <v>0.75</v>
          </cell>
          <cell r="BF73">
            <v>0.95</v>
          </cell>
          <cell r="BG73">
            <v>0.97</v>
          </cell>
          <cell r="BH73">
            <v>110</v>
          </cell>
          <cell r="BI73">
            <v>113</v>
          </cell>
          <cell r="BN73">
            <v>113</v>
          </cell>
          <cell r="BO73">
            <v>5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</v>
          </cell>
          <cell r="BU73">
            <v>550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550</v>
          </cell>
          <cell r="CA73">
            <v>76</v>
          </cell>
          <cell r="CB73">
            <v>0.75</v>
          </cell>
          <cell r="CC73">
            <v>0.95</v>
          </cell>
          <cell r="CD73">
            <v>0.97</v>
          </cell>
          <cell r="CE73">
            <v>110</v>
          </cell>
          <cell r="CF73">
            <v>112</v>
          </cell>
          <cell r="CK73">
            <v>112</v>
          </cell>
          <cell r="CL73">
            <v>6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6</v>
          </cell>
          <cell r="CR73">
            <v>660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660</v>
          </cell>
          <cell r="CX73">
            <v>76</v>
          </cell>
          <cell r="CY73">
            <v>0.75</v>
          </cell>
          <cell r="CZ73">
            <v>0.95</v>
          </cell>
          <cell r="DA73">
            <v>0.97</v>
          </cell>
          <cell r="DB73">
            <v>110</v>
          </cell>
          <cell r="DC73">
            <v>20</v>
          </cell>
          <cell r="DE73">
            <v>-20</v>
          </cell>
          <cell r="DH73">
            <v>0</v>
          </cell>
          <cell r="DI73">
            <v>1</v>
          </cell>
          <cell r="DJ73">
            <v>0</v>
          </cell>
          <cell r="DK73">
            <v>-1</v>
          </cell>
          <cell r="DL73">
            <v>0</v>
          </cell>
          <cell r="DM73">
            <v>0</v>
          </cell>
          <cell r="DN73">
            <v>0</v>
          </cell>
          <cell r="DO73">
            <v>110</v>
          </cell>
          <cell r="DP73">
            <v>0</v>
          </cell>
          <cell r="DQ73">
            <v>-110</v>
          </cell>
          <cell r="DR73">
            <v>0</v>
          </cell>
          <cell r="DS73">
            <v>0</v>
          </cell>
          <cell r="DT73">
            <v>0</v>
          </cell>
          <cell r="DU73">
            <v>76</v>
          </cell>
          <cell r="DV73">
            <v>0.75</v>
          </cell>
          <cell r="DW73">
            <v>0.95</v>
          </cell>
          <cell r="DX73">
            <v>0.97</v>
          </cell>
          <cell r="DY73">
            <v>110</v>
          </cell>
          <cell r="DZ73">
            <v>37</v>
          </cell>
          <cell r="EB73">
            <v>-37</v>
          </cell>
          <cell r="EE73">
            <v>0</v>
          </cell>
        </row>
        <row r="74">
          <cell r="D74">
            <v>800</v>
          </cell>
          <cell r="E74">
            <v>11100</v>
          </cell>
          <cell r="F74" t="str">
            <v>KSE</v>
          </cell>
          <cell r="G74" t="str">
            <v>0000</v>
          </cell>
          <cell r="H74" t="str">
            <v>XA</v>
          </cell>
          <cell r="I74" t="str">
            <v>FR</v>
          </cell>
          <cell r="J74">
            <v>68.599999999999994</v>
          </cell>
          <cell r="K74">
            <v>0.75</v>
          </cell>
          <cell r="L74">
            <v>0.95</v>
          </cell>
          <cell r="M74">
            <v>0.97</v>
          </cell>
          <cell r="N74">
            <v>99.3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68.599999999999994</v>
          </cell>
          <cell r="AH74">
            <v>0.75</v>
          </cell>
          <cell r="AI74">
            <v>0.95</v>
          </cell>
          <cell r="AJ74">
            <v>0.97</v>
          </cell>
          <cell r="AK74">
            <v>99.3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68.599999999999994</v>
          </cell>
          <cell r="BE74">
            <v>0.75</v>
          </cell>
          <cell r="BF74">
            <v>0.95</v>
          </cell>
          <cell r="BG74">
            <v>0.97</v>
          </cell>
          <cell r="BH74">
            <v>99.3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68.599999999999994</v>
          </cell>
          <cell r="CB74">
            <v>0.75</v>
          </cell>
          <cell r="CC74">
            <v>0.95</v>
          </cell>
          <cell r="CD74">
            <v>0.97</v>
          </cell>
          <cell r="CE74">
            <v>99.3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68.599999999999994</v>
          </cell>
          <cell r="CY74">
            <v>0.75</v>
          </cell>
          <cell r="CZ74">
            <v>0.95</v>
          </cell>
          <cell r="DA74">
            <v>0.97</v>
          </cell>
          <cell r="DB74">
            <v>99.3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68.599999999999994</v>
          </cell>
          <cell r="DV74">
            <v>0.75</v>
          </cell>
          <cell r="DW74">
            <v>0.95</v>
          </cell>
          <cell r="DX74">
            <v>0.97</v>
          </cell>
          <cell r="DY74">
            <v>99.3</v>
          </cell>
          <cell r="EE74">
            <v>0</v>
          </cell>
        </row>
        <row r="75">
          <cell r="D75">
            <v>800</v>
          </cell>
          <cell r="E75">
            <v>11200</v>
          </cell>
          <cell r="F75" t="str">
            <v>KSE</v>
          </cell>
          <cell r="G75" t="str">
            <v>0000</v>
          </cell>
          <cell r="H75" t="str">
            <v>XA</v>
          </cell>
          <cell r="I75" t="str">
            <v>RR</v>
          </cell>
          <cell r="J75">
            <v>67.599999999999994</v>
          </cell>
          <cell r="K75">
            <v>0.75</v>
          </cell>
          <cell r="L75">
            <v>0.95</v>
          </cell>
          <cell r="M75">
            <v>0.97</v>
          </cell>
          <cell r="N75">
            <v>97.8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67.599999999999994</v>
          </cell>
          <cell r="AH75">
            <v>0.75</v>
          </cell>
          <cell r="AI75">
            <v>0.95</v>
          </cell>
          <cell r="AJ75">
            <v>0.97</v>
          </cell>
          <cell r="AK75">
            <v>97.8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67.599999999999994</v>
          </cell>
          <cell r="BE75">
            <v>0.75</v>
          </cell>
          <cell r="BF75">
            <v>0.95</v>
          </cell>
          <cell r="BG75">
            <v>0.97</v>
          </cell>
          <cell r="BH75">
            <v>97.8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67.599999999999994</v>
          </cell>
          <cell r="CB75">
            <v>0.75</v>
          </cell>
          <cell r="CC75">
            <v>0.95</v>
          </cell>
          <cell r="CD75">
            <v>0.97</v>
          </cell>
          <cell r="CE75">
            <v>97.8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67.599999999999994</v>
          </cell>
          <cell r="CY75">
            <v>0.75</v>
          </cell>
          <cell r="CZ75">
            <v>0.95</v>
          </cell>
          <cell r="DA75">
            <v>0.97</v>
          </cell>
          <cell r="DB75">
            <v>97.8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67.599999999999994</v>
          </cell>
          <cell r="DV75">
            <v>0.75</v>
          </cell>
          <cell r="DW75">
            <v>0.95</v>
          </cell>
          <cell r="DX75">
            <v>0.97</v>
          </cell>
          <cell r="DY75">
            <v>97.8</v>
          </cell>
          <cell r="EE75">
            <v>0</v>
          </cell>
        </row>
        <row r="76">
          <cell r="D76">
            <v>800</v>
          </cell>
          <cell r="E76">
            <v>11100</v>
          </cell>
          <cell r="F76" t="str">
            <v>XX</v>
          </cell>
          <cell r="G76" t="str">
            <v>0000</v>
          </cell>
          <cell r="H76" t="str">
            <v>XA</v>
          </cell>
          <cell r="I76" t="str">
            <v>R</v>
          </cell>
          <cell r="J76">
            <v>68.599999999999994</v>
          </cell>
          <cell r="K76">
            <v>0.75</v>
          </cell>
          <cell r="L76">
            <v>0.95</v>
          </cell>
          <cell r="M76">
            <v>0.97</v>
          </cell>
          <cell r="N76">
            <v>99.3</v>
          </cell>
          <cell r="O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68.599999999999994</v>
          </cell>
          <cell r="AH76">
            <v>0.75</v>
          </cell>
          <cell r="AI76">
            <v>0.95</v>
          </cell>
          <cell r="AJ76">
            <v>0.97</v>
          </cell>
          <cell r="AK76">
            <v>99.3</v>
          </cell>
          <cell r="AL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68.599999999999994</v>
          </cell>
          <cell r="BE76">
            <v>0.75</v>
          </cell>
          <cell r="BF76">
            <v>0.95</v>
          </cell>
          <cell r="BG76">
            <v>0.97</v>
          </cell>
          <cell r="BH76">
            <v>99.3</v>
          </cell>
          <cell r="BI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68.599999999999994</v>
          </cell>
          <cell r="CB76">
            <v>0.75</v>
          </cell>
          <cell r="CC76">
            <v>0.95</v>
          </cell>
          <cell r="CD76">
            <v>0.97</v>
          </cell>
          <cell r="CE76">
            <v>99.3</v>
          </cell>
          <cell r="CF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68.599999999999994</v>
          </cell>
          <cell r="CY76">
            <v>0.75</v>
          </cell>
          <cell r="CZ76">
            <v>0.95</v>
          </cell>
          <cell r="DA76">
            <v>0.97</v>
          </cell>
          <cell r="DB76">
            <v>99.3</v>
          </cell>
          <cell r="DC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68.599999999999994</v>
          </cell>
          <cell r="DV76">
            <v>0.75</v>
          </cell>
          <cell r="DW76">
            <v>0.95</v>
          </cell>
          <cell r="DX76">
            <v>0.97</v>
          </cell>
          <cell r="DY76">
            <v>99.3</v>
          </cell>
          <cell r="DZ76">
            <v>0</v>
          </cell>
          <cell r="EE76">
            <v>0</v>
          </cell>
        </row>
        <row r="77">
          <cell r="D77">
            <v>800</v>
          </cell>
          <cell r="E77">
            <v>11200</v>
          </cell>
          <cell r="F77" t="str">
            <v>XX</v>
          </cell>
          <cell r="G77" t="str">
            <v>0000</v>
          </cell>
          <cell r="H77" t="str">
            <v>XA</v>
          </cell>
          <cell r="I77" t="str">
            <v>L</v>
          </cell>
          <cell r="J77">
            <v>67.599999999999994</v>
          </cell>
          <cell r="K77">
            <v>0.75</v>
          </cell>
          <cell r="L77">
            <v>0.95</v>
          </cell>
          <cell r="M77">
            <v>0.97</v>
          </cell>
          <cell r="N77">
            <v>97.8</v>
          </cell>
          <cell r="O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67.599999999999994</v>
          </cell>
          <cell r="AH77">
            <v>0.75</v>
          </cell>
          <cell r="AI77">
            <v>0.95</v>
          </cell>
          <cell r="AJ77">
            <v>0.97</v>
          </cell>
          <cell r="AK77">
            <v>97.8</v>
          </cell>
          <cell r="AL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67.599999999999994</v>
          </cell>
          <cell r="BE77">
            <v>0.75</v>
          </cell>
          <cell r="BF77">
            <v>0.95</v>
          </cell>
          <cell r="BG77">
            <v>0.97</v>
          </cell>
          <cell r="BH77">
            <v>97.8</v>
          </cell>
          <cell r="BI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67.599999999999994</v>
          </cell>
          <cell r="CB77">
            <v>0.75</v>
          </cell>
          <cell r="CC77">
            <v>0.95</v>
          </cell>
          <cell r="CD77">
            <v>0.97</v>
          </cell>
          <cell r="CE77">
            <v>97.8</v>
          </cell>
          <cell r="CF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67.599999999999994</v>
          </cell>
          <cell r="CY77">
            <v>0.75</v>
          </cell>
          <cell r="CZ77">
            <v>0.95</v>
          </cell>
          <cell r="DA77">
            <v>0.97</v>
          </cell>
          <cell r="DB77">
            <v>97.8</v>
          </cell>
          <cell r="DC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67.599999999999994</v>
          </cell>
          <cell r="DV77">
            <v>0.75</v>
          </cell>
          <cell r="DW77">
            <v>0.95</v>
          </cell>
          <cell r="DX77">
            <v>0.97</v>
          </cell>
          <cell r="DY77">
            <v>97.8</v>
          </cell>
          <cell r="DZ77">
            <v>0</v>
          </cell>
          <cell r="EE77">
            <v>0</v>
          </cell>
        </row>
        <row r="78">
          <cell r="D78">
            <v>800</v>
          </cell>
          <cell r="E78">
            <v>11100</v>
          </cell>
          <cell r="F78" t="str">
            <v>HP1</v>
          </cell>
          <cell r="G78" t="str">
            <v>0000</v>
          </cell>
          <cell r="H78" t="str">
            <v>XA</v>
          </cell>
          <cell r="I78" t="str">
            <v>R</v>
          </cell>
          <cell r="J78">
            <v>71.2</v>
          </cell>
          <cell r="K78">
            <v>0.75</v>
          </cell>
          <cell r="L78">
            <v>0.92</v>
          </cell>
          <cell r="M78">
            <v>0.94799999999999995</v>
          </cell>
          <cell r="N78">
            <v>108.8</v>
          </cell>
          <cell r="O78">
            <v>100</v>
          </cell>
          <cell r="T78">
            <v>100</v>
          </cell>
          <cell r="U78">
            <v>5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5</v>
          </cell>
          <cell r="AA78">
            <v>544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544</v>
          </cell>
          <cell r="AG78">
            <v>71.2</v>
          </cell>
          <cell r="AH78">
            <v>0.75</v>
          </cell>
          <cell r="AI78">
            <v>0.92</v>
          </cell>
          <cell r="AJ78">
            <v>0.94799999999999995</v>
          </cell>
          <cell r="AK78">
            <v>108.8</v>
          </cell>
          <cell r="AL78">
            <v>160</v>
          </cell>
          <cell r="AM78">
            <v>719.6691176470589</v>
          </cell>
          <cell r="AQ78">
            <v>879.6691176470589</v>
          </cell>
          <cell r="AR78">
            <v>8</v>
          </cell>
          <cell r="AS78">
            <v>38</v>
          </cell>
          <cell r="AT78">
            <v>0</v>
          </cell>
          <cell r="AU78">
            <v>0</v>
          </cell>
          <cell r="AV78">
            <v>0</v>
          </cell>
          <cell r="AW78">
            <v>46</v>
          </cell>
          <cell r="AX78">
            <v>870</v>
          </cell>
          <cell r="AY78">
            <v>4134</v>
          </cell>
          <cell r="AZ78">
            <v>0</v>
          </cell>
          <cell r="BA78">
            <v>0</v>
          </cell>
          <cell r="BB78">
            <v>0</v>
          </cell>
          <cell r="BC78">
            <v>5005</v>
          </cell>
          <cell r="BD78">
            <v>71.2</v>
          </cell>
          <cell r="BE78">
            <v>0.75</v>
          </cell>
          <cell r="BF78">
            <v>0.92</v>
          </cell>
          <cell r="BG78">
            <v>0.94799999999999995</v>
          </cell>
          <cell r="BH78">
            <v>108.8</v>
          </cell>
          <cell r="BI78">
            <v>50</v>
          </cell>
          <cell r="BJ78">
            <v>719.6691176470589</v>
          </cell>
          <cell r="BN78">
            <v>769.6691176470589</v>
          </cell>
          <cell r="BO78">
            <v>2</v>
          </cell>
          <cell r="BP78">
            <v>33</v>
          </cell>
          <cell r="BQ78">
            <v>0</v>
          </cell>
          <cell r="BR78">
            <v>0</v>
          </cell>
          <cell r="BS78">
            <v>0</v>
          </cell>
          <cell r="BT78">
            <v>35</v>
          </cell>
          <cell r="BU78">
            <v>218</v>
          </cell>
          <cell r="BV78">
            <v>3590</v>
          </cell>
          <cell r="BW78">
            <v>0</v>
          </cell>
          <cell r="BX78">
            <v>0</v>
          </cell>
          <cell r="BY78">
            <v>0</v>
          </cell>
          <cell r="BZ78">
            <v>3808</v>
          </cell>
          <cell r="CA78">
            <v>71.2</v>
          </cell>
          <cell r="CB78">
            <v>0.75</v>
          </cell>
          <cell r="CC78">
            <v>0.92</v>
          </cell>
          <cell r="CD78">
            <v>0.94799999999999995</v>
          </cell>
          <cell r="CE78">
            <v>108.8</v>
          </cell>
          <cell r="CF78">
            <v>30</v>
          </cell>
          <cell r="CI78">
            <v>2358</v>
          </cell>
          <cell r="CK78">
            <v>2388</v>
          </cell>
          <cell r="CL78">
            <v>2</v>
          </cell>
          <cell r="CM78">
            <v>0</v>
          </cell>
          <cell r="CN78">
            <v>0</v>
          </cell>
          <cell r="CO78">
            <v>118</v>
          </cell>
          <cell r="CP78">
            <v>0</v>
          </cell>
          <cell r="CQ78">
            <v>119</v>
          </cell>
          <cell r="CR78">
            <v>218</v>
          </cell>
          <cell r="CS78">
            <v>0</v>
          </cell>
          <cell r="CT78">
            <v>0</v>
          </cell>
          <cell r="CU78">
            <v>12838</v>
          </cell>
          <cell r="CV78">
            <v>0</v>
          </cell>
          <cell r="CW78">
            <v>12947</v>
          </cell>
          <cell r="CX78">
            <v>71.2</v>
          </cell>
          <cell r="CY78">
            <v>0.75</v>
          </cell>
          <cell r="CZ78">
            <v>0.92</v>
          </cell>
          <cell r="DA78">
            <v>0.94799999999999995</v>
          </cell>
          <cell r="DB78">
            <v>108.8</v>
          </cell>
          <cell r="DC78">
            <v>1</v>
          </cell>
          <cell r="DF78">
            <v>3179</v>
          </cell>
          <cell r="DH78">
            <v>3180</v>
          </cell>
          <cell r="DI78">
            <v>0</v>
          </cell>
          <cell r="DJ78">
            <v>0</v>
          </cell>
          <cell r="DK78">
            <v>0</v>
          </cell>
          <cell r="DL78">
            <v>187</v>
          </cell>
          <cell r="DM78">
            <v>0</v>
          </cell>
          <cell r="DN78">
            <v>187</v>
          </cell>
          <cell r="DO78">
            <v>0</v>
          </cell>
          <cell r="DP78">
            <v>0</v>
          </cell>
          <cell r="DQ78">
            <v>0</v>
          </cell>
          <cell r="DR78">
            <v>20346</v>
          </cell>
          <cell r="DS78">
            <v>0</v>
          </cell>
          <cell r="DT78">
            <v>20346</v>
          </cell>
          <cell r="DU78">
            <v>71.2</v>
          </cell>
          <cell r="DV78">
            <v>0.75</v>
          </cell>
          <cell r="DW78">
            <v>0.92</v>
          </cell>
          <cell r="DX78">
            <v>0.94799999999999995</v>
          </cell>
          <cell r="DY78">
            <v>108.8</v>
          </cell>
          <cell r="DZ78">
            <v>0</v>
          </cell>
          <cell r="EC78">
            <v>3224</v>
          </cell>
          <cell r="EE78">
            <v>3224</v>
          </cell>
        </row>
        <row r="79">
          <cell r="D79">
            <v>800</v>
          </cell>
          <cell r="E79">
            <v>11200</v>
          </cell>
          <cell r="F79" t="str">
            <v>HP1</v>
          </cell>
          <cell r="G79" t="str">
            <v>0000</v>
          </cell>
          <cell r="H79" t="str">
            <v>XA</v>
          </cell>
          <cell r="I79" t="str">
            <v>L</v>
          </cell>
          <cell r="J79">
            <v>64.3</v>
          </cell>
          <cell r="K79">
            <v>0.75</v>
          </cell>
          <cell r="L79">
            <v>0.92</v>
          </cell>
          <cell r="M79">
            <v>0.94799999999999995</v>
          </cell>
          <cell r="N79">
            <v>98.3</v>
          </cell>
          <cell r="O79">
            <v>100</v>
          </cell>
          <cell r="T79">
            <v>100</v>
          </cell>
          <cell r="U79">
            <v>5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5</v>
          </cell>
          <cell r="AA79">
            <v>492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492</v>
          </cell>
          <cell r="AG79">
            <v>64.3</v>
          </cell>
          <cell r="AH79">
            <v>0.75</v>
          </cell>
          <cell r="AI79">
            <v>0.92</v>
          </cell>
          <cell r="AJ79">
            <v>0.94799999999999995</v>
          </cell>
          <cell r="AK79">
            <v>98.3</v>
          </cell>
          <cell r="AL79">
            <v>162</v>
          </cell>
          <cell r="AM79">
            <v>796.5412004069176</v>
          </cell>
          <cell r="AQ79">
            <v>958.5412004069176</v>
          </cell>
          <cell r="AR79">
            <v>9</v>
          </cell>
          <cell r="AS79">
            <v>42</v>
          </cell>
          <cell r="AT79">
            <v>0</v>
          </cell>
          <cell r="AU79">
            <v>0</v>
          </cell>
          <cell r="AV79">
            <v>0</v>
          </cell>
          <cell r="AW79">
            <v>50</v>
          </cell>
          <cell r="AX79">
            <v>885</v>
          </cell>
          <cell r="AY79">
            <v>4129</v>
          </cell>
          <cell r="AZ79">
            <v>0</v>
          </cell>
          <cell r="BA79">
            <v>0</v>
          </cell>
          <cell r="BB79">
            <v>0</v>
          </cell>
          <cell r="BC79">
            <v>4915</v>
          </cell>
          <cell r="BD79">
            <v>64.3</v>
          </cell>
          <cell r="BE79">
            <v>0.75</v>
          </cell>
          <cell r="BF79">
            <v>0.92</v>
          </cell>
          <cell r="BG79">
            <v>0.94799999999999995</v>
          </cell>
          <cell r="BH79">
            <v>98.3</v>
          </cell>
          <cell r="BI79">
            <v>15</v>
          </cell>
          <cell r="BJ79">
            <v>796.5412004069176</v>
          </cell>
          <cell r="BN79">
            <v>811.5412004069176</v>
          </cell>
          <cell r="BO79">
            <v>1</v>
          </cell>
          <cell r="BP79">
            <v>36</v>
          </cell>
          <cell r="BQ79">
            <v>0</v>
          </cell>
          <cell r="BR79">
            <v>0</v>
          </cell>
          <cell r="BS79">
            <v>0</v>
          </cell>
          <cell r="BT79">
            <v>37</v>
          </cell>
          <cell r="BU79">
            <v>98</v>
          </cell>
          <cell r="BV79">
            <v>3539</v>
          </cell>
          <cell r="BW79">
            <v>0</v>
          </cell>
          <cell r="BX79">
            <v>0</v>
          </cell>
          <cell r="BY79">
            <v>0</v>
          </cell>
          <cell r="BZ79">
            <v>3637</v>
          </cell>
          <cell r="CA79">
            <v>64.3</v>
          </cell>
          <cell r="CB79">
            <v>0.75</v>
          </cell>
          <cell r="CC79">
            <v>0.92</v>
          </cell>
          <cell r="CD79">
            <v>0.94799999999999995</v>
          </cell>
          <cell r="CE79">
            <v>98.3</v>
          </cell>
          <cell r="CF79">
            <v>30</v>
          </cell>
          <cell r="CI79">
            <v>2323</v>
          </cell>
          <cell r="CK79">
            <v>2353</v>
          </cell>
          <cell r="CL79">
            <v>2</v>
          </cell>
          <cell r="CM79">
            <v>0</v>
          </cell>
          <cell r="CN79">
            <v>0</v>
          </cell>
          <cell r="CO79">
            <v>116</v>
          </cell>
          <cell r="CP79">
            <v>0</v>
          </cell>
          <cell r="CQ79">
            <v>118</v>
          </cell>
          <cell r="CR79">
            <v>197</v>
          </cell>
          <cell r="CS79">
            <v>0</v>
          </cell>
          <cell r="CT79">
            <v>0</v>
          </cell>
          <cell r="CU79">
            <v>11403</v>
          </cell>
          <cell r="CV79">
            <v>0</v>
          </cell>
          <cell r="CW79">
            <v>11599</v>
          </cell>
          <cell r="CX79">
            <v>64.3</v>
          </cell>
          <cell r="CY79">
            <v>0.75</v>
          </cell>
          <cell r="CZ79">
            <v>0.92</v>
          </cell>
          <cell r="DA79">
            <v>0.94799999999999995</v>
          </cell>
          <cell r="DB79">
            <v>98.3</v>
          </cell>
          <cell r="DC79">
            <v>2</v>
          </cell>
          <cell r="DF79">
            <v>3124</v>
          </cell>
          <cell r="DH79">
            <v>3126</v>
          </cell>
          <cell r="DI79">
            <v>0</v>
          </cell>
          <cell r="DJ79">
            <v>0</v>
          </cell>
          <cell r="DK79">
            <v>0</v>
          </cell>
          <cell r="DL79">
            <v>184</v>
          </cell>
          <cell r="DM79">
            <v>0</v>
          </cell>
          <cell r="DN79">
            <v>184</v>
          </cell>
          <cell r="DO79">
            <v>0</v>
          </cell>
          <cell r="DP79">
            <v>0</v>
          </cell>
          <cell r="DQ79">
            <v>0</v>
          </cell>
          <cell r="DR79">
            <v>18087</v>
          </cell>
          <cell r="DS79">
            <v>0</v>
          </cell>
          <cell r="DT79">
            <v>18087</v>
          </cell>
          <cell r="DU79">
            <v>64.3</v>
          </cell>
          <cell r="DV79">
            <v>0.75</v>
          </cell>
          <cell r="DW79">
            <v>0.92</v>
          </cell>
          <cell r="DX79">
            <v>0.94799999999999995</v>
          </cell>
          <cell r="DY79">
            <v>98.3</v>
          </cell>
          <cell r="DZ79">
            <v>0</v>
          </cell>
          <cell r="EC79">
            <v>3224</v>
          </cell>
          <cell r="EE79">
            <v>3224</v>
          </cell>
        </row>
        <row r="80">
          <cell r="O80">
            <v>699.4</v>
          </cell>
          <cell r="P80">
            <v>93.5</v>
          </cell>
          <cell r="Q80">
            <v>0</v>
          </cell>
          <cell r="R80">
            <v>0</v>
          </cell>
          <cell r="S80">
            <v>0</v>
          </cell>
          <cell r="T80">
            <v>792.9</v>
          </cell>
          <cell r="AL80">
            <v>771.68421052631584</v>
          </cell>
          <cell r="AM80">
            <v>94.32685884494613</v>
          </cell>
          <cell r="AN80">
            <v>0</v>
          </cell>
          <cell r="AO80">
            <v>0</v>
          </cell>
          <cell r="AP80">
            <v>0</v>
          </cell>
          <cell r="AQ80">
            <v>866.01106937126201</v>
          </cell>
          <cell r="BI80">
            <v>661.40909090909088</v>
          </cell>
          <cell r="BJ80">
            <v>281.60046900245345</v>
          </cell>
          <cell r="BK80">
            <v>-6.5454545454545459</v>
          </cell>
          <cell r="BL80">
            <v>0</v>
          </cell>
          <cell r="BM80">
            <v>0</v>
          </cell>
          <cell r="BN80">
            <v>936.46410536608994</v>
          </cell>
          <cell r="CF80">
            <v>600.04999999999995</v>
          </cell>
          <cell r="CG80">
            <v>100</v>
          </cell>
          <cell r="CH80">
            <v>-17</v>
          </cell>
          <cell r="CI80">
            <v>234.05</v>
          </cell>
          <cell r="CJ80">
            <v>0</v>
          </cell>
          <cell r="CK80">
            <v>917.1</v>
          </cell>
          <cell r="DC80">
            <v>437</v>
          </cell>
          <cell r="DD80">
            <v>0</v>
          </cell>
          <cell r="DE80">
            <v>-2.3333333333333335</v>
          </cell>
          <cell r="DF80">
            <v>350.16666666666669</v>
          </cell>
          <cell r="DG80">
            <v>0</v>
          </cell>
          <cell r="DH80">
            <v>784.83333333333337</v>
          </cell>
          <cell r="DZ80">
            <v>590.04366812227079</v>
          </cell>
          <cell r="EA80">
            <v>235.28384279475983</v>
          </cell>
          <cell r="EB80">
            <v>-71.310043668122276</v>
          </cell>
          <cell r="EC80">
            <v>281.57205240174676</v>
          </cell>
          <cell r="ED80">
            <v>0</v>
          </cell>
          <cell r="EE80">
            <v>1035.5895196506551</v>
          </cell>
        </row>
        <row r="81">
          <cell r="O81">
            <v>13988</v>
          </cell>
          <cell r="P81">
            <v>1870</v>
          </cell>
          <cell r="Q81">
            <v>0</v>
          </cell>
          <cell r="R81">
            <v>0</v>
          </cell>
          <cell r="S81">
            <v>0</v>
          </cell>
          <cell r="T81">
            <v>15858</v>
          </cell>
          <cell r="U81">
            <v>701</v>
          </cell>
          <cell r="V81">
            <v>97</v>
          </cell>
          <cell r="W81">
            <v>0</v>
          </cell>
          <cell r="X81">
            <v>0</v>
          </cell>
          <cell r="Y81">
            <v>0</v>
          </cell>
          <cell r="Z81">
            <v>795</v>
          </cell>
          <cell r="AA81">
            <v>78928</v>
          </cell>
          <cell r="AB81">
            <v>10806</v>
          </cell>
          <cell r="AC81">
            <v>0</v>
          </cell>
          <cell r="AD81">
            <v>0</v>
          </cell>
          <cell r="AE81">
            <v>0</v>
          </cell>
          <cell r="AF81">
            <v>89401</v>
          </cell>
          <cell r="AL81">
            <v>14662</v>
          </cell>
          <cell r="AM81">
            <v>1792.2103180539766</v>
          </cell>
          <cell r="AN81">
            <v>0</v>
          </cell>
          <cell r="AO81">
            <v>0</v>
          </cell>
          <cell r="AP81">
            <v>0</v>
          </cell>
          <cell r="AQ81">
            <v>16454.210318053978</v>
          </cell>
          <cell r="AR81">
            <v>771</v>
          </cell>
          <cell r="AS81">
            <v>94</v>
          </cell>
          <cell r="AT81">
            <v>0</v>
          </cell>
          <cell r="AU81">
            <v>0</v>
          </cell>
          <cell r="AV81">
            <v>0</v>
          </cell>
          <cell r="AW81">
            <v>862</v>
          </cell>
          <cell r="AX81">
            <v>86808</v>
          </cell>
          <cell r="AY81">
            <v>9821</v>
          </cell>
          <cell r="AZ81">
            <v>0</v>
          </cell>
          <cell r="BA81">
            <v>0</v>
          </cell>
          <cell r="BB81">
            <v>0</v>
          </cell>
          <cell r="BC81">
            <v>96310</v>
          </cell>
          <cell r="BI81">
            <v>14551</v>
          </cell>
          <cell r="BJ81">
            <v>6195.2103180539762</v>
          </cell>
          <cell r="BK81">
            <v>-144</v>
          </cell>
          <cell r="BL81">
            <v>0</v>
          </cell>
          <cell r="BM81">
            <v>0</v>
          </cell>
          <cell r="BN81">
            <v>20602.210318053978</v>
          </cell>
          <cell r="BO81">
            <v>660</v>
          </cell>
          <cell r="BP81">
            <v>282</v>
          </cell>
          <cell r="BQ81">
            <v>-6</v>
          </cell>
          <cell r="BR81">
            <v>0</v>
          </cell>
          <cell r="BS81">
            <v>0</v>
          </cell>
          <cell r="BT81">
            <v>937</v>
          </cell>
          <cell r="BU81">
            <v>73999</v>
          </cell>
          <cell r="BV81">
            <v>30958</v>
          </cell>
          <cell r="BW81">
            <v>-664</v>
          </cell>
          <cell r="BX81">
            <v>0</v>
          </cell>
          <cell r="BY81">
            <v>0</v>
          </cell>
          <cell r="BZ81">
            <v>104402</v>
          </cell>
          <cell r="CF81">
            <v>12001</v>
          </cell>
          <cell r="CG81">
            <v>2000</v>
          </cell>
          <cell r="CH81">
            <v>-340</v>
          </cell>
          <cell r="CI81">
            <v>4681</v>
          </cell>
          <cell r="CJ81">
            <v>0</v>
          </cell>
          <cell r="CK81">
            <v>18342</v>
          </cell>
          <cell r="CL81">
            <v>602</v>
          </cell>
          <cell r="CM81">
            <v>100</v>
          </cell>
          <cell r="CN81">
            <v>-17</v>
          </cell>
          <cell r="CO81">
            <v>234</v>
          </cell>
          <cell r="CP81">
            <v>0</v>
          </cell>
          <cell r="CQ81">
            <v>918</v>
          </cell>
          <cell r="CR81">
            <v>67785</v>
          </cell>
          <cell r="CS81">
            <v>11140</v>
          </cell>
          <cell r="CT81">
            <v>-1845</v>
          </cell>
          <cell r="CU81">
            <v>24241</v>
          </cell>
          <cell r="CV81">
            <v>0</v>
          </cell>
          <cell r="CW81">
            <v>101211</v>
          </cell>
          <cell r="DC81">
            <v>7866</v>
          </cell>
          <cell r="DD81">
            <v>0</v>
          </cell>
          <cell r="DE81">
            <v>-42</v>
          </cell>
          <cell r="DF81">
            <v>6303</v>
          </cell>
          <cell r="DG81">
            <v>0</v>
          </cell>
          <cell r="DH81">
            <v>14127</v>
          </cell>
          <cell r="DI81">
            <v>462</v>
          </cell>
          <cell r="DJ81">
            <v>0</v>
          </cell>
          <cell r="DK81">
            <v>-2</v>
          </cell>
          <cell r="DL81">
            <v>371</v>
          </cell>
          <cell r="DM81">
            <v>0</v>
          </cell>
          <cell r="DN81">
            <v>831</v>
          </cell>
          <cell r="DO81">
            <v>52396</v>
          </cell>
          <cell r="DP81">
            <v>0</v>
          </cell>
          <cell r="DQ81">
            <v>-221</v>
          </cell>
          <cell r="DR81">
            <v>38433</v>
          </cell>
          <cell r="DS81">
            <v>0</v>
          </cell>
          <cell r="DT81">
            <v>90608</v>
          </cell>
          <cell r="DZ81">
            <v>13512</v>
          </cell>
          <cell r="EA81">
            <v>5388</v>
          </cell>
          <cell r="EB81">
            <v>-1633</v>
          </cell>
          <cell r="EC81">
            <v>6448</v>
          </cell>
          <cell r="ED81">
            <v>0</v>
          </cell>
          <cell r="EE81">
            <v>23715</v>
          </cell>
        </row>
        <row r="82">
          <cell r="S82">
            <v>0</v>
          </cell>
          <cell r="AP82">
            <v>0</v>
          </cell>
          <cell r="BM82">
            <v>0</v>
          </cell>
          <cell r="CJ82">
            <v>0</v>
          </cell>
          <cell r="DG82">
            <v>0</v>
          </cell>
          <cell r="ED82">
            <v>0</v>
          </cell>
        </row>
        <row r="83">
          <cell r="D83">
            <v>800</v>
          </cell>
          <cell r="E83">
            <v>21111</v>
          </cell>
          <cell r="F83" t="str">
            <v>PFF</v>
          </cell>
          <cell r="G83">
            <v>3001</v>
          </cell>
          <cell r="H83" t="str">
            <v>2WD</v>
          </cell>
          <cell r="I83" t="str">
            <v>TC</v>
          </cell>
          <cell r="J83">
            <v>75</v>
          </cell>
          <cell r="K83">
            <v>0.75</v>
          </cell>
          <cell r="L83">
            <v>0.96</v>
          </cell>
          <cell r="M83">
            <v>0.96</v>
          </cell>
          <cell r="N83">
            <v>108.5</v>
          </cell>
          <cell r="O83">
            <v>1404</v>
          </cell>
          <cell r="T83">
            <v>1404</v>
          </cell>
          <cell r="U83">
            <v>70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70</v>
          </cell>
          <cell r="AA83">
            <v>7595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7595</v>
          </cell>
          <cell r="AG83">
            <v>75</v>
          </cell>
          <cell r="AH83">
            <v>0.75</v>
          </cell>
          <cell r="AI83">
            <v>0.96</v>
          </cell>
          <cell r="AJ83">
            <v>0.96</v>
          </cell>
          <cell r="AK83">
            <v>108.5</v>
          </cell>
          <cell r="AL83">
            <v>1172</v>
          </cell>
          <cell r="AQ83">
            <v>1172</v>
          </cell>
          <cell r="AR83">
            <v>62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62</v>
          </cell>
          <cell r="AX83">
            <v>6727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6727</v>
          </cell>
          <cell r="BD83">
            <v>75</v>
          </cell>
          <cell r="BE83">
            <v>0.75</v>
          </cell>
          <cell r="BF83">
            <v>0.96</v>
          </cell>
          <cell r="BG83">
            <v>0.96</v>
          </cell>
          <cell r="BH83">
            <v>108.5</v>
          </cell>
          <cell r="BI83">
            <v>2597</v>
          </cell>
          <cell r="BJ83">
            <v>1610</v>
          </cell>
          <cell r="BN83">
            <v>4207</v>
          </cell>
          <cell r="BO83">
            <v>118</v>
          </cell>
          <cell r="BP83">
            <v>73</v>
          </cell>
          <cell r="BQ83">
            <v>0</v>
          </cell>
          <cell r="BR83">
            <v>0</v>
          </cell>
          <cell r="BS83">
            <v>0</v>
          </cell>
          <cell r="BT83">
            <v>191</v>
          </cell>
          <cell r="BU83">
            <v>12803</v>
          </cell>
          <cell r="BV83">
            <v>7921</v>
          </cell>
          <cell r="BW83">
            <v>0</v>
          </cell>
          <cell r="BX83">
            <v>0</v>
          </cell>
          <cell r="BY83">
            <v>0</v>
          </cell>
          <cell r="BZ83">
            <v>20724</v>
          </cell>
          <cell r="CA83">
            <v>75</v>
          </cell>
          <cell r="CB83">
            <v>0.75</v>
          </cell>
          <cell r="CC83">
            <v>0.96</v>
          </cell>
          <cell r="CD83">
            <v>0.96</v>
          </cell>
          <cell r="CE83">
            <v>108.5</v>
          </cell>
          <cell r="CF83">
            <v>1034</v>
          </cell>
          <cell r="CH83">
            <v>-666</v>
          </cell>
          <cell r="CK83">
            <v>368</v>
          </cell>
          <cell r="CL83">
            <v>52</v>
          </cell>
          <cell r="CM83">
            <v>0</v>
          </cell>
          <cell r="CN83">
            <v>-33</v>
          </cell>
          <cell r="CO83">
            <v>0</v>
          </cell>
          <cell r="CP83">
            <v>0</v>
          </cell>
          <cell r="CQ83">
            <v>18</v>
          </cell>
          <cell r="CR83">
            <v>5642</v>
          </cell>
          <cell r="CS83">
            <v>0</v>
          </cell>
          <cell r="CT83">
            <v>-3581</v>
          </cell>
          <cell r="CU83">
            <v>0</v>
          </cell>
          <cell r="CV83">
            <v>0</v>
          </cell>
          <cell r="CW83">
            <v>1953</v>
          </cell>
          <cell r="CX83">
            <v>75</v>
          </cell>
          <cell r="CY83">
            <v>0.75</v>
          </cell>
          <cell r="CZ83">
            <v>0.96</v>
          </cell>
          <cell r="DA83">
            <v>0.96</v>
          </cell>
          <cell r="DB83">
            <v>108.5</v>
          </cell>
          <cell r="DC83">
            <v>1669</v>
          </cell>
          <cell r="DD83">
            <v>1460</v>
          </cell>
          <cell r="DH83">
            <v>3129</v>
          </cell>
          <cell r="DI83">
            <v>98</v>
          </cell>
          <cell r="DJ83">
            <v>86</v>
          </cell>
          <cell r="DK83">
            <v>0</v>
          </cell>
          <cell r="DL83">
            <v>0</v>
          </cell>
          <cell r="DM83">
            <v>0</v>
          </cell>
          <cell r="DN83">
            <v>184</v>
          </cell>
          <cell r="DO83">
            <v>10633</v>
          </cell>
          <cell r="DP83">
            <v>9331</v>
          </cell>
          <cell r="DQ83">
            <v>0</v>
          </cell>
          <cell r="DR83">
            <v>0</v>
          </cell>
          <cell r="DS83">
            <v>0</v>
          </cell>
          <cell r="DT83">
            <v>19964</v>
          </cell>
          <cell r="DU83">
            <v>75</v>
          </cell>
          <cell r="DV83">
            <v>0.75</v>
          </cell>
          <cell r="DW83">
            <v>0.96</v>
          </cell>
          <cell r="DX83">
            <v>0.96</v>
          </cell>
          <cell r="DY83">
            <v>108.5</v>
          </cell>
          <cell r="DZ83">
            <v>2090</v>
          </cell>
          <cell r="EB83">
            <v>-730</v>
          </cell>
          <cell r="EE83">
            <v>1360</v>
          </cell>
        </row>
        <row r="84">
          <cell r="D84">
            <v>800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73</v>
          </cell>
          <cell r="CB84">
            <v>0.85</v>
          </cell>
          <cell r="CC84">
            <v>0</v>
          </cell>
          <cell r="CD84">
            <v>0.9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73</v>
          </cell>
          <cell r="CY84">
            <v>0.85</v>
          </cell>
          <cell r="CZ84">
            <v>0</v>
          </cell>
          <cell r="DA84">
            <v>0.9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73</v>
          </cell>
          <cell r="DV84">
            <v>0.85</v>
          </cell>
          <cell r="DW84">
            <v>0</v>
          </cell>
          <cell r="DX84">
            <v>0.9</v>
          </cell>
          <cell r="EE84">
            <v>0</v>
          </cell>
        </row>
        <row r="85">
          <cell r="J85">
            <v>75</v>
          </cell>
          <cell r="K85">
            <v>0.75</v>
          </cell>
          <cell r="L85">
            <v>0.98</v>
          </cell>
          <cell r="M85">
            <v>0.98</v>
          </cell>
          <cell r="N85">
            <v>104.1</v>
          </cell>
          <cell r="O85">
            <v>70.2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70.2</v>
          </cell>
          <cell r="AL85">
            <v>61.684210526315788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61.684210526315788</v>
          </cell>
          <cell r="BI85">
            <v>118.04545454545455</v>
          </cell>
          <cell r="BJ85">
            <v>73.181818181818187</v>
          </cell>
          <cell r="BK85">
            <v>0</v>
          </cell>
          <cell r="BL85">
            <v>0</v>
          </cell>
          <cell r="BM85">
            <v>0</v>
          </cell>
          <cell r="BN85">
            <v>191.22727272727272</v>
          </cell>
          <cell r="CF85">
            <v>51.7</v>
          </cell>
          <cell r="CG85">
            <v>0</v>
          </cell>
          <cell r="CH85">
            <v>-33.299999999999997</v>
          </cell>
          <cell r="CI85">
            <v>0</v>
          </cell>
          <cell r="CJ85">
            <v>0</v>
          </cell>
          <cell r="CK85">
            <v>18.399999999999999</v>
          </cell>
          <cell r="DC85">
            <v>92.722222222222229</v>
          </cell>
          <cell r="DD85">
            <v>81.111111111111114</v>
          </cell>
          <cell r="DE85">
            <v>0</v>
          </cell>
          <cell r="DF85">
            <v>0</v>
          </cell>
          <cell r="DG85">
            <v>0</v>
          </cell>
          <cell r="DH85">
            <v>173.83333333333334</v>
          </cell>
          <cell r="DZ85">
            <v>91.266375545851531</v>
          </cell>
          <cell r="EA85">
            <v>0</v>
          </cell>
          <cell r="EB85">
            <v>-31.877729257641924</v>
          </cell>
          <cell r="EC85">
            <v>0</v>
          </cell>
          <cell r="ED85">
            <v>0</v>
          </cell>
          <cell r="EE85">
            <v>59.388646288209614</v>
          </cell>
        </row>
        <row r="86">
          <cell r="J86">
            <v>70</v>
          </cell>
          <cell r="K86">
            <v>0.75</v>
          </cell>
          <cell r="L86">
            <v>0.98</v>
          </cell>
          <cell r="M86">
            <v>0.98</v>
          </cell>
          <cell r="N86">
            <v>97.2</v>
          </cell>
          <cell r="O86">
            <v>1404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1404</v>
          </cell>
          <cell r="U86">
            <v>70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70</v>
          </cell>
          <cell r="AA86">
            <v>7595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7595</v>
          </cell>
          <cell r="AL86">
            <v>1172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1172</v>
          </cell>
          <cell r="AR86">
            <v>62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62</v>
          </cell>
          <cell r="AX86">
            <v>6727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6727</v>
          </cell>
          <cell r="BI86">
            <v>2597</v>
          </cell>
          <cell r="BJ86">
            <v>1610</v>
          </cell>
          <cell r="BK86">
            <v>0</v>
          </cell>
          <cell r="BL86">
            <v>0</v>
          </cell>
          <cell r="BM86">
            <v>0</v>
          </cell>
          <cell r="BN86">
            <v>4207</v>
          </cell>
          <cell r="BO86">
            <v>118</v>
          </cell>
          <cell r="BP86">
            <v>73</v>
          </cell>
          <cell r="BQ86">
            <v>0</v>
          </cell>
          <cell r="BR86">
            <v>0</v>
          </cell>
          <cell r="BS86">
            <v>0</v>
          </cell>
          <cell r="BT86">
            <v>191</v>
          </cell>
          <cell r="BU86">
            <v>12803</v>
          </cell>
          <cell r="BV86">
            <v>7921</v>
          </cell>
          <cell r="BW86">
            <v>0</v>
          </cell>
          <cell r="BX86">
            <v>0</v>
          </cell>
          <cell r="BY86">
            <v>0</v>
          </cell>
          <cell r="BZ86">
            <v>20724</v>
          </cell>
          <cell r="CF86">
            <v>1034</v>
          </cell>
          <cell r="CG86">
            <v>0</v>
          </cell>
          <cell r="CH86">
            <v>-666</v>
          </cell>
          <cell r="CI86">
            <v>0</v>
          </cell>
          <cell r="CJ86">
            <v>0</v>
          </cell>
          <cell r="CK86">
            <v>368</v>
          </cell>
          <cell r="CL86">
            <v>52</v>
          </cell>
          <cell r="CM86">
            <v>0</v>
          </cell>
          <cell r="CN86">
            <v>-33</v>
          </cell>
          <cell r="CO86">
            <v>0</v>
          </cell>
          <cell r="CP86">
            <v>0</v>
          </cell>
          <cell r="CQ86">
            <v>18</v>
          </cell>
          <cell r="CR86">
            <v>5642</v>
          </cell>
          <cell r="CS86">
            <v>0</v>
          </cell>
          <cell r="CT86">
            <v>-3581</v>
          </cell>
          <cell r="CU86">
            <v>0</v>
          </cell>
          <cell r="CV86">
            <v>0</v>
          </cell>
          <cell r="CW86">
            <v>1953</v>
          </cell>
          <cell r="DC86">
            <v>1669</v>
          </cell>
          <cell r="DD86">
            <v>1460</v>
          </cell>
          <cell r="DE86">
            <v>0</v>
          </cell>
          <cell r="DF86">
            <v>0</v>
          </cell>
          <cell r="DG86">
            <v>0</v>
          </cell>
          <cell r="DH86">
            <v>3129</v>
          </cell>
          <cell r="DI86">
            <v>98</v>
          </cell>
          <cell r="DJ86">
            <v>86</v>
          </cell>
          <cell r="DK86">
            <v>0</v>
          </cell>
          <cell r="DL86">
            <v>0</v>
          </cell>
          <cell r="DM86">
            <v>0</v>
          </cell>
          <cell r="DN86">
            <v>184</v>
          </cell>
          <cell r="DO86">
            <v>10633</v>
          </cell>
          <cell r="DP86">
            <v>9331</v>
          </cell>
          <cell r="DQ86">
            <v>0</v>
          </cell>
          <cell r="DR86">
            <v>0</v>
          </cell>
          <cell r="DS86">
            <v>0</v>
          </cell>
          <cell r="DT86">
            <v>19964</v>
          </cell>
          <cell r="DZ86">
            <v>2090</v>
          </cell>
          <cell r="EA86">
            <v>0</v>
          </cell>
          <cell r="EB86">
            <v>-730</v>
          </cell>
          <cell r="EC86">
            <v>0</v>
          </cell>
          <cell r="ED86">
            <v>0</v>
          </cell>
          <cell r="EE86">
            <v>1360</v>
          </cell>
        </row>
        <row r="88">
          <cell r="D88">
            <v>800</v>
          </cell>
          <cell r="E88">
            <v>27111</v>
          </cell>
          <cell r="F88" t="str">
            <v>NP5</v>
          </cell>
          <cell r="G88" t="str">
            <v>2WD-N</v>
          </cell>
          <cell r="H88" t="str">
            <v>AA</v>
          </cell>
          <cell r="I88" t="str">
            <v>MAI</v>
          </cell>
          <cell r="J88">
            <v>38.700000000000003</v>
          </cell>
          <cell r="K88">
            <v>0.75</v>
          </cell>
          <cell r="L88">
            <v>0.96</v>
          </cell>
          <cell r="M88">
            <v>0.97</v>
          </cell>
          <cell r="N88">
            <v>55.4</v>
          </cell>
          <cell r="O88">
            <v>10287</v>
          </cell>
          <cell r="P88">
            <v>3000</v>
          </cell>
          <cell r="T88">
            <v>13287</v>
          </cell>
          <cell r="U88">
            <v>514</v>
          </cell>
          <cell r="V88">
            <v>150</v>
          </cell>
          <cell r="W88">
            <v>0</v>
          </cell>
          <cell r="X88">
            <v>0</v>
          </cell>
          <cell r="Y88">
            <v>0</v>
          </cell>
          <cell r="Z88">
            <v>664</v>
          </cell>
          <cell r="AA88">
            <v>28476</v>
          </cell>
          <cell r="AB88">
            <v>8310</v>
          </cell>
          <cell r="AC88">
            <v>0</v>
          </cell>
          <cell r="AD88">
            <v>0</v>
          </cell>
          <cell r="AE88">
            <v>0</v>
          </cell>
          <cell r="AF88">
            <v>36786</v>
          </cell>
          <cell r="AG88">
            <v>38.700000000000003</v>
          </cell>
          <cell r="AH88">
            <v>0.75</v>
          </cell>
          <cell r="AI88">
            <v>0.96</v>
          </cell>
          <cell r="AJ88">
            <v>0.97</v>
          </cell>
          <cell r="AK88">
            <v>55.4</v>
          </cell>
          <cell r="AL88">
            <v>9955</v>
          </cell>
          <cell r="AM88">
            <v>500</v>
          </cell>
          <cell r="AN88">
            <v>-355</v>
          </cell>
          <cell r="AQ88">
            <v>10100</v>
          </cell>
          <cell r="AR88">
            <v>524</v>
          </cell>
          <cell r="AS88">
            <v>26</v>
          </cell>
          <cell r="AT88">
            <v>-19</v>
          </cell>
          <cell r="AU88">
            <v>0</v>
          </cell>
          <cell r="AV88">
            <v>0</v>
          </cell>
          <cell r="AW88">
            <v>532</v>
          </cell>
          <cell r="AX88">
            <v>29030</v>
          </cell>
          <cell r="AY88">
            <v>1440</v>
          </cell>
          <cell r="AZ88">
            <v>-1053</v>
          </cell>
          <cell r="BA88">
            <v>0</v>
          </cell>
          <cell r="BB88">
            <v>0</v>
          </cell>
          <cell r="BC88">
            <v>29473</v>
          </cell>
          <cell r="BD88">
            <v>38.700000000000003</v>
          </cell>
          <cell r="BE88">
            <v>0.75</v>
          </cell>
          <cell r="BF88">
            <v>0.96</v>
          </cell>
          <cell r="BG88">
            <v>0.97</v>
          </cell>
          <cell r="BH88">
            <v>55.4</v>
          </cell>
          <cell r="BI88">
            <v>10629</v>
          </cell>
          <cell r="BJ88">
            <v>-250</v>
          </cell>
          <cell r="BK88">
            <v>-3429</v>
          </cell>
          <cell r="BN88">
            <v>6950</v>
          </cell>
          <cell r="BO88">
            <v>483</v>
          </cell>
          <cell r="BP88">
            <v>-11</v>
          </cell>
          <cell r="BQ88">
            <v>-156</v>
          </cell>
          <cell r="BR88">
            <v>0</v>
          </cell>
          <cell r="BS88">
            <v>0</v>
          </cell>
          <cell r="BT88">
            <v>316</v>
          </cell>
          <cell r="BU88">
            <v>26758</v>
          </cell>
          <cell r="BV88">
            <v>-609</v>
          </cell>
          <cell r="BW88">
            <v>-8642</v>
          </cell>
          <cell r="BX88">
            <v>0</v>
          </cell>
          <cell r="BY88">
            <v>0</v>
          </cell>
          <cell r="BZ88">
            <v>17506</v>
          </cell>
          <cell r="CA88">
            <v>38.700000000000003</v>
          </cell>
          <cell r="CB88">
            <v>0.75</v>
          </cell>
          <cell r="CC88">
            <v>0.96</v>
          </cell>
          <cell r="CD88">
            <v>0.97</v>
          </cell>
          <cell r="CE88">
            <v>55.4</v>
          </cell>
          <cell r="CF88">
            <v>10622</v>
          </cell>
          <cell r="CG88">
            <v>2000</v>
          </cell>
          <cell r="CH88">
            <v>-2399</v>
          </cell>
          <cell r="CK88">
            <v>10223</v>
          </cell>
          <cell r="CL88">
            <v>531</v>
          </cell>
          <cell r="CM88">
            <v>100</v>
          </cell>
          <cell r="CN88">
            <v>-120</v>
          </cell>
          <cell r="CO88">
            <v>0</v>
          </cell>
          <cell r="CP88">
            <v>0</v>
          </cell>
          <cell r="CQ88">
            <v>511</v>
          </cell>
          <cell r="CR88">
            <v>29417</v>
          </cell>
          <cell r="CS88">
            <v>5540</v>
          </cell>
          <cell r="CT88">
            <v>-6648</v>
          </cell>
          <cell r="CU88">
            <v>0</v>
          </cell>
          <cell r="CV88">
            <v>0</v>
          </cell>
          <cell r="CW88">
            <v>28309</v>
          </cell>
          <cell r="CX88">
            <v>38.700000000000003</v>
          </cell>
          <cell r="CY88">
            <v>0.75</v>
          </cell>
          <cell r="CZ88">
            <v>0.96</v>
          </cell>
          <cell r="DA88">
            <v>0.97</v>
          </cell>
          <cell r="DB88">
            <v>55.4</v>
          </cell>
          <cell r="DC88">
            <v>8446</v>
          </cell>
          <cell r="DD88">
            <v>3404</v>
          </cell>
          <cell r="DH88">
            <v>11850</v>
          </cell>
          <cell r="DI88">
            <v>497</v>
          </cell>
          <cell r="DJ88">
            <v>200</v>
          </cell>
          <cell r="DK88">
            <v>0</v>
          </cell>
          <cell r="DL88">
            <v>0</v>
          </cell>
          <cell r="DM88">
            <v>0</v>
          </cell>
          <cell r="DN88">
            <v>697</v>
          </cell>
          <cell r="DO88">
            <v>27534</v>
          </cell>
          <cell r="DP88">
            <v>11080</v>
          </cell>
          <cell r="DQ88">
            <v>0</v>
          </cell>
          <cell r="DR88">
            <v>0</v>
          </cell>
          <cell r="DS88">
            <v>0</v>
          </cell>
          <cell r="DT88">
            <v>38614</v>
          </cell>
          <cell r="DU88">
            <v>38.700000000000003</v>
          </cell>
          <cell r="DV88">
            <v>0.75</v>
          </cell>
          <cell r="DW88">
            <v>0.96</v>
          </cell>
          <cell r="DX88">
            <v>0.97</v>
          </cell>
          <cell r="DY88">
            <v>55.4</v>
          </cell>
          <cell r="DZ88">
            <v>12454</v>
          </cell>
          <cell r="EB88">
            <v>-4654</v>
          </cell>
          <cell r="EE88">
            <v>7800</v>
          </cell>
        </row>
        <row r="89">
          <cell r="D89">
            <v>800</v>
          </cell>
          <cell r="E89">
            <v>27111</v>
          </cell>
          <cell r="F89" t="str">
            <v>ＺＭ</v>
          </cell>
          <cell r="H89" t="str">
            <v>2/4W</v>
          </cell>
          <cell r="I89" t="str">
            <v>MAI</v>
          </cell>
          <cell r="J89">
            <v>38.700000000000003</v>
          </cell>
          <cell r="K89">
            <v>0.75</v>
          </cell>
          <cell r="L89">
            <v>0.96</v>
          </cell>
          <cell r="M89">
            <v>0.97</v>
          </cell>
          <cell r="N89">
            <v>55.4</v>
          </cell>
          <cell r="O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38.700000000000003</v>
          </cell>
          <cell r="AH89">
            <v>0.75</v>
          </cell>
          <cell r="AI89">
            <v>0.96</v>
          </cell>
          <cell r="AJ89">
            <v>0.97</v>
          </cell>
          <cell r="AK89">
            <v>55.4</v>
          </cell>
          <cell r="AL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38.700000000000003</v>
          </cell>
          <cell r="BE89">
            <v>0.75</v>
          </cell>
          <cell r="BF89">
            <v>0.96</v>
          </cell>
          <cell r="BG89">
            <v>0.97</v>
          </cell>
          <cell r="BH89">
            <v>55.4</v>
          </cell>
          <cell r="BI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38.700000000000003</v>
          </cell>
          <cell r="CB89">
            <v>0.75</v>
          </cell>
          <cell r="CC89">
            <v>0.96</v>
          </cell>
          <cell r="CD89">
            <v>0.97</v>
          </cell>
          <cell r="CE89">
            <v>55.4</v>
          </cell>
          <cell r="CF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38.700000000000003</v>
          </cell>
          <cell r="CY89">
            <v>0.75</v>
          </cell>
          <cell r="CZ89">
            <v>0.96</v>
          </cell>
          <cell r="DA89">
            <v>0.97</v>
          </cell>
          <cell r="DB89">
            <v>55.4</v>
          </cell>
          <cell r="DC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38.700000000000003</v>
          </cell>
          <cell r="DV89">
            <v>0.75</v>
          </cell>
          <cell r="DW89">
            <v>0.96</v>
          </cell>
          <cell r="DX89">
            <v>0.97</v>
          </cell>
          <cell r="DY89">
            <v>55.4</v>
          </cell>
          <cell r="DZ89">
            <v>0</v>
          </cell>
          <cell r="EE89">
            <v>0</v>
          </cell>
        </row>
        <row r="90">
          <cell r="J90">
            <v>38.700000000000003</v>
          </cell>
          <cell r="K90">
            <v>0.8</v>
          </cell>
          <cell r="L90">
            <v>0.96</v>
          </cell>
          <cell r="M90">
            <v>0.97</v>
          </cell>
          <cell r="N90">
            <v>51.9</v>
          </cell>
          <cell r="O90">
            <v>514.35</v>
          </cell>
          <cell r="P90">
            <v>150</v>
          </cell>
          <cell r="Q90">
            <v>0</v>
          </cell>
          <cell r="R90">
            <v>0</v>
          </cell>
          <cell r="S90">
            <v>0</v>
          </cell>
          <cell r="T90">
            <v>664.35</v>
          </cell>
          <cell r="AL90">
            <v>523.9473684210526</v>
          </cell>
          <cell r="AM90">
            <v>26.315789473684209</v>
          </cell>
          <cell r="AN90">
            <v>-18.684210526315791</v>
          </cell>
          <cell r="AO90">
            <v>0</v>
          </cell>
          <cell r="AP90">
            <v>0</v>
          </cell>
          <cell r="AQ90">
            <v>531.57894736842104</v>
          </cell>
          <cell r="BI90">
            <v>483.13636363636363</v>
          </cell>
          <cell r="BJ90">
            <v>-11.363636363636363</v>
          </cell>
          <cell r="BK90">
            <v>-155.86363636363637</v>
          </cell>
          <cell r="BL90">
            <v>0</v>
          </cell>
          <cell r="BM90">
            <v>0</v>
          </cell>
          <cell r="BN90">
            <v>315.90909090909093</v>
          </cell>
          <cell r="CF90">
            <v>531.1</v>
          </cell>
          <cell r="CG90">
            <v>100</v>
          </cell>
          <cell r="CH90">
            <v>-119.95</v>
          </cell>
          <cell r="CI90">
            <v>0</v>
          </cell>
          <cell r="CJ90">
            <v>0</v>
          </cell>
          <cell r="CK90">
            <v>511.15</v>
          </cell>
          <cell r="DC90">
            <v>469.22222222222223</v>
          </cell>
          <cell r="DD90">
            <v>189.11111111111111</v>
          </cell>
          <cell r="DE90">
            <v>0</v>
          </cell>
          <cell r="DF90">
            <v>0</v>
          </cell>
          <cell r="DG90">
            <v>0</v>
          </cell>
          <cell r="DH90">
            <v>658.33333333333337</v>
          </cell>
          <cell r="DZ90">
            <v>543.84279475982532</v>
          </cell>
          <cell r="EA90">
            <v>0</v>
          </cell>
          <cell r="EB90">
            <v>-203.23144104803495</v>
          </cell>
          <cell r="EC90">
            <v>0</v>
          </cell>
          <cell r="ED90">
            <v>0</v>
          </cell>
          <cell r="EE90">
            <v>340.6113537117904</v>
          </cell>
        </row>
        <row r="91">
          <cell r="O91">
            <v>10287</v>
          </cell>
          <cell r="P91">
            <v>3000</v>
          </cell>
          <cell r="Q91">
            <v>0</v>
          </cell>
          <cell r="R91">
            <v>0</v>
          </cell>
          <cell r="S91">
            <v>0</v>
          </cell>
          <cell r="T91">
            <v>13287</v>
          </cell>
          <cell r="U91">
            <v>514</v>
          </cell>
          <cell r="V91">
            <v>150</v>
          </cell>
          <cell r="W91">
            <v>0</v>
          </cell>
          <cell r="X91">
            <v>0</v>
          </cell>
          <cell r="Y91">
            <v>0</v>
          </cell>
          <cell r="Z91">
            <v>664</v>
          </cell>
          <cell r="AA91">
            <v>28476</v>
          </cell>
          <cell r="AB91">
            <v>8310</v>
          </cell>
          <cell r="AC91">
            <v>0</v>
          </cell>
          <cell r="AD91">
            <v>0</v>
          </cell>
          <cell r="AE91">
            <v>0</v>
          </cell>
          <cell r="AF91">
            <v>36786</v>
          </cell>
          <cell r="AL91">
            <v>9955</v>
          </cell>
          <cell r="AM91">
            <v>500</v>
          </cell>
          <cell r="AN91">
            <v>-355</v>
          </cell>
          <cell r="AO91">
            <v>0</v>
          </cell>
          <cell r="AP91">
            <v>0</v>
          </cell>
          <cell r="AQ91">
            <v>10100</v>
          </cell>
          <cell r="AR91">
            <v>524</v>
          </cell>
          <cell r="AS91">
            <v>26</v>
          </cell>
          <cell r="AT91">
            <v>-19</v>
          </cell>
          <cell r="AU91">
            <v>0</v>
          </cell>
          <cell r="AV91">
            <v>0</v>
          </cell>
          <cell r="AW91">
            <v>532</v>
          </cell>
          <cell r="AX91">
            <v>29030</v>
          </cell>
          <cell r="AY91">
            <v>1440</v>
          </cell>
          <cell r="AZ91">
            <v>-1053</v>
          </cell>
          <cell r="BA91">
            <v>0</v>
          </cell>
          <cell r="BB91">
            <v>0</v>
          </cell>
          <cell r="BC91">
            <v>29473</v>
          </cell>
          <cell r="BI91">
            <v>10629</v>
          </cell>
          <cell r="BJ91">
            <v>-250</v>
          </cell>
          <cell r="BK91">
            <v>-3429</v>
          </cell>
          <cell r="BL91">
            <v>0</v>
          </cell>
          <cell r="BM91">
            <v>0</v>
          </cell>
          <cell r="BN91">
            <v>6950</v>
          </cell>
          <cell r="BO91">
            <v>483</v>
          </cell>
          <cell r="BP91">
            <v>-11</v>
          </cell>
          <cell r="BQ91">
            <v>-156</v>
          </cell>
          <cell r="BR91">
            <v>0</v>
          </cell>
          <cell r="BS91">
            <v>0</v>
          </cell>
          <cell r="BT91">
            <v>316</v>
          </cell>
          <cell r="BU91">
            <v>26758</v>
          </cell>
          <cell r="BV91">
            <v>-609</v>
          </cell>
          <cell r="BW91">
            <v>-8642</v>
          </cell>
          <cell r="BX91">
            <v>0</v>
          </cell>
          <cell r="BY91">
            <v>0</v>
          </cell>
          <cell r="BZ91">
            <v>17506</v>
          </cell>
          <cell r="CF91">
            <v>10622</v>
          </cell>
          <cell r="CG91">
            <v>2000</v>
          </cell>
          <cell r="CH91">
            <v>-2399</v>
          </cell>
          <cell r="CI91">
            <v>0</v>
          </cell>
          <cell r="CJ91">
            <v>0</v>
          </cell>
          <cell r="CK91">
            <v>10223</v>
          </cell>
          <cell r="CL91">
            <v>531</v>
          </cell>
          <cell r="CM91">
            <v>100</v>
          </cell>
          <cell r="CN91">
            <v>-120</v>
          </cell>
          <cell r="CO91">
            <v>0</v>
          </cell>
          <cell r="CP91">
            <v>0</v>
          </cell>
          <cell r="CQ91">
            <v>511</v>
          </cell>
          <cell r="CR91">
            <v>29417</v>
          </cell>
          <cell r="CS91">
            <v>5540</v>
          </cell>
          <cell r="CT91">
            <v>-6648</v>
          </cell>
          <cell r="CU91">
            <v>0</v>
          </cell>
          <cell r="CV91">
            <v>0</v>
          </cell>
          <cell r="CW91">
            <v>28309</v>
          </cell>
          <cell r="DC91">
            <v>8446</v>
          </cell>
          <cell r="DD91">
            <v>3404</v>
          </cell>
          <cell r="DE91">
            <v>0</v>
          </cell>
          <cell r="DF91">
            <v>0</v>
          </cell>
          <cell r="DG91">
            <v>0</v>
          </cell>
          <cell r="DH91">
            <v>11850</v>
          </cell>
          <cell r="DI91">
            <v>497</v>
          </cell>
          <cell r="DJ91">
            <v>200</v>
          </cell>
          <cell r="DK91">
            <v>0</v>
          </cell>
          <cell r="DL91">
            <v>0</v>
          </cell>
          <cell r="DM91">
            <v>0</v>
          </cell>
          <cell r="DN91">
            <v>697</v>
          </cell>
          <cell r="DO91">
            <v>27534</v>
          </cell>
          <cell r="DP91">
            <v>11080</v>
          </cell>
          <cell r="DQ91">
            <v>0</v>
          </cell>
          <cell r="DR91">
            <v>0</v>
          </cell>
          <cell r="DS91">
            <v>0</v>
          </cell>
          <cell r="DT91">
            <v>38614</v>
          </cell>
          <cell r="DZ91">
            <v>12454</v>
          </cell>
          <cell r="EA91">
            <v>0</v>
          </cell>
          <cell r="EB91">
            <v>-4654</v>
          </cell>
          <cell r="EC91">
            <v>0</v>
          </cell>
          <cell r="ED91">
            <v>0</v>
          </cell>
          <cell r="EE91">
            <v>7800</v>
          </cell>
        </row>
        <row r="93">
          <cell r="D93">
            <v>800</v>
          </cell>
          <cell r="E93">
            <v>50115</v>
          </cell>
          <cell r="F93" t="str">
            <v>GET</v>
          </cell>
          <cell r="G93" t="str">
            <v>0000</v>
          </cell>
          <cell r="H93" t="str">
            <v>RRﾌﾚ-ﾑ</v>
          </cell>
          <cell r="J93">
            <v>83</v>
          </cell>
          <cell r="K93">
            <v>0.75</v>
          </cell>
          <cell r="L93">
            <v>0.95</v>
          </cell>
          <cell r="M93">
            <v>1</v>
          </cell>
          <cell r="N93">
            <v>116.5</v>
          </cell>
          <cell r="O93">
            <v>3785</v>
          </cell>
          <cell r="S93">
            <v>0</v>
          </cell>
          <cell r="T93">
            <v>3785</v>
          </cell>
          <cell r="U93">
            <v>189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189</v>
          </cell>
          <cell r="AA93">
            <v>22019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22019</v>
          </cell>
          <cell r="AG93">
            <v>83</v>
          </cell>
          <cell r="AH93">
            <v>0.75</v>
          </cell>
          <cell r="AI93">
            <v>0.95</v>
          </cell>
          <cell r="AJ93">
            <v>1</v>
          </cell>
          <cell r="AK93">
            <v>116.5</v>
          </cell>
          <cell r="AL93">
            <v>3120</v>
          </cell>
          <cell r="AQ93">
            <v>3120</v>
          </cell>
          <cell r="AR93">
            <v>164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164</v>
          </cell>
          <cell r="AX93">
            <v>19106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19106</v>
          </cell>
          <cell r="BD93">
            <v>83</v>
          </cell>
          <cell r="BE93">
            <v>0.75</v>
          </cell>
          <cell r="BF93">
            <v>0.95</v>
          </cell>
          <cell r="BG93">
            <v>1</v>
          </cell>
          <cell r="BH93">
            <v>116.5</v>
          </cell>
          <cell r="BI93">
            <v>3518</v>
          </cell>
          <cell r="BN93">
            <v>3518</v>
          </cell>
          <cell r="BO93">
            <v>160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160</v>
          </cell>
          <cell r="BU93">
            <v>18640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18640</v>
          </cell>
          <cell r="CA93">
            <v>83</v>
          </cell>
          <cell r="CB93">
            <v>0.75</v>
          </cell>
          <cell r="CC93">
            <v>0.95</v>
          </cell>
          <cell r="CD93">
            <v>1</v>
          </cell>
          <cell r="CE93">
            <v>116.5</v>
          </cell>
          <cell r="CF93">
            <v>4212</v>
          </cell>
          <cell r="CK93">
            <v>4212</v>
          </cell>
          <cell r="CL93">
            <v>211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211</v>
          </cell>
          <cell r="CR93">
            <v>24582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24582</v>
          </cell>
          <cell r="CX93">
            <v>83</v>
          </cell>
          <cell r="CY93">
            <v>0.75</v>
          </cell>
          <cell r="CZ93">
            <v>0.95</v>
          </cell>
          <cell r="DA93">
            <v>1</v>
          </cell>
          <cell r="DB93">
            <v>116.5</v>
          </cell>
          <cell r="DC93">
            <v>2000</v>
          </cell>
          <cell r="DD93">
            <v>250</v>
          </cell>
          <cell r="DG93">
            <v>0</v>
          </cell>
          <cell r="DH93">
            <v>2250</v>
          </cell>
          <cell r="DI93">
            <v>118</v>
          </cell>
          <cell r="DJ93">
            <v>15</v>
          </cell>
          <cell r="DK93">
            <v>0</v>
          </cell>
          <cell r="DL93">
            <v>0</v>
          </cell>
          <cell r="DM93">
            <v>0</v>
          </cell>
          <cell r="DN93">
            <v>132</v>
          </cell>
          <cell r="DO93">
            <v>13747</v>
          </cell>
          <cell r="DP93">
            <v>1748</v>
          </cell>
          <cell r="DQ93">
            <v>0</v>
          </cell>
          <cell r="DR93">
            <v>0</v>
          </cell>
          <cell r="DS93">
            <v>0</v>
          </cell>
          <cell r="DT93">
            <v>15378</v>
          </cell>
          <cell r="DU93">
            <v>83</v>
          </cell>
          <cell r="DV93">
            <v>0.75</v>
          </cell>
          <cell r="DW93">
            <v>0.95</v>
          </cell>
          <cell r="DX93">
            <v>1</v>
          </cell>
          <cell r="DY93">
            <v>116.5</v>
          </cell>
          <cell r="DZ93">
            <v>3362</v>
          </cell>
          <cell r="EB93">
            <v>-250</v>
          </cell>
          <cell r="ED93">
            <v>0</v>
          </cell>
          <cell r="EE93">
            <v>3112</v>
          </cell>
        </row>
        <row r="94"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</row>
        <row r="95">
          <cell r="O95">
            <v>189.25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189.25</v>
          </cell>
          <cell r="AL95">
            <v>164.21052631578948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164.21052631578948</v>
          </cell>
          <cell r="BI95">
            <v>159.90909090909091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159.90909090909091</v>
          </cell>
          <cell r="CF95">
            <v>210.6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210.6</v>
          </cell>
          <cell r="DC95">
            <v>111.11111111111111</v>
          </cell>
          <cell r="DD95">
            <v>13.888888888888889</v>
          </cell>
          <cell r="DE95">
            <v>0</v>
          </cell>
          <cell r="DF95">
            <v>0</v>
          </cell>
          <cell r="DG95">
            <v>0</v>
          </cell>
          <cell r="DH95">
            <v>125</v>
          </cell>
          <cell r="DZ95">
            <v>146.81222707423581</v>
          </cell>
          <cell r="EA95">
            <v>0</v>
          </cell>
          <cell r="EB95">
            <v>-10.91703056768559</v>
          </cell>
          <cell r="EC95">
            <v>0</v>
          </cell>
          <cell r="ED95">
            <v>0</v>
          </cell>
          <cell r="EE95">
            <v>135.89519650655023</v>
          </cell>
        </row>
        <row r="96">
          <cell r="O96">
            <v>3785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3785</v>
          </cell>
          <cell r="U96">
            <v>189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189</v>
          </cell>
          <cell r="AA96">
            <v>22019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22019</v>
          </cell>
          <cell r="AL96">
            <v>3120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3120</v>
          </cell>
          <cell r="AR96">
            <v>164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164</v>
          </cell>
          <cell r="AX96">
            <v>19106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19106</v>
          </cell>
          <cell r="BI96">
            <v>3518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3518</v>
          </cell>
          <cell r="BO96">
            <v>160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160</v>
          </cell>
          <cell r="BU96">
            <v>18640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18640</v>
          </cell>
          <cell r="CF96">
            <v>4212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4212</v>
          </cell>
          <cell r="CL96">
            <v>211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211</v>
          </cell>
          <cell r="CR96">
            <v>24582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24582</v>
          </cell>
          <cell r="DC96">
            <v>2000</v>
          </cell>
          <cell r="DD96">
            <v>250</v>
          </cell>
          <cell r="DE96">
            <v>0</v>
          </cell>
          <cell r="DF96">
            <v>0</v>
          </cell>
          <cell r="DG96">
            <v>0</v>
          </cell>
          <cell r="DH96">
            <v>2250</v>
          </cell>
          <cell r="DI96">
            <v>118</v>
          </cell>
          <cell r="DJ96">
            <v>15</v>
          </cell>
          <cell r="DK96">
            <v>0</v>
          </cell>
          <cell r="DL96">
            <v>0</v>
          </cell>
          <cell r="DM96">
            <v>0</v>
          </cell>
          <cell r="DN96">
            <v>132</v>
          </cell>
          <cell r="DO96">
            <v>13747</v>
          </cell>
          <cell r="DP96">
            <v>1748</v>
          </cell>
          <cell r="DQ96">
            <v>0</v>
          </cell>
          <cell r="DR96">
            <v>0</v>
          </cell>
          <cell r="DS96">
            <v>0</v>
          </cell>
          <cell r="DT96">
            <v>15378</v>
          </cell>
          <cell r="DZ96">
            <v>3362</v>
          </cell>
          <cell r="EA96">
            <v>0</v>
          </cell>
          <cell r="EB96">
            <v>-250</v>
          </cell>
          <cell r="EC96">
            <v>0</v>
          </cell>
          <cell r="ED96">
            <v>0</v>
          </cell>
          <cell r="EE96">
            <v>3112</v>
          </cell>
        </row>
        <row r="98">
          <cell r="D98">
            <v>800</v>
          </cell>
          <cell r="E98" t="str">
            <v>i-GX380/440</v>
          </cell>
          <cell r="J98">
            <v>75</v>
          </cell>
          <cell r="K98">
            <v>0.75</v>
          </cell>
          <cell r="L98">
            <v>0.96</v>
          </cell>
          <cell r="M98">
            <v>0.96899999999999997</v>
          </cell>
          <cell r="N98">
            <v>107.5</v>
          </cell>
          <cell r="O98">
            <v>35</v>
          </cell>
          <cell r="T98">
            <v>35</v>
          </cell>
          <cell r="U98">
            <v>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2</v>
          </cell>
          <cell r="AA98">
            <v>215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215</v>
          </cell>
          <cell r="AG98">
            <v>75</v>
          </cell>
          <cell r="AH98">
            <v>0.75</v>
          </cell>
          <cell r="AI98">
            <v>0.96</v>
          </cell>
          <cell r="AJ98">
            <v>0.96899999999999997</v>
          </cell>
          <cell r="AK98">
            <v>107.5</v>
          </cell>
          <cell r="AL98">
            <v>10</v>
          </cell>
          <cell r="AM98">
            <v>728.37209302325584</v>
          </cell>
          <cell r="AQ98">
            <v>738.37209302325584</v>
          </cell>
          <cell r="AR98">
            <v>1</v>
          </cell>
          <cell r="AS98">
            <v>38</v>
          </cell>
          <cell r="AT98">
            <v>0</v>
          </cell>
          <cell r="AU98">
            <v>0</v>
          </cell>
          <cell r="AV98">
            <v>0</v>
          </cell>
          <cell r="AW98">
            <v>39</v>
          </cell>
          <cell r="AX98">
            <v>108</v>
          </cell>
          <cell r="AY98">
            <v>4085</v>
          </cell>
          <cell r="AZ98">
            <v>0</v>
          </cell>
          <cell r="BA98">
            <v>0</v>
          </cell>
          <cell r="BB98">
            <v>0</v>
          </cell>
          <cell r="BC98">
            <v>4193</v>
          </cell>
          <cell r="BD98">
            <v>75</v>
          </cell>
          <cell r="BE98">
            <v>0.75</v>
          </cell>
          <cell r="BF98">
            <v>0.96</v>
          </cell>
          <cell r="BG98">
            <v>0.96899999999999997</v>
          </cell>
          <cell r="BH98">
            <v>107.5</v>
          </cell>
          <cell r="BI98">
            <v>41</v>
          </cell>
          <cell r="BN98">
            <v>41</v>
          </cell>
          <cell r="BO98">
            <v>2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2</v>
          </cell>
          <cell r="BU98">
            <v>215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215</v>
          </cell>
          <cell r="CA98">
            <v>75</v>
          </cell>
          <cell r="CB98">
            <v>0.75</v>
          </cell>
          <cell r="CC98">
            <v>0.96</v>
          </cell>
          <cell r="CD98">
            <v>0.96899999999999997</v>
          </cell>
          <cell r="CE98">
            <v>107.5</v>
          </cell>
          <cell r="CF98">
            <v>56</v>
          </cell>
          <cell r="CK98">
            <v>56</v>
          </cell>
          <cell r="CL98">
            <v>3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3</v>
          </cell>
          <cell r="CR98">
            <v>323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323</v>
          </cell>
          <cell r="CX98">
            <v>75</v>
          </cell>
          <cell r="CY98">
            <v>0.75</v>
          </cell>
          <cell r="CZ98">
            <v>0.96</v>
          </cell>
          <cell r="DA98">
            <v>0.96899999999999997</v>
          </cell>
          <cell r="DB98">
            <v>107.5</v>
          </cell>
          <cell r="DC98">
            <v>24</v>
          </cell>
          <cell r="DH98">
            <v>24</v>
          </cell>
          <cell r="DI98">
            <v>1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1</v>
          </cell>
          <cell r="DO98">
            <v>108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108</v>
          </cell>
          <cell r="DU98">
            <v>75</v>
          </cell>
          <cell r="DV98">
            <v>0.75</v>
          </cell>
          <cell r="DW98">
            <v>0.96</v>
          </cell>
          <cell r="DX98">
            <v>0.96899999999999997</v>
          </cell>
          <cell r="DY98">
            <v>107.5</v>
          </cell>
          <cell r="DZ98">
            <v>20</v>
          </cell>
          <cell r="EE98">
            <v>20</v>
          </cell>
        </row>
        <row r="99">
          <cell r="D99">
            <v>800</v>
          </cell>
          <cell r="J99">
            <v>75</v>
          </cell>
          <cell r="K99">
            <v>0.75</v>
          </cell>
          <cell r="L99">
            <v>0.96</v>
          </cell>
          <cell r="M99">
            <v>0.96899999999999997</v>
          </cell>
          <cell r="N99">
            <v>107.5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75</v>
          </cell>
          <cell r="AH99">
            <v>0.75</v>
          </cell>
          <cell r="AI99">
            <v>0.96</v>
          </cell>
          <cell r="AJ99">
            <v>0.96899999999999997</v>
          </cell>
          <cell r="AK99">
            <v>107.5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75</v>
          </cell>
          <cell r="BE99">
            <v>0.75</v>
          </cell>
          <cell r="BF99">
            <v>0.96</v>
          </cell>
          <cell r="BG99">
            <v>0.96899999999999997</v>
          </cell>
          <cell r="BH99">
            <v>107.5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75</v>
          </cell>
          <cell r="CB99">
            <v>0.75</v>
          </cell>
          <cell r="CC99">
            <v>0.96</v>
          </cell>
          <cell r="CD99">
            <v>0.96899999999999997</v>
          </cell>
          <cell r="CE99">
            <v>107.5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75</v>
          </cell>
          <cell r="CY99">
            <v>0.75</v>
          </cell>
          <cell r="CZ99">
            <v>0.96</v>
          </cell>
          <cell r="DA99">
            <v>0.96899999999999997</v>
          </cell>
          <cell r="DB99">
            <v>107.5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75</v>
          </cell>
          <cell r="DV99">
            <v>0.75</v>
          </cell>
          <cell r="DW99">
            <v>0.96</v>
          </cell>
          <cell r="DX99">
            <v>0.96899999999999997</v>
          </cell>
          <cell r="DY99">
            <v>107.5</v>
          </cell>
          <cell r="EE99">
            <v>0</v>
          </cell>
        </row>
        <row r="100">
          <cell r="D100">
            <v>800</v>
          </cell>
          <cell r="J100">
            <v>75</v>
          </cell>
          <cell r="K100">
            <v>0.75</v>
          </cell>
          <cell r="L100">
            <v>0.96</v>
          </cell>
          <cell r="M100">
            <v>0.96899999999999997</v>
          </cell>
          <cell r="N100">
            <v>107.5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75</v>
          </cell>
          <cell r="AH100">
            <v>0.75</v>
          </cell>
          <cell r="AI100">
            <v>0.96</v>
          </cell>
          <cell r="AJ100">
            <v>0.96899999999999997</v>
          </cell>
          <cell r="AK100">
            <v>107.5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75</v>
          </cell>
          <cell r="BE100">
            <v>0.75</v>
          </cell>
          <cell r="BF100">
            <v>0.96</v>
          </cell>
          <cell r="BG100">
            <v>0.96899999999999997</v>
          </cell>
          <cell r="BH100">
            <v>107.5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75</v>
          </cell>
          <cell r="CB100">
            <v>0.75</v>
          </cell>
          <cell r="CC100">
            <v>0.96</v>
          </cell>
          <cell r="CD100">
            <v>0.96899999999999997</v>
          </cell>
          <cell r="CE100">
            <v>107.5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75</v>
          </cell>
          <cell r="CY100">
            <v>0.75</v>
          </cell>
          <cell r="CZ100">
            <v>0.96</v>
          </cell>
          <cell r="DA100">
            <v>0.96899999999999997</v>
          </cell>
          <cell r="DB100">
            <v>107.5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75</v>
          </cell>
          <cell r="DV100">
            <v>0.75</v>
          </cell>
          <cell r="DW100">
            <v>0.96</v>
          </cell>
          <cell r="DX100">
            <v>0.96899999999999997</v>
          </cell>
          <cell r="DY100">
            <v>107.5</v>
          </cell>
          <cell r="EE100">
            <v>0</v>
          </cell>
        </row>
        <row r="101">
          <cell r="O101">
            <v>1.75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1.75</v>
          </cell>
          <cell r="AL101">
            <v>0.52631578947368418</v>
          </cell>
          <cell r="AM101">
            <v>38.335373317013463</v>
          </cell>
          <cell r="AN101">
            <v>0</v>
          </cell>
          <cell r="AO101">
            <v>0</v>
          </cell>
          <cell r="AP101">
            <v>0</v>
          </cell>
          <cell r="AQ101">
            <v>38.861689106487148</v>
          </cell>
          <cell r="BI101">
            <v>1.8636363636363635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1.8636363636363635</v>
          </cell>
          <cell r="CF101">
            <v>2.8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2.8</v>
          </cell>
          <cell r="DC101">
            <v>1.3333333333333333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1.3333333333333333</v>
          </cell>
          <cell r="DZ101">
            <v>0.8733624454148472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0.8733624454148472</v>
          </cell>
        </row>
        <row r="102">
          <cell r="O102">
            <v>35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35</v>
          </cell>
          <cell r="U102">
            <v>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</v>
          </cell>
          <cell r="AA102">
            <v>215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215</v>
          </cell>
          <cell r="AL102">
            <v>10</v>
          </cell>
          <cell r="AM102">
            <v>728.37209302325584</v>
          </cell>
          <cell r="AN102">
            <v>0</v>
          </cell>
          <cell r="AO102">
            <v>0</v>
          </cell>
          <cell r="AP102">
            <v>0</v>
          </cell>
          <cell r="AQ102">
            <v>738.37209302325584</v>
          </cell>
          <cell r="AR102">
            <v>1</v>
          </cell>
          <cell r="AS102">
            <v>38</v>
          </cell>
          <cell r="AT102">
            <v>0</v>
          </cell>
          <cell r="AU102">
            <v>0</v>
          </cell>
          <cell r="AV102">
            <v>0</v>
          </cell>
          <cell r="AW102">
            <v>39</v>
          </cell>
          <cell r="AX102">
            <v>108</v>
          </cell>
          <cell r="AY102">
            <v>4085</v>
          </cell>
          <cell r="AZ102">
            <v>0</v>
          </cell>
          <cell r="BA102">
            <v>0</v>
          </cell>
          <cell r="BB102">
            <v>0</v>
          </cell>
          <cell r="BC102">
            <v>4193</v>
          </cell>
          <cell r="BI102">
            <v>41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41</v>
          </cell>
          <cell r="BO102">
            <v>2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2</v>
          </cell>
          <cell r="BU102">
            <v>215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215</v>
          </cell>
          <cell r="CF102">
            <v>56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56</v>
          </cell>
          <cell r="CL102">
            <v>3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3</v>
          </cell>
          <cell r="CR102">
            <v>323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323</v>
          </cell>
          <cell r="DC102">
            <v>24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24</v>
          </cell>
          <cell r="DI102">
            <v>1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1</v>
          </cell>
          <cell r="DO102">
            <v>108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108</v>
          </cell>
          <cell r="DZ102">
            <v>20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20</v>
          </cell>
        </row>
        <row r="104">
          <cell r="D104" t="str">
            <v>800ton×２台合計</v>
          </cell>
          <cell r="O104">
            <v>1474.95</v>
          </cell>
          <cell r="P104">
            <v>243.5</v>
          </cell>
          <cell r="Q104">
            <v>0</v>
          </cell>
          <cell r="R104">
            <v>0</v>
          </cell>
          <cell r="S104">
            <v>0</v>
          </cell>
          <cell r="T104">
            <v>1718.45</v>
          </cell>
          <cell r="AL104">
            <v>1522.0526315789473</v>
          </cell>
          <cell r="AM104">
            <v>158.97802163564381</v>
          </cell>
          <cell r="AN104">
            <v>-18.684210526315791</v>
          </cell>
          <cell r="AO104">
            <v>0</v>
          </cell>
          <cell r="AP104">
            <v>0</v>
          </cell>
          <cell r="AQ104">
            <v>1662.3464426882754</v>
          </cell>
          <cell r="BI104">
            <v>1424.3636363636363</v>
          </cell>
          <cell r="BJ104">
            <v>343.41865082063526</v>
          </cell>
          <cell r="BK104">
            <v>-162.40909090909091</v>
          </cell>
          <cell r="BL104">
            <v>0</v>
          </cell>
          <cell r="BM104">
            <v>0</v>
          </cell>
          <cell r="BN104">
            <v>1605.3731962751808</v>
          </cell>
          <cell r="CF104">
            <v>1396.25</v>
          </cell>
          <cell r="CG104">
            <v>200</v>
          </cell>
          <cell r="CH104">
            <v>-170.25</v>
          </cell>
          <cell r="CI104">
            <v>234.05</v>
          </cell>
          <cell r="CJ104">
            <v>0</v>
          </cell>
          <cell r="CK104">
            <v>1660.05</v>
          </cell>
          <cell r="DC104">
            <v>1111.3888888888889</v>
          </cell>
          <cell r="DD104">
            <v>284.11111111111109</v>
          </cell>
          <cell r="DE104">
            <v>-2.3333333333333335</v>
          </cell>
          <cell r="DF104">
            <v>350.16666666666669</v>
          </cell>
          <cell r="DG104">
            <v>0</v>
          </cell>
          <cell r="DH104">
            <v>1743.3333333333333</v>
          </cell>
          <cell r="DZ104">
            <v>1372.8384279475983</v>
          </cell>
          <cell r="EA104">
            <v>235.28384279475983</v>
          </cell>
          <cell r="EB104">
            <v>-317.33624454148475</v>
          </cell>
          <cell r="EC104">
            <v>281.57205240174676</v>
          </cell>
          <cell r="ED104">
            <v>0</v>
          </cell>
          <cell r="EE104">
            <v>1572.3580786026203</v>
          </cell>
        </row>
        <row r="105">
          <cell r="O105">
            <v>29499</v>
          </cell>
          <cell r="P105">
            <v>4870</v>
          </cell>
          <cell r="Q105">
            <v>0</v>
          </cell>
          <cell r="R105">
            <v>0</v>
          </cell>
          <cell r="S105">
            <v>0</v>
          </cell>
          <cell r="T105">
            <v>34369</v>
          </cell>
          <cell r="U105">
            <v>1476</v>
          </cell>
          <cell r="V105">
            <v>247</v>
          </cell>
          <cell r="W105">
            <v>0</v>
          </cell>
          <cell r="X105">
            <v>0</v>
          </cell>
          <cell r="Y105">
            <v>0</v>
          </cell>
          <cell r="Z105">
            <v>1720</v>
          </cell>
          <cell r="AA105">
            <v>137233</v>
          </cell>
          <cell r="AB105">
            <v>19116</v>
          </cell>
          <cell r="AC105">
            <v>0</v>
          </cell>
          <cell r="AD105">
            <v>0</v>
          </cell>
          <cell r="AE105">
            <v>0</v>
          </cell>
          <cell r="AF105">
            <v>156016</v>
          </cell>
          <cell r="AL105">
            <v>28919</v>
          </cell>
          <cell r="AM105">
            <v>3020.5824110772323</v>
          </cell>
          <cell r="AN105">
            <v>-355</v>
          </cell>
          <cell r="AO105">
            <v>0</v>
          </cell>
          <cell r="AP105">
            <v>0</v>
          </cell>
          <cell r="AQ105">
            <v>31584.582411077234</v>
          </cell>
          <cell r="AR105">
            <v>1522</v>
          </cell>
          <cell r="AS105">
            <v>158</v>
          </cell>
          <cell r="AT105">
            <v>-19</v>
          </cell>
          <cell r="AU105">
            <v>0</v>
          </cell>
          <cell r="AV105">
            <v>0</v>
          </cell>
          <cell r="AW105">
            <v>1659</v>
          </cell>
          <cell r="AX105">
            <v>141779</v>
          </cell>
          <cell r="AY105">
            <v>15346</v>
          </cell>
          <cell r="AZ105">
            <v>-1053</v>
          </cell>
          <cell r="BA105">
            <v>0</v>
          </cell>
          <cell r="BB105">
            <v>0</v>
          </cell>
          <cell r="BC105">
            <v>155809</v>
          </cell>
          <cell r="BI105">
            <v>31336</v>
          </cell>
          <cell r="BJ105">
            <v>7555.2103180539762</v>
          </cell>
          <cell r="BK105">
            <v>-3573</v>
          </cell>
          <cell r="BL105">
            <v>0</v>
          </cell>
          <cell r="BM105">
            <v>0</v>
          </cell>
          <cell r="BN105">
            <v>35318.210318053978</v>
          </cell>
          <cell r="BO105">
            <v>1423</v>
          </cell>
          <cell r="BP105">
            <v>344</v>
          </cell>
          <cell r="BQ105">
            <v>-162</v>
          </cell>
          <cell r="BR105">
            <v>0</v>
          </cell>
          <cell r="BS105">
            <v>0</v>
          </cell>
          <cell r="BT105">
            <v>1606</v>
          </cell>
          <cell r="BU105">
            <v>132415</v>
          </cell>
          <cell r="BV105">
            <v>38270</v>
          </cell>
          <cell r="BW105">
            <v>-9306</v>
          </cell>
          <cell r="BX105">
            <v>0</v>
          </cell>
          <cell r="BY105">
            <v>0</v>
          </cell>
          <cell r="BZ105">
            <v>161487</v>
          </cell>
          <cell r="CF105">
            <v>27925</v>
          </cell>
          <cell r="CG105">
            <v>4000</v>
          </cell>
          <cell r="CH105">
            <v>-3405</v>
          </cell>
          <cell r="CI105">
            <v>4681</v>
          </cell>
          <cell r="CJ105">
            <v>0</v>
          </cell>
          <cell r="CK105">
            <v>33201</v>
          </cell>
          <cell r="CL105">
            <v>1399</v>
          </cell>
          <cell r="CM105">
            <v>200</v>
          </cell>
          <cell r="CN105">
            <v>-170</v>
          </cell>
          <cell r="CO105">
            <v>234</v>
          </cell>
          <cell r="CP105">
            <v>0</v>
          </cell>
          <cell r="CQ105">
            <v>1661</v>
          </cell>
          <cell r="CR105">
            <v>127749</v>
          </cell>
          <cell r="CS105">
            <v>16680</v>
          </cell>
          <cell r="CT105">
            <v>-12074</v>
          </cell>
          <cell r="CU105">
            <v>24241</v>
          </cell>
          <cell r="CV105">
            <v>0</v>
          </cell>
          <cell r="CW105">
            <v>156378</v>
          </cell>
          <cell r="DC105">
            <v>20005</v>
          </cell>
          <cell r="DD105">
            <v>5114</v>
          </cell>
          <cell r="DE105">
            <v>-42</v>
          </cell>
          <cell r="DF105">
            <v>6303</v>
          </cell>
          <cell r="DG105">
            <v>0</v>
          </cell>
          <cell r="DH105">
            <v>31380</v>
          </cell>
          <cell r="DI105">
            <v>1176</v>
          </cell>
          <cell r="DJ105">
            <v>301</v>
          </cell>
          <cell r="DK105">
            <v>-2</v>
          </cell>
          <cell r="DL105">
            <v>371</v>
          </cell>
          <cell r="DM105">
            <v>0</v>
          </cell>
          <cell r="DN105">
            <v>1845</v>
          </cell>
          <cell r="DO105">
            <v>104418</v>
          </cell>
          <cell r="DP105">
            <v>22159</v>
          </cell>
          <cell r="DQ105">
            <v>-221</v>
          </cell>
          <cell r="DR105">
            <v>38433</v>
          </cell>
          <cell r="DS105">
            <v>0</v>
          </cell>
          <cell r="DT105">
            <v>164672</v>
          </cell>
          <cell r="DZ105">
            <v>31438</v>
          </cell>
          <cell r="EA105">
            <v>5388</v>
          </cell>
          <cell r="EB105">
            <v>-7267</v>
          </cell>
          <cell r="EC105">
            <v>6448</v>
          </cell>
          <cell r="ED105">
            <v>0</v>
          </cell>
          <cell r="EE105">
            <v>36007</v>
          </cell>
        </row>
        <row r="108">
          <cell r="D108" t="str">
            <v>８２期 上期 負荷表</v>
          </cell>
          <cell r="P108">
            <v>8</v>
          </cell>
          <cell r="Q108" t="str">
            <v>月決定ベース長期生産計画検討  ＤＣ</v>
          </cell>
        </row>
        <row r="109">
          <cell r="D109">
            <v>0</v>
          </cell>
          <cell r="E109">
            <v>0</v>
          </cell>
        </row>
        <row r="110">
          <cell r="D110" t="str">
            <v>作成</v>
          </cell>
          <cell r="E110">
            <v>38538</v>
          </cell>
          <cell r="G110" t="str">
            <v>'05.07.04 生産管理BL発行 8月確定生産計画、及び'05.07.04 ＭＡ追込み計画による（ＳＰ含む）</v>
          </cell>
        </row>
        <row r="111">
          <cell r="O111" t="str">
            <v>４月</v>
          </cell>
          <cell r="S111">
            <v>0</v>
          </cell>
          <cell r="T111">
            <v>20</v>
          </cell>
          <cell r="AF111">
            <v>20</v>
          </cell>
          <cell r="AL111" t="str">
            <v>５月</v>
          </cell>
          <cell r="AP111">
            <v>0</v>
          </cell>
          <cell r="AQ111">
            <v>19</v>
          </cell>
          <cell r="BC111">
            <v>19</v>
          </cell>
          <cell r="BI111" t="str">
            <v>６月</v>
          </cell>
          <cell r="BM111">
            <v>0</v>
          </cell>
          <cell r="BN111">
            <v>22</v>
          </cell>
          <cell r="BZ111">
            <v>22</v>
          </cell>
          <cell r="CF111" t="str">
            <v>７月</v>
          </cell>
          <cell r="CJ111">
            <v>0</v>
          </cell>
          <cell r="CK111">
            <v>20</v>
          </cell>
          <cell r="CW111">
            <v>20</v>
          </cell>
          <cell r="DC111" t="str">
            <v>８月</v>
          </cell>
          <cell r="DG111">
            <v>1</v>
          </cell>
          <cell r="DH111">
            <v>17</v>
          </cell>
          <cell r="DT111">
            <v>17</v>
          </cell>
          <cell r="DZ111" t="str">
            <v>９月</v>
          </cell>
          <cell r="ED111">
            <v>1</v>
          </cell>
          <cell r="EE111">
            <v>21.5</v>
          </cell>
        </row>
        <row r="112">
          <cell r="D112" t="str">
            <v>引当</v>
          </cell>
          <cell r="L112" t="str">
            <v>DC</v>
          </cell>
          <cell r="M112" t="str">
            <v>MA</v>
          </cell>
          <cell r="O112" t="str">
            <v>生          産</v>
          </cell>
          <cell r="T112" t="str">
            <v>/月</v>
          </cell>
          <cell r="U112" t="str">
            <v>生          産</v>
          </cell>
          <cell r="Z112" t="str">
            <v>/日</v>
          </cell>
          <cell r="AA112" t="str">
            <v>工          数</v>
          </cell>
          <cell r="AF112" t="str">
            <v>/日</v>
          </cell>
          <cell r="AI112" t="str">
            <v>DC</v>
          </cell>
          <cell r="AJ112" t="str">
            <v>MA</v>
          </cell>
          <cell r="AL112" t="str">
            <v>生          産</v>
          </cell>
          <cell r="AQ112" t="str">
            <v>/月</v>
          </cell>
          <cell r="AR112" t="str">
            <v>生          産</v>
          </cell>
          <cell r="AW112" t="str">
            <v>/日</v>
          </cell>
          <cell r="AX112" t="str">
            <v>工          数</v>
          </cell>
          <cell r="BC112" t="str">
            <v>/日</v>
          </cell>
          <cell r="BF112" t="str">
            <v>DC</v>
          </cell>
          <cell r="BG112" t="str">
            <v>MA</v>
          </cell>
          <cell r="BI112" t="str">
            <v>生          産</v>
          </cell>
          <cell r="BN112" t="str">
            <v>/月</v>
          </cell>
          <cell r="BO112" t="str">
            <v>生          産</v>
          </cell>
          <cell r="BT112" t="str">
            <v>/日</v>
          </cell>
          <cell r="BU112" t="str">
            <v>工          数</v>
          </cell>
          <cell r="BZ112" t="str">
            <v>/日</v>
          </cell>
          <cell r="CC112" t="str">
            <v>DC</v>
          </cell>
          <cell r="CD112" t="str">
            <v>MA</v>
          </cell>
          <cell r="CF112" t="str">
            <v>生          産</v>
          </cell>
          <cell r="CK112" t="str">
            <v>/月</v>
          </cell>
          <cell r="CL112" t="str">
            <v>生          産</v>
          </cell>
          <cell r="CQ112" t="str">
            <v>/日</v>
          </cell>
          <cell r="CR112" t="str">
            <v>工          数</v>
          </cell>
          <cell r="CW112" t="str">
            <v>/日</v>
          </cell>
          <cell r="CZ112" t="str">
            <v>DC</v>
          </cell>
          <cell r="DA112" t="str">
            <v>MA</v>
          </cell>
          <cell r="DC112" t="str">
            <v>生          産</v>
          </cell>
          <cell r="DH112" t="str">
            <v>/月</v>
          </cell>
          <cell r="DI112" t="str">
            <v>生          産</v>
          </cell>
          <cell r="DN112" t="str">
            <v>/日</v>
          </cell>
          <cell r="DO112" t="str">
            <v>工          数</v>
          </cell>
          <cell r="DT112" t="str">
            <v>/日</v>
          </cell>
          <cell r="DW112" t="str">
            <v>DC</v>
          </cell>
          <cell r="DX112" t="str">
            <v>MA</v>
          </cell>
          <cell r="DZ112" t="str">
            <v>生          産</v>
          </cell>
          <cell r="EE112" t="str">
            <v>/月</v>
          </cell>
        </row>
        <row r="113">
          <cell r="D113" t="str">
            <v>M/C</v>
          </cell>
          <cell r="E113" t="str">
            <v>部              番</v>
          </cell>
          <cell r="J113" t="str">
            <v>C T</v>
          </cell>
          <cell r="K113" t="str">
            <v>稼動率</v>
          </cell>
          <cell r="L113" t="str">
            <v>合格率</v>
          </cell>
          <cell r="M113" t="str">
            <v>合格率</v>
          </cell>
          <cell r="N113" t="str">
            <v>S T</v>
          </cell>
          <cell r="O113" t="str">
            <v>基本</v>
          </cell>
          <cell r="P113" t="str">
            <v>追込</v>
          </cell>
          <cell r="Q113" t="str">
            <v>活用</v>
          </cell>
          <cell r="R113" t="str">
            <v>フレキ</v>
          </cell>
          <cell r="S113" t="str">
            <v>外作</v>
          </cell>
          <cell r="T113" t="str">
            <v>実行</v>
          </cell>
          <cell r="U113" t="str">
            <v>基本</v>
          </cell>
          <cell r="V113" t="str">
            <v>追込</v>
          </cell>
          <cell r="W113" t="str">
            <v>活用</v>
          </cell>
          <cell r="X113" t="str">
            <v>フレキ</v>
          </cell>
          <cell r="Y113" t="str">
            <v>外作</v>
          </cell>
          <cell r="Z113" t="str">
            <v>実行</v>
          </cell>
          <cell r="AA113" t="str">
            <v>基本</v>
          </cell>
          <cell r="AB113" t="str">
            <v>追込</v>
          </cell>
          <cell r="AC113" t="str">
            <v>活用</v>
          </cell>
          <cell r="AD113" t="str">
            <v>フレキ</v>
          </cell>
          <cell r="AE113" t="str">
            <v>外作</v>
          </cell>
          <cell r="AF113" t="str">
            <v>実行</v>
          </cell>
          <cell r="AG113" t="str">
            <v>C T</v>
          </cell>
          <cell r="AH113" t="str">
            <v>稼動率</v>
          </cell>
          <cell r="AI113" t="str">
            <v>合格率</v>
          </cell>
          <cell r="AJ113" t="str">
            <v>合格率</v>
          </cell>
          <cell r="AK113" t="str">
            <v>S T</v>
          </cell>
          <cell r="AL113" t="str">
            <v>基本</v>
          </cell>
          <cell r="AM113" t="str">
            <v>追込</v>
          </cell>
          <cell r="AN113" t="str">
            <v>活用</v>
          </cell>
          <cell r="AO113" t="str">
            <v>フレキ</v>
          </cell>
          <cell r="AP113" t="str">
            <v>外作</v>
          </cell>
          <cell r="AQ113" t="str">
            <v>実行</v>
          </cell>
          <cell r="AR113" t="str">
            <v>基本</v>
          </cell>
          <cell r="AS113" t="str">
            <v>追込</v>
          </cell>
          <cell r="AT113" t="str">
            <v>活用</v>
          </cell>
          <cell r="AU113" t="str">
            <v>フレキ</v>
          </cell>
          <cell r="AV113" t="str">
            <v>外作</v>
          </cell>
          <cell r="AW113" t="str">
            <v>実行</v>
          </cell>
          <cell r="AX113" t="str">
            <v>基本</v>
          </cell>
          <cell r="AY113" t="str">
            <v>追込</v>
          </cell>
          <cell r="AZ113" t="str">
            <v>活用</v>
          </cell>
          <cell r="BA113" t="str">
            <v>フレキ</v>
          </cell>
          <cell r="BB113" t="str">
            <v>外作</v>
          </cell>
          <cell r="BC113" t="str">
            <v>実行</v>
          </cell>
          <cell r="BD113" t="str">
            <v>C T</v>
          </cell>
          <cell r="BE113" t="str">
            <v>稼動率</v>
          </cell>
          <cell r="BF113" t="str">
            <v>合格率</v>
          </cell>
          <cell r="BG113" t="str">
            <v>合格率</v>
          </cell>
          <cell r="BH113" t="str">
            <v>S T</v>
          </cell>
          <cell r="BI113" t="str">
            <v>基本</v>
          </cell>
          <cell r="BJ113" t="str">
            <v>追込</v>
          </cell>
          <cell r="BK113" t="str">
            <v>活用</v>
          </cell>
          <cell r="BL113" t="str">
            <v>フレキ</v>
          </cell>
          <cell r="BM113" t="str">
            <v>外作</v>
          </cell>
          <cell r="BN113" t="str">
            <v>実行</v>
          </cell>
          <cell r="BO113" t="str">
            <v>基本</v>
          </cell>
          <cell r="BP113" t="str">
            <v>追込</v>
          </cell>
          <cell r="BQ113" t="str">
            <v>活用</v>
          </cell>
          <cell r="BR113" t="str">
            <v>フレキ</v>
          </cell>
          <cell r="BS113" t="str">
            <v>外作</v>
          </cell>
          <cell r="BT113" t="str">
            <v>実行</v>
          </cell>
          <cell r="BU113" t="str">
            <v>基本</v>
          </cell>
          <cell r="BV113" t="str">
            <v>追込</v>
          </cell>
          <cell r="BW113" t="str">
            <v>活用</v>
          </cell>
          <cell r="BX113" t="str">
            <v>フレキ</v>
          </cell>
          <cell r="BY113" t="str">
            <v>外作</v>
          </cell>
          <cell r="BZ113" t="str">
            <v>実行</v>
          </cell>
          <cell r="CA113" t="str">
            <v>C T</v>
          </cell>
          <cell r="CB113" t="str">
            <v>稼動率</v>
          </cell>
          <cell r="CC113" t="str">
            <v>合格率</v>
          </cell>
          <cell r="CD113" t="str">
            <v>合格率</v>
          </cell>
          <cell r="CE113" t="str">
            <v>S T</v>
          </cell>
          <cell r="CF113" t="str">
            <v>基本</v>
          </cell>
          <cell r="CG113" t="str">
            <v>追込</v>
          </cell>
          <cell r="CH113" t="str">
            <v>活用</v>
          </cell>
          <cell r="CI113" t="str">
            <v>フレキ</v>
          </cell>
          <cell r="CJ113" t="str">
            <v>外作</v>
          </cell>
          <cell r="CK113" t="str">
            <v>実行</v>
          </cell>
          <cell r="CL113" t="str">
            <v>基本</v>
          </cell>
          <cell r="CM113" t="str">
            <v>追込</v>
          </cell>
          <cell r="CN113" t="str">
            <v>活用</v>
          </cell>
          <cell r="CO113" t="str">
            <v>フレキ</v>
          </cell>
          <cell r="CP113" t="str">
            <v>外作</v>
          </cell>
          <cell r="CQ113" t="str">
            <v>実行</v>
          </cell>
          <cell r="CR113" t="str">
            <v>基本</v>
          </cell>
          <cell r="CS113" t="str">
            <v>追込</v>
          </cell>
          <cell r="CT113" t="str">
            <v>活用</v>
          </cell>
          <cell r="CU113" t="str">
            <v>フレキ</v>
          </cell>
          <cell r="CV113" t="str">
            <v>外作</v>
          </cell>
          <cell r="CW113" t="str">
            <v>実行</v>
          </cell>
          <cell r="CX113" t="str">
            <v>C T</v>
          </cell>
          <cell r="CY113" t="str">
            <v>稼動率</v>
          </cell>
          <cell r="CZ113" t="str">
            <v>合格率</v>
          </cell>
          <cell r="DA113" t="str">
            <v>合格率</v>
          </cell>
          <cell r="DB113" t="str">
            <v>S T</v>
          </cell>
          <cell r="DC113" t="str">
            <v>基本</v>
          </cell>
          <cell r="DD113" t="str">
            <v>追込</v>
          </cell>
          <cell r="DE113" t="str">
            <v>活用</v>
          </cell>
          <cell r="DF113" t="str">
            <v>フレキ</v>
          </cell>
          <cell r="DG113" t="str">
            <v>外作</v>
          </cell>
          <cell r="DH113" t="str">
            <v>実行</v>
          </cell>
          <cell r="DI113" t="str">
            <v>基本</v>
          </cell>
          <cell r="DJ113" t="str">
            <v>追込</v>
          </cell>
          <cell r="DK113" t="str">
            <v>活用</v>
          </cell>
          <cell r="DL113" t="str">
            <v>フレキ</v>
          </cell>
          <cell r="DM113" t="str">
            <v>外作</v>
          </cell>
          <cell r="DN113" t="str">
            <v>実行</v>
          </cell>
          <cell r="DO113" t="str">
            <v>基本</v>
          </cell>
          <cell r="DP113" t="str">
            <v>追込</v>
          </cell>
          <cell r="DQ113" t="str">
            <v>活用</v>
          </cell>
          <cell r="DR113" t="str">
            <v>フレキ</v>
          </cell>
          <cell r="DS113" t="str">
            <v>外作</v>
          </cell>
          <cell r="DT113" t="str">
            <v>実行</v>
          </cell>
          <cell r="DU113" t="str">
            <v>C T</v>
          </cell>
          <cell r="DV113" t="str">
            <v>稼動率</v>
          </cell>
          <cell r="DW113" t="str">
            <v>合格率</v>
          </cell>
          <cell r="DX113" t="str">
            <v>合格率</v>
          </cell>
          <cell r="DY113" t="str">
            <v>S T</v>
          </cell>
          <cell r="DZ113" t="str">
            <v>基本</v>
          </cell>
          <cell r="EA113" t="str">
            <v>追込</v>
          </cell>
          <cell r="EB113" t="str">
            <v>活用</v>
          </cell>
          <cell r="EC113" t="str">
            <v>フレキ</v>
          </cell>
          <cell r="ED113" t="str">
            <v>外作</v>
          </cell>
          <cell r="EE113" t="str">
            <v>実行</v>
          </cell>
        </row>
        <row r="114">
          <cell r="D114">
            <v>1650</v>
          </cell>
          <cell r="E114">
            <v>11100</v>
          </cell>
          <cell r="F114" t="str">
            <v>NP5</v>
          </cell>
          <cell r="G114" t="str">
            <v>0000</v>
          </cell>
          <cell r="H114" t="str">
            <v>XA</v>
          </cell>
          <cell r="I114" t="str">
            <v>C/B</v>
          </cell>
          <cell r="J114">
            <v>88.9</v>
          </cell>
          <cell r="K114">
            <v>0.8</v>
          </cell>
          <cell r="L114">
            <v>0.96</v>
          </cell>
          <cell r="M114">
            <v>0.98</v>
          </cell>
          <cell r="N114">
            <v>118.1</v>
          </cell>
          <cell r="O114">
            <v>0</v>
          </cell>
          <cell r="R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88.9</v>
          </cell>
          <cell r="AH114">
            <v>0.8</v>
          </cell>
          <cell r="AI114">
            <v>0.96</v>
          </cell>
          <cell r="AJ114">
            <v>0.98</v>
          </cell>
          <cell r="AK114">
            <v>118.1</v>
          </cell>
          <cell r="AL114">
            <v>0</v>
          </cell>
          <cell r="AO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88.9</v>
          </cell>
          <cell r="BE114">
            <v>0.8</v>
          </cell>
          <cell r="BF114">
            <v>0.96</v>
          </cell>
          <cell r="BG114">
            <v>0.98</v>
          </cell>
          <cell r="BH114">
            <v>118.1</v>
          </cell>
          <cell r="BI114">
            <v>0</v>
          </cell>
          <cell r="BL114">
            <v>671</v>
          </cell>
          <cell r="BN114">
            <v>671</v>
          </cell>
          <cell r="BO114">
            <v>0</v>
          </cell>
          <cell r="BP114">
            <v>0</v>
          </cell>
          <cell r="BQ114">
            <v>0</v>
          </cell>
          <cell r="BR114">
            <v>31</v>
          </cell>
          <cell r="BS114">
            <v>0</v>
          </cell>
          <cell r="BT114">
            <v>31</v>
          </cell>
          <cell r="BU114">
            <v>0</v>
          </cell>
          <cell r="BV114">
            <v>0</v>
          </cell>
          <cell r="BW114">
            <v>0</v>
          </cell>
          <cell r="BX114">
            <v>3661</v>
          </cell>
          <cell r="BY114">
            <v>0</v>
          </cell>
          <cell r="BZ114">
            <v>3661</v>
          </cell>
          <cell r="CA114">
            <v>88.9</v>
          </cell>
          <cell r="CB114">
            <v>0.8</v>
          </cell>
          <cell r="CC114">
            <v>0.96</v>
          </cell>
          <cell r="CD114">
            <v>0.98</v>
          </cell>
          <cell r="CE114">
            <v>118.1</v>
          </cell>
          <cell r="CF114">
            <v>0</v>
          </cell>
          <cell r="CI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88.9</v>
          </cell>
          <cell r="CY114">
            <v>0.8</v>
          </cell>
          <cell r="CZ114">
            <v>0.96</v>
          </cell>
          <cell r="DA114">
            <v>0.98</v>
          </cell>
          <cell r="DB114">
            <v>118.1</v>
          </cell>
          <cell r="DC114">
            <v>0</v>
          </cell>
          <cell r="DF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88.9</v>
          </cell>
          <cell r="DV114">
            <v>0.8</v>
          </cell>
          <cell r="DW114">
            <v>0.96</v>
          </cell>
          <cell r="DX114">
            <v>0.98</v>
          </cell>
          <cell r="DY114">
            <v>118.1</v>
          </cell>
          <cell r="DZ114">
            <v>0</v>
          </cell>
          <cell r="EC114">
            <v>0</v>
          </cell>
          <cell r="EE114">
            <v>0</v>
          </cell>
        </row>
        <row r="115">
          <cell r="D115">
            <v>1650</v>
          </cell>
          <cell r="E115">
            <v>11100</v>
          </cell>
          <cell r="F115" t="str">
            <v>P64</v>
          </cell>
          <cell r="G115" t="str">
            <v>0000</v>
          </cell>
          <cell r="H115" t="str">
            <v>XA</v>
          </cell>
          <cell r="I115" t="str">
            <v>C/B</v>
          </cell>
          <cell r="J115">
            <v>102.35</v>
          </cell>
          <cell r="K115">
            <v>0.8</v>
          </cell>
          <cell r="L115">
            <v>0.96</v>
          </cell>
          <cell r="M115">
            <v>0.95</v>
          </cell>
          <cell r="N115">
            <v>140.30000000000001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102.35</v>
          </cell>
          <cell r="AH115">
            <v>0.8</v>
          </cell>
          <cell r="AI115">
            <v>0.96</v>
          </cell>
          <cell r="AJ115">
            <v>0.95</v>
          </cell>
          <cell r="AK115">
            <v>140.30000000000001</v>
          </cell>
          <cell r="AL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102.35</v>
          </cell>
          <cell r="BE115">
            <v>0.8</v>
          </cell>
          <cell r="BF115">
            <v>0.96</v>
          </cell>
          <cell r="BG115">
            <v>0.95</v>
          </cell>
          <cell r="BH115">
            <v>140.30000000000001</v>
          </cell>
          <cell r="BI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102.35</v>
          </cell>
          <cell r="CB115">
            <v>0.8</v>
          </cell>
          <cell r="CC115">
            <v>0.96</v>
          </cell>
          <cell r="CD115">
            <v>0.95</v>
          </cell>
          <cell r="CE115">
            <v>140.30000000000001</v>
          </cell>
          <cell r="CF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88.9</v>
          </cell>
          <cell r="CY115">
            <v>0.82</v>
          </cell>
          <cell r="CZ115">
            <v>0.96</v>
          </cell>
          <cell r="DA115">
            <v>0.98</v>
          </cell>
          <cell r="DB115">
            <v>115.2</v>
          </cell>
          <cell r="DC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88.9</v>
          </cell>
          <cell r="DV115">
            <v>0.82</v>
          </cell>
          <cell r="DW115">
            <v>0.96</v>
          </cell>
          <cell r="DX115">
            <v>0.98</v>
          </cell>
          <cell r="DY115">
            <v>115.2</v>
          </cell>
          <cell r="DZ115">
            <v>0</v>
          </cell>
          <cell r="EE115">
            <v>0</v>
          </cell>
        </row>
        <row r="116">
          <cell r="D116">
            <v>1650</v>
          </cell>
          <cell r="E116">
            <v>11100</v>
          </cell>
          <cell r="F116" t="str">
            <v>PHX</v>
          </cell>
          <cell r="G116" t="str">
            <v>0000</v>
          </cell>
          <cell r="H116" t="str">
            <v>XA</v>
          </cell>
          <cell r="I116" t="str">
            <v>C/B</v>
          </cell>
          <cell r="J116">
            <v>97</v>
          </cell>
          <cell r="K116">
            <v>0.8</v>
          </cell>
          <cell r="L116">
            <v>0.96</v>
          </cell>
          <cell r="M116">
            <v>0.95</v>
          </cell>
          <cell r="N116">
            <v>132.9</v>
          </cell>
          <cell r="O116">
            <v>197</v>
          </cell>
          <cell r="T116">
            <v>197</v>
          </cell>
          <cell r="U116">
            <v>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10</v>
          </cell>
          <cell r="AA116">
            <v>1329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1329</v>
          </cell>
          <cell r="AG116">
            <v>97</v>
          </cell>
          <cell r="AH116">
            <v>0.8</v>
          </cell>
          <cell r="AI116">
            <v>0.96</v>
          </cell>
          <cell r="AJ116">
            <v>0.95</v>
          </cell>
          <cell r="AK116">
            <v>132.9</v>
          </cell>
          <cell r="AL116">
            <v>151</v>
          </cell>
          <cell r="AQ116">
            <v>151</v>
          </cell>
          <cell r="AR116">
            <v>8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8</v>
          </cell>
          <cell r="AX116">
            <v>1063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1063</v>
          </cell>
          <cell r="BD116">
            <v>97</v>
          </cell>
          <cell r="BE116">
            <v>0.8</v>
          </cell>
          <cell r="BF116">
            <v>0.96</v>
          </cell>
          <cell r="BG116">
            <v>0.95</v>
          </cell>
          <cell r="BH116">
            <v>132.9</v>
          </cell>
          <cell r="BI116">
            <v>253</v>
          </cell>
          <cell r="BN116">
            <v>253</v>
          </cell>
          <cell r="BO116">
            <v>12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12</v>
          </cell>
          <cell r="BU116">
            <v>1595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1595</v>
          </cell>
          <cell r="CA116">
            <v>97</v>
          </cell>
          <cell r="CB116">
            <v>0.8</v>
          </cell>
          <cell r="CC116">
            <v>0.96</v>
          </cell>
          <cell r="CD116">
            <v>0.95</v>
          </cell>
          <cell r="CE116">
            <v>132.9</v>
          </cell>
          <cell r="CF116">
            <v>94</v>
          </cell>
          <cell r="CK116">
            <v>94</v>
          </cell>
          <cell r="CL116">
            <v>5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5</v>
          </cell>
          <cell r="CR116">
            <v>665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665</v>
          </cell>
          <cell r="CX116">
            <v>97</v>
          </cell>
          <cell r="CY116">
            <v>0.8</v>
          </cell>
          <cell r="CZ116">
            <v>0.96</v>
          </cell>
          <cell r="DA116">
            <v>0.95</v>
          </cell>
          <cell r="DB116">
            <v>132.9</v>
          </cell>
          <cell r="DC116">
            <v>63</v>
          </cell>
          <cell r="DH116">
            <v>63</v>
          </cell>
          <cell r="DI116">
            <v>4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4</v>
          </cell>
          <cell r="DO116">
            <v>532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532</v>
          </cell>
          <cell r="DU116">
            <v>97</v>
          </cell>
          <cell r="DV116">
            <v>0.8</v>
          </cell>
          <cell r="DW116">
            <v>0.96</v>
          </cell>
          <cell r="DX116">
            <v>0.95</v>
          </cell>
          <cell r="DY116">
            <v>132.9</v>
          </cell>
          <cell r="DZ116">
            <v>213</v>
          </cell>
          <cell r="EE116">
            <v>213</v>
          </cell>
        </row>
        <row r="117">
          <cell r="D117">
            <v>1650</v>
          </cell>
          <cell r="E117">
            <v>11100</v>
          </cell>
          <cell r="F117" t="str">
            <v>PFB</v>
          </cell>
          <cell r="G117" t="str">
            <v>(SG)</v>
          </cell>
          <cell r="I117" t="str">
            <v>C/B</v>
          </cell>
          <cell r="J117">
            <v>97</v>
          </cell>
          <cell r="K117">
            <v>0.8</v>
          </cell>
          <cell r="L117">
            <v>0.96</v>
          </cell>
          <cell r="M117">
            <v>0.95</v>
          </cell>
          <cell r="N117">
            <v>132.9</v>
          </cell>
          <cell r="O117">
            <v>6229</v>
          </cell>
          <cell r="P117">
            <v>600</v>
          </cell>
          <cell r="T117">
            <v>6829</v>
          </cell>
          <cell r="U117">
            <v>311</v>
          </cell>
          <cell r="V117">
            <v>30</v>
          </cell>
          <cell r="W117">
            <v>0</v>
          </cell>
          <cell r="X117">
            <v>0</v>
          </cell>
          <cell r="Y117">
            <v>0</v>
          </cell>
          <cell r="Z117">
            <v>341</v>
          </cell>
          <cell r="AA117">
            <v>41332</v>
          </cell>
          <cell r="AB117">
            <v>3987</v>
          </cell>
          <cell r="AC117">
            <v>0</v>
          </cell>
          <cell r="AD117">
            <v>0</v>
          </cell>
          <cell r="AE117">
            <v>0</v>
          </cell>
          <cell r="AF117">
            <v>45319</v>
          </cell>
          <cell r="AG117">
            <v>97</v>
          </cell>
          <cell r="AH117">
            <v>0.8</v>
          </cell>
          <cell r="AI117">
            <v>0.96</v>
          </cell>
          <cell r="AJ117">
            <v>0.95</v>
          </cell>
          <cell r="AK117">
            <v>132.9</v>
          </cell>
          <cell r="AL117">
            <v>7039</v>
          </cell>
          <cell r="AM117">
            <v>150</v>
          </cell>
          <cell r="AQ117">
            <v>7189</v>
          </cell>
          <cell r="AR117">
            <v>370</v>
          </cell>
          <cell r="AS117">
            <v>8</v>
          </cell>
          <cell r="AT117">
            <v>0</v>
          </cell>
          <cell r="AU117">
            <v>0</v>
          </cell>
          <cell r="AV117">
            <v>0</v>
          </cell>
          <cell r="AW117">
            <v>378</v>
          </cell>
          <cell r="AX117">
            <v>49173</v>
          </cell>
          <cell r="AY117">
            <v>1063</v>
          </cell>
          <cell r="AZ117">
            <v>0</v>
          </cell>
          <cell r="BA117">
            <v>0</v>
          </cell>
          <cell r="BB117">
            <v>0</v>
          </cell>
          <cell r="BC117">
            <v>50236</v>
          </cell>
          <cell r="BD117">
            <v>97</v>
          </cell>
          <cell r="BE117">
            <v>0.8</v>
          </cell>
          <cell r="BF117">
            <v>0.96</v>
          </cell>
          <cell r="BG117">
            <v>0.95</v>
          </cell>
          <cell r="BH117">
            <v>132.9</v>
          </cell>
          <cell r="BI117">
            <v>7398</v>
          </cell>
          <cell r="BN117">
            <v>7398</v>
          </cell>
          <cell r="BO117">
            <v>336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336</v>
          </cell>
          <cell r="BU117">
            <v>44654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44654</v>
          </cell>
          <cell r="CA117">
            <v>97</v>
          </cell>
          <cell r="CB117">
            <v>0.8</v>
          </cell>
          <cell r="CC117">
            <v>0.96</v>
          </cell>
          <cell r="CD117">
            <v>0.95</v>
          </cell>
          <cell r="CE117">
            <v>132.9</v>
          </cell>
          <cell r="CF117">
            <v>5779</v>
          </cell>
          <cell r="CG117">
            <v>400</v>
          </cell>
          <cell r="CK117">
            <v>6179</v>
          </cell>
          <cell r="CL117">
            <v>289</v>
          </cell>
          <cell r="CM117">
            <v>20</v>
          </cell>
          <cell r="CN117">
            <v>0</v>
          </cell>
          <cell r="CO117">
            <v>0</v>
          </cell>
          <cell r="CP117">
            <v>0</v>
          </cell>
          <cell r="CQ117">
            <v>309</v>
          </cell>
          <cell r="CR117">
            <v>38408</v>
          </cell>
          <cell r="CS117">
            <v>2658</v>
          </cell>
          <cell r="CT117">
            <v>0</v>
          </cell>
          <cell r="CU117">
            <v>0</v>
          </cell>
          <cell r="CV117">
            <v>0</v>
          </cell>
          <cell r="CW117">
            <v>41066</v>
          </cell>
          <cell r="CX117">
            <v>97</v>
          </cell>
          <cell r="CY117">
            <v>0.8</v>
          </cell>
          <cell r="CZ117">
            <v>0.96</v>
          </cell>
          <cell r="DA117">
            <v>0.95</v>
          </cell>
          <cell r="DB117">
            <v>132.9</v>
          </cell>
          <cell r="DC117">
            <v>6641</v>
          </cell>
          <cell r="DH117">
            <v>6641</v>
          </cell>
          <cell r="DI117">
            <v>391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391</v>
          </cell>
          <cell r="DO117">
            <v>51964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51964</v>
          </cell>
          <cell r="DU117">
            <v>97</v>
          </cell>
          <cell r="DV117">
            <v>0.8</v>
          </cell>
          <cell r="DW117">
            <v>0.96</v>
          </cell>
          <cell r="DX117">
            <v>0.95</v>
          </cell>
          <cell r="DY117">
            <v>132.9</v>
          </cell>
          <cell r="DZ117">
            <v>9318</v>
          </cell>
          <cell r="EE117">
            <v>9318</v>
          </cell>
        </row>
        <row r="118">
          <cell r="D118">
            <v>1650</v>
          </cell>
          <cell r="E118">
            <v>11100</v>
          </cell>
          <cell r="F118" t="str">
            <v>PFC</v>
          </cell>
          <cell r="G118" t="str">
            <v>(JX)</v>
          </cell>
          <cell r="I118" t="str">
            <v>C/B</v>
          </cell>
          <cell r="J118">
            <v>97</v>
          </cell>
          <cell r="K118">
            <v>0.8</v>
          </cell>
          <cell r="L118">
            <v>0.96</v>
          </cell>
          <cell r="M118">
            <v>0.95</v>
          </cell>
          <cell r="N118">
            <v>132.9</v>
          </cell>
          <cell r="O118">
            <v>1585</v>
          </cell>
          <cell r="T118">
            <v>1585</v>
          </cell>
          <cell r="U118">
            <v>79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79</v>
          </cell>
          <cell r="AA118">
            <v>10499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10499</v>
          </cell>
          <cell r="AG118">
            <v>97</v>
          </cell>
          <cell r="AH118">
            <v>0.8</v>
          </cell>
          <cell r="AI118">
            <v>0.96</v>
          </cell>
          <cell r="AJ118">
            <v>0.95</v>
          </cell>
          <cell r="AK118">
            <v>132.9</v>
          </cell>
          <cell r="AL118">
            <v>1150</v>
          </cell>
          <cell r="AQ118">
            <v>1150</v>
          </cell>
          <cell r="AR118">
            <v>61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61</v>
          </cell>
          <cell r="AX118">
            <v>8107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8107</v>
          </cell>
          <cell r="BD118">
            <v>97</v>
          </cell>
          <cell r="BE118">
            <v>0.8</v>
          </cell>
          <cell r="BF118">
            <v>0.96</v>
          </cell>
          <cell r="BG118">
            <v>0.95</v>
          </cell>
          <cell r="BH118">
            <v>132.9</v>
          </cell>
          <cell r="BI118">
            <v>1550</v>
          </cell>
          <cell r="BN118">
            <v>1550</v>
          </cell>
          <cell r="BO118">
            <v>70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70</v>
          </cell>
          <cell r="BU118">
            <v>9303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9303</v>
          </cell>
          <cell r="CA118">
            <v>97</v>
          </cell>
          <cell r="CB118">
            <v>0.8</v>
          </cell>
          <cell r="CC118">
            <v>0.96</v>
          </cell>
          <cell r="CD118">
            <v>0.95</v>
          </cell>
          <cell r="CE118">
            <v>132.9</v>
          </cell>
          <cell r="CF118">
            <v>1337</v>
          </cell>
          <cell r="CK118">
            <v>1337</v>
          </cell>
          <cell r="CL118">
            <v>67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67</v>
          </cell>
          <cell r="CR118">
            <v>8904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8904</v>
          </cell>
          <cell r="CX118">
            <v>97</v>
          </cell>
          <cell r="CY118">
            <v>0.8</v>
          </cell>
          <cell r="CZ118">
            <v>0.96</v>
          </cell>
          <cell r="DA118">
            <v>0.95</v>
          </cell>
          <cell r="DB118">
            <v>132.9</v>
          </cell>
          <cell r="DC118">
            <v>1237</v>
          </cell>
          <cell r="DH118">
            <v>1237</v>
          </cell>
          <cell r="DI118">
            <v>73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73</v>
          </cell>
          <cell r="DO118">
            <v>9702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9702</v>
          </cell>
          <cell r="DU118">
            <v>97</v>
          </cell>
          <cell r="DV118">
            <v>0.8</v>
          </cell>
          <cell r="DW118">
            <v>0.96</v>
          </cell>
          <cell r="DX118">
            <v>0.95</v>
          </cell>
          <cell r="DY118">
            <v>132.9</v>
          </cell>
          <cell r="DZ118">
            <v>1621</v>
          </cell>
          <cell r="EE118">
            <v>1621</v>
          </cell>
        </row>
        <row r="119">
          <cell r="O119">
            <v>400.55</v>
          </cell>
          <cell r="P119">
            <v>30</v>
          </cell>
          <cell r="Q119">
            <v>0</v>
          </cell>
          <cell r="R119">
            <v>0</v>
          </cell>
          <cell r="S119">
            <v>0</v>
          </cell>
          <cell r="T119">
            <v>430.55</v>
          </cell>
          <cell r="AL119">
            <v>438.94736842105266</v>
          </cell>
          <cell r="AM119">
            <v>7.8947368421052628</v>
          </cell>
          <cell r="AN119">
            <v>0</v>
          </cell>
          <cell r="AO119">
            <v>0</v>
          </cell>
          <cell r="AP119">
            <v>0</v>
          </cell>
          <cell r="AQ119">
            <v>446.84210526315792</v>
          </cell>
          <cell r="BI119">
            <v>418.22727272727275</v>
          </cell>
          <cell r="BJ119">
            <v>0</v>
          </cell>
          <cell r="BK119">
            <v>0</v>
          </cell>
          <cell r="BL119">
            <v>30.5</v>
          </cell>
          <cell r="BM119">
            <v>0</v>
          </cell>
          <cell r="BN119">
            <v>448.72727272727275</v>
          </cell>
          <cell r="CF119">
            <v>360.5</v>
          </cell>
          <cell r="CG119">
            <v>20</v>
          </cell>
          <cell r="CH119">
            <v>0</v>
          </cell>
          <cell r="CI119">
            <v>0</v>
          </cell>
          <cell r="CJ119">
            <v>0</v>
          </cell>
          <cell r="CK119">
            <v>380.5</v>
          </cell>
          <cell r="DC119">
            <v>441.16666666666669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441.16666666666669</v>
          </cell>
          <cell r="DZ119">
            <v>495.64444444444445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495.64444444444445</v>
          </cell>
        </row>
        <row r="120">
          <cell r="O120">
            <v>8011</v>
          </cell>
          <cell r="P120">
            <v>600</v>
          </cell>
          <cell r="Q120">
            <v>0</v>
          </cell>
          <cell r="R120">
            <v>0</v>
          </cell>
          <cell r="S120">
            <v>0</v>
          </cell>
          <cell r="T120">
            <v>8611</v>
          </cell>
          <cell r="U120">
            <v>400</v>
          </cell>
          <cell r="V120">
            <v>30</v>
          </cell>
          <cell r="W120">
            <v>0</v>
          </cell>
          <cell r="X120">
            <v>0</v>
          </cell>
          <cell r="Y120">
            <v>0</v>
          </cell>
          <cell r="Z120">
            <v>430</v>
          </cell>
          <cell r="AA120">
            <v>53160</v>
          </cell>
          <cell r="AB120">
            <v>3987</v>
          </cell>
          <cell r="AC120">
            <v>0</v>
          </cell>
          <cell r="AD120">
            <v>0</v>
          </cell>
          <cell r="AE120">
            <v>0</v>
          </cell>
          <cell r="AF120">
            <v>57147</v>
          </cell>
          <cell r="AL120">
            <v>8340</v>
          </cell>
          <cell r="AM120">
            <v>150</v>
          </cell>
          <cell r="AN120">
            <v>0</v>
          </cell>
          <cell r="AO120">
            <v>0</v>
          </cell>
          <cell r="AP120">
            <v>0</v>
          </cell>
          <cell r="AQ120">
            <v>8490</v>
          </cell>
          <cell r="AR120">
            <v>439</v>
          </cell>
          <cell r="AS120">
            <v>8</v>
          </cell>
          <cell r="AT120">
            <v>0</v>
          </cell>
          <cell r="AU120">
            <v>0</v>
          </cell>
          <cell r="AV120">
            <v>0</v>
          </cell>
          <cell r="AW120">
            <v>447</v>
          </cell>
          <cell r="AX120">
            <v>58343</v>
          </cell>
          <cell r="AY120">
            <v>1063</v>
          </cell>
          <cell r="AZ120">
            <v>0</v>
          </cell>
          <cell r="BA120">
            <v>0</v>
          </cell>
          <cell r="BB120">
            <v>0</v>
          </cell>
          <cell r="BC120">
            <v>59406</v>
          </cell>
          <cell r="BI120">
            <v>9201</v>
          </cell>
          <cell r="BJ120">
            <v>0</v>
          </cell>
          <cell r="BK120">
            <v>0</v>
          </cell>
          <cell r="BL120">
            <v>671</v>
          </cell>
          <cell r="BM120">
            <v>0</v>
          </cell>
          <cell r="BN120">
            <v>9872</v>
          </cell>
          <cell r="BO120">
            <v>418</v>
          </cell>
          <cell r="BP120">
            <v>0</v>
          </cell>
          <cell r="BQ120">
            <v>0</v>
          </cell>
          <cell r="BR120">
            <v>31</v>
          </cell>
          <cell r="BS120">
            <v>0</v>
          </cell>
          <cell r="BT120">
            <v>449</v>
          </cell>
          <cell r="BU120">
            <v>55552</v>
          </cell>
          <cell r="BV120">
            <v>0</v>
          </cell>
          <cell r="BW120">
            <v>0</v>
          </cell>
          <cell r="BX120">
            <v>3661</v>
          </cell>
          <cell r="BY120">
            <v>0</v>
          </cell>
          <cell r="BZ120">
            <v>59213</v>
          </cell>
          <cell r="CF120">
            <v>7210</v>
          </cell>
          <cell r="CG120">
            <v>400</v>
          </cell>
          <cell r="CH120">
            <v>0</v>
          </cell>
          <cell r="CI120">
            <v>0</v>
          </cell>
          <cell r="CJ120">
            <v>0</v>
          </cell>
          <cell r="CK120">
            <v>7610</v>
          </cell>
          <cell r="CL120">
            <v>361</v>
          </cell>
          <cell r="CM120">
            <v>20</v>
          </cell>
          <cell r="CN120">
            <v>0</v>
          </cell>
          <cell r="CO120">
            <v>0</v>
          </cell>
          <cell r="CP120">
            <v>0</v>
          </cell>
          <cell r="CQ120">
            <v>381</v>
          </cell>
          <cell r="CR120">
            <v>47977</v>
          </cell>
          <cell r="CS120">
            <v>2658</v>
          </cell>
          <cell r="CT120">
            <v>0</v>
          </cell>
          <cell r="CU120">
            <v>0</v>
          </cell>
          <cell r="CV120">
            <v>0</v>
          </cell>
          <cell r="CW120">
            <v>50635</v>
          </cell>
          <cell r="DC120">
            <v>7941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7941</v>
          </cell>
          <cell r="DI120">
            <v>468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468</v>
          </cell>
          <cell r="DO120">
            <v>62198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62198</v>
          </cell>
          <cell r="DZ120">
            <v>11152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11152</v>
          </cell>
        </row>
        <row r="121">
          <cell r="D121">
            <v>1650</v>
          </cell>
          <cell r="E121">
            <v>11100</v>
          </cell>
          <cell r="F121" t="str">
            <v>NP5</v>
          </cell>
          <cell r="G121" t="str">
            <v>0000</v>
          </cell>
          <cell r="H121" t="str">
            <v>XA</v>
          </cell>
          <cell r="I121" t="str">
            <v>C/B</v>
          </cell>
          <cell r="J121">
            <v>88.9</v>
          </cell>
          <cell r="K121">
            <v>0.82</v>
          </cell>
          <cell r="L121">
            <v>0.96</v>
          </cell>
          <cell r="M121">
            <v>0.98</v>
          </cell>
          <cell r="N121">
            <v>115.2</v>
          </cell>
          <cell r="O121">
            <v>10924</v>
          </cell>
          <cell r="P121">
            <v>2400</v>
          </cell>
          <cell r="R121">
            <v>0</v>
          </cell>
          <cell r="T121">
            <v>13324</v>
          </cell>
          <cell r="U121">
            <v>546</v>
          </cell>
          <cell r="V121">
            <v>120</v>
          </cell>
          <cell r="W121">
            <v>0</v>
          </cell>
          <cell r="X121">
            <v>0</v>
          </cell>
          <cell r="Y121">
            <v>0</v>
          </cell>
          <cell r="Z121">
            <v>666</v>
          </cell>
          <cell r="AA121">
            <v>62899</v>
          </cell>
          <cell r="AB121">
            <v>13824</v>
          </cell>
          <cell r="AC121">
            <v>0</v>
          </cell>
          <cell r="AD121">
            <v>0</v>
          </cell>
          <cell r="AE121">
            <v>0</v>
          </cell>
          <cell r="AF121">
            <v>76723</v>
          </cell>
          <cell r="AG121">
            <v>88.9</v>
          </cell>
          <cell r="AH121">
            <v>0.82</v>
          </cell>
          <cell r="AI121">
            <v>0.96</v>
          </cell>
          <cell r="AJ121">
            <v>0.98</v>
          </cell>
          <cell r="AK121">
            <v>115.2</v>
          </cell>
          <cell r="AL121">
            <v>9410</v>
          </cell>
          <cell r="AN121">
            <v>-500</v>
          </cell>
          <cell r="AQ121">
            <v>8910</v>
          </cell>
          <cell r="AR121">
            <v>495</v>
          </cell>
          <cell r="AS121">
            <v>0</v>
          </cell>
          <cell r="AT121">
            <v>-26</v>
          </cell>
          <cell r="AU121">
            <v>0</v>
          </cell>
          <cell r="AV121">
            <v>0</v>
          </cell>
          <cell r="AW121">
            <v>469</v>
          </cell>
          <cell r="AX121">
            <v>57024</v>
          </cell>
          <cell r="AY121">
            <v>0</v>
          </cell>
          <cell r="AZ121">
            <v>-2995</v>
          </cell>
          <cell r="BA121">
            <v>0</v>
          </cell>
          <cell r="BB121">
            <v>0</v>
          </cell>
          <cell r="BC121">
            <v>54029</v>
          </cell>
          <cell r="BD121">
            <v>88.9</v>
          </cell>
          <cell r="BE121">
            <v>0.82</v>
          </cell>
          <cell r="BF121">
            <v>0.96</v>
          </cell>
          <cell r="BG121">
            <v>0.98</v>
          </cell>
          <cell r="BH121">
            <v>115.2</v>
          </cell>
          <cell r="BI121">
            <v>11099</v>
          </cell>
          <cell r="BL121">
            <v>-671</v>
          </cell>
          <cell r="BN121">
            <v>10428</v>
          </cell>
          <cell r="BO121">
            <v>505</v>
          </cell>
          <cell r="BP121">
            <v>0</v>
          </cell>
          <cell r="BQ121">
            <v>0</v>
          </cell>
          <cell r="BR121">
            <v>-31</v>
          </cell>
          <cell r="BS121">
            <v>0</v>
          </cell>
          <cell r="BT121">
            <v>474</v>
          </cell>
          <cell r="BU121">
            <v>58176</v>
          </cell>
          <cell r="BV121">
            <v>0</v>
          </cell>
          <cell r="BW121">
            <v>0</v>
          </cell>
          <cell r="BX121">
            <v>-3571</v>
          </cell>
          <cell r="BY121">
            <v>0</v>
          </cell>
          <cell r="BZ121">
            <v>54605</v>
          </cell>
          <cell r="CA121">
            <v>88.9</v>
          </cell>
          <cell r="CB121">
            <v>0.82</v>
          </cell>
          <cell r="CC121">
            <v>0.96</v>
          </cell>
          <cell r="CD121">
            <v>0.98</v>
          </cell>
          <cell r="CE121">
            <v>115.2</v>
          </cell>
          <cell r="CF121">
            <v>11093</v>
          </cell>
          <cell r="CI121">
            <v>0</v>
          </cell>
          <cell r="CK121">
            <v>11093</v>
          </cell>
          <cell r="CL121">
            <v>555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555</v>
          </cell>
          <cell r="CR121">
            <v>63936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63936</v>
          </cell>
          <cell r="CX121">
            <v>88.9</v>
          </cell>
          <cell r="CY121">
            <v>0.82</v>
          </cell>
          <cell r="CZ121">
            <v>0.96</v>
          </cell>
          <cell r="DA121">
            <v>0.98</v>
          </cell>
          <cell r="DB121">
            <v>115.2</v>
          </cell>
          <cell r="DC121">
            <v>8505</v>
          </cell>
          <cell r="DH121">
            <v>8505</v>
          </cell>
          <cell r="DI121">
            <v>500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500</v>
          </cell>
          <cell r="DO121">
            <v>57600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57600</v>
          </cell>
          <cell r="DU121">
            <v>88.9</v>
          </cell>
          <cell r="DV121">
            <v>0.82</v>
          </cell>
          <cell r="DW121">
            <v>0.96</v>
          </cell>
          <cell r="DX121">
            <v>0.98</v>
          </cell>
          <cell r="DY121">
            <v>115.2</v>
          </cell>
          <cell r="DZ121">
            <v>11577</v>
          </cell>
          <cell r="EE121">
            <v>11577</v>
          </cell>
        </row>
        <row r="122">
          <cell r="D122">
            <v>1650</v>
          </cell>
          <cell r="E122">
            <v>11100</v>
          </cell>
          <cell r="F122" t="str">
            <v>ＺＭ</v>
          </cell>
          <cell r="G122" t="str">
            <v>0000</v>
          </cell>
          <cell r="H122" t="str">
            <v>XA</v>
          </cell>
          <cell r="I122" t="str">
            <v>C/B</v>
          </cell>
          <cell r="J122">
            <v>88.9</v>
          </cell>
          <cell r="K122">
            <v>0.82</v>
          </cell>
          <cell r="L122">
            <v>0.96</v>
          </cell>
          <cell r="M122">
            <v>0.98</v>
          </cell>
          <cell r="N122">
            <v>115.2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88.9</v>
          </cell>
          <cell r="AH122">
            <v>0.82</v>
          </cell>
          <cell r="AI122">
            <v>0.96</v>
          </cell>
          <cell r="AJ122">
            <v>0.98</v>
          </cell>
          <cell r="AK122">
            <v>115.2</v>
          </cell>
          <cell r="AL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88.9</v>
          </cell>
          <cell r="BE122">
            <v>0.82</v>
          </cell>
          <cell r="BF122">
            <v>0.96</v>
          </cell>
          <cell r="BG122">
            <v>0.98</v>
          </cell>
          <cell r="BH122">
            <v>115.2</v>
          </cell>
          <cell r="BI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88.9</v>
          </cell>
          <cell r="CB122">
            <v>0.82</v>
          </cell>
          <cell r="CC122">
            <v>0.96</v>
          </cell>
          <cell r="CD122">
            <v>0.98</v>
          </cell>
          <cell r="CE122">
            <v>115.2</v>
          </cell>
          <cell r="CF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88.9</v>
          </cell>
          <cell r="CY122">
            <v>0.82</v>
          </cell>
          <cell r="CZ122">
            <v>0.96</v>
          </cell>
          <cell r="DA122">
            <v>0.98</v>
          </cell>
          <cell r="DB122">
            <v>115.2</v>
          </cell>
          <cell r="DC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88.9</v>
          </cell>
          <cell r="DV122">
            <v>0.82</v>
          </cell>
          <cell r="DW122">
            <v>0.96</v>
          </cell>
          <cell r="DX122">
            <v>0.98</v>
          </cell>
          <cell r="DY122">
            <v>115.2</v>
          </cell>
          <cell r="DZ122">
            <v>0</v>
          </cell>
          <cell r="EE122">
            <v>0</v>
          </cell>
        </row>
        <row r="123">
          <cell r="O123">
            <v>546.20000000000005</v>
          </cell>
          <cell r="P123">
            <v>120</v>
          </cell>
          <cell r="Q123">
            <v>0</v>
          </cell>
          <cell r="R123">
            <v>0</v>
          </cell>
          <cell r="S123">
            <v>0</v>
          </cell>
          <cell r="T123">
            <v>666.2</v>
          </cell>
          <cell r="AL123">
            <v>495.26315789473682</v>
          </cell>
          <cell r="AM123">
            <v>0</v>
          </cell>
          <cell r="AN123">
            <v>-26.315789473684209</v>
          </cell>
          <cell r="AO123">
            <v>0</v>
          </cell>
          <cell r="AP123">
            <v>0</v>
          </cell>
          <cell r="AQ123">
            <v>468.94736842105266</v>
          </cell>
          <cell r="BI123">
            <v>504.5</v>
          </cell>
          <cell r="BJ123">
            <v>0</v>
          </cell>
          <cell r="BK123">
            <v>0</v>
          </cell>
          <cell r="BL123">
            <v>-30.5</v>
          </cell>
          <cell r="BM123">
            <v>0</v>
          </cell>
          <cell r="BN123">
            <v>474</v>
          </cell>
          <cell r="CF123">
            <v>554.65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554.65</v>
          </cell>
          <cell r="DC123">
            <v>472.5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472.5</v>
          </cell>
          <cell r="DZ123">
            <v>514.5333333333333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514.5333333333333</v>
          </cell>
        </row>
        <row r="124">
          <cell r="O124">
            <v>10924</v>
          </cell>
          <cell r="P124">
            <v>2400</v>
          </cell>
          <cell r="Q124">
            <v>0</v>
          </cell>
          <cell r="R124">
            <v>0</v>
          </cell>
          <cell r="S124">
            <v>0</v>
          </cell>
          <cell r="T124">
            <v>13324</v>
          </cell>
          <cell r="U124">
            <v>546</v>
          </cell>
          <cell r="V124">
            <v>120</v>
          </cell>
          <cell r="W124">
            <v>0</v>
          </cell>
          <cell r="X124">
            <v>0</v>
          </cell>
          <cell r="Y124">
            <v>0</v>
          </cell>
          <cell r="Z124">
            <v>666</v>
          </cell>
          <cell r="AA124">
            <v>62899</v>
          </cell>
          <cell r="AB124">
            <v>13824</v>
          </cell>
          <cell r="AC124">
            <v>0</v>
          </cell>
          <cell r="AD124">
            <v>0</v>
          </cell>
          <cell r="AE124">
            <v>0</v>
          </cell>
          <cell r="AF124">
            <v>76723</v>
          </cell>
          <cell r="AL124">
            <v>9410</v>
          </cell>
          <cell r="AM124">
            <v>0</v>
          </cell>
          <cell r="AN124">
            <v>-500</v>
          </cell>
          <cell r="AO124">
            <v>0</v>
          </cell>
          <cell r="AP124">
            <v>0</v>
          </cell>
          <cell r="AQ124">
            <v>8910</v>
          </cell>
          <cell r="AR124">
            <v>495</v>
          </cell>
          <cell r="AS124">
            <v>0</v>
          </cell>
          <cell r="AT124">
            <v>-26</v>
          </cell>
          <cell r="AU124">
            <v>0</v>
          </cell>
          <cell r="AV124">
            <v>0</v>
          </cell>
          <cell r="AW124">
            <v>469</v>
          </cell>
          <cell r="AX124">
            <v>57024</v>
          </cell>
          <cell r="AY124">
            <v>0</v>
          </cell>
          <cell r="AZ124">
            <v>-2995</v>
          </cell>
          <cell r="BA124">
            <v>0</v>
          </cell>
          <cell r="BB124">
            <v>0</v>
          </cell>
          <cell r="BC124">
            <v>54029</v>
          </cell>
          <cell r="BI124">
            <v>11099</v>
          </cell>
          <cell r="BJ124">
            <v>0</v>
          </cell>
          <cell r="BK124">
            <v>0</v>
          </cell>
          <cell r="BL124">
            <v>-671</v>
          </cell>
          <cell r="BM124">
            <v>0</v>
          </cell>
          <cell r="BN124">
            <v>10428</v>
          </cell>
          <cell r="BO124">
            <v>505</v>
          </cell>
          <cell r="BP124">
            <v>0</v>
          </cell>
          <cell r="BQ124">
            <v>0</v>
          </cell>
          <cell r="BR124">
            <v>-31</v>
          </cell>
          <cell r="BS124">
            <v>0</v>
          </cell>
          <cell r="BT124">
            <v>474</v>
          </cell>
          <cell r="BU124">
            <v>58176</v>
          </cell>
          <cell r="BV124">
            <v>0</v>
          </cell>
          <cell r="BW124">
            <v>0</v>
          </cell>
          <cell r="BX124">
            <v>-3571</v>
          </cell>
          <cell r="BY124">
            <v>0</v>
          </cell>
          <cell r="BZ124">
            <v>54605</v>
          </cell>
          <cell r="CF124">
            <v>11093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11093</v>
          </cell>
          <cell r="CL124">
            <v>555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555</v>
          </cell>
          <cell r="CR124">
            <v>63936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63936</v>
          </cell>
          <cell r="DC124">
            <v>8505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8505</v>
          </cell>
          <cell r="DI124">
            <v>500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500</v>
          </cell>
          <cell r="DO124">
            <v>57600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57600</v>
          </cell>
          <cell r="DZ124">
            <v>11577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11577</v>
          </cell>
        </row>
        <row r="125">
          <cell r="D125">
            <v>1650</v>
          </cell>
          <cell r="E125">
            <v>21211</v>
          </cell>
          <cell r="F125" t="str">
            <v>RGC</v>
          </cell>
          <cell r="G125" t="str">
            <v>2WD-N</v>
          </cell>
          <cell r="H125" t="str">
            <v>2WD-N</v>
          </cell>
          <cell r="I125" t="str">
            <v>MIS</v>
          </cell>
          <cell r="J125">
            <v>75</v>
          </cell>
          <cell r="K125">
            <v>0.8</v>
          </cell>
          <cell r="L125">
            <v>0.96</v>
          </cell>
          <cell r="M125">
            <v>0.96</v>
          </cell>
          <cell r="N125">
            <v>101.7</v>
          </cell>
          <cell r="R125">
            <v>1100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55</v>
          </cell>
          <cell r="Y125">
            <v>0</v>
          </cell>
          <cell r="Z125">
            <v>55</v>
          </cell>
          <cell r="AA125">
            <v>0</v>
          </cell>
          <cell r="AB125">
            <v>0</v>
          </cell>
          <cell r="AC125">
            <v>0</v>
          </cell>
          <cell r="AD125">
            <v>5594</v>
          </cell>
          <cell r="AE125">
            <v>0</v>
          </cell>
          <cell r="AF125">
            <v>5594</v>
          </cell>
          <cell r="AG125">
            <v>75</v>
          </cell>
          <cell r="AH125">
            <v>0.8</v>
          </cell>
          <cell r="AI125">
            <v>0.96</v>
          </cell>
          <cell r="AJ125">
            <v>0.96</v>
          </cell>
          <cell r="AK125">
            <v>101.7</v>
          </cell>
          <cell r="AO125">
            <v>850</v>
          </cell>
          <cell r="AQ125">
            <v>850</v>
          </cell>
          <cell r="AR125">
            <v>0</v>
          </cell>
          <cell r="AS125">
            <v>0</v>
          </cell>
          <cell r="AT125">
            <v>0</v>
          </cell>
          <cell r="AU125">
            <v>45</v>
          </cell>
          <cell r="AV125">
            <v>0</v>
          </cell>
          <cell r="AW125">
            <v>45</v>
          </cell>
          <cell r="AX125">
            <v>0</v>
          </cell>
          <cell r="AY125">
            <v>0</v>
          </cell>
          <cell r="AZ125">
            <v>0</v>
          </cell>
          <cell r="BA125">
            <v>4577</v>
          </cell>
          <cell r="BB125">
            <v>0</v>
          </cell>
          <cell r="BC125">
            <v>4577</v>
          </cell>
          <cell r="BD125">
            <v>75</v>
          </cell>
          <cell r="BE125">
            <v>0.8</v>
          </cell>
          <cell r="BF125">
            <v>0.96</v>
          </cell>
          <cell r="BG125">
            <v>0.96</v>
          </cell>
          <cell r="BH125">
            <v>101.7</v>
          </cell>
          <cell r="BL125">
            <v>800</v>
          </cell>
          <cell r="BN125">
            <v>800</v>
          </cell>
          <cell r="BO125">
            <v>0</v>
          </cell>
          <cell r="BP125">
            <v>0</v>
          </cell>
          <cell r="BQ125">
            <v>0</v>
          </cell>
          <cell r="BR125">
            <v>36</v>
          </cell>
          <cell r="BS125">
            <v>0</v>
          </cell>
          <cell r="BT125">
            <v>36</v>
          </cell>
          <cell r="BU125">
            <v>0</v>
          </cell>
          <cell r="BV125">
            <v>0</v>
          </cell>
          <cell r="BW125">
            <v>0</v>
          </cell>
          <cell r="BX125">
            <v>3661</v>
          </cell>
          <cell r="BY125">
            <v>0</v>
          </cell>
          <cell r="BZ125">
            <v>3661</v>
          </cell>
          <cell r="CA125">
            <v>75</v>
          </cell>
          <cell r="CB125">
            <v>0.8</v>
          </cell>
          <cell r="CC125">
            <v>0.96</v>
          </cell>
          <cell r="CD125">
            <v>0.96</v>
          </cell>
          <cell r="CE125">
            <v>101.7</v>
          </cell>
          <cell r="CI125">
            <v>2000</v>
          </cell>
          <cell r="CK125">
            <v>2000</v>
          </cell>
          <cell r="CL125">
            <v>0</v>
          </cell>
          <cell r="CM125">
            <v>0</v>
          </cell>
          <cell r="CN125">
            <v>0</v>
          </cell>
          <cell r="CO125">
            <v>100</v>
          </cell>
          <cell r="CP125">
            <v>0</v>
          </cell>
          <cell r="CQ125">
            <v>100</v>
          </cell>
          <cell r="CR125">
            <v>0</v>
          </cell>
          <cell r="CS125">
            <v>0</v>
          </cell>
          <cell r="CT125">
            <v>0</v>
          </cell>
          <cell r="CU125">
            <v>10170</v>
          </cell>
          <cell r="CV125">
            <v>0</v>
          </cell>
          <cell r="CW125">
            <v>10170</v>
          </cell>
          <cell r="CX125">
            <v>82</v>
          </cell>
          <cell r="CY125">
            <v>0.8</v>
          </cell>
          <cell r="CZ125">
            <v>0.96</v>
          </cell>
          <cell r="DA125">
            <v>0.96</v>
          </cell>
          <cell r="DB125">
            <v>111.2</v>
          </cell>
          <cell r="DF125">
            <v>1230</v>
          </cell>
          <cell r="DH125">
            <v>1230</v>
          </cell>
          <cell r="DI125">
            <v>0</v>
          </cell>
          <cell r="DJ125">
            <v>0</v>
          </cell>
          <cell r="DK125">
            <v>0</v>
          </cell>
          <cell r="DL125">
            <v>72</v>
          </cell>
          <cell r="DM125">
            <v>0</v>
          </cell>
          <cell r="DN125">
            <v>72</v>
          </cell>
          <cell r="DO125">
            <v>0</v>
          </cell>
          <cell r="DP125">
            <v>0</v>
          </cell>
          <cell r="DQ125">
            <v>0</v>
          </cell>
          <cell r="DR125">
            <v>8006</v>
          </cell>
          <cell r="DS125">
            <v>0</v>
          </cell>
          <cell r="DT125">
            <v>8006</v>
          </cell>
          <cell r="DU125">
            <v>82</v>
          </cell>
          <cell r="DV125">
            <v>0.8</v>
          </cell>
          <cell r="DW125">
            <v>0.96</v>
          </cell>
          <cell r="DX125">
            <v>0.96</v>
          </cell>
          <cell r="DY125">
            <v>111.2</v>
          </cell>
          <cell r="EC125">
            <v>0</v>
          </cell>
          <cell r="EE125">
            <v>0</v>
          </cell>
        </row>
        <row r="126">
          <cell r="D126">
            <v>1650</v>
          </cell>
          <cell r="E126">
            <v>21211</v>
          </cell>
          <cell r="F126" t="str">
            <v>RGC</v>
          </cell>
          <cell r="G126" t="str">
            <v>2WD-T</v>
          </cell>
          <cell r="H126" t="str">
            <v>2WD-T</v>
          </cell>
          <cell r="I126" t="str">
            <v>MIS</v>
          </cell>
          <cell r="J126">
            <v>75</v>
          </cell>
          <cell r="K126">
            <v>0.8</v>
          </cell>
          <cell r="L126">
            <v>0.96</v>
          </cell>
          <cell r="M126">
            <v>0.96</v>
          </cell>
          <cell r="N126">
            <v>101.7</v>
          </cell>
          <cell r="O126">
            <v>1315</v>
          </cell>
          <cell r="T126">
            <v>1315</v>
          </cell>
          <cell r="U126">
            <v>66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66</v>
          </cell>
          <cell r="AA126">
            <v>6712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6712</v>
          </cell>
          <cell r="AG126">
            <v>75</v>
          </cell>
          <cell r="AH126">
            <v>0.8</v>
          </cell>
          <cell r="AI126">
            <v>0.96</v>
          </cell>
          <cell r="AJ126">
            <v>0.96</v>
          </cell>
          <cell r="AK126">
            <v>101.7</v>
          </cell>
          <cell r="AL126">
            <v>983</v>
          </cell>
          <cell r="AQ126">
            <v>983</v>
          </cell>
          <cell r="AR126">
            <v>52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52</v>
          </cell>
          <cell r="AX126">
            <v>5288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5288</v>
          </cell>
          <cell r="BD126">
            <v>75</v>
          </cell>
          <cell r="BE126">
            <v>0.8</v>
          </cell>
          <cell r="BF126">
            <v>0.96</v>
          </cell>
          <cell r="BG126">
            <v>0.96</v>
          </cell>
          <cell r="BH126">
            <v>101.7</v>
          </cell>
          <cell r="BI126">
            <v>1125</v>
          </cell>
          <cell r="BK126">
            <v>-1</v>
          </cell>
          <cell r="BN126">
            <v>1124</v>
          </cell>
          <cell r="BO126">
            <v>51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51</v>
          </cell>
          <cell r="BU126">
            <v>5187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5187</v>
          </cell>
          <cell r="CA126">
            <v>75</v>
          </cell>
          <cell r="CB126">
            <v>0.8</v>
          </cell>
          <cell r="CC126">
            <v>0.96</v>
          </cell>
          <cell r="CD126">
            <v>0.96</v>
          </cell>
          <cell r="CE126">
            <v>101.7</v>
          </cell>
          <cell r="CF126">
            <v>960</v>
          </cell>
          <cell r="CK126">
            <v>960</v>
          </cell>
          <cell r="CL126">
            <v>48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48</v>
          </cell>
          <cell r="CR126">
            <v>4882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4882</v>
          </cell>
          <cell r="CX126">
            <v>82</v>
          </cell>
          <cell r="CY126">
            <v>0.8</v>
          </cell>
          <cell r="CZ126">
            <v>0.96</v>
          </cell>
          <cell r="DA126">
            <v>0.96</v>
          </cell>
          <cell r="DB126">
            <v>111.2</v>
          </cell>
          <cell r="DC126">
            <v>817</v>
          </cell>
          <cell r="DD126">
            <v>0</v>
          </cell>
          <cell r="DE126">
            <v>0</v>
          </cell>
          <cell r="DH126">
            <v>817</v>
          </cell>
          <cell r="DI126">
            <v>48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48</v>
          </cell>
          <cell r="DO126">
            <v>5338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5338</v>
          </cell>
          <cell r="DU126">
            <v>82</v>
          </cell>
          <cell r="DV126">
            <v>0.8</v>
          </cell>
          <cell r="DW126">
            <v>0.96</v>
          </cell>
          <cell r="DX126">
            <v>0.96</v>
          </cell>
          <cell r="DY126">
            <v>111.2</v>
          </cell>
          <cell r="DZ126">
            <v>1063</v>
          </cell>
          <cell r="EA126">
            <v>0</v>
          </cell>
          <cell r="EE126">
            <v>1063</v>
          </cell>
        </row>
        <row r="127">
          <cell r="D127">
            <v>1650</v>
          </cell>
          <cell r="E127">
            <v>21211</v>
          </cell>
          <cell r="F127" t="str">
            <v>RGD</v>
          </cell>
          <cell r="G127" t="str">
            <v>4WD</v>
          </cell>
          <cell r="H127" t="str">
            <v>4WD</v>
          </cell>
          <cell r="I127" t="str">
            <v>MIS</v>
          </cell>
          <cell r="J127">
            <v>75</v>
          </cell>
          <cell r="K127">
            <v>0.8</v>
          </cell>
          <cell r="L127">
            <v>0.96</v>
          </cell>
          <cell r="M127">
            <v>0.95</v>
          </cell>
          <cell r="N127">
            <v>102.8</v>
          </cell>
          <cell r="O127">
            <v>1660</v>
          </cell>
          <cell r="T127">
            <v>1660</v>
          </cell>
          <cell r="U127">
            <v>83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83</v>
          </cell>
          <cell r="AA127">
            <v>8532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8532</v>
          </cell>
          <cell r="AG127">
            <v>75</v>
          </cell>
          <cell r="AH127">
            <v>0.8</v>
          </cell>
          <cell r="AI127">
            <v>0.96</v>
          </cell>
          <cell r="AJ127">
            <v>0.95</v>
          </cell>
          <cell r="AK127">
            <v>102.8</v>
          </cell>
          <cell r="AL127">
            <v>1658</v>
          </cell>
          <cell r="AQ127">
            <v>1658</v>
          </cell>
          <cell r="AR127">
            <v>87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87</v>
          </cell>
          <cell r="AX127">
            <v>8944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8944</v>
          </cell>
          <cell r="BD127">
            <v>75</v>
          </cell>
          <cell r="BE127">
            <v>0.8</v>
          </cell>
          <cell r="BF127">
            <v>0.96</v>
          </cell>
          <cell r="BG127">
            <v>0.95</v>
          </cell>
          <cell r="BH127">
            <v>102.8</v>
          </cell>
          <cell r="BI127">
            <v>2125</v>
          </cell>
          <cell r="BJ127">
            <v>35</v>
          </cell>
          <cell r="BN127">
            <v>2160</v>
          </cell>
          <cell r="BO127">
            <v>97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98</v>
          </cell>
          <cell r="BU127">
            <v>9972</v>
          </cell>
          <cell r="BV127">
            <v>206</v>
          </cell>
          <cell r="BW127">
            <v>0</v>
          </cell>
          <cell r="BX127">
            <v>0</v>
          </cell>
          <cell r="BY127">
            <v>0</v>
          </cell>
          <cell r="BZ127">
            <v>10074</v>
          </cell>
          <cell r="CA127">
            <v>75</v>
          </cell>
          <cell r="CB127">
            <v>0.8</v>
          </cell>
          <cell r="CC127">
            <v>0.96</v>
          </cell>
          <cell r="CD127">
            <v>0.95</v>
          </cell>
          <cell r="CE127">
            <v>102.8</v>
          </cell>
          <cell r="CF127">
            <v>1871</v>
          </cell>
          <cell r="CG127">
            <v>507</v>
          </cell>
          <cell r="CK127">
            <v>2378</v>
          </cell>
          <cell r="CL127">
            <v>94</v>
          </cell>
          <cell r="CM127">
            <v>25</v>
          </cell>
          <cell r="CN127">
            <v>0</v>
          </cell>
          <cell r="CO127">
            <v>0</v>
          </cell>
          <cell r="CP127">
            <v>0</v>
          </cell>
          <cell r="CQ127">
            <v>119</v>
          </cell>
          <cell r="CR127">
            <v>9663</v>
          </cell>
          <cell r="CS127">
            <v>2570</v>
          </cell>
          <cell r="CT127">
            <v>0</v>
          </cell>
          <cell r="CU127">
            <v>0</v>
          </cell>
          <cell r="CV127">
            <v>0</v>
          </cell>
          <cell r="CW127">
            <v>12233</v>
          </cell>
          <cell r="CX127">
            <v>82</v>
          </cell>
          <cell r="CY127">
            <v>0.8</v>
          </cell>
          <cell r="CZ127">
            <v>0.96</v>
          </cell>
          <cell r="DA127">
            <v>0.95</v>
          </cell>
          <cell r="DB127">
            <v>112.4</v>
          </cell>
          <cell r="DC127">
            <v>1582</v>
          </cell>
          <cell r="DE127">
            <v>-500</v>
          </cell>
          <cell r="DH127">
            <v>1082</v>
          </cell>
          <cell r="DI127">
            <v>93</v>
          </cell>
          <cell r="DJ127">
            <v>0</v>
          </cell>
          <cell r="DK127">
            <v>-29</v>
          </cell>
          <cell r="DL127">
            <v>0</v>
          </cell>
          <cell r="DM127">
            <v>0</v>
          </cell>
          <cell r="DN127">
            <v>64</v>
          </cell>
          <cell r="DO127">
            <v>10453</v>
          </cell>
          <cell r="DP127">
            <v>0</v>
          </cell>
          <cell r="DQ127">
            <v>-3260</v>
          </cell>
          <cell r="DR127">
            <v>0</v>
          </cell>
          <cell r="DS127">
            <v>0</v>
          </cell>
          <cell r="DT127">
            <v>7194</v>
          </cell>
          <cell r="DU127">
            <v>82</v>
          </cell>
          <cell r="DV127">
            <v>0.8</v>
          </cell>
          <cell r="DW127">
            <v>0.96</v>
          </cell>
          <cell r="DX127">
            <v>0.95</v>
          </cell>
          <cell r="DY127">
            <v>112.4</v>
          </cell>
          <cell r="DZ127">
            <v>2244</v>
          </cell>
          <cell r="EA127">
            <v>300</v>
          </cell>
          <cell r="EC127">
            <v>-1100</v>
          </cell>
          <cell r="EE127">
            <v>1444</v>
          </cell>
        </row>
        <row r="128">
          <cell r="O128">
            <v>148.75</v>
          </cell>
          <cell r="P128">
            <v>0</v>
          </cell>
          <cell r="Q128">
            <v>0</v>
          </cell>
          <cell r="R128">
            <v>55</v>
          </cell>
          <cell r="S128">
            <v>0</v>
          </cell>
          <cell r="T128">
            <v>203.75</v>
          </cell>
          <cell r="AL128">
            <v>139</v>
          </cell>
          <cell r="AM128">
            <v>0</v>
          </cell>
          <cell r="AN128">
            <v>0</v>
          </cell>
          <cell r="AO128">
            <v>44.736842105263158</v>
          </cell>
          <cell r="AP128">
            <v>0</v>
          </cell>
          <cell r="AQ128">
            <v>183.73684210526315</v>
          </cell>
          <cell r="BI128">
            <v>147.72727272727272</v>
          </cell>
          <cell r="BJ128">
            <v>1.5909090909090908</v>
          </cell>
          <cell r="BK128">
            <v>-4.5454545454545456E-2</v>
          </cell>
          <cell r="BL128">
            <v>36.363636363636367</v>
          </cell>
          <cell r="BM128">
            <v>0</v>
          </cell>
          <cell r="BN128">
            <v>185.63636363636363</v>
          </cell>
          <cell r="CF128">
            <v>141.55000000000001</v>
          </cell>
          <cell r="CG128">
            <v>25.35</v>
          </cell>
          <cell r="CH128">
            <v>0</v>
          </cell>
          <cell r="CI128">
            <v>100</v>
          </cell>
          <cell r="CJ128">
            <v>0</v>
          </cell>
          <cell r="CK128">
            <v>266.89999999999998</v>
          </cell>
          <cell r="DC128">
            <v>133.27777777777777</v>
          </cell>
          <cell r="DD128">
            <v>0</v>
          </cell>
          <cell r="DE128">
            <v>-27.777777777777779</v>
          </cell>
          <cell r="DF128">
            <v>68.333333333333329</v>
          </cell>
          <cell r="DG128">
            <v>0</v>
          </cell>
          <cell r="DH128">
            <v>173.83333333333334</v>
          </cell>
          <cell r="DZ128">
            <v>146.97777777777779</v>
          </cell>
          <cell r="EA128">
            <v>13.333333333333334</v>
          </cell>
          <cell r="EB128">
            <v>0</v>
          </cell>
          <cell r="EC128">
            <v>-48.888888888888886</v>
          </cell>
          <cell r="ED128">
            <v>0</v>
          </cell>
          <cell r="EE128">
            <v>111.42222222222222</v>
          </cell>
        </row>
        <row r="129">
          <cell r="O129">
            <v>2975</v>
          </cell>
          <cell r="P129">
            <v>0</v>
          </cell>
          <cell r="Q129">
            <v>0</v>
          </cell>
          <cell r="R129">
            <v>1100</v>
          </cell>
          <cell r="S129">
            <v>0</v>
          </cell>
          <cell r="T129">
            <v>4075</v>
          </cell>
          <cell r="U129">
            <v>149</v>
          </cell>
          <cell r="V129">
            <v>0</v>
          </cell>
          <cell r="W129">
            <v>0</v>
          </cell>
          <cell r="X129">
            <v>55</v>
          </cell>
          <cell r="Y129">
            <v>0</v>
          </cell>
          <cell r="Z129">
            <v>204</v>
          </cell>
          <cell r="AA129">
            <v>15244</v>
          </cell>
          <cell r="AB129">
            <v>0</v>
          </cell>
          <cell r="AC129">
            <v>0</v>
          </cell>
          <cell r="AD129">
            <v>5594</v>
          </cell>
          <cell r="AE129">
            <v>0</v>
          </cell>
          <cell r="AF129">
            <v>20838</v>
          </cell>
          <cell r="AL129">
            <v>2641</v>
          </cell>
          <cell r="AM129">
            <v>0</v>
          </cell>
          <cell r="AN129">
            <v>0</v>
          </cell>
          <cell r="AO129">
            <v>850</v>
          </cell>
          <cell r="AP129">
            <v>0</v>
          </cell>
          <cell r="AQ129">
            <v>3491</v>
          </cell>
          <cell r="AR129">
            <v>139</v>
          </cell>
          <cell r="AS129">
            <v>0</v>
          </cell>
          <cell r="AT129">
            <v>0</v>
          </cell>
          <cell r="AU129">
            <v>45</v>
          </cell>
          <cell r="AV129">
            <v>0</v>
          </cell>
          <cell r="AW129">
            <v>184</v>
          </cell>
          <cell r="AX129">
            <v>14232</v>
          </cell>
          <cell r="AY129">
            <v>0</v>
          </cell>
          <cell r="AZ129">
            <v>0</v>
          </cell>
          <cell r="BA129">
            <v>4577</v>
          </cell>
          <cell r="BB129">
            <v>0</v>
          </cell>
          <cell r="BC129">
            <v>18809</v>
          </cell>
          <cell r="BI129">
            <v>3250</v>
          </cell>
          <cell r="BJ129">
            <v>35</v>
          </cell>
          <cell r="BK129">
            <v>-1</v>
          </cell>
          <cell r="BL129">
            <v>800</v>
          </cell>
          <cell r="BM129">
            <v>0</v>
          </cell>
          <cell r="BN129">
            <v>4084</v>
          </cell>
          <cell r="BO129">
            <v>148</v>
          </cell>
          <cell r="BP129">
            <v>2</v>
          </cell>
          <cell r="BQ129">
            <v>0</v>
          </cell>
          <cell r="BR129">
            <v>36</v>
          </cell>
          <cell r="BS129">
            <v>0</v>
          </cell>
          <cell r="BT129">
            <v>185</v>
          </cell>
          <cell r="BU129">
            <v>15159</v>
          </cell>
          <cell r="BV129">
            <v>206</v>
          </cell>
          <cell r="BW129">
            <v>0</v>
          </cell>
          <cell r="BX129">
            <v>3661</v>
          </cell>
          <cell r="BY129">
            <v>0</v>
          </cell>
          <cell r="BZ129">
            <v>18922</v>
          </cell>
          <cell r="CF129">
            <v>2831</v>
          </cell>
          <cell r="CG129">
            <v>507</v>
          </cell>
          <cell r="CH129">
            <v>0</v>
          </cell>
          <cell r="CI129">
            <v>2000</v>
          </cell>
          <cell r="CJ129">
            <v>0</v>
          </cell>
          <cell r="CK129">
            <v>5338</v>
          </cell>
          <cell r="CL129">
            <v>142</v>
          </cell>
          <cell r="CM129">
            <v>25</v>
          </cell>
          <cell r="CN129">
            <v>0</v>
          </cell>
          <cell r="CO129">
            <v>100</v>
          </cell>
          <cell r="CP129">
            <v>0</v>
          </cell>
          <cell r="CQ129">
            <v>267</v>
          </cell>
          <cell r="CR129">
            <v>14545</v>
          </cell>
          <cell r="CS129">
            <v>2570</v>
          </cell>
          <cell r="CT129">
            <v>0</v>
          </cell>
          <cell r="CU129">
            <v>10170</v>
          </cell>
          <cell r="CV129">
            <v>0</v>
          </cell>
          <cell r="CW129">
            <v>27285</v>
          </cell>
          <cell r="DC129">
            <v>2399</v>
          </cell>
          <cell r="DD129">
            <v>0</v>
          </cell>
          <cell r="DE129">
            <v>-500</v>
          </cell>
          <cell r="DF129">
            <v>1230</v>
          </cell>
          <cell r="DG129">
            <v>0</v>
          </cell>
          <cell r="DH129">
            <v>3129</v>
          </cell>
          <cell r="DI129">
            <v>141</v>
          </cell>
          <cell r="DJ129">
            <v>0</v>
          </cell>
          <cell r="DK129">
            <v>-29</v>
          </cell>
          <cell r="DL129">
            <v>72</v>
          </cell>
          <cell r="DM129">
            <v>0</v>
          </cell>
          <cell r="DN129">
            <v>184</v>
          </cell>
          <cell r="DO129">
            <v>15791</v>
          </cell>
          <cell r="DP129">
            <v>0</v>
          </cell>
          <cell r="DQ129">
            <v>-3260</v>
          </cell>
          <cell r="DR129">
            <v>8006</v>
          </cell>
          <cell r="DS129">
            <v>0</v>
          </cell>
          <cell r="DT129">
            <v>20538</v>
          </cell>
          <cell r="DZ129">
            <v>3307</v>
          </cell>
          <cell r="EA129">
            <v>300</v>
          </cell>
          <cell r="EB129">
            <v>0</v>
          </cell>
          <cell r="EC129">
            <v>-1100</v>
          </cell>
          <cell r="ED129">
            <v>0</v>
          </cell>
          <cell r="EE129">
            <v>2507</v>
          </cell>
        </row>
        <row r="130">
          <cell r="E130" t="str">
            <v>NP5設定能力</v>
          </cell>
          <cell r="F130">
            <v>1501.3032145960035</v>
          </cell>
          <cell r="G130" t="str">
            <v>（1440分）</v>
          </cell>
          <cell r="J130">
            <v>89</v>
          </cell>
          <cell r="K130">
            <v>0.82</v>
          </cell>
          <cell r="L130">
            <v>0.97</v>
          </cell>
          <cell r="M130">
            <v>0.97199999999999998</v>
          </cell>
          <cell r="N130">
            <v>115.1</v>
          </cell>
          <cell r="O130">
            <v>1095.5</v>
          </cell>
          <cell r="P130">
            <v>150</v>
          </cell>
          <cell r="Q130">
            <v>0</v>
          </cell>
          <cell r="R130">
            <v>55</v>
          </cell>
          <cell r="S130">
            <v>0</v>
          </cell>
          <cell r="T130">
            <v>1300.5</v>
          </cell>
          <cell r="AL130">
            <v>1073.2105263157894</v>
          </cell>
          <cell r="AM130">
            <v>7.8947368421052628</v>
          </cell>
          <cell r="AN130">
            <v>-26.315789473684209</v>
          </cell>
          <cell r="AO130">
            <v>44.736842105263158</v>
          </cell>
          <cell r="AP130">
            <v>0</v>
          </cell>
          <cell r="AQ130">
            <v>1099.5263157894738</v>
          </cell>
          <cell r="BH130">
            <v>849.55752212389382</v>
          </cell>
          <cell r="BI130">
            <v>1070.4545454545455</v>
          </cell>
          <cell r="BJ130">
            <v>1.5909090909090908</v>
          </cell>
          <cell r="BK130">
            <v>-4.5454545454545456E-2</v>
          </cell>
          <cell r="BL130">
            <v>36.363636363636367</v>
          </cell>
          <cell r="BM130">
            <v>0</v>
          </cell>
          <cell r="BN130">
            <v>1108.3636363636363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F130">
            <v>1056.7</v>
          </cell>
          <cell r="CG130">
            <v>45.35</v>
          </cell>
          <cell r="CH130">
            <v>0</v>
          </cell>
          <cell r="CI130">
            <v>100</v>
          </cell>
          <cell r="CJ130">
            <v>0</v>
          </cell>
          <cell r="CK130">
            <v>1202.05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C130">
            <v>1108.5294117647059</v>
          </cell>
          <cell r="DD130">
            <v>0</v>
          </cell>
          <cell r="DE130">
            <v>-27.777777777777779</v>
          </cell>
          <cell r="DF130">
            <v>68.333333333333329</v>
          </cell>
          <cell r="DG130">
            <v>0</v>
          </cell>
          <cell r="DH130">
            <v>1087.5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Z130">
            <v>1210.9767441860465</v>
          </cell>
          <cell r="EA130">
            <v>13.333333333333334</v>
          </cell>
          <cell r="EB130">
            <v>0</v>
          </cell>
          <cell r="EC130">
            <v>-48.888888888888886</v>
          </cell>
          <cell r="ED130">
            <v>0</v>
          </cell>
          <cell r="EE130">
            <v>1121.5999999999999</v>
          </cell>
        </row>
        <row r="131">
          <cell r="O131">
            <v>21910</v>
          </cell>
          <cell r="P131">
            <v>3000</v>
          </cell>
          <cell r="Q131">
            <v>0</v>
          </cell>
          <cell r="R131">
            <v>1100</v>
          </cell>
          <cell r="S131">
            <v>0</v>
          </cell>
          <cell r="T131">
            <v>26010</v>
          </cell>
          <cell r="U131">
            <v>1095</v>
          </cell>
          <cell r="V131">
            <v>150</v>
          </cell>
          <cell r="W131">
            <v>0</v>
          </cell>
          <cell r="X131">
            <v>55</v>
          </cell>
          <cell r="Y131">
            <v>0</v>
          </cell>
          <cell r="Z131">
            <v>1300</v>
          </cell>
          <cell r="AA131">
            <v>131303</v>
          </cell>
          <cell r="AB131">
            <v>17811</v>
          </cell>
          <cell r="AC131">
            <v>0</v>
          </cell>
          <cell r="AD131">
            <v>5594</v>
          </cell>
          <cell r="AE131">
            <v>0</v>
          </cell>
          <cell r="AF131">
            <v>154708</v>
          </cell>
          <cell r="AL131">
            <v>20391</v>
          </cell>
          <cell r="AM131">
            <v>150</v>
          </cell>
          <cell r="AN131">
            <v>-500</v>
          </cell>
          <cell r="AO131">
            <v>850</v>
          </cell>
          <cell r="AP131">
            <v>0</v>
          </cell>
          <cell r="AQ131">
            <v>20891</v>
          </cell>
          <cell r="AR131">
            <v>1073</v>
          </cell>
          <cell r="AS131">
            <v>8</v>
          </cell>
          <cell r="AT131">
            <v>-26</v>
          </cell>
          <cell r="AU131">
            <v>45</v>
          </cell>
          <cell r="AV131">
            <v>0</v>
          </cell>
          <cell r="AW131">
            <v>1100</v>
          </cell>
          <cell r="AX131">
            <v>129599</v>
          </cell>
          <cell r="AY131">
            <v>1063</v>
          </cell>
          <cell r="AZ131">
            <v>-2995</v>
          </cell>
          <cell r="BA131">
            <v>4577</v>
          </cell>
          <cell r="BB131">
            <v>0</v>
          </cell>
          <cell r="BC131">
            <v>132244</v>
          </cell>
          <cell r="BI131">
            <v>23550</v>
          </cell>
          <cell r="BJ131">
            <v>35</v>
          </cell>
          <cell r="BK131">
            <v>-1</v>
          </cell>
          <cell r="BL131">
            <v>800</v>
          </cell>
          <cell r="BM131">
            <v>0</v>
          </cell>
          <cell r="BN131">
            <v>24384</v>
          </cell>
          <cell r="BO131">
            <v>1071</v>
          </cell>
          <cell r="BP131">
            <v>2</v>
          </cell>
          <cell r="BQ131">
            <v>0</v>
          </cell>
          <cell r="BR131">
            <v>36</v>
          </cell>
          <cell r="BS131">
            <v>0</v>
          </cell>
          <cell r="BT131">
            <v>1108</v>
          </cell>
          <cell r="BU131">
            <v>128887</v>
          </cell>
          <cell r="BV131">
            <v>206</v>
          </cell>
          <cell r="BW131">
            <v>0</v>
          </cell>
          <cell r="BX131">
            <v>3751</v>
          </cell>
          <cell r="BY131">
            <v>0</v>
          </cell>
          <cell r="BZ131">
            <v>132740</v>
          </cell>
          <cell r="CF131">
            <v>21134</v>
          </cell>
          <cell r="CG131">
            <v>907</v>
          </cell>
          <cell r="CH131">
            <v>0</v>
          </cell>
          <cell r="CI131">
            <v>2000</v>
          </cell>
          <cell r="CJ131">
            <v>0</v>
          </cell>
          <cell r="CK131">
            <v>24041</v>
          </cell>
          <cell r="CL131">
            <v>1058</v>
          </cell>
          <cell r="CM131">
            <v>45</v>
          </cell>
          <cell r="CN131">
            <v>0</v>
          </cell>
          <cell r="CO131">
            <v>100</v>
          </cell>
          <cell r="CP131">
            <v>0</v>
          </cell>
          <cell r="CQ131">
            <v>1203</v>
          </cell>
          <cell r="CR131">
            <v>126458</v>
          </cell>
          <cell r="CS131">
            <v>5228</v>
          </cell>
          <cell r="CT131">
            <v>0</v>
          </cell>
          <cell r="CU131">
            <v>10170</v>
          </cell>
          <cell r="CV131">
            <v>0</v>
          </cell>
          <cell r="CW131">
            <v>141856</v>
          </cell>
          <cell r="DC131">
            <v>18845</v>
          </cell>
          <cell r="DD131">
            <v>0</v>
          </cell>
          <cell r="DE131">
            <v>-500</v>
          </cell>
          <cell r="DF131">
            <v>1230</v>
          </cell>
          <cell r="DG131">
            <v>0</v>
          </cell>
          <cell r="DH131">
            <v>19575</v>
          </cell>
          <cell r="DI131">
            <v>1109</v>
          </cell>
          <cell r="DJ131">
            <v>0</v>
          </cell>
          <cell r="DK131">
            <v>-29</v>
          </cell>
          <cell r="DL131">
            <v>72</v>
          </cell>
          <cell r="DM131">
            <v>0</v>
          </cell>
          <cell r="DN131">
            <v>1152</v>
          </cell>
          <cell r="DO131">
            <v>135589</v>
          </cell>
          <cell r="DP131">
            <v>0</v>
          </cell>
          <cell r="DQ131">
            <v>-3260</v>
          </cell>
          <cell r="DR131">
            <v>8006</v>
          </cell>
          <cell r="DS131">
            <v>0</v>
          </cell>
          <cell r="DT131">
            <v>140336</v>
          </cell>
          <cell r="DZ131">
            <v>26036</v>
          </cell>
          <cell r="EA131">
            <v>300</v>
          </cell>
          <cell r="EB131">
            <v>0</v>
          </cell>
          <cell r="EC131">
            <v>-1100</v>
          </cell>
          <cell r="ED131">
            <v>0</v>
          </cell>
          <cell r="EE131">
            <v>25236</v>
          </cell>
        </row>
        <row r="133">
          <cell r="O133" t="str">
            <v>４月</v>
          </cell>
          <cell r="S133">
            <v>0</v>
          </cell>
          <cell r="T133">
            <v>20</v>
          </cell>
          <cell r="AF133">
            <v>20</v>
          </cell>
          <cell r="AL133" t="str">
            <v>５月</v>
          </cell>
          <cell r="AP133">
            <v>0</v>
          </cell>
          <cell r="AQ133">
            <v>19</v>
          </cell>
          <cell r="BC133">
            <v>19</v>
          </cell>
          <cell r="BI133" t="str">
            <v>６月</v>
          </cell>
          <cell r="BM133">
            <v>0</v>
          </cell>
          <cell r="BN133">
            <v>22</v>
          </cell>
          <cell r="BZ133">
            <v>22</v>
          </cell>
          <cell r="CF133" t="str">
            <v>７月</v>
          </cell>
          <cell r="CJ133">
            <v>0</v>
          </cell>
          <cell r="CK133">
            <v>20</v>
          </cell>
          <cell r="CW133">
            <v>20</v>
          </cell>
          <cell r="DC133" t="str">
            <v>８月</v>
          </cell>
          <cell r="DG133">
            <v>1</v>
          </cell>
          <cell r="DH133">
            <v>17</v>
          </cell>
          <cell r="DT133">
            <v>17</v>
          </cell>
          <cell r="DZ133" t="str">
            <v>９月</v>
          </cell>
          <cell r="ED133">
            <v>2</v>
          </cell>
          <cell r="EE133">
            <v>21.5</v>
          </cell>
        </row>
        <row r="134">
          <cell r="D134" t="str">
            <v>引当</v>
          </cell>
          <cell r="L134" t="str">
            <v>DC</v>
          </cell>
          <cell r="M134" t="str">
            <v>MA</v>
          </cell>
          <cell r="O134" t="str">
            <v>生          産</v>
          </cell>
          <cell r="T134" t="str">
            <v>/月</v>
          </cell>
          <cell r="U134" t="str">
            <v>生          産</v>
          </cell>
          <cell r="Z134" t="str">
            <v>/日</v>
          </cell>
          <cell r="AA134" t="str">
            <v>工          数</v>
          </cell>
          <cell r="AF134" t="str">
            <v>/日</v>
          </cell>
          <cell r="AI134" t="str">
            <v>DC</v>
          </cell>
          <cell r="AJ134" t="str">
            <v>MA</v>
          </cell>
          <cell r="AL134" t="str">
            <v>生          産</v>
          </cell>
          <cell r="AQ134" t="str">
            <v>/月</v>
          </cell>
          <cell r="AR134" t="str">
            <v>生          産</v>
          </cell>
          <cell r="AW134" t="str">
            <v>/日</v>
          </cell>
          <cell r="AX134" t="str">
            <v>工          数</v>
          </cell>
          <cell r="BC134" t="str">
            <v>/日</v>
          </cell>
          <cell r="BF134" t="str">
            <v>DC</v>
          </cell>
          <cell r="BG134" t="str">
            <v>MA</v>
          </cell>
          <cell r="BI134" t="str">
            <v>生          産</v>
          </cell>
          <cell r="BN134" t="str">
            <v>/月</v>
          </cell>
          <cell r="BO134" t="str">
            <v>生          産</v>
          </cell>
          <cell r="BT134" t="str">
            <v>/日</v>
          </cell>
          <cell r="BU134" t="str">
            <v>工          数</v>
          </cell>
          <cell r="BZ134" t="str">
            <v>/日</v>
          </cell>
          <cell r="CC134" t="str">
            <v>DC</v>
          </cell>
          <cell r="CD134" t="str">
            <v>MA</v>
          </cell>
          <cell r="CF134" t="str">
            <v>生          産</v>
          </cell>
          <cell r="CK134" t="str">
            <v>/月</v>
          </cell>
          <cell r="CL134" t="str">
            <v>生          産</v>
          </cell>
          <cell r="CQ134" t="str">
            <v>/日</v>
          </cell>
          <cell r="CR134" t="str">
            <v>工          数</v>
          </cell>
          <cell r="CW134" t="str">
            <v>/日</v>
          </cell>
          <cell r="CZ134" t="str">
            <v>DC</v>
          </cell>
          <cell r="DA134" t="str">
            <v>MA</v>
          </cell>
          <cell r="DC134" t="str">
            <v>生          産</v>
          </cell>
          <cell r="DH134" t="str">
            <v>/月</v>
          </cell>
          <cell r="DI134" t="str">
            <v>生          産</v>
          </cell>
          <cell r="DN134" t="str">
            <v>/日</v>
          </cell>
          <cell r="DO134" t="str">
            <v>工          数</v>
          </cell>
          <cell r="DT134" t="str">
            <v>/日</v>
          </cell>
          <cell r="DW134" t="str">
            <v>DC</v>
          </cell>
          <cell r="DX134" t="str">
            <v>MA</v>
          </cell>
          <cell r="DZ134" t="str">
            <v>生          産</v>
          </cell>
          <cell r="EE134" t="str">
            <v>/月</v>
          </cell>
        </row>
        <row r="135">
          <cell r="D135" t="str">
            <v>M/C</v>
          </cell>
          <cell r="E135" t="str">
            <v>部              番</v>
          </cell>
          <cell r="J135" t="str">
            <v>C T</v>
          </cell>
          <cell r="K135" t="str">
            <v>稼動率</v>
          </cell>
          <cell r="L135" t="str">
            <v>合格率</v>
          </cell>
          <cell r="M135" t="str">
            <v>合格率</v>
          </cell>
          <cell r="N135" t="str">
            <v>S T</v>
          </cell>
          <cell r="O135" t="str">
            <v>基本</v>
          </cell>
          <cell r="P135" t="str">
            <v>追込</v>
          </cell>
          <cell r="Q135" t="str">
            <v>活用</v>
          </cell>
          <cell r="R135" t="str">
            <v>フレキ</v>
          </cell>
          <cell r="S135" t="str">
            <v>外作</v>
          </cell>
          <cell r="T135" t="str">
            <v>実行</v>
          </cell>
          <cell r="U135" t="str">
            <v>基本</v>
          </cell>
          <cell r="V135" t="str">
            <v>追込</v>
          </cell>
          <cell r="W135" t="str">
            <v>活用</v>
          </cell>
          <cell r="X135" t="str">
            <v>フレキ</v>
          </cell>
          <cell r="Y135" t="str">
            <v>外作</v>
          </cell>
          <cell r="Z135" t="str">
            <v>実行</v>
          </cell>
          <cell r="AA135" t="str">
            <v>基本</v>
          </cell>
          <cell r="AB135" t="str">
            <v>追込</v>
          </cell>
          <cell r="AC135" t="str">
            <v>活用</v>
          </cell>
          <cell r="AD135" t="str">
            <v>フレキ</v>
          </cell>
          <cell r="AE135" t="str">
            <v>外作</v>
          </cell>
          <cell r="AF135" t="str">
            <v>実行</v>
          </cell>
          <cell r="AG135" t="str">
            <v>C T</v>
          </cell>
          <cell r="AH135" t="str">
            <v>稼動率</v>
          </cell>
          <cell r="AI135" t="str">
            <v>合格率</v>
          </cell>
          <cell r="AJ135" t="str">
            <v>合格率</v>
          </cell>
          <cell r="AK135" t="str">
            <v>S T</v>
          </cell>
          <cell r="AL135" t="str">
            <v>基本</v>
          </cell>
          <cell r="AM135" t="str">
            <v>追込</v>
          </cell>
          <cell r="AN135" t="str">
            <v>活用</v>
          </cell>
          <cell r="AO135" t="str">
            <v>フレキ</v>
          </cell>
          <cell r="AP135" t="str">
            <v>外作</v>
          </cell>
          <cell r="AQ135" t="str">
            <v>実行</v>
          </cell>
          <cell r="AR135" t="str">
            <v>基本</v>
          </cell>
          <cell r="AS135" t="str">
            <v>追込</v>
          </cell>
          <cell r="AT135" t="str">
            <v>活用</v>
          </cell>
          <cell r="AU135" t="str">
            <v>フレキ</v>
          </cell>
          <cell r="AV135" t="str">
            <v>外作</v>
          </cell>
          <cell r="AW135" t="str">
            <v>実行</v>
          </cell>
          <cell r="AX135" t="str">
            <v>基本</v>
          </cell>
          <cell r="AY135" t="str">
            <v>追込</v>
          </cell>
          <cell r="AZ135" t="str">
            <v>活用</v>
          </cell>
          <cell r="BA135" t="str">
            <v>フレキ</v>
          </cell>
          <cell r="BB135" t="str">
            <v>外作</v>
          </cell>
          <cell r="BC135" t="str">
            <v>実行</v>
          </cell>
          <cell r="BD135" t="str">
            <v>C T</v>
          </cell>
          <cell r="BE135" t="str">
            <v>稼動率</v>
          </cell>
          <cell r="BF135" t="str">
            <v>合格率</v>
          </cell>
          <cell r="BG135" t="str">
            <v>合格率</v>
          </cell>
          <cell r="BH135" t="str">
            <v>S T</v>
          </cell>
          <cell r="BI135" t="str">
            <v>基本</v>
          </cell>
          <cell r="BJ135" t="str">
            <v>追込</v>
          </cell>
          <cell r="BK135" t="str">
            <v>活用</v>
          </cell>
          <cell r="BL135" t="str">
            <v>フレキ</v>
          </cell>
          <cell r="BM135" t="str">
            <v>外作</v>
          </cell>
          <cell r="BN135" t="str">
            <v>実行</v>
          </cell>
          <cell r="BO135" t="str">
            <v>基本</v>
          </cell>
          <cell r="BP135" t="str">
            <v>追込</v>
          </cell>
          <cell r="BQ135" t="str">
            <v>活用</v>
          </cell>
          <cell r="BR135" t="str">
            <v>フレキ</v>
          </cell>
          <cell r="BS135" t="str">
            <v>外作</v>
          </cell>
          <cell r="BT135" t="str">
            <v>実行</v>
          </cell>
          <cell r="BU135" t="str">
            <v>基本</v>
          </cell>
          <cell r="BV135" t="str">
            <v>追込</v>
          </cell>
          <cell r="BW135" t="str">
            <v>活用</v>
          </cell>
          <cell r="BX135" t="str">
            <v>フレキ</v>
          </cell>
          <cell r="BY135" t="str">
            <v>外作</v>
          </cell>
          <cell r="BZ135" t="str">
            <v>実行</v>
          </cell>
          <cell r="CA135" t="str">
            <v>C T</v>
          </cell>
          <cell r="CB135" t="str">
            <v>稼動率</v>
          </cell>
          <cell r="CC135" t="str">
            <v>合格率</v>
          </cell>
          <cell r="CD135" t="str">
            <v>合格率</v>
          </cell>
          <cell r="CE135" t="str">
            <v>S T</v>
          </cell>
          <cell r="CF135" t="str">
            <v>基本</v>
          </cell>
          <cell r="CG135" t="str">
            <v>追込</v>
          </cell>
          <cell r="CH135" t="str">
            <v>活用</v>
          </cell>
          <cell r="CI135" t="str">
            <v>フレキ</v>
          </cell>
          <cell r="CJ135" t="str">
            <v>外作</v>
          </cell>
          <cell r="CK135" t="str">
            <v>実行</v>
          </cell>
          <cell r="CL135" t="str">
            <v>基本</v>
          </cell>
          <cell r="CM135" t="str">
            <v>追込</v>
          </cell>
          <cell r="CN135" t="str">
            <v>活用</v>
          </cell>
          <cell r="CO135" t="str">
            <v>フレキ</v>
          </cell>
          <cell r="CP135" t="str">
            <v>外作</v>
          </cell>
          <cell r="CQ135" t="str">
            <v>実行</v>
          </cell>
          <cell r="CR135" t="str">
            <v>基本</v>
          </cell>
          <cell r="CS135" t="str">
            <v>追込</v>
          </cell>
          <cell r="CT135" t="str">
            <v>活用</v>
          </cell>
          <cell r="CU135" t="str">
            <v>フレキ</v>
          </cell>
          <cell r="CV135" t="str">
            <v>外作</v>
          </cell>
          <cell r="CW135" t="str">
            <v>実行</v>
          </cell>
          <cell r="CX135" t="str">
            <v>C T</v>
          </cell>
          <cell r="CY135" t="str">
            <v>稼動率</v>
          </cell>
          <cell r="CZ135" t="str">
            <v>合格率</v>
          </cell>
          <cell r="DA135" t="str">
            <v>合格率</v>
          </cell>
          <cell r="DB135" t="str">
            <v>S T</v>
          </cell>
          <cell r="DC135" t="str">
            <v>基本</v>
          </cell>
          <cell r="DD135" t="str">
            <v>追込</v>
          </cell>
          <cell r="DE135" t="str">
            <v>活用</v>
          </cell>
          <cell r="DF135" t="str">
            <v>フレキ</v>
          </cell>
          <cell r="DG135" t="str">
            <v>外作</v>
          </cell>
          <cell r="DH135" t="str">
            <v>実行</v>
          </cell>
          <cell r="DI135" t="str">
            <v>基本</v>
          </cell>
          <cell r="DJ135" t="str">
            <v>追込</v>
          </cell>
          <cell r="DK135" t="str">
            <v>活用</v>
          </cell>
          <cell r="DL135" t="str">
            <v>フレキ</v>
          </cell>
          <cell r="DM135" t="str">
            <v>外作</v>
          </cell>
          <cell r="DN135" t="str">
            <v>実行</v>
          </cell>
          <cell r="DO135" t="str">
            <v>基本</v>
          </cell>
          <cell r="DP135" t="str">
            <v>追込</v>
          </cell>
          <cell r="DQ135" t="str">
            <v>活用</v>
          </cell>
          <cell r="DR135" t="str">
            <v>フレキ</v>
          </cell>
          <cell r="DS135" t="str">
            <v>外作</v>
          </cell>
          <cell r="DT135" t="str">
            <v>実行</v>
          </cell>
          <cell r="DU135" t="str">
            <v>C T</v>
          </cell>
          <cell r="DV135" t="str">
            <v>稼動率</v>
          </cell>
          <cell r="DW135" t="str">
            <v>合格率</v>
          </cell>
          <cell r="DX135" t="str">
            <v>合格率</v>
          </cell>
          <cell r="DY135" t="str">
            <v>S T</v>
          </cell>
          <cell r="DZ135" t="str">
            <v>基本</v>
          </cell>
          <cell r="EA135" t="str">
            <v>追込</v>
          </cell>
          <cell r="EB135" t="str">
            <v>活用</v>
          </cell>
          <cell r="EC135" t="str">
            <v>フレキ</v>
          </cell>
          <cell r="ED135" t="str">
            <v>外作</v>
          </cell>
          <cell r="EE135" t="str">
            <v>実行</v>
          </cell>
        </row>
        <row r="136">
          <cell r="D136">
            <v>1250</v>
          </cell>
          <cell r="E136">
            <v>50110</v>
          </cell>
          <cell r="F136" t="str">
            <v>GEE</v>
          </cell>
          <cell r="G136" t="str">
            <v>FRﾌﾚ-ﾑ</v>
          </cell>
          <cell r="J136">
            <v>100</v>
          </cell>
          <cell r="K136">
            <v>0.75</v>
          </cell>
          <cell r="L136">
            <v>0.95</v>
          </cell>
          <cell r="M136">
            <v>1</v>
          </cell>
          <cell r="N136">
            <v>140.4</v>
          </cell>
          <cell r="O136">
            <v>5089</v>
          </cell>
          <cell r="T136">
            <v>5089</v>
          </cell>
          <cell r="U136">
            <v>254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254</v>
          </cell>
          <cell r="AA136">
            <v>35662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35662</v>
          </cell>
          <cell r="AG136">
            <v>100</v>
          </cell>
          <cell r="AH136">
            <v>0.75</v>
          </cell>
          <cell r="AI136">
            <v>0.95</v>
          </cell>
          <cell r="AJ136">
            <v>1</v>
          </cell>
          <cell r="AK136">
            <v>140.4</v>
          </cell>
          <cell r="AL136">
            <v>4396</v>
          </cell>
          <cell r="AQ136">
            <v>4396</v>
          </cell>
          <cell r="AR136">
            <v>231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231</v>
          </cell>
          <cell r="AX136">
            <v>32432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32432</v>
          </cell>
          <cell r="BD136">
            <v>100</v>
          </cell>
          <cell r="BE136">
            <v>0.75</v>
          </cell>
          <cell r="BF136">
            <v>0.95</v>
          </cell>
          <cell r="BG136">
            <v>1</v>
          </cell>
          <cell r="BH136">
            <v>140.4</v>
          </cell>
          <cell r="BI136">
            <v>5648</v>
          </cell>
          <cell r="BN136">
            <v>5648</v>
          </cell>
          <cell r="BO136">
            <v>257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257</v>
          </cell>
          <cell r="BU136">
            <v>36083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36083</v>
          </cell>
          <cell r="CA136">
            <v>100</v>
          </cell>
          <cell r="CB136">
            <v>0.75</v>
          </cell>
          <cell r="CC136">
            <v>0.95</v>
          </cell>
          <cell r="CD136">
            <v>1</v>
          </cell>
          <cell r="CE136">
            <v>140.4</v>
          </cell>
          <cell r="CF136">
            <v>6398</v>
          </cell>
          <cell r="CK136">
            <v>6398</v>
          </cell>
          <cell r="CL136">
            <v>320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320</v>
          </cell>
          <cell r="CR136">
            <v>44928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44928</v>
          </cell>
          <cell r="CX136">
            <v>100</v>
          </cell>
          <cell r="CY136">
            <v>0.75</v>
          </cell>
          <cell r="CZ136">
            <v>0.95</v>
          </cell>
          <cell r="DA136">
            <v>1</v>
          </cell>
          <cell r="DB136">
            <v>140.4</v>
          </cell>
          <cell r="DC136">
            <v>3027</v>
          </cell>
          <cell r="DH136">
            <v>3027</v>
          </cell>
          <cell r="DI136">
            <v>178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178</v>
          </cell>
          <cell r="DO136">
            <v>24991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24991</v>
          </cell>
          <cell r="DU136">
            <v>100</v>
          </cell>
          <cell r="DV136">
            <v>0.75</v>
          </cell>
          <cell r="DW136">
            <v>0.95</v>
          </cell>
          <cell r="DX136">
            <v>1</v>
          </cell>
          <cell r="DY136">
            <v>140.4</v>
          </cell>
          <cell r="DZ136">
            <v>5694</v>
          </cell>
          <cell r="EE136">
            <v>5694</v>
          </cell>
        </row>
        <row r="137">
          <cell r="D137">
            <v>1250</v>
          </cell>
          <cell r="E137">
            <v>50115</v>
          </cell>
          <cell r="F137" t="str">
            <v>GEE</v>
          </cell>
          <cell r="G137" t="str">
            <v>RRﾌﾚ-ﾑ</v>
          </cell>
          <cell r="J137">
            <v>90</v>
          </cell>
          <cell r="K137">
            <v>0.75</v>
          </cell>
          <cell r="L137">
            <v>0.95</v>
          </cell>
          <cell r="M137">
            <v>1</v>
          </cell>
          <cell r="N137">
            <v>126.3</v>
          </cell>
          <cell r="O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90</v>
          </cell>
          <cell r="AH137">
            <v>0.75</v>
          </cell>
          <cell r="AI137">
            <v>0.95</v>
          </cell>
          <cell r="AJ137">
            <v>1</v>
          </cell>
          <cell r="AK137">
            <v>126.3</v>
          </cell>
          <cell r="AL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90</v>
          </cell>
          <cell r="BE137">
            <v>0.75</v>
          </cell>
          <cell r="BF137">
            <v>0.95</v>
          </cell>
          <cell r="BG137">
            <v>1</v>
          </cell>
          <cell r="BH137">
            <v>126.3</v>
          </cell>
          <cell r="BI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90</v>
          </cell>
          <cell r="CB137">
            <v>0.75</v>
          </cell>
          <cell r="CC137">
            <v>0.95</v>
          </cell>
          <cell r="CD137">
            <v>1</v>
          </cell>
          <cell r="CE137">
            <v>126.3</v>
          </cell>
          <cell r="CF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90</v>
          </cell>
          <cell r="CY137">
            <v>0.75</v>
          </cell>
          <cell r="CZ137">
            <v>0.95</v>
          </cell>
          <cell r="DA137">
            <v>1</v>
          </cell>
          <cell r="DB137">
            <v>126.3</v>
          </cell>
          <cell r="DC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90</v>
          </cell>
          <cell r="DV137">
            <v>0.75</v>
          </cell>
          <cell r="DW137">
            <v>0.95</v>
          </cell>
          <cell r="DX137">
            <v>1</v>
          </cell>
          <cell r="DY137">
            <v>126.3</v>
          </cell>
          <cell r="DZ137">
            <v>0</v>
          </cell>
          <cell r="EE137">
            <v>0</v>
          </cell>
        </row>
        <row r="138">
          <cell r="D138">
            <v>1250</v>
          </cell>
          <cell r="F138" t="str">
            <v>NCC</v>
          </cell>
          <cell r="G138" t="str">
            <v>一体FR</v>
          </cell>
          <cell r="J138">
            <v>100</v>
          </cell>
          <cell r="K138">
            <v>0.75</v>
          </cell>
          <cell r="L138">
            <v>0.95</v>
          </cell>
          <cell r="M138">
            <v>1</v>
          </cell>
          <cell r="N138">
            <v>140.4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100</v>
          </cell>
          <cell r="AH138">
            <v>0.75</v>
          </cell>
          <cell r="AI138">
            <v>0.95</v>
          </cell>
          <cell r="AJ138">
            <v>1</v>
          </cell>
          <cell r="AK138">
            <v>140.4</v>
          </cell>
          <cell r="AL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100</v>
          </cell>
          <cell r="BE138">
            <v>0.75</v>
          </cell>
          <cell r="BF138">
            <v>0.95</v>
          </cell>
          <cell r="BG138">
            <v>1</v>
          </cell>
          <cell r="BH138">
            <v>140.4</v>
          </cell>
          <cell r="BI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100</v>
          </cell>
          <cell r="CB138">
            <v>0.75</v>
          </cell>
          <cell r="CC138">
            <v>0.95</v>
          </cell>
          <cell r="CD138">
            <v>1</v>
          </cell>
          <cell r="CE138">
            <v>140.4</v>
          </cell>
          <cell r="CF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100</v>
          </cell>
          <cell r="CY138">
            <v>0.75</v>
          </cell>
          <cell r="CZ138">
            <v>0.95</v>
          </cell>
          <cell r="DA138">
            <v>1</v>
          </cell>
          <cell r="DB138">
            <v>140.4</v>
          </cell>
          <cell r="DC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100</v>
          </cell>
          <cell r="DV138">
            <v>0.75</v>
          </cell>
          <cell r="DW138">
            <v>0.95</v>
          </cell>
          <cell r="DX138">
            <v>1</v>
          </cell>
          <cell r="DY138">
            <v>140.4</v>
          </cell>
          <cell r="DZ138">
            <v>0</v>
          </cell>
          <cell r="EE138">
            <v>0</v>
          </cell>
        </row>
        <row r="139">
          <cell r="D139">
            <v>1250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EE139">
            <v>0</v>
          </cell>
        </row>
        <row r="140">
          <cell r="O140">
            <v>254.45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254.45</v>
          </cell>
          <cell r="AL140">
            <v>231.36842105263159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231.36842105263159</v>
          </cell>
          <cell r="BI140">
            <v>256.72727272727275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256.72727272727275</v>
          </cell>
          <cell r="CE140">
            <v>474</v>
          </cell>
          <cell r="CF140">
            <v>319.89999999999998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319.89999999999998</v>
          </cell>
          <cell r="DC140">
            <v>168.16666666666666</v>
          </cell>
          <cell r="DD140">
            <v>0</v>
          </cell>
          <cell r="DE140">
            <v>0</v>
          </cell>
          <cell r="DF140">
            <v>0</v>
          </cell>
          <cell r="DG140">
            <v>5.5555555555555552E-2</v>
          </cell>
          <cell r="DH140">
            <v>168.16666666666666</v>
          </cell>
          <cell r="DZ140">
            <v>242.29787234042553</v>
          </cell>
          <cell r="EA140">
            <v>0</v>
          </cell>
          <cell r="EB140">
            <v>0</v>
          </cell>
          <cell r="EC140">
            <v>0</v>
          </cell>
          <cell r="ED140">
            <v>8.5106382978723402E-2</v>
          </cell>
          <cell r="EE140">
            <v>242.29787234042553</v>
          </cell>
        </row>
        <row r="141">
          <cell r="O141">
            <v>5089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5089</v>
          </cell>
          <cell r="U141">
            <v>254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254</v>
          </cell>
          <cell r="AA141">
            <v>35662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35662</v>
          </cell>
          <cell r="AL141">
            <v>4396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4396</v>
          </cell>
          <cell r="AR141">
            <v>231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231</v>
          </cell>
          <cell r="AX141">
            <v>32432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32432</v>
          </cell>
          <cell r="BI141">
            <v>5648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5648</v>
          </cell>
          <cell r="BO141">
            <v>257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257</v>
          </cell>
          <cell r="BU141">
            <v>36083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36083</v>
          </cell>
          <cell r="CF141">
            <v>6398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6398</v>
          </cell>
          <cell r="CL141">
            <v>320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320</v>
          </cell>
          <cell r="CR141">
            <v>44928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44928</v>
          </cell>
          <cell r="DC141">
            <v>3027</v>
          </cell>
          <cell r="DD141">
            <v>0</v>
          </cell>
          <cell r="DE141">
            <v>0</v>
          </cell>
          <cell r="DF141">
            <v>0</v>
          </cell>
          <cell r="DG141">
            <v>1</v>
          </cell>
          <cell r="DH141">
            <v>3027</v>
          </cell>
          <cell r="DI141">
            <v>178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178</v>
          </cell>
          <cell r="DO141">
            <v>24991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24991</v>
          </cell>
          <cell r="DZ141">
            <v>5694</v>
          </cell>
          <cell r="EA141">
            <v>0</v>
          </cell>
          <cell r="EB141">
            <v>0</v>
          </cell>
          <cell r="EC141">
            <v>0</v>
          </cell>
          <cell r="ED141">
            <v>2</v>
          </cell>
          <cell r="EE141">
            <v>5694</v>
          </cell>
        </row>
        <row r="142">
          <cell r="D142">
            <v>1250</v>
          </cell>
          <cell r="E142">
            <v>21111</v>
          </cell>
          <cell r="F142" t="str">
            <v>PFN</v>
          </cell>
          <cell r="G142">
            <v>3000</v>
          </cell>
          <cell r="H142" t="str">
            <v>AA</v>
          </cell>
          <cell r="I142" t="str">
            <v>TC</v>
          </cell>
          <cell r="J142">
            <v>75</v>
          </cell>
          <cell r="K142">
            <v>0.75</v>
          </cell>
          <cell r="L142">
            <v>0.96</v>
          </cell>
          <cell r="M142">
            <v>0.96</v>
          </cell>
          <cell r="N142">
            <v>108.5</v>
          </cell>
          <cell r="O142">
            <v>2150</v>
          </cell>
          <cell r="T142">
            <v>2150</v>
          </cell>
          <cell r="U142">
            <v>108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108</v>
          </cell>
          <cell r="AA142">
            <v>11718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11718</v>
          </cell>
          <cell r="AG142">
            <v>75</v>
          </cell>
          <cell r="AH142">
            <v>0.75</v>
          </cell>
          <cell r="AI142">
            <v>0.96</v>
          </cell>
          <cell r="AJ142">
            <v>0.96</v>
          </cell>
          <cell r="AK142">
            <v>108.5</v>
          </cell>
          <cell r="AL142">
            <v>2140</v>
          </cell>
          <cell r="AQ142">
            <v>2140</v>
          </cell>
          <cell r="AR142">
            <v>113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113</v>
          </cell>
          <cell r="AX142">
            <v>12261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12261</v>
          </cell>
          <cell r="BD142">
            <v>75</v>
          </cell>
          <cell r="BE142">
            <v>0.75</v>
          </cell>
          <cell r="BF142">
            <v>0.96</v>
          </cell>
          <cell r="BG142">
            <v>0.96</v>
          </cell>
          <cell r="BH142">
            <v>108.5</v>
          </cell>
          <cell r="BI142">
            <v>1930</v>
          </cell>
          <cell r="BJ142">
            <v>1050</v>
          </cell>
          <cell r="BK142">
            <v>-1930</v>
          </cell>
          <cell r="BN142">
            <v>1050</v>
          </cell>
          <cell r="BO142">
            <v>88</v>
          </cell>
          <cell r="BP142">
            <v>48</v>
          </cell>
          <cell r="BQ142">
            <v>-88</v>
          </cell>
          <cell r="BR142">
            <v>0</v>
          </cell>
          <cell r="BS142">
            <v>0</v>
          </cell>
          <cell r="BT142">
            <v>48</v>
          </cell>
          <cell r="BU142">
            <v>9548</v>
          </cell>
          <cell r="BV142">
            <v>5208</v>
          </cell>
          <cell r="BW142">
            <v>-9548</v>
          </cell>
          <cell r="BX142">
            <v>0</v>
          </cell>
          <cell r="BY142">
            <v>0</v>
          </cell>
          <cell r="BZ142">
            <v>5208</v>
          </cell>
          <cell r="CA142">
            <v>75</v>
          </cell>
          <cell r="CB142">
            <v>0.75</v>
          </cell>
          <cell r="CC142">
            <v>0.96</v>
          </cell>
          <cell r="CD142">
            <v>0.96</v>
          </cell>
          <cell r="CE142">
            <v>108.5</v>
          </cell>
          <cell r="CF142">
            <v>1985</v>
          </cell>
          <cell r="CG142">
            <v>1645</v>
          </cell>
          <cell r="CH142">
            <v>-950</v>
          </cell>
          <cell r="CK142">
            <v>2680</v>
          </cell>
          <cell r="CL142">
            <v>99</v>
          </cell>
          <cell r="CM142">
            <v>82</v>
          </cell>
          <cell r="CN142">
            <v>-48</v>
          </cell>
          <cell r="CO142">
            <v>0</v>
          </cell>
          <cell r="CP142">
            <v>0</v>
          </cell>
          <cell r="CQ142">
            <v>134</v>
          </cell>
          <cell r="CR142">
            <v>10742</v>
          </cell>
          <cell r="CS142">
            <v>8897</v>
          </cell>
          <cell r="CT142">
            <v>-5208</v>
          </cell>
          <cell r="CU142">
            <v>0</v>
          </cell>
          <cell r="CV142">
            <v>0</v>
          </cell>
          <cell r="CW142">
            <v>14539</v>
          </cell>
          <cell r="CX142">
            <v>78</v>
          </cell>
          <cell r="CY142">
            <v>0.75</v>
          </cell>
          <cell r="CZ142">
            <v>0.96</v>
          </cell>
          <cell r="DA142">
            <v>0.97</v>
          </cell>
          <cell r="DB142">
            <v>111.7</v>
          </cell>
          <cell r="DC142">
            <v>1930</v>
          </cell>
          <cell r="DD142">
            <v>1400</v>
          </cell>
          <cell r="DE142">
            <v>-1641</v>
          </cell>
          <cell r="DH142">
            <v>1689</v>
          </cell>
          <cell r="DI142">
            <v>114</v>
          </cell>
          <cell r="DJ142">
            <v>82</v>
          </cell>
          <cell r="DK142">
            <v>-97</v>
          </cell>
          <cell r="DL142">
            <v>0</v>
          </cell>
          <cell r="DM142">
            <v>0</v>
          </cell>
          <cell r="DN142">
            <v>99</v>
          </cell>
          <cell r="DO142">
            <v>12734</v>
          </cell>
          <cell r="DP142">
            <v>9159</v>
          </cell>
          <cell r="DQ142">
            <v>-10835</v>
          </cell>
          <cell r="DR142">
            <v>0</v>
          </cell>
          <cell r="DS142">
            <v>0</v>
          </cell>
          <cell r="DT142">
            <v>11058</v>
          </cell>
          <cell r="DU142">
            <v>78</v>
          </cell>
          <cell r="DV142">
            <v>0.75</v>
          </cell>
          <cell r="DW142">
            <v>0.96</v>
          </cell>
          <cell r="DX142">
            <v>0.97</v>
          </cell>
          <cell r="DY142">
            <v>111.7</v>
          </cell>
          <cell r="DZ142">
            <v>2284</v>
          </cell>
          <cell r="EA142">
            <v>679</v>
          </cell>
          <cell r="EB142">
            <v>-1400</v>
          </cell>
          <cell r="EE142">
            <v>1563</v>
          </cell>
        </row>
        <row r="143">
          <cell r="D143">
            <v>1250</v>
          </cell>
          <cell r="E143">
            <v>21111</v>
          </cell>
          <cell r="F143" t="str">
            <v>PFG</v>
          </cell>
          <cell r="G143" t="str">
            <v>N000</v>
          </cell>
          <cell r="H143" t="str">
            <v>SG 4WD</v>
          </cell>
          <cell r="I143" t="str">
            <v>TC</v>
          </cell>
          <cell r="J143">
            <v>75</v>
          </cell>
          <cell r="K143">
            <v>0.75</v>
          </cell>
          <cell r="L143">
            <v>0.96</v>
          </cell>
          <cell r="M143">
            <v>0.96</v>
          </cell>
          <cell r="N143">
            <v>108.5</v>
          </cell>
          <cell r="O143">
            <v>323</v>
          </cell>
          <cell r="T143">
            <v>323</v>
          </cell>
          <cell r="U143">
            <v>16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16</v>
          </cell>
          <cell r="AA143">
            <v>1736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1736</v>
          </cell>
          <cell r="AG143">
            <v>75</v>
          </cell>
          <cell r="AH143">
            <v>0.75</v>
          </cell>
          <cell r="AI143">
            <v>0.96</v>
          </cell>
          <cell r="AJ143">
            <v>0.96</v>
          </cell>
          <cell r="AK143">
            <v>108.5</v>
          </cell>
          <cell r="AL143">
            <v>229</v>
          </cell>
          <cell r="AM143">
            <v>0</v>
          </cell>
          <cell r="AQ143">
            <v>229</v>
          </cell>
          <cell r="AR143">
            <v>12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12</v>
          </cell>
          <cell r="AX143">
            <v>1302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1302</v>
          </cell>
          <cell r="BD143">
            <v>75</v>
          </cell>
          <cell r="BE143">
            <v>0.75</v>
          </cell>
          <cell r="BF143">
            <v>0.96</v>
          </cell>
          <cell r="BG143">
            <v>0.96</v>
          </cell>
          <cell r="BH143">
            <v>108.5</v>
          </cell>
          <cell r="BI143">
            <v>557</v>
          </cell>
          <cell r="BJ143">
            <v>265</v>
          </cell>
          <cell r="BK143">
            <v>-76</v>
          </cell>
          <cell r="BN143">
            <v>746</v>
          </cell>
          <cell r="BO143">
            <v>25</v>
          </cell>
          <cell r="BP143">
            <v>12</v>
          </cell>
          <cell r="BQ143">
            <v>-3</v>
          </cell>
          <cell r="BR143">
            <v>0</v>
          </cell>
          <cell r="BS143">
            <v>0</v>
          </cell>
          <cell r="BT143">
            <v>34</v>
          </cell>
          <cell r="BU143">
            <v>2713</v>
          </cell>
          <cell r="BV143">
            <v>1302</v>
          </cell>
          <cell r="BW143">
            <v>-326</v>
          </cell>
          <cell r="BX143">
            <v>0</v>
          </cell>
          <cell r="BY143">
            <v>0</v>
          </cell>
          <cell r="BZ143">
            <v>3689</v>
          </cell>
          <cell r="CA143">
            <v>75</v>
          </cell>
          <cell r="CB143">
            <v>0.75</v>
          </cell>
          <cell r="CC143">
            <v>0.96</v>
          </cell>
          <cell r="CD143">
            <v>0.96</v>
          </cell>
          <cell r="CE143">
            <v>108.5</v>
          </cell>
          <cell r="CF143">
            <v>261</v>
          </cell>
          <cell r="CH143">
            <v>-116</v>
          </cell>
          <cell r="CK143">
            <v>145</v>
          </cell>
          <cell r="CL143">
            <v>13</v>
          </cell>
          <cell r="CM143">
            <v>0</v>
          </cell>
          <cell r="CN143">
            <v>-6</v>
          </cell>
          <cell r="CO143">
            <v>0</v>
          </cell>
          <cell r="CP143">
            <v>0</v>
          </cell>
          <cell r="CQ143">
            <v>7</v>
          </cell>
          <cell r="CR143">
            <v>1411</v>
          </cell>
          <cell r="CS143">
            <v>0</v>
          </cell>
          <cell r="CT143">
            <v>-651</v>
          </cell>
          <cell r="CU143">
            <v>0</v>
          </cell>
          <cell r="CV143">
            <v>0</v>
          </cell>
          <cell r="CW143">
            <v>760</v>
          </cell>
          <cell r="CX143">
            <v>80</v>
          </cell>
          <cell r="CY143">
            <v>0.75</v>
          </cell>
          <cell r="CZ143">
            <v>0.96</v>
          </cell>
          <cell r="DA143">
            <v>0.97</v>
          </cell>
          <cell r="DB143">
            <v>114.5</v>
          </cell>
          <cell r="DC143">
            <v>380</v>
          </cell>
          <cell r="DD143">
            <v>687</v>
          </cell>
          <cell r="DH143">
            <v>1067</v>
          </cell>
          <cell r="DI143">
            <v>22</v>
          </cell>
          <cell r="DJ143">
            <v>40</v>
          </cell>
          <cell r="DK143">
            <v>0</v>
          </cell>
          <cell r="DL143">
            <v>0</v>
          </cell>
          <cell r="DM143">
            <v>0</v>
          </cell>
          <cell r="DN143">
            <v>63</v>
          </cell>
          <cell r="DO143">
            <v>2519</v>
          </cell>
          <cell r="DP143">
            <v>4580</v>
          </cell>
          <cell r="DQ143">
            <v>0</v>
          </cell>
          <cell r="DR143">
            <v>0</v>
          </cell>
          <cell r="DS143">
            <v>0</v>
          </cell>
          <cell r="DT143">
            <v>7214</v>
          </cell>
          <cell r="DU143">
            <v>80</v>
          </cell>
          <cell r="DV143">
            <v>0.75</v>
          </cell>
          <cell r="DW143">
            <v>0.96</v>
          </cell>
          <cell r="DX143">
            <v>0.97</v>
          </cell>
          <cell r="DY143">
            <v>114.5</v>
          </cell>
          <cell r="DZ143">
            <v>423</v>
          </cell>
          <cell r="EB143">
            <v>-423</v>
          </cell>
          <cell r="EE143">
            <v>0</v>
          </cell>
        </row>
        <row r="144">
          <cell r="D144">
            <v>1250</v>
          </cell>
          <cell r="E144">
            <v>21111</v>
          </cell>
          <cell r="F144" t="str">
            <v>PFF</v>
          </cell>
          <cell r="G144" t="str">
            <v>N000</v>
          </cell>
          <cell r="H144" t="str">
            <v>WM 2WD</v>
          </cell>
          <cell r="I144" t="str">
            <v>TC</v>
          </cell>
          <cell r="J144">
            <v>75</v>
          </cell>
          <cell r="K144">
            <v>0.75</v>
          </cell>
          <cell r="L144">
            <v>0.96</v>
          </cell>
          <cell r="M144">
            <v>0.96</v>
          </cell>
          <cell r="N144">
            <v>108.5</v>
          </cell>
          <cell r="O144">
            <v>176</v>
          </cell>
          <cell r="T144">
            <v>176</v>
          </cell>
          <cell r="U144">
            <v>9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9</v>
          </cell>
          <cell r="AA144">
            <v>977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977</v>
          </cell>
          <cell r="AG144">
            <v>75</v>
          </cell>
          <cell r="AH144">
            <v>0.75</v>
          </cell>
          <cell r="AI144">
            <v>0.96</v>
          </cell>
          <cell r="AJ144">
            <v>0.96</v>
          </cell>
          <cell r="AK144">
            <v>108.5</v>
          </cell>
          <cell r="AL144">
            <v>109</v>
          </cell>
          <cell r="AM144">
            <v>0</v>
          </cell>
          <cell r="AQ144">
            <v>109</v>
          </cell>
          <cell r="AR144">
            <v>6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6</v>
          </cell>
          <cell r="AX144">
            <v>651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651</v>
          </cell>
          <cell r="BD144">
            <v>75</v>
          </cell>
          <cell r="BE144">
            <v>0.75</v>
          </cell>
          <cell r="BF144">
            <v>0.96</v>
          </cell>
          <cell r="BG144">
            <v>0.96</v>
          </cell>
          <cell r="BH144">
            <v>108.5</v>
          </cell>
          <cell r="BI144">
            <v>177</v>
          </cell>
          <cell r="BJ144">
            <v>153</v>
          </cell>
          <cell r="BN144">
            <v>330</v>
          </cell>
          <cell r="BO144">
            <v>8</v>
          </cell>
          <cell r="BP144">
            <v>7</v>
          </cell>
          <cell r="BQ144">
            <v>0</v>
          </cell>
          <cell r="BR144">
            <v>0</v>
          </cell>
          <cell r="BS144">
            <v>0</v>
          </cell>
          <cell r="BT144">
            <v>15</v>
          </cell>
          <cell r="BU144">
            <v>868</v>
          </cell>
          <cell r="BV144">
            <v>760</v>
          </cell>
          <cell r="BW144">
            <v>0</v>
          </cell>
          <cell r="BX144">
            <v>0</v>
          </cell>
          <cell r="BY144">
            <v>0</v>
          </cell>
          <cell r="BZ144">
            <v>1628</v>
          </cell>
          <cell r="CA144">
            <v>75</v>
          </cell>
          <cell r="CB144">
            <v>0.75</v>
          </cell>
          <cell r="CC144">
            <v>0.96</v>
          </cell>
          <cell r="CD144">
            <v>0.96</v>
          </cell>
          <cell r="CE144">
            <v>108.5</v>
          </cell>
          <cell r="CF144">
            <v>63</v>
          </cell>
          <cell r="CH144">
            <v>-5</v>
          </cell>
          <cell r="CK144">
            <v>58</v>
          </cell>
          <cell r="CL144">
            <v>3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3</v>
          </cell>
          <cell r="CR144">
            <v>326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326</v>
          </cell>
          <cell r="CX144">
            <v>78</v>
          </cell>
          <cell r="CY144">
            <v>0.75</v>
          </cell>
          <cell r="CZ144">
            <v>0.96</v>
          </cell>
          <cell r="DA144">
            <v>0.97</v>
          </cell>
          <cell r="DB144">
            <v>111.7</v>
          </cell>
          <cell r="DC144">
            <v>55</v>
          </cell>
          <cell r="DH144">
            <v>55</v>
          </cell>
          <cell r="DI144">
            <v>3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3</v>
          </cell>
          <cell r="DO144">
            <v>335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335</v>
          </cell>
          <cell r="DU144">
            <v>78</v>
          </cell>
          <cell r="DV144">
            <v>0.75</v>
          </cell>
          <cell r="DW144">
            <v>0.96</v>
          </cell>
          <cell r="DX144">
            <v>0.97</v>
          </cell>
          <cell r="DY144">
            <v>111.7</v>
          </cell>
          <cell r="DZ144">
            <v>139</v>
          </cell>
          <cell r="EE144">
            <v>139</v>
          </cell>
        </row>
        <row r="145">
          <cell r="D145">
            <v>1250</v>
          </cell>
          <cell r="E145">
            <v>21211</v>
          </cell>
          <cell r="F145" t="str">
            <v>PFN</v>
          </cell>
          <cell r="G145" t="str">
            <v>0000</v>
          </cell>
          <cell r="H145" t="str">
            <v>AA</v>
          </cell>
          <cell r="I145" t="str">
            <v>MIS</v>
          </cell>
          <cell r="J145">
            <v>75</v>
          </cell>
          <cell r="K145">
            <v>0.75</v>
          </cell>
          <cell r="L145">
            <v>0.96</v>
          </cell>
          <cell r="M145">
            <v>0.96</v>
          </cell>
          <cell r="N145">
            <v>108.5</v>
          </cell>
          <cell r="O145">
            <v>2150</v>
          </cell>
          <cell r="T145">
            <v>2150</v>
          </cell>
          <cell r="U145">
            <v>108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108</v>
          </cell>
          <cell r="AA145">
            <v>11718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11718</v>
          </cell>
          <cell r="AG145">
            <v>75</v>
          </cell>
          <cell r="AH145">
            <v>0.75</v>
          </cell>
          <cell r="AI145">
            <v>0.96</v>
          </cell>
          <cell r="AJ145">
            <v>0.96</v>
          </cell>
          <cell r="AK145">
            <v>108.5</v>
          </cell>
          <cell r="AL145">
            <v>2140</v>
          </cell>
          <cell r="AQ145">
            <v>2140</v>
          </cell>
          <cell r="AR145">
            <v>113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113</v>
          </cell>
          <cell r="AX145">
            <v>12261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12261</v>
          </cell>
          <cell r="BD145">
            <v>75</v>
          </cell>
          <cell r="BE145">
            <v>0.75</v>
          </cell>
          <cell r="BF145">
            <v>0.96</v>
          </cell>
          <cell r="BG145">
            <v>0.96</v>
          </cell>
          <cell r="BH145">
            <v>108.5</v>
          </cell>
          <cell r="BI145">
            <v>1930</v>
          </cell>
          <cell r="BJ145">
            <v>1050</v>
          </cell>
          <cell r="BK145">
            <v>-1930</v>
          </cell>
          <cell r="BN145">
            <v>1050</v>
          </cell>
          <cell r="BO145">
            <v>88</v>
          </cell>
          <cell r="BP145">
            <v>48</v>
          </cell>
          <cell r="BQ145">
            <v>-88</v>
          </cell>
          <cell r="BR145">
            <v>0</v>
          </cell>
          <cell r="BS145">
            <v>0</v>
          </cell>
          <cell r="BT145">
            <v>48</v>
          </cell>
          <cell r="BU145">
            <v>9548</v>
          </cell>
          <cell r="BV145">
            <v>5208</v>
          </cell>
          <cell r="BW145">
            <v>-9548</v>
          </cell>
          <cell r="BX145">
            <v>0</v>
          </cell>
          <cell r="BY145">
            <v>0</v>
          </cell>
          <cell r="BZ145">
            <v>5208</v>
          </cell>
          <cell r="CA145">
            <v>75</v>
          </cell>
          <cell r="CB145">
            <v>0.75</v>
          </cell>
          <cell r="CC145">
            <v>0.96</v>
          </cell>
          <cell r="CD145">
            <v>0.96</v>
          </cell>
          <cell r="CE145">
            <v>108.5</v>
          </cell>
          <cell r="CF145">
            <v>1985</v>
          </cell>
          <cell r="CG145">
            <v>1645</v>
          </cell>
          <cell r="CH145">
            <v>-950</v>
          </cell>
          <cell r="CK145">
            <v>2680</v>
          </cell>
          <cell r="CL145">
            <v>99</v>
          </cell>
          <cell r="CM145">
            <v>82</v>
          </cell>
          <cell r="CN145">
            <v>-48</v>
          </cell>
          <cell r="CO145">
            <v>0</v>
          </cell>
          <cell r="CP145">
            <v>0</v>
          </cell>
          <cell r="CQ145">
            <v>134</v>
          </cell>
          <cell r="CR145">
            <v>10742</v>
          </cell>
          <cell r="CS145">
            <v>8897</v>
          </cell>
          <cell r="CT145">
            <v>-5208</v>
          </cell>
          <cell r="CU145">
            <v>0</v>
          </cell>
          <cell r="CV145">
            <v>0</v>
          </cell>
          <cell r="CW145">
            <v>14539</v>
          </cell>
          <cell r="CX145">
            <v>78</v>
          </cell>
          <cell r="CY145">
            <v>0.75</v>
          </cell>
          <cell r="CZ145">
            <v>0.96</v>
          </cell>
          <cell r="DA145">
            <v>0.97</v>
          </cell>
          <cell r="DB145">
            <v>111.7</v>
          </cell>
          <cell r="DC145">
            <v>1930</v>
          </cell>
          <cell r="DD145">
            <v>1400</v>
          </cell>
          <cell r="DE145">
            <v>-1641</v>
          </cell>
          <cell r="DH145">
            <v>1689</v>
          </cell>
          <cell r="DI145">
            <v>114</v>
          </cell>
          <cell r="DJ145">
            <v>82</v>
          </cell>
          <cell r="DK145">
            <v>-97</v>
          </cell>
          <cell r="DL145">
            <v>0</v>
          </cell>
          <cell r="DM145">
            <v>0</v>
          </cell>
          <cell r="DN145">
            <v>99</v>
          </cell>
          <cell r="DO145">
            <v>12734</v>
          </cell>
          <cell r="DP145">
            <v>9159</v>
          </cell>
          <cell r="DQ145">
            <v>-10835</v>
          </cell>
          <cell r="DR145">
            <v>0</v>
          </cell>
          <cell r="DS145">
            <v>0</v>
          </cell>
          <cell r="DT145">
            <v>11058</v>
          </cell>
          <cell r="DU145">
            <v>78</v>
          </cell>
          <cell r="DV145">
            <v>0.75</v>
          </cell>
          <cell r="DW145">
            <v>0.96</v>
          </cell>
          <cell r="DX145">
            <v>0.97</v>
          </cell>
          <cell r="DY145">
            <v>111.7</v>
          </cell>
          <cell r="DZ145">
            <v>2284</v>
          </cell>
          <cell r="EA145">
            <v>679</v>
          </cell>
          <cell r="EB145">
            <v>-1400</v>
          </cell>
          <cell r="EE145">
            <v>1563</v>
          </cell>
        </row>
        <row r="146">
          <cell r="D146">
            <v>1250</v>
          </cell>
          <cell r="E146">
            <v>21211</v>
          </cell>
          <cell r="F146" t="str">
            <v>PFF</v>
          </cell>
          <cell r="G146" t="str">
            <v>0000</v>
          </cell>
          <cell r="H146" t="str">
            <v>SG 2WD</v>
          </cell>
          <cell r="I146" t="str">
            <v>MIS</v>
          </cell>
          <cell r="J146">
            <v>75</v>
          </cell>
          <cell r="K146">
            <v>0.75</v>
          </cell>
          <cell r="L146">
            <v>0.96</v>
          </cell>
          <cell r="M146">
            <v>0.96</v>
          </cell>
          <cell r="N146">
            <v>108.5</v>
          </cell>
          <cell r="O146">
            <v>1409</v>
          </cell>
          <cell r="T146">
            <v>1409</v>
          </cell>
          <cell r="U146">
            <v>70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70</v>
          </cell>
          <cell r="AA146">
            <v>7595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7595</v>
          </cell>
          <cell r="AG146">
            <v>75</v>
          </cell>
          <cell r="AH146">
            <v>0.75</v>
          </cell>
          <cell r="AI146">
            <v>0.96</v>
          </cell>
          <cell r="AJ146">
            <v>0.96</v>
          </cell>
          <cell r="AK146">
            <v>108.5</v>
          </cell>
          <cell r="AL146">
            <v>1172</v>
          </cell>
          <cell r="AQ146">
            <v>1172</v>
          </cell>
          <cell r="AR146">
            <v>62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62</v>
          </cell>
          <cell r="AX146">
            <v>6727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6727</v>
          </cell>
          <cell r="BD146">
            <v>75</v>
          </cell>
          <cell r="BE146">
            <v>0.75</v>
          </cell>
          <cell r="BF146">
            <v>0.96</v>
          </cell>
          <cell r="BG146">
            <v>0.96</v>
          </cell>
          <cell r="BH146">
            <v>108.5</v>
          </cell>
          <cell r="BI146">
            <v>2597</v>
          </cell>
          <cell r="BJ146">
            <v>1610</v>
          </cell>
          <cell r="BN146">
            <v>4207</v>
          </cell>
          <cell r="BO146">
            <v>118</v>
          </cell>
          <cell r="BP146">
            <v>73</v>
          </cell>
          <cell r="BQ146">
            <v>0</v>
          </cell>
          <cell r="BR146">
            <v>0</v>
          </cell>
          <cell r="BS146">
            <v>0</v>
          </cell>
          <cell r="BT146">
            <v>191</v>
          </cell>
          <cell r="BU146">
            <v>12803</v>
          </cell>
          <cell r="BV146">
            <v>7921</v>
          </cell>
          <cell r="BW146">
            <v>0</v>
          </cell>
          <cell r="BX146">
            <v>0</v>
          </cell>
          <cell r="BY146">
            <v>0</v>
          </cell>
          <cell r="BZ146">
            <v>20724</v>
          </cell>
          <cell r="CA146">
            <v>75</v>
          </cell>
          <cell r="CB146">
            <v>0.75</v>
          </cell>
          <cell r="CC146">
            <v>0.96</v>
          </cell>
          <cell r="CD146">
            <v>0.96</v>
          </cell>
          <cell r="CE146">
            <v>108.5</v>
          </cell>
          <cell r="CF146">
            <v>1034</v>
          </cell>
          <cell r="CG146">
            <v>0</v>
          </cell>
          <cell r="CH146">
            <v>-666</v>
          </cell>
          <cell r="CK146">
            <v>368</v>
          </cell>
          <cell r="CL146">
            <v>52</v>
          </cell>
          <cell r="CM146">
            <v>0</v>
          </cell>
          <cell r="CN146">
            <v>-33</v>
          </cell>
          <cell r="CO146">
            <v>0</v>
          </cell>
          <cell r="CP146">
            <v>0</v>
          </cell>
          <cell r="CQ146">
            <v>18</v>
          </cell>
          <cell r="CR146">
            <v>5642</v>
          </cell>
          <cell r="CS146">
            <v>0</v>
          </cell>
          <cell r="CT146">
            <v>-3581</v>
          </cell>
          <cell r="CU146">
            <v>0</v>
          </cell>
          <cell r="CV146">
            <v>0</v>
          </cell>
          <cell r="CW146">
            <v>1953</v>
          </cell>
          <cell r="CX146">
            <v>78</v>
          </cell>
          <cell r="CY146">
            <v>0.75</v>
          </cell>
          <cell r="CZ146">
            <v>0.96</v>
          </cell>
          <cell r="DA146">
            <v>0.97</v>
          </cell>
          <cell r="DB146">
            <v>111.7</v>
          </cell>
          <cell r="DC146">
            <v>1669</v>
          </cell>
          <cell r="DD146">
            <v>1460</v>
          </cell>
          <cell r="DH146">
            <v>3129</v>
          </cell>
          <cell r="DI146">
            <v>98</v>
          </cell>
          <cell r="DJ146">
            <v>86</v>
          </cell>
          <cell r="DK146">
            <v>0</v>
          </cell>
          <cell r="DL146">
            <v>0</v>
          </cell>
          <cell r="DM146">
            <v>0</v>
          </cell>
          <cell r="DN146">
            <v>184</v>
          </cell>
          <cell r="DO146">
            <v>10947</v>
          </cell>
          <cell r="DP146">
            <v>9606</v>
          </cell>
          <cell r="DQ146">
            <v>0</v>
          </cell>
          <cell r="DR146">
            <v>0</v>
          </cell>
          <cell r="DS146">
            <v>0</v>
          </cell>
          <cell r="DT146">
            <v>20553</v>
          </cell>
          <cell r="DU146">
            <v>78</v>
          </cell>
          <cell r="DV146">
            <v>0.75</v>
          </cell>
          <cell r="DW146">
            <v>0.96</v>
          </cell>
          <cell r="DX146">
            <v>0.97</v>
          </cell>
          <cell r="DY146">
            <v>111.7</v>
          </cell>
          <cell r="DZ146">
            <v>2091</v>
          </cell>
          <cell r="EB146">
            <v>-731</v>
          </cell>
          <cell r="EE146">
            <v>1360</v>
          </cell>
        </row>
        <row r="147">
          <cell r="D147">
            <v>1250</v>
          </cell>
          <cell r="E147">
            <v>21211</v>
          </cell>
          <cell r="F147" t="str">
            <v>PFG</v>
          </cell>
          <cell r="G147" t="str">
            <v>0000</v>
          </cell>
          <cell r="H147" t="str">
            <v>SG 4WD</v>
          </cell>
          <cell r="I147" t="str">
            <v>MIS</v>
          </cell>
          <cell r="J147">
            <v>75</v>
          </cell>
          <cell r="K147">
            <v>0.75</v>
          </cell>
          <cell r="L147">
            <v>0.96</v>
          </cell>
          <cell r="M147">
            <v>0.96</v>
          </cell>
          <cell r="N147">
            <v>108.5</v>
          </cell>
          <cell r="O147">
            <v>240</v>
          </cell>
          <cell r="T147">
            <v>240</v>
          </cell>
          <cell r="U147">
            <v>12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12</v>
          </cell>
          <cell r="AA147">
            <v>1302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1302</v>
          </cell>
          <cell r="AG147">
            <v>75</v>
          </cell>
          <cell r="AH147">
            <v>0.75</v>
          </cell>
          <cell r="AI147">
            <v>0.96</v>
          </cell>
          <cell r="AJ147">
            <v>0.96</v>
          </cell>
          <cell r="AK147">
            <v>108.5</v>
          </cell>
          <cell r="AL147">
            <v>187</v>
          </cell>
          <cell r="AM147">
            <v>0</v>
          </cell>
          <cell r="AQ147">
            <v>187</v>
          </cell>
          <cell r="AR147">
            <v>10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10</v>
          </cell>
          <cell r="AX147">
            <v>1085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1085</v>
          </cell>
          <cell r="BD147">
            <v>75</v>
          </cell>
          <cell r="BE147">
            <v>0.75</v>
          </cell>
          <cell r="BF147">
            <v>0.96</v>
          </cell>
          <cell r="BG147">
            <v>0.96</v>
          </cell>
          <cell r="BH147">
            <v>108.5</v>
          </cell>
          <cell r="BI147">
            <v>481</v>
          </cell>
          <cell r="BJ147">
            <v>265</v>
          </cell>
          <cell r="BN147">
            <v>746</v>
          </cell>
          <cell r="BO147">
            <v>22</v>
          </cell>
          <cell r="BP147">
            <v>12</v>
          </cell>
          <cell r="BQ147">
            <v>0</v>
          </cell>
          <cell r="BR147">
            <v>0</v>
          </cell>
          <cell r="BS147">
            <v>0</v>
          </cell>
          <cell r="BT147">
            <v>34</v>
          </cell>
          <cell r="BU147">
            <v>2387</v>
          </cell>
          <cell r="BV147">
            <v>1302</v>
          </cell>
          <cell r="BW147">
            <v>0</v>
          </cell>
          <cell r="BX147">
            <v>0</v>
          </cell>
          <cell r="BY147">
            <v>0</v>
          </cell>
          <cell r="BZ147">
            <v>3689</v>
          </cell>
          <cell r="CA147">
            <v>75</v>
          </cell>
          <cell r="CB147">
            <v>0.75</v>
          </cell>
          <cell r="CC147">
            <v>0.96</v>
          </cell>
          <cell r="CD147">
            <v>0.96</v>
          </cell>
          <cell r="CE147">
            <v>108.5</v>
          </cell>
          <cell r="CF147">
            <v>232</v>
          </cell>
          <cell r="CH147">
            <v>-87</v>
          </cell>
          <cell r="CK147">
            <v>145</v>
          </cell>
          <cell r="CL147">
            <v>12</v>
          </cell>
          <cell r="CM147">
            <v>0</v>
          </cell>
          <cell r="CN147">
            <v>-4</v>
          </cell>
          <cell r="CO147">
            <v>0</v>
          </cell>
          <cell r="CP147">
            <v>0</v>
          </cell>
          <cell r="CQ147">
            <v>7</v>
          </cell>
          <cell r="CR147">
            <v>1302</v>
          </cell>
          <cell r="CS147">
            <v>0</v>
          </cell>
          <cell r="CT147">
            <v>-434</v>
          </cell>
          <cell r="CU147">
            <v>0</v>
          </cell>
          <cell r="CV147">
            <v>0</v>
          </cell>
          <cell r="CW147">
            <v>760</v>
          </cell>
          <cell r="CX147">
            <v>80</v>
          </cell>
          <cell r="CY147">
            <v>0.75</v>
          </cell>
          <cell r="CZ147">
            <v>0.96</v>
          </cell>
          <cell r="DA147">
            <v>0.97</v>
          </cell>
          <cell r="DB147">
            <v>114.5</v>
          </cell>
          <cell r="DC147">
            <v>353</v>
          </cell>
          <cell r="DD147">
            <v>457</v>
          </cell>
          <cell r="DH147">
            <v>810</v>
          </cell>
          <cell r="DI147">
            <v>21</v>
          </cell>
          <cell r="DJ147">
            <v>27</v>
          </cell>
          <cell r="DK147">
            <v>0</v>
          </cell>
          <cell r="DL147">
            <v>0</v>
          </cell>
          <cell r="DM147">
            <v>0</v>
          </cell>
          <cell r="DN147">
            <v>48</v>
          </cell>
          <cell r="DO147">
            <v>2405</v>
          </cell>
          <cell r="DP147">
            <v>3092</v>
          </cell>
          <cell r="DQ147">
            <v>0</v>
          </cell>
          <cell r="DR147">
            <v>0</v>
          </cell>
          <cell r="DS147">
            <v>0</v>
          </cell>
          <cell r="DT147">
            <v>5496</v>
          </cell>
          <cell r="DU147">
            <v>80</v>
          </cell>
          <cell r="DV147">
            <v>0.75</v>
          </cell>
          <cell r="DW147">
            <v>0.96</v>
          </cell>
          <cell r="DX147">
            <v>0.97</v>
          </cell>
          <cell r="DY147">
            <v>114.5</v>
          </cell>
          <cell r="DZ147">
            <v>369</v>
          </cell>
          <cell r="EB147">
            <v>-369</v>
          </cell>
          <cell r="EE147">
            <v>0</v>
          </cell>
        </row>
        <row r="148">
          <cell r="D148">
            <v>1250</v>
          </cell>
          <cell r="E148">
            <v>21211</v>
          </cell>
          <cell r="F148" t="str">
            <v>PFF</v>
          </cell>
          <cell r="G148" t="str">
            <v>N000</v>
          </cell>
          <cell r="H148" t="str">
            <v>WM 2WD</v>
          </cell>
          <cell r="I148" t="str">
            <v>MIS</v>
          </cell>
          <cell r="J148">
            <v>75</v>
          </cell>
          <cell r="K148">
            <v>0.75</v>
          </cell>
          <cell r="L148">
            <v>0.96</v>
          </cell>
          <cell r="M148">
            <v>0.96</v>
          </cell>
          <cell r="N148">
            <v>108.5</v>
          </cell>
          <cell r="O148">
            <v>176</v>
          </cell>
          <cell r="T148">
            <v>176</v>
          </cell>
          <cell r="U148">
            <v>9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9</v>
          </cell>
          <cell r="AA148">
            <v>977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977</v>
          </cell>
          <cell r="AG148">
            <v>75</v>
          </cell>
          <cell r="AH148">
            <v>0.75</v>
          </cell>
          <cell r="AI148">
            <v>0.96</v>
          </cell>
          <cell r="AJ148">
            <v>0.96</v>
          </cell>
          <cell r="AK148">
            <v>108.5</v>
          </cell>
          <cell r="AL148">
            <v>109</v>
          </cell>
          <cell r="AM148">
            <v>0</v>
          </cell>
          <cell r="AQ148">
            <v>109</v>
          </cell>
          <cell r="AR148">
            <v>6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6</v>
          </cell>
          <cell r="AX148">
            <v>651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651</v>
          </cell>
          <cell r="BD148">
            <v>75</v>
          </cell>
          <cell r="BE148">
            <v>0.75</v>
          </cell>
          <cell r="BF148">
            <v>0.96</v>
          </cell>
          <cell r="BG148">
            <v>0.96</v>
          </cell>
          <cell r="BH148">
            <v>108.5</v>
          </cell>
          <cell r="BI148">
            <v>177</v>
          </cell>
          <cell r="BJ148">
            <v>153</v>
          </cell>
          <cell r="BN148">
            <v>330</v>
          </cell>
          <cell r="BO148">
            <v>8</v>
          </cell>
          <cell r="BP148">
            <v>7</v>
          </cell>
          <cell r="BQ148">
            <v>0</v>
          </cell>
          <cell r="BR148">
            <v>0</v>
          </cell>
          <cell r="BS148">
            <v>0</v>
          </cell>
          <cell r="BT148">
            <v>15</v>
          </cell>
          <cell r="BU148">
            <v>868</v>
          </cell>
          <cell r="BV148">
            <v>760</v>
          </cell>
          <cell r="BW148">
            <v>0</v>
          </cell>
          <cell r="BX148">
            <v>0</v>
          </cell>
          <cell r="BY148">
            <v>0</v>
          </cell>
          <cell r="BZ148">
            <v>1628</v>
          </cell>
          <cell r="CA148">
            <v>75</v>
          </cell>
          <cell r="CB148">
            <v>0.75</v>
          </cell>
          <cell r="CC148">
            <v>0.96</v>
          </cell>
          <cell r="CD148">
            <v>0.96</v>
          </cell>
          <cell r="CE148">
            <v>108.5</v>
          </cell>
          <cell r="CF148">
            <v>63</v>
          </cell>
          <cell r="CH148">
            <v>-5</v>
          </cell>
          <cell r="CK148">
            <v>58</v>
          </cell>
          <cell r="CL148">
            <v>3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326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326</v>
          </cell>
          <cell r="CX148">
            <v>78</v>
          </cell>
          <cell r="CY148">
            <v>0.75</v>
          </cell>
          <cell r="CZ148">
            <v>0.96</v>
          </cell>
          <cell r="DA148">
            <v>0.97</v>
          </cell>
          <cell r="DB148">
            <v>111.7</v>
          </cell>
          <cell r="DC148">
            <v>55</v>
          </cell>
          <cell r="DH148">
            <v>55</v>
          </cell>
          <cell r="DI148">
            <v>3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3</v>
          </cell>
          <cell r="DO148">
            <v>335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335</v>
          </cell>
          <cell r="DU148">
            <v>78</v>
          </cell>
          <cell r="DV148">
            <v>0.75</v>
          </cell>
          <cell r="DW148">
            <v>0.96</v>
          </cell>
          <cell r="DX148">
            <v>0.97</v>
          </cell>
          <cell r="DY148">
            <v>111.7</v>
          </cell>
          <cell r="DZ148">
            <v>139</v>
          </cell>
          <cell r="EE148">
            <v>139</v>
          </cell>
        </row>
        <row r="149">
          <cell r="D149">
            <v>1250</v>
          </cell>
          <cell r="E149">
            <v>21211</v>
          </cell>
          <cell r="F149" t="str">
            <v>PFG</v>
          </cell>
          <cell r="G149" t="str">
            <v>N000</v>
          </cell>
          <cell r="H149" t="str">
            <v>WM 2WD</v>
          </cell>
          <cell r="I149" t="str">
            <v>MIS</v>
          </cell>
          <cell r="J149">
            <v>75</v>
          </cell>
          <cell r="K149">
            <v>0.75</v>
          </cell>
          <cell r="L149">
            <v>0.96</v>
          </cell>
          <cell r="M149">
            <v>0.96</v>
          </cell>
          <cell r="N149">
            <v>108.5</v>
          </cell>
          <cell r="O149">
            <v>83</v>
          </cell>
          <cell r="T149">
            <v>83</v>
          </cell>
          <cell r="U149">
            <v>4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4</v>
          </cell>
          <cell r="AA149">
            <v>434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434</v>
          </cell>
          <cell r="AG149">
            <v>75</v>
          </cell>
          <cell r="AH149">
            <v>0.75</v>
          </cell>
          <cell r="AI149">
            <v>0.96</v>
          </cell>
          <cell r="AJ149">
            <v>0.96</v>
          </cell>
          <cell r="AK149">
            <v>108.5</v>
          </cell>
          <cell r="AL149">
            <v>42</v>
          </cell>
          <cell r="AM149">
            <v>0</v>
          </cell>
          <cell r="AQ149">
            <v>42</v>
          </cell>
          <cell r="AR149">
            <v>2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2</v>
          </cell>
          <cell r="AX149">
            <v>217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217</v>
          </cell>
          <cell r="BD149">
            <v>75</v>
          </cell>
          <cell r="BE149">
            <v>0.75</v>
          </cell>
          <cell r="BF149">
            <v>0.96</v>
          </cell>
          <cell r="BG149">
            <v>0.96</v>
          </cell>
          <cell r="BH149">
            <v>108.5</v>
          </cell>
          <cell r="BI149">
            <v>76</v>
          </cell>
          <cell r="BK149">
            <v>-76</v>
          </cell>
          <cell r="BN149">
            <v>0</v>
          </cell>
          <cell r="BO149">
            <v>3</v>
          </cell>
          <cell r="BP149">
            <v>0</v>
          </cell>
          <cell r="BQ149">
            <v>-3</v>
          </cell>
          <cell r="BR149">
            <v>0</v>
          </cell>
          <cell r="BS149">
            <v>0</v>
          </cell>
          <cell r="BT149">
            <v>0</v>
          </cell>
          <cell r="BU149">
            <v>326</v>
          </cell>
          <cell r="BV149">
            <v>0</v>
          </cell>
          <cell r="BW149">
            <v>-326</v>
          </cell>
          <cell r="BX149">
            <v>0</v>
          </cell>
          <cell r="BY149">
            <v>0</v>
          </cell>
          <cell r="BZ149">
            <v>0</v>
          </cell>
          <cell r="CA149">
            <v>75</v>
          </cell>
          <cell r="CB149">
            <v>0.75</v>
          </cell>
          <cell r="CC149">
            <v>0.96</v>
          </cell>
          <cell r="CD149">
            <v>0.96</v>
          </cell>
          <cell r="CE149">
            <v>108.5</v>
          </cell>
          <cell r="CF149">
            <v>29</v>
          </cell>
          <cell r="CH149">
            <v>-29</v>
          </cell>
          <cell r="CK149">
            <v>0</v>
          </cell>
          <cell r="CL149">
            <v>1</v>
          </cell>
          <cell r="CM149">
            <v>0</v>
          </cell>
          <cell r="CN149">
            <v>-1</v>
          </cell>
          <cell r="CO149">
            <v>0</v>
          </cell>
          <cell r="CP149">
            <v>0</v>
          </cell>
          <cell r="CQ149">
            <v>0</v>
          </cell>
          <cell r="CR149">
            <v>109</v>
          </cell>
          <cell r="CS149">
            <v>0</v>
          </cell>
          <cell r="CT149">
            <v>-109</v>
          </cell>
          <cell r="CU149">
            <v>0</v>
          </cell>
          <cell r="CV149">
            <v>0</v>
          </cell>
          <cell r="CW149">
            <v>0</v>
          </cell>
          <cell r="CX149">
            <v>80</v>
          </cell>
          <cell r="CY149">
            <v>0.75</v>
          </cell>
          <cell r="CZ149">
            <v>0.96</v>
          </cell>
          <cell r="DA149">
            <v>0.97</v>
          </cell>
          <cell r="DB149">
            <v>114.5</v>
          </cell>
          <cell r="DC149">
            <v>27</v>
          </cell>
          <cell r="DD149">
            <v>230</v>
          </cell>
          <cell r="DH149">
            <v>257</v>
          </cell>
          <cell r="DI149">
            <v>2</v>
          </cell>
          <cell r="DJ149">
            <v>14</v>
          </cell>
          <cell r="DK149">
            <v>0</v>
          </cell>
          <cell r="DL149">
            <v>0</v>
          </cell>
          <cell r="DM149">
            <v>0</v>
          </cell>
          <cell r="DN149">
            <v>15</v>
          </cell>
          <cell r="DO149">
            <v>229</v>
          </cell>
          <cell r="DP149">
            <v>1603</v>
          </cell>
          <cell r="DQ149">
            <v>0</v>
          </cell>
          <cell r="DR149">
            <v>0</v>
          </cell>
          <cell r="DS149">
            <v>0</v>
          </cell>
          <cell r="DT149">
            <v>1718</v>
          </cell>
          <cell r="DU149">
            <v>80</v>
          </cell>
          <cell r="DV149">
            <v>0.75</v>
          </cell>
          <cell r="DW149">
            <v>0.96</v>
          </cell>
          <cell r="DX149">
            <v>0.97</v>
          </cell>
          <cell r="DY149">
            <v>114.5</v>
          </cell>
          <cell r="DZ149">
            <v>54</v>
          </cell>
          <cell r="EB149">
            <v>-54</v>
          </cell>
          <cell r="EE149">
            <v>0</v>
          </cell>
        </row>
        <row r="150">
          <cell r="O150">
            <v>335.35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335.35</v>
          </cell>
          <cell r="AL150">
            <v>322.5263157894737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322.5263157894737</v>
          </cell>
          <cell r="BI150">
            <v>360.22727272727275</v>
          </cell>
          <cell r="BJ150">
            <v>206.63636363636363</v>
          </cell>
          <cell r="BK150">
            <v>-182.36363636363637</v>
          </cell>
          <cell r="BL150">
            <v>0</v>
          </cell>
          <cell r="BM150">
            <v>0</v>
          </cell>
          <cell r="BN150">
            <v>384.5</v>
          </cell>
          <cell r="CF150">
            <v>282.60000000000002</v>
          </cell>
          <cell r="CG150">
            <v>164.5</v>
          </cell>
          <cell r="CH150">
            <v>-140.4</v>
          </cell>
          <cell r="CI150">
            <v>0</v>
          </cell>
          <cell r="CJ150">
            <v>0</v>
          </cell>
          <cell r="CK150">
            <v>306.7</v>
          </cell>
          <cell r="DC150">
            <v>355.5</v>
          </cell>
          <cell r="DD150">
            <v>313</v>
          </cell>
          <cell r="DE150">
            <v>-182.33333333333334</v>
          </cell>
          <cell r="DF150">
            <v>0</v>
          </cell>
          <cell r="DG150">
            <v>0</v>
          </cell>
          <cell r="DH150">
            <v>486.16666666666669</v>
          </cell>
          <cell r="DZ150">
            <v>331.19148936170211</v>
          </cell>
          <cell r="EA150">
            <v>57.787234042553195</v>
          </cell>
          <cell r="EB150">
            <v>-186.25531914893617</v>
          </cell>
          <cell r="EC150">
            <v>0</v>
          </cell>
          <cell r="ED150">
            <v>0</v>
          </cell>
          <cell r="EE150">
            <v>202.72340425531914</v>
          </cell>
        </row>
        <row r="151">
          <cell r="O151">
            <v>6707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6707</v>
          </cell>
          <cell r="U151">
            <v>336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336</v>
          </cell>
          <cell r="AA151">
            <v>36457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36457</v>
          </cell>
          <cell r="AL151">
            <v>6128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6128</v>
          </cell>
          <cell r="AR151">
            <v>324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324</v>
          </cell>
          <cell r="AX151">
            <v>35155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35155</v>
          </cell>
          <cell r="BI151">
            <v>7925</v>
          </cell>
          <cell r="BJ151">
            <v>4546</v>
          </cell>
          <cell r="BK151">
            <v>-4012</v>
          </cell>
          <cell r="BL151">
            <v>0</v>
          </cell>
          <cell r="BM151">
            <v>0</v>
          </cell>
          <cell r="BN151">
            <v>8459</v>
          </cell>
          <cell r="BO151">
            <v>360</v>
          </cell>
          <cell r="BP151">
            <v>207</v>
          </cell>
          <cell r="BQ151">
            <v>-182</v>
          </cell>
          <cell r="BR151">
            <v>0</v>
          </cell>
          <cell r="BS151">
            <v>0</v>
          </cell>
          <cell r="BT151">
            <v>385</v>
          </cell>
          <cell r="BU151">
            <v>39061</v>
          </cell>
          <cell r="BV151">
            <v>22461</v>
          </cell>
          <cell r="BW151">
            <v>-19748</v>
          </cell>
          <cell r="BX151">
            <v>0</v>
          </cell>
          <cell r="BY151">
            <v>0</v>
          </cell>
          <cell r="BZ151">
            <v>41774</v>
          </cell>
          <cell r="CF151">
            <v>5652</v>
          </cell>
          <cell r="CG151">
            <v>3290</v>
          </cell>
          <cell r="CH151">
            <v>-2808</v>
          </cell>
          <cell r="CI151">
            <v>0</v>
          </cell>
          <cell r="CJ151">
            <v>0</v>
          </cell>
          <cell r="CK151">
            <v>6134</v>
          </cell>
          <cell r="CL151">
            <v>282</v>
          </cell>
          <cell r="CM151">
            <v>164</v>
          </cell>
          <cell r="CN151">
            <v>-140</v>
          </cell>
          <cell r="CO151">
            <v>0</v>
          </cell>
          <cell r="CP151">
            <v>0</v>
          </cell>
          <cell r="CQ151">
            <v>306</v>
          </cell>
          <cell r="CR151">
            <v>30600</v>
          </cell>
          <cell r="CS151">
            <v>17794</v>
          </cell>
          <cell r="CT151">
            <v>-15191</v>
          </cell>
          <cell r="CU151">
            <v>0</v>
          </cell>
          <cell r="CV151">
            <v>0</v>
          </cell>
          <cell r="CW151">
            <v>33203</v>
          </cell>
          <cell r="DC151">
            <v>6399</v>
          </cell>
          <cell r="DD151">
            <v>5634</v>
          </cell>
          <cell r="DE151">
            <v>-3282</v>
          </cell>
          <cell r="DF151">
            <v>0</v>
          </cell>
          <cell r="DG151">
            <v>0</v>
          </cell>
          <cell r="DH151">
            <v>8751</v>
          </cell>
          <cell r="DI151">
            <v>377</v>
          </cell>
          <cell r="DJ151">
            <v>331</v>
          </cell>
          <cell r="DK151">
            <v>-194</v>
          </cell>
          <cell r="DL151">
            <v>0</v>
          </cell>
          <cell r="DM151">
            <v>0</v>
          </cell>
          <cell r="DN151">
            <v>514</v>
          </cell>
          <cell r="DO151">
            <v>42238</v>
          </cell>
          <cell r="DP151">
            <v>37199</v>
          </cell>
          <cell r="DQ151">
            <v>-21670</v>
          </cell>
          <cell r="DR151">
            <v>0</v>
          </cell>
          <cell r="DS151">
            <v>0</v>
          </cell>
          <cell r="DT151">
            <v>57767</v>
          </cell>
          <cell r="DZ151">
            <v>7783</v>
          </cell>
          <cell r="EA151">
            <v>1358</v>
          </cell>
          <cell r="EB151">
            <v>-4377</v>
          </cell>
          <cell r="EC151">
            <v>0</v>
          </cell>
          <cell r="ED151">
            <v>0</v>
          </cell>
          <cell r="EE151">
            <v>4764</v>
          </cell>
        </row>
        <row r="152">
          <cell r="D152">
            <v>1250</v>
          </cell>
          <cell r="E152">
            <v>21111</v>
          </cell>
          <cell r="F152" t="str">
            <v>RGC</v>
          </cell>
          <cell r="H152" t="str">
            <v>2WD-N</v>
          </cell>
          <cell r="I152" t="str">
            <v>TC</v>
          </cell>
          <cell r="J152">
            <v>81</v>
          </cell>
          <cell r="K152">
            <v>0.75</v>
          </cell>
          <cell r="L152">
            <v>0.96</v>
          </cell>
          <cell r="M152">
            <v>0.96</v>
          </cell>
          <cell r="N152">
            <v>117.2</v>
          </cell>
          <cell r="O152">
            <v>0</v>
          </cell>
          <cell r="R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81</v>
          </cell>
          <cell r="AH152">
            <v>0.75</v>
          </cell>
          <cell r="AI152">
            <v>0.96</v>
          </cell>
          <cell r="AJ152">
            <v>0.96</v>
          </cell>
          <cell r="AK152">
            <v>117.2</v>
          </cell>
          <cell r="AL152">
            <v>0</v>
          </cell>
          <cell r="AO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81</v>
          </cell>
          <cell r="BE152">
            <v>0.75</v>
          </cell>
          <cell r="BF152">
            <v>0.96</v>
          </cell>
          <cell r="BG152">
            <v>0.96</v>
          </cell>
          <cell r="BH152">
            <v>117.2</v>
          </cell>
          <cell r="BI152">
            <v>0</v>
          </cell>
          <cell r="BL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81</v>
          </cell>
          <cell r="CB152">
            <v>0.75</v>
          </cell>
          <cell r="CC152">
            <v>0.96</v>
          </cell>
          <cell r="CD152">
            <v>0.96499999999999997</v>
          </cell>
          <cell r="CE152">
            <v>116.6</v>
          </cell>
          <cell r="CF152">
            <v>0</v>
          </cell>
          <cell r="CI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85</v>
          </cell>
          <cell r="CY152">
            <v>0.75</v>
          </cell>
          <cell r="CZ152">
            <v>0.96</v>
          </cell>
          <cell r="DA152">
            <v>0.96499999999999997</v>
          </cell>
          <cell r="DB152">
            <v>122.3</v>
          </cell>
          <cell r="DC152">
            <v>0</v>
          </cell>
          <cell r="DF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85</v>
          </cell>
          <cell r="DV152">
            <v>0.75</v>
          </cell>
          <cell r="DW152">
            <v>0.96</v>
          </cell>
          <cell r="DX152">
            <v>0.96499999999999997</v>
          </cell>
          <cell r="DY152">
            <v>122.3</v>
          </cell>
          <cell r="DZ152">
            <v>0</v>
          </cell>
          <cell r="EC152">
            <v>400</v>
          </cell>
          <cell r="EE152">
            <v>400</v>
          </cell>
        </row>
        <row r="153">
          <cell r="D153">
            <v>1250</v>
          </cell>
          <cell r="E153">
            <v>21111</v>
          </cell>
          <cell r="F153" t="str">
            <v>RGC</v>
          </cell>
          <cell r="H153" t="str">
            <v>2WD-T</v>
          </cell>
          <cell r="I153" t="str">
            <v>TC</v>
          </cell>
          <cell r="J153">
            <v>82</v>
          </cell>
          <cell r="K153">
            <v>0.75</v>
          </cell>
          <cell r="L153">
            <v>0.96</v>
          </cell>
          <cell r="M153">
            <v>0.96</v>
          </cell>
          <cell r="N153">
            <v>118.6</v>
          </cell>
          <cell r="O153">
            <v>1320</v>
          </cell>
          <cell r="R153">
            <v>-1320</v>
          </cell>
          <cell r="T153">
            <v>0</v>
          </cell>
          <cell r="U153">
            <v>66</v>
          </cell>
          <cell r="V153">
            <v>0</v>
          </cell>
          <cell r="W153">
            <v>0</v>
          </cell>
          <cell r="X153">
            <v>-66</v>
          </cell>
          <cell r="Y153">
            <v>0</v>
          </cell>
          <cell r="Z153">
            <v>0</v>
          </cell>
          <cell r="AA153">
            <v>7828</v>
          </cell>
          <cell r="AB153">
            <v>0</v>
          </cell>
          <cell r="AC153">
            <v>0</v>
          </cell>
          <cell r="AD153">
            <v>-7828</v>
          </cell>
          <cell r="AE153">
            <v>0</v>
          </cell>
          <cell r="AF153">
            <v>0</v>
          </cell>
          <cell r="AG153">
            <v>82</v>
          </cell>
          <cell r="AH153">
            <v>0.75</v>
          </cell>
          <cell r="AI153">
            <v>0.96</v>
          </cell>
          <cell r="AJ153">
            <v>0.96</v>
          </cell>
          <cell r="AK153">
            <v>118.6</v>
          </cell>
          <cell r="AL153">
            <v>983</v>
          </cell>
          <cell r="AO153">
            <v>0</v>
          </cell>
          <cell r="AQ153">
            <v>983</v>
          </cell>
          <cell r="AR153">
            <v>52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52</v>
          </cell>
          <cell r="AX153">
            <v>6167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6167</v>
          </cell>
          <cell r="BD153">
            <v>82</v>
          </cell>
          <cell r="BE153">
            <v>0.75</v>
          </cell>
          <cell r="BF153">
            <v>0.96</v>
          </cell>
          <cell r="BG153">
            <v>0.96</v>
          </cell>
          <cell r="BH153">
            <v>118.6</v>
          </cell>
          <cell r="BI153">
            <v>1125</v>
          </cell>
          <cell r="BK153">
            <v>-1</v>
          </cell>
          <cell r="BL153">
            <v>-1124</v>
          </cell>
          <cell r="BN153">
            <v>0</v>
          </cell>
          <cell r="BO153">
            <v>51</v>
          </cell>
          <cell r="BP153">
            <v>0</v>
          </cell>
          <cell r="BQ153">
            <v>0</v>
          </cell>
          <cell r="BR153">
            <v>-51</v>
          </cell>
          <cell r="BS153">
            <v>0</v>
          </cell>
          <cell r="BT153">
            <v>0</v>
          </cell>
          <cell r="BU153">
            <v>6049</v>
          </cell>
          <cell r="BV153">
            <v>0</v>
          </cell>
          <cell r="BW153">
            <v>0</v>
          </cell>
          <cell r="BX153">
            <v>-6049</v>
          </cell>
          <cell r="BY153">
            <v>0</v>
          </cell>
          <cell r="BZ153">
            <v>0</v>
          </cell>
          <cell r="CA153">
            <v>82</v>
          </cell>
          <cell r="CB153">
            <v>0.75</v>
          </cell>
          <cell r="CC153">
            <v>0.96</v>
          </cell>
          <cell r="CD153">
            <v>0.96499999999999997</v>
          </cell>
          <cell r="CE153">
            <v>118</v>
          </cell>
          <cell r="CF153">
            <v>960</v>
          </cell>
          <cell r="CH153">
            <v>0</v>
          </cell>
          <cell r="CI153">
            <v>-960</v>
          </cell>
          <cell r="CK153">
            <v>0</v>
          </cell>
          <cell r="CL153">
            <v>48</v>
          </cell>
          <cell r="CM153">
            <v>0</v>
          </cell>
          <cell r="CN153">
            <v>0</v>
          </cell>
          <cell r="CO153">
            <v>-48</v>
          </cell>
          <cell r="CP153">
            <v>0</v>
          </cell>
          <cell r="CQ153">
            <v>0</v>
          </cell>
          <cell r="CR153">
            <v>5664</v>
          </cell>
          <cell r="CS153">
            <v>0</v>
          </cell>
          <cell r="CT153">
            <v>0</v>
          </cell>
          <cell r="CU153">
            <v>-5664</v>
          </cell>
          <cell r="CV153">
            <v>0</v>
          </cell>
          <cell r="CW153">
            <v>0</v>
          </cell>
          <cell r="CX153">
            <v>85</v>
          </cell>
          <cell r="CY153">
            <v>0.75</v>
          </cell>
          <cell r="CZ153">
            <v>0.96</v>
          </cell>
          <cell r="DA153">
            <v>0.96499999999999997</v>
          </cell>
          <cell r="DB153">
            <v>122.3</v>
          </cell>
          <cell r="DC153">
            <v>817</v>
          </cell>
          <cell r="DE153">
            <v>0</v>
          </cell>
          <cell r="DF153">
            <v>-817</v>
          </cell>
          <cell r="DH153">
            <v>0</v>
          </cell>
          <cell r="DI153">
            <v>48</v>
          </cell>
          <cell r="DJ153">
            <v>0</v>
          </cell>
          <cell r="DK153">
            <v>0</v>
          </cell>
          <cell r="DL153">
            <v>-48</v>
          </cell>
          <cell r="DM153">
            <v>0</v>
          </cell>
          <cell r="DN153">
            <v>0</v>
          </cell>
          <cell r="DO153">
            <v>5870</v>
          </cell>
          <cell r="DP153">
            <v>0</v>
          </cell>
          <cell r="DQ153">
            <v>0</v>
          </cell>
          <cell r="DR153">
            <v>-5870</v>
          </cell>
          <cell r="DS153">
            <v>0</v>
          </cell>
          <cell r="DT153">
            <v>0</v>
          </cell>
          <cell r="DU153">
            <v>85</v>
          </cell>
          <cell r="DV153">
            <v>0.75</v>
          </cell>
          <cell r="DW153">
            <v>0.96</v>
          </cell>
          <cell r="DX153">
            <v>0.96499999999999997</v>
          </cell>
          <cell r="DY153">
            <v>122.3</v>
          </cell>
          <cell r="DZ153">
            <v>1063</v>
          </cell>
          <cell r="EE153">
            <v>1063</v>
          </cell>
        </row>
        <row r="154">
          <cell r="D154">
            <v>1250</v>
          </cell>
          <cell r="E154">
            <v>21111</v>
          </cell>
          <cell r="F154" t="str">
            <v>RGD</v>
          </cell>
          <cell r="H154" t="str">
            <v>4WD</v>
          </cell>
          <cell r="I154" t="str">
            <v>TC</v>
          </cell>
          <cell r="J154">
            <v>91</v>
          </cell>
          <cell r="K154">
            <v>0.75</v>
          </cell>
          <cell r="L154">
            <v>0.96</v>
          </cell>
          <cell r="M154">
            <v>0.96</v>
          </cell>
          <cell r="N154">
            <v>131.69999999999999</v>
          </cell>
          <cell r="O154">
            <v>1660</v>
          </cell>
          <cell r="R154">
            <v>-750</v>
          </cell>
          <cell r="T154">
            <v>910</v>
          </cell>
          <cell r="U154">
            <v>83</v>
          </cell>
          <cell r="V154">
            <v>0</v>
          </cell>
          <cell r="W154">
            <v>0</v>
          </cell>
          <cell r="X154">
            <v>-38</v>
          </cell>
          <cell r="Y154">
            <v>0</v>
          </cell>
          <cell r="Z154">
            <v>46</v>
          </cell>
          <cell r="AA154">
            <v>10931</v>
          </cell>
          <cell r="AB154">
            <v>0</v>
          </cell>
          <cell r="AC154">
            <v>0</v>
          </cell>
          <cell r="AD154">
            <v>-5005</v>
          </cell>
          <cell r="AE154">
            <v>0</v>
          </cell>
          <cell r="AF154">
            <v>6058</v>
          </cell>
          <cell r="AG154">
            <v>91</v>
          </cell>
          <cell r="AH154">
            <v>0.75</v>
          </cell>
          <cell r="AI154">
            <v>0.96</v>
          </cell>
          <cell r="AJ154">
            <v>0.96</v>
          </cell>
          <cell r="AK154">
            <v>131.69999999999999</v>
          </cell>
          <cell r="AL154">
            <v>1658</v>
          </cell>
          <cell r="AO154">
            <v>-1058</v>
          </cell>
          <cell r="AQ154">
            <v>600</v>
          </cell>
          <cell r="AR154">
            <v>87</v>
          </cell>
          <cell r="AS154">
            <v>0</v>
          </cell>
          <cell r="AT154">
            <v>0</v>
          </cell>
          <cell r="AU154">
            <v>-56</v>
          </cell>
          <cell r="AV154">
            <v>0</v>
          </cell>
          <cell r="AW154">
            <v>32</v>
          </cell>
          <cell r="AX154">
            <v>11458</v>
          </cell>
          <cell r="AY154">
            <v>0</v>
          </cell>
          <cell r="AZ154">
            <v>0</v>
          </cell>
          <cell r="BA154">
            <v>-7375</v>
          </cell>
          <cell r="BB154">
            <v>0</v>
          </cell>
          <cell r="BC154">
            <v>4214</v>
          </cell>
          <cell r="BD154">
            <v>91</v>
          </cell>
          <cell r="BE154">
            <v>0.75</v>
          </cell>
          <cell r="BF154">
            <v>0.96</v>
          </cell>
          <cell r="BG154">
            <v>0.96</v>
          </cell>
          <cell r="BH154">
            <v>131.69999999999999</v>
          </cell>
          <cell r="BI154">
            <v>2125</v>
          </cell>
          <cell r="BJ154">
            <v>35</v>
          </cell>
          <cell r="BL154">
            <v>-2160</v>
          </cell>
          <cell r="BN154">
            <v>0</v>
          </cell>
          <cell r="BO154">
            <v>97</v>
          </cell>
          <cell r="BP154">
            <v>2</v>
          </cell>
          <cell r="BQ154">
            <v>0</v>
          </cell>
          <cell r="BR154">
            <v>-98</v>
          </cell>
          <cell r="BS154">
            <v>0</v>
          </cell>
          <cell r="BT154">
            <v>0</v>
          </cell>
          <cell r="BU154">
            <v>12775</v>
          </cell>
          <cell r="BV154">
            <v>263</v>
          </cell>
          <cell r="BW154">
            <v>0</v>
          </cell>
          <cell r="BX154">
            <v>-12907</v>
          </cell>
          <cell r="BY154">
            <v>0</v>
          </cell>
          <cell r="BZ154">
            <v>0</v>
          </cell>
          <cell r="CA154">
            <v>91</v>
          </cell>
          <cell r="CB154">
            <v>0.75</v>
          </cell>
          <cell r="CC154">
            <v>0.96</v>
          </cell>
          <cell r="CD154">
            <v>0.96499999999999997</v>
          </cell>
          <cell r="CE154">
            <v>131</v>
          </cell>
          <cell r="CF154">
            <v>1871</v>
          </cell>
          <cell r="CG154">
            <v>507</v>
          </cell>
          <cell r="CI154">
            <v>-2378</v>
          </cell>
          <cell r="CK154">
            <v>0</v>
          </cell>
          <cell r="CL154">
            <v>94</v>
          </cell>
          <cell r="CM154">
            <v>25</v>
          </cell>
          <cell r="CN154">
            <v>0</v>
          </cell>
          <cell r="CO154">
            <v>-119</v>
          </cell>
          <cell r="CP154">
            <v>0</v>
          </cell>
          <cell r="CQ154">
            <v>0</v>
          </cell>
          <cell r="CR154">
            <v>12314</v>
          </cell>
          <cell r="CS154">
            <v>3275</v>
          </cell>
          <cell r="CT154">
            <v>0</v>
          </cell>
          <cell r="CU154">
            <v>-15589</v>
          </cell>
          <cell r="CV154">
            <v>0</v>
          </cell>
          <cell r="CW154">
            <v>0</v>
          </cell>
          <cell r="CX154">
            <v>90</v>
          </cell>
          <cell r="CY154">
            <v>0.75</v>
          </cell>
          <cell r="CZ154">
            <v>0.96</v>
          </cell>
          <cell r="DA154">
            <v>0.96499999999999997</v>
          </cell>
          <cell r="DB154">
            <v>129.5</v>
          </cell>
          <cell r="DC154">
            <v>1582</v>
          </cell>
          <cell r="DE154">
            <v>-500</v>
          </cell>
          <cell r="DF154">
            <v>-1082</v>
          </cell>
          <cell r="DH154">
            <v>0</v>
          </cell>
          <cell r="DI154">
            <v>93</v>
          </cell>
          <cell r="DJ154">
            <v>0</v>
          </cell>
          <cell r="DK154">
            <v>-29</v>
          </cell>
          <cell r="DL154">
            <v>-64</v>
          </cell>
          <cell r="DM154">
            <v>0</v>
          </cell>
          <cell r="DN154">
            <v>0</v>
          </cell>
          <cell r="DO154">
            <v>12044</v>
          </cell>
          <cell r="DP154">
            <v>0</v>
          </cell>
          <cell r="DQ154">
            <v>-3756</v>
          </cell>
          <cell r="DR154">
            <v>-8288</v>
          </cell>
          <cell r="DS154">
            <v>0</v>
          </cell>
          <cell r="DT154">
            <v>0</v>
          </cell>
          <cell r="DU154">
            <v>90</v>
          </cell>
          <cell r="DV154">
            <v>0.75</v>
          </cell>
          <cell r="DW154">
            <v>0.96</v>
          </cell>
          <cell r="DX154">
            <v>0.96499999999999997</v>
          </cell>
          <cell r="DY154">
            <v>129.5</v>
          </cell>
          <cell r="DZ154">
            <v>2244</v>
          </cell>
          <cell r="EA154">
            <v>300</v>
          </cell>
          <cell r="EE154">
            <v>2544</v>
          </cell>
        </row>
        <row r="155">
          <cell r="N155">
            <v>122.5</v>
          </cell>
          <cell r="O155">
            <v>149</v>
          </cell>
          <cell r="P155">
            <v>0</v>
          </cell>
          <cell r="Q155">
            <v>0</v>
          </cell>
          <cell r="R155">
            <v>-103.5</v>
          </cell>
          <cell r="S155">
            <v>0</v>
          </cell>
          <cell r="T155">
            <v>45.5</v>
          </cell>
          <cell r="AL155">
            <v>139</v>
          </cell>
          <cell r="AM155">
            <v>0</v>
          </cell>
          <cell r="AN155">
            <v>0</v>
          </cell>
          <cell r="AO155">
            <v>-55.684210526315788</v>
          </cell>
          <cell r="AP155">
            <v>0</v>
          </cell>
          <cell r="AQ155">
            <v>83.315789473684205</v>
          </cell>
          <cell r="BI155">
            <v>147.72727272727272</v>
          </cell>
          <cell r="BJ155">
            <v>1.5909090909090908</v>
          </cell>
          <cell r="BK155">
            <v>-4.5454545454545456E-2</v>
          </cell>
          <cell r="BL155">
            <v>-149.27272727272728</v>
          </cell>
          <cell r="BM155">
            <v>0</v>
          </cell>
          <cell r="BN155">
            <v>0</v>
          </cell>
          <cell r="CF155">
            <v>141.55000000000001</v>
          </cell>
          <cell r="CG155">
            <v>25.35</v>
          </cell>
          <cell r="CH155">
            <v>0</v>
          </cell>
          <cell r="CI155">
            <v>-166.9</v>
          </cell>
          <cell r="CJ155">
            <v>0</v>
          </cell>
          <cell r="CK155">
            <v>0</v>
          </cell>
          <cell r="DC155">
            <v>133.27777777777777</v>
          </cell>
          <cell r="DD155">
            <v>0</v>
          </cell>
          <cell r="DE155">
            <v>-27.777777777777779</v>
          </cell>
          <cell r="DF155">
            <v>-105.5</v>
          </cell>
          <cell r="DG155">
            <v>0</v>
          </cell>
          <cell r="DH155">
            <v>0</v>
          </cell>
          <cell r="DZ155">
            <v>140.72340425531914</v>
          </cell>
          <cell r="EA155">
            <v>12.76595744680851</v>
          </cell>
          <cell r="EB155">
            <v>0</v>
          </cell>
          <cell r="EC155">
            <v>17.021276595744681</v>
          </cell>
          <cell r="ED155">
            <v>0</v>
          </cell>
          <cell r="EE155">
            <v>170.51063829787233</v>
          </cell>
        </row>
        <row r="156">
          <cell r="O156">
            <v>2980</v>
          </cell>
          <cell r="P156">
            <v>0</v>
          </cell>
          <cell r="Q156">
            <v>0</v>
          </cell>
          <cell r="R156">
            <v>-2070</v>
          </cell>
          <cell r="S156">
            <v>0</v>
          </cell>
          <cell r="T156">
            <v>910</v>
          </cell>
          <cell r="U156">
            <v>149</v>
          </cell>
          <cell r="V156">
            <v>0</v>
          </cell>
          <cell r="W156">
            <v>0</v>
          </cell>
          <cell r="X156">
            <v>-104</v>
          </cell>
          <cell r="Y156">
            <v>0</v>
          </cell>
          <cell r="Z156">
            <v>46</v>
          </cell>
          <cell r="AA156">
            <v>18759</v>
          </cell>
          <cell r="AB156">
            <v>0</v>
          </cell>
          <cell r="AC156">
            <v>0</v>
          </cell>
          <cell r="AD156">
            <v>-12833</v>
          </cell>
          <cell r="AE156">
            <v>0</v>
          </cell>
          <cell r="AF156">
            <v>6058</v>
          </cell>
          <cell r="AL156">
            <v>2641</v>
          </cell>
          <cell r="AM156">
            <v>0</v>
          </cell>
          <cell r="AN156">
            <v>0</v>
          </cell>
          <cell r="AO156">
            <v>-1058</v>
          </cell>
          <cell r="AP156">
            <v>0</v>
          </cell>
          <cell r="AQ156">
            <v>1583</v>
          </cell>
          <cell r="AR156">
            <v>139</v>
          </cell>
          <cell r="AS156">
            <v>0</v>
          </cell>
          <cell r="AT156">
            <v>0</v>
          </cell>
          <cell r="AU156">
            <v>-56</v>
          </cell>
          <cell r="AV156">
            <v>0</v>
          </cell>
          <cell r="AW156">
            <v>84</v>
          </cell>
          <cell r="AX156">
            <v>17625</v>
          </cell>
          <cell r="AY156">
            <v>0</v>
          </cell>
          <cell r="AZ156">
            <v>0</v>
          </cell>
          <cell r="BA156">
            <v>-7375</v>
          </cell>
          <cell r="BB156">
            <v>0</v>
          </cell>
          <cell r="BC156">
            <v>10381</v>
          </cell>
          <cell r="BI156">
            <v>3250</v>
          </cell>
          <cell r="BJ156">
            <v>35</v>
          </cell>
          <cell r="BK156">
            <v>-1</v>
          </cell>
          <cell r="BL156">
            <v>-3284</v>
          </cell>
          <cell r="BM156">
            <v>0</v>
          </cell>
          <cell r="BN156">
            <v>0</v>
          </cell>
          <cell r="BO156">
            <v>148</v>
          </cell>
          <cell r="BP156">
            <v>2</v>
          </cell>
          <cell r="BQ156">
            <v>0</v>
          </cell>
          <cell r="BR156">
            <v>-149</v>
          </cell>
          <cell r="BS156">
            <v>0</v>
          </cell>
          <cell r="BT156">
            <v>0</v>
          </cell>
          <cell r="BU156">
            <v>18824</v>
          </cell>
          <cell r="BV156">
            <v>263</v>
          </cell>
          <cell r="BW156">
            <v>0</v>
          </cell>
          <cell r="BX156">
            <v>-18956</v>
          </cell>
          <cell r="BY156">
            <v>0</v>
          </cell>
          <cell r="BZ156">
            <v>0</v>
          </cell>
          <cell r="CF156">
            <v>2831</v>
          </cell>
          <cell r="CG156">
            <v>507</v>
          </cell>
          <cell r="CH156">
            <v>0</v>
          </cell>
          <cell r="CI156">
            <v>-3338</v>
          </cell>
          <cell r="CJ156">
            <v>0</v>
          </cell>
          <cell r="CK156">
            <v>0</v>
          </cell>
          <cell r="CL156">
            <v>142</v>
          </cell>
          <cell r="CM156">
            <v>25</v>
          </cell>
          <cell r="CN156">
            <v>0</v>
          </cell>
          <cell r="CO156">
            <v>-167</v>
          </cell>
          <cell r="CP156">
            <v>0</v>
          </cell>
          <cell r="CQ156">
            <v>0</v>
          </cell>
          <cell r="CR156">
            <v>17978</v>
          </cell>
          <cell r="CS156">
            <v>3275</v>
          </cell>
          <cell r="CT156">
            <v>0</v>
          </cell>
          <cell r="CU156">
            <v>-21253</v>
          </cell>
          <cell r="CV156">
            <v>0</v>
          </cell>
          <cell r="CW156">
            <v>0</v>
          </cell>
          <cell r="DC156">
            <v>2399</v>
          </cell>
          <cell r="DD156">
            <v>0</v>
          </cell>
          <cell r="DE156">
            <v>-500</v>
          </cell>
          <cell r="DF156">
            <v>-1899</v>
          </cell>
          <cell r="DG156">
            <v>0</v>
          </cell>
          <cell r="DH156">
            <v>0</v>
          </cell>
          <cell r="DI156">
            <v>141</v>
          </cell>
          <cell r="DJ156">
            <v>0</v>
          </cell>
          <cell r="DK156">
            <v>-29</v>
          </cell>
          <cell r="DL156">
            <v>-112</v>
          </cell>
          <cell r="DM156">
            <v>0</v>
          </cell>
          <cell r="DN156">
            <v>0</v>
          </cell>
          <cell r="DO156">
            <v>17914</v>
          </cell>
          <cell r="DP156">
            <v>0</v>
          </cell>
          <cell r="DQ156">
            <v>-3756</v>
          </cell>
          <cell r="DR156">
            <v>-14158</v>
          </cell>
          <cell r="DS156">
            <v>0</v>
          </cell>
          <cell r="DT156">
            <v>0</v>
          </cell>
          <cell r="DZ156">
            <v>3307</v>
          </cell>
          <cell r="EA156">
            <v>300</v>
          </cell>
          <cell r="EB156">
            <v>0</v>
          </cell>
          <cell r="EC156">
            <v>400</v>
          </cell>
          <cell r="ED156">
            <v>0</v>
          </cell>
          <cell r="EE156">
            <v>4007</v>
          </cell>
        </row>
        <row r="157">
          <cell r="D157">
            <v>1250</v>
          </cell>
          <cell r="E157">
            <v>21211</v>
          </cell>
          <cell r="F157" t="str">
            <v>RGC</v>
          </cell>
          <cell r="H157" t="str">
            <v>2WD-N</v>
          </cell>
          <cell r="I157" t="str">
            <v>MIS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EE157">
            <v>0</v>
          </cell>
        </row>
        <row r="158">
          <cell r="D158">
            <v>1250</v>
          </cell>
          <cell r="E158">
            <v>21211</v>
          </cell>
          <cell r="F158" t="str">
            <v>RGC</v>
          </cell>
          <cell r="H158" t="str">
            <v>2WD-T</v>
          </cell>
          <cell r="I158" t="str">
            <v>MIS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EE158">
            <v>0</v>
          </cell>
        </row>
        <row r="159">
          <cell r="D159">
            <v>1250</v>
          </cell>
          <cell r="E159">
            <v>21211</v>
          </cell>
          <cell r="F159" t="str">
            <v>RGD</v>
          </cell>
          <cell r="H159" t="str">
            <v>4WD</v>
          </cell>
          <cell r="I159" t="str">
            <v>MIS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EE159">
            <v>0</v>
          </cell>
        </row>
        <row r="160">
          <cell r="J160">
            <v>70</v>
          </cell>
          <cell r="K160">
            <v>0.84399999999999997</v>
          </cell>
          <cell r="L160">
            <v>0.98</v>
          </cell>
          <cell r="M160">
            <v>0.98</v>
          </cell>
          <cell r="N160">
            <v>86.4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</row>
        <row r="161"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</row>
        <row r="162">
          <cell r="D162" t="str">
            <v>ＤＣ１２５０ton　合計</v>
          </cell>
          <cell r="O162">
            <v>738.8</v>
          </cell>
          <cell r="P162">
            <v>0</v>
          </cell>
          <cell r="Q162">
            <v>0</v>
          </cell>
          <cell r="R162">
            <v>-103.5</v>
          </cell>
          <cell r="S162">
            <v>0</v>
          </cell>
          <cell r="T162">
            <v>635.29999999999995</v>
          </cell>
          <cell r="AL162">
            <v>692.89473684210532</v>
          </cell>
          <cell r="AM162">
            <v>0</v>
          </cell>
          <cell r="AN162">
            <v>0</v>
          </cell>
          <cell r="AO162">
            <v>-55.684210526315788</v>
          </cell>
          <cell r="AP162">
            <v>0</v>
          </cell>
          <cell r="AQ162">
            <v>637.21052631578948</v>
          </cell>
          <cell r="BI162">
            <v>764.68181818181813</v>
          </cell>
          <cell r="BJ162">
            <v>208.22727272727272</v>
          </cell>
          <cell r="BK162">
            <v>-182.40909090909091</v>
          </cell>
          <cell r="BL162">
            <v>-149.27272727272728</v>
          </cell>
          <cell r="BM162">
            <v>0</v>
          </cell>
          <cell r="BN162">
            <v>641.22727272727275</v>
          </cell>
          <cell r="CF162">
            <v>744.05</v>
          </cell>
          <cell r="CG162">
            <v>189.85</v>
          </cell>
          <cell r="CH162">
            <v>-140.4</v>
          </cell>
          <cell r="CI162">
            <v>-166.9</v>
          </cell>
          <cell r="CJ162">
            <v>0</v>
          </cell>
          <cell r="CK162">
            <v>626.6</v>
          </cell>
          <cell r="DC162">
            <v>656.94444444444446</v>
          </cell>
          <cell r="DD162">
            <v>313</v>
          </cell>
          <cell r="DE162">
            <v>-210.11111111111111</v>
          </cell>
          <cell r="DF162">
            <v>-105.5</v>
          </cell>
          <cell r="DG162">
            <v>5.5555555555555552E-2</v>
          </cell>
          <cell r="DH162">
            <v>654.33333333333337</v>
          </cell>
          <cell r="DZ162">
            <v>714.21276595744678</v>
          </cell>
          <cell r="EA162">
            <v>70.553191489361708</v>
          </cell>
          <cell r="EB162">
            <v>-186.25531914893617</v>
          </cell>
          <cell r="EC162">
            <v>17.021276595744681</v>
          </cell>
          <cell r="ED162">
            <v>8.5106382978723402E-2</v>
          </cell>
          <cell r="EE162">
            <v>615.531914893617</v>
          </cell>
        </row>
        <row r="163">
          <cell r="O163">
            <v>14776</v>
          </cell>
          <cell r="P163">
            <v>0</v>
          </cell>
          <cell r="Q163">
            <v>0</v>
          </cell>
          <cell r="R163">
            <v>-2070</v>
          </cell>
          <cell r="S163">
            <v>0</v>
          </cell>
          <cell r="T163">
            <v>12706</v>
          </cell>
          <cell r="U163">
            <v>739</v>
          </cell>
          <cell r="V163">
            <v>0</v>
          </cell>
          <cell r="W163">
            <v>0</v>
          </cell>
          <cell r="X163">
            <v>-104</v>
          </cell>
          <cell r="Y163">
            <v>0</v>
          </cell>
          <cell r="Z163">
            <v>636</v>
          </cell>
          <cell r="AA163">
            <v>90878</v>
          </cell>
          <cell r="AB163">
            <v>0</v>
          </cell>
          <cell r="AC163">
            <v>0</v>
          </cell>
          <cell r="AD163">
            <v>-12833</v>
          </cell>
          <cell r="AE163">
            <v>0</v>
          </cell>
          <cell r="AF163">
            <v>78177</v>
          </cell>
          <cell r="AL163">
            <v>13165</v>
          </cell>
          <cell r="AM163">
            <v>0</v>
          </cell>
          <cell r="AN163">
            <v>0</v>
          </cell>
          <cell r="AO163">
            <v>-1058</v>
          </cell>
          <cell r="AP163">
            <v>0</v>
          </cell>
          <cell r="AQ163">
            <v>12107</v>
          </cell>
          <cell r="AR163">
            <v>694</v>
          </cell>
          <cell r="AS163">
            <v>0</v>
          </cell>
          <cell r="AT163">
            <v>0</v>
          </cell>
          <cell r="AU163">
            <v>-56</v>
          </cell>
          <cell r="AV163">
            <v>0</v>
          </cell>
          <cell r="AW163">
            <v>639</v>
          </cell>
          <cell r="AX163">
            <v>85212</v>
          </cell>
          <cell r="AY163">
            <v>0</v>
          </cell>
          <cell r="AZ163">
            <v>0</v>
          </cell>
          <cell r="BA163">
            <v>-7375</v>
          </cell>
          <cell r="BB163">
            <v>0</v>
          </cell>
          <cell r="BC163">
            <v>77968</v>
          </cell>
          <cell r="BI163">
            <v>16823</v>
          </cell>
          <cell r="BJ163">
            <v>4581</v>
          </cell>
          <cell r="BK163">
            <v>-4013</v>
          </cell>
          <cell r="BL163">
            <v>-3284</v>
          </cell>
          <cell r="BM163">
            <v>0</v>
          </cell>
          <cell r="BN163">
            <v>14107</v>
          </cell>
          <cell r="BO163">
            <v>765</v>
          </cell>
          <cell r="BP163">
            <v>209</v>
          </cell>
          <cell r="BQ163">
            <v>-182</v>
          </cell>
          <cell r="BR163">
            <v>-149</v>
          </cell>
          <cell r="BS163">
            <v>0</v>
          </cell>
          <cell r="BT163">
            <v>642</v>
          </cell>
          <cell r="BU163">
            <v>93968</v>
          </cell>
          <cell r="BV163">
            <v>22724</v>
          </cell>
          <cell r="BW163">
            <v>-19748</v>
          </cell>
          <cell r="BX163">
            <v>-18956</v>
          </cell>
          <cell r="BY163">
            <v>0</v>
          </cell>
          <cell r="BZ163">
            <v>77857</v>
          </cell>
          <cell r="CF163">
            <v>14881</v>
          </cell>
          <cell r="CG163">
            <v>3797</v>
          </cell>
          <cell r="CH163">
            <v>-2808</v>
          </cell>
          <cell r="CI163">
            <v>-3338</v>
          </cell>
          <cell r="CJ163">
            <v>0</v>
          </cell>
          <cell r="CK163">
            <v>12532</v>
          </cell>
          <cell r="CL163">
            <v>744</v>
          </cell>
          <cell r="CM163">
            <v>189</v>
          </cell>
          <cell r="CN163">
            <v>-140</v>
          </cell>
          <cell r="CO163">
            <v>-167</v>
          </cell>
          <cell r="CP163">
            <v>0</v>
          </cell>
          <cell r="CQ163">
            <v>626</v>
          </cell>
          <cell r="CR163">
            <v>93506</v>
          </cell>
          <cell r="CS163">
            <v>21069</v>
          </cell>
          <cell r="CT163">
            <v>-15191</v>
          </cell>
          <cell r="CU163">
            <v>-21253</v>
          </cell>
          <cell r="CV163">
            <v>0</v>
          </cell>
          <cell r="CW163">
            <v>78131</v>
          </cell>
          <cell r="DC163">
            <v>11825</v>
          </cell>
          <cell r="DD163">
            <v>5634</v>
          </cell>
          <cell r="DE163">
            <v>-3782</v>
          </cell>
          <cell r="DF163">
            <v>-1899</v>
          </cell>
          <cell r="DG163">
            <v>1</v>
          </cell>
          <cell r="DH163">
            <v>11778</v>
          </cell>
          <cell r="DI163">
            <v>696</v>
          </cell>
          <cell r="DJ163">
            <v>331</v>
          </cell>
          <cell r="DK163">
            <v>-223</v>
          </cell>
          <cell r="DL163">
            <v>-112</v>
          </cell>
          <cell r="DM163">
            <v>0</v>
          </cell>
          <cell r="DN163">
            <v>692</v>
          </cell>
          <cell r="DO163">
            <v>85143</v>
          </cell>
          <cell r="DP163">
            <v>37199</v>
          </cell>
          <cell r="DQ163">
            <v>-25426</v>
          </cell>
          <cell r="DR163">
            <v>-14158</v>
          </cell>
          <cell r="DS163">
            <v>0</v>
          </cell>
          <cell r="DT163">
            <v>82758</v>
          </cell>
          <cell r="DZ163">
            <v>16784</v>
          </cell>
          <cell r="EA163">
            <v>1658</v>
          </cell>
          <cell r="EB163">
            <v>-4377</v>
          </cell>
          <cell r="EC163">
            <v>400</v>
          </cell>
          <cell r="ED163">
            <v>2</v>
          </cell>
          <cell r="EE163">
            <v>14465</v>
          </cell>
        </row>
        <row r="165">
          <cell r="O165" t="str">
            <v>４月</v>
          </cell>
          <cell r="S165">
            <v>0</v>
          </cell>
          <cell r="T165">
            <v>20</v>
          </cell>
          <cell r="AF165">
            <v>20</v>
          </cell>
          <cell r="AL165" t="str">
            <v>５月</v>
          </cell>
          <cell r="AP165">
            <v>0</v>
          </cell>
          <cell r="AQ165">
            <v>19</v>
          </cell>
          <cell r="BC165">
            <v>19</v>
          </cell>
          <cell r="BI165" t="str">
            <v>６月</v>
          </cell>
          <cell r="BM165">
            <v>0</v>
          </cell>
          <cell r="BN165">
            <v>22</v>
          </cell>
          <cell r="BZ165">
            <v>22</v>
          </cell>
          <cell r="CF165" t="str">
            <v>７月</v>
          </cell>
          <cell r="CJ165">
            <v>0</v>
          </cell>
          <cell r="CK165">
            <v>20</v>
          </cell>
          <cell r="CW165">
            <v>20</v>
          </cell>
          <cell r="DC165" t="str">
            <v>８月</v>
          </cell>
          <cell r="DG165">
            <v>1</v>
          </cell>
          <cell r="DH165">
            <v>17</v>
          </cell>
          <cell r="DT165">
            <v>17</v>
          </cell>
          <cell r="DZ165" t="str">
            <v>９月</v>
          </cell>
          <cell r="ED165">
            <v>1</v>
          </cell>
          <cell r="EE165">
            <v>21.5</v>
          </cell>
        </row>
        <row r="166">
          <cell r="D166" t="str">
            <v>引当</v>
          </cell>
          <cell r="L166" t="str">
            <v>DC</v>
          </cell>
          <cell r="M166" t="str">
            <v>MA</v>
          </cell>
          <cell r="O166" t="str">
            <v>生          産</v>
          </cell>
          <cell r="T166" t="str">
            <v>/月</v>
          </cell>
          <cell r="U166" t="str">
            <v>生          産</v>
          </cell>
          <cell r="Z166" t="str">
            <v>/日</v>
          </cell>
          <cell r="AA166" t="str">
            <v>工          数</v>
          </cell>
          <cell r="AF166" t="str">
            <v>/日</v>
          </cell>
          <cell r="AI166" t="str">
            <v>DC</v>
          </cell>
          <cell r="AJ166" t="str">
            <v>MA</v>
          </cell>
          <cell r="AL166" t="str">
            <v>生          産</v>
          </cell>
          <cell r="AQ166" t="str">
            <v>/月</v>
          </cell>
          <cell r="AR166" t="str">
            <v>生          産</v>
          </cell>
          <cell r="AW166" t="str">
            <v>/日</v>
          </cell>
          <cell r="AX166" t="str">
            <v>工          数</v>
          </cell>
          <cell r="BC166" t="str">
            <v>/日</v>
          </cell>
          <cell r="BF166" t="str">
            <v>DC</v>
          </cell>
          <cell r="BG166" t="str">
            <v>MA</v>
          </cell>
          <cell r="BI166" t="str">
            <v>生          産</v>
          </cell>
          <cell r="BN166" t="str">
            <v>/月</v>
          </cell>
          <cell r="BO166" t="str">
            <v>生          産</v>
          </cell>
          <cell r="BT166" t="str">
            <v>/日</v>
          </cell>
          <cell r="BU166" t="str">
            <v>工          数</v>
          </cell>
          <cell r="BZ166" t="str">
            <v>/日</v>
          </cell>
          <cell r="CC166" t="str">
            <v>DC</v>
          </cell>
          <cell r="CD166" t="str">
            <v>MA</v>
          </cell>
          <cell r="CF166" t="str">
            <v>生          産</v>
          </cell>
          <cell r="CK166" t="str">
            <v>/月</v>
          </cell>
          <cell r="CL166" t="str">
            <v>生          産</v>
          </cell>
          <cell r="CQ166" t="str">
            <v>/日</v>
          </cell>
          <cell r="CR166" t="str">
            <v>工          数</v>
          </cell>
          <cell r="CW166" t="str">
            <v>/日</v>
          </cell>
          <cell r="CZ166" t="str">
            <v>DC</v>
          </cell>
          <cell r="DA166" t="str">
            <v>MA</v>
          </cell>
          <cell r="DC166" t="str">
            <v>生          産</v>
          </cell>
          <cell r="DH166" t="str">
            <v>/月</v>
          </cell>
          <cell r="DI166" t="str">
            <v>生          産</v>
          </cell>
          <cell r="DN166" t="str">
            <v>/日</v>
          </cell>
          <cell r="DO166" t="str">
            <v>工          数</v>
          </cell>
          <cell r="DT166" t="str">
            <v>/日</v>
          </cell>
          <cell r="DW166" t="str">
            <v>DC</v>
          </cell>
          <cell r="DX166" t="str">
            <v>MA</v>
          </cell>
          <cell r="DZ166" t="str">
            <v>生          産</v>
          </cell>
          <cell r="EE166" t="str">
            <v>/月</v>
          </cell>
        </row>
        <row r="167">
          <cell r="D167" t="str">
            <v>M/C</v>
          </cell>
          <cell r="E167" t="str">
            <v>部              番</v>
          </cell>
          <cell r="J167" t="str">
            <v>C T</v>
          </cell>
          <cell r="K167" t="str">
            <v>稼動率</v>
          </cell>
          <cell r="L167" t="str">
            <v>合格率</v>
          </cell>
          <cell r="M167" t="str">
            <v>合格率</v>
          </cell>
          <cell r="N167" t="str">
            <v>S T</v>
          </cell>
          <cell r="O167" t="str">
            <v>基本</v>
          </cell>
          <cell r="P167" t="str">
            <v>追込</v>
          </cell>
          <cell r="Q167" t="str">
            <v>活用</v>
          </cell>
          <cell r="R167" t="str">
            <v>フレキ</v>
          </cell>
          <cell r="S167" t="str">
            <v>外作</v>
          </cell>
          <cell r="T167" t="str">
            <v>実行</v>
          </cell>
          <cell r="U167" t="str">
            <v>基本</v>
          </cell>
          <cell r="V167" t="str">
            <v>追込</v>
          </cell>
          <cell r="W167" t="str">
            <v>活用</v>
          </cell>
          <cell r="X167" t="str">
            <v>フレキ</v>
          </cell>
          <cell r="Y167" t="str">
            <v>外作</v>
          </cell>
          <cell r="Z167" t="str">
            <v>実行</v>
          </cell>
          <cell r="AA167" t="str">
            <v>基本</v>
          </cell>
          <cell r="AB167" t="str">
            <v>追込</v>
          </cell>
          <cell r="AC167" t="str">
            <v>活用</v>
          </cell>
          <cell r="AD167" t="str">
            <v>フレキ</v>
          </cell>
          <cell r="AE167" t="str">
            <v>外作</v>
          </cell>
          <cell r="AF167" t="str">
            <v>実行</v>
          </cell>
          <cell r="AG167" t="str">
            <v>C T</v>
          </cell>
          <cell r="AH167" t="str">
            <v>稼動率</v>
          </cell>
          <cell r="AI167" t="str">
            <v>合格率</v>
          </cell>
          <cell r="AJ167" t="str">
            <v>合格率</v>
          </cell>
          <cell r="AK167" t="str">
            <v>S T</v>
          </cell>
          <cell r="AL167" t="str">
            <v>基本</v>
          </cell>
          <cell r="AM167" t="str">
            <v>追込</v>
          </cell>
          <cell r="AN167" t="str">
            <v>活用</v>
          </cell>
          <cell r="AO167" t="str">
            <v>フレキ</v>
          </cell>
          <cell r="AP167" t="str">
            <v>外作</v>
          </cell>
          <cell r="AQ167" t="str">
            <v>実行</v>
          </cell>
          <cell r="AR167" t="str">
            <v>基本</v>
          </cell>
          <cell r="AS167" t="str">
            <v>追込</v>
          </cell>
          <cell r="AT167" t="str">
            <v>活用</v>
          </cell>
          <cell r="AU167" t="str">
            <v>フレキ</v>
          </cell>
          <cell r="AV167" t="str">
            <v>外作</v>
          </cell>
          <cell r="AW167" t="str">
            <v>実行</v>
          </cell>
          <cell r="AX167" t="str">
            <v>基本</v>
          </cell>
          <cell r="AY167" t="str">
            <v>追込</v>
          </cell>
          <cell r="AZ167" t="str">
            <v>活用</v>
          </cell>
          <cell r="BA167" t="str">
            <v>フレキ</v>
          </cell>
          <cell r="BB167" t="str">
            <v>外作</v>
          </cell>
          <cell r="BC167" t="str">
            <v>実行</v>
          </cell>
          <cell r="BD167" t="str">
            <v>C T</v>
          </cell>
          <cell r="BE167" t="str">
            <v>稼動率</v>
          </cell>
          <cell r="BF167" t="str">
            <v>合格率</v>
          </cell>
          <cell r="BG167" t="str">
            <v>合格率</v>
          </cell>
          <cell r="BH167" t="str">
            <v>S T</v>
          </cell>
          <cell r="BI167" t="str">
            <v>基本</v>
          </cell>
          <cell r="BJ167" t="str">
            <v>追込</v>
          </cell>
          <cell r="BK167" t="str">
            <v>活用</v>
          </cell>
          <cell r="BL167" t="str">
            <v>フレキ</v>
          </cell>
          <cell r="BM167" t="str">
            <v>外作</v>
          </cell>
          <cell r="BN167" t="str">
            <v>実行</v>
          </cell>
          <cell r="BO167" t="str">
            <v>基本</v>
          </cell>
          <cell r="BP167" t="str">
            <v>追込</v>
          </cell>
          <cell r="BQ167" t="str">
            <v>活用</v>
          </cell>
          <cell r="BR167" t="str">
            <v>フレキ</v>
          </cell>
          <cell r="BS167" t="str">
            <v>外作</v>
          </cell>
          <cell r="BT167" t="str">
            <v>実行</v>
          </cell>
          <cell r="BU167" t="str">
            <v>基本</v>
          </cell>
          <cell r="BV167" t="str">
            <v>追込</v>
          </cell>
          <cell r="BW167" t="str">
            <v>活用</v>
          </cell>
          <cell r="BX167" t="str">
            <v>フレキ</v>
          </cell>
          <cell r="BY167" t="str">
            <v>外作</v>
          </cell>
          <cell r="BZ167" t="str">
            <v>実行</v>
          </cell>
          <cell r="CA167" t="str">
            <v>C T</v>
          </cell>
          <cell r="CB167" t="str">
            <v>稼動率</v>
          </cell>
          <cell r="CC167" t="str">
            <v>合格率</v>
          </cell>
          <cell r="CD167" t="str">
            <v>合格率</v>
          </cell>
          <cell r="CE167" t="str">
            <v>S T</v>
          </cell>
          <cell r="CF167" t="str">
            <v>基本</v>
          </cell>
          <cell r="CG167" t="str">
            <v>追込</v>
          </cell>
          <cell r="CH167" t="str">
            <v>活用</v>
          </cell>
          <cell r="CI167" t="str">
            <v>フレキ</v>
          </cell>
          <cell r="CJ167" t="str">
            <v>外作</v>
          </cell>
          <cell r="CK167" t="str">
            <v>実行</v>
          </cell>
          <cell r="CL167" t="str">
            <v>基本</v>
          </cell>
          <cell r="CM167" t="str">
            <v>追込</v>
          </cell>
          <cell r="CN167" t="str">
            <v>活用</v>
          </cell>
          <cell r="CO167" t="str">
            <v>フレキ</v>
          </cell>
          <cell r="CP167" t="str">
            <v>外作</v>
          </cell>
          <cell r="CQ167" t="str">
            <v>実行</v>
          </cell>
          <cell r="CR167" t="str">
            <v>基本</v>
          </cell>
          <cell r="CS167" t="str">
            <v>追込</v>
          </cell>
          <cell r="CT167" t="str">
            <v>活用</v>
          </cell>
          <cell r="CU167" t="str">
            <v>フレキ</v>
          </cell>
          <cell r="CV167" t="str">
            <v>外作</v>
          </cell>
          <cell r="CW167" t="str">
            <v>実行</v>
          </cell>
          <cell r="CX167" t="str">
            <v>C T</v>
          </cell>
          <cell r="CY167" t="str">
            <v>稼動率</v>
          </cell>
          <cell r="CZ167" t="str">
            <v>合格率</v>
          </cell>
          <cell r="DA167" t="str">
            <v>合格率</v>
          </cell>
          <cell r="DB167" t="str">
            <v>S T</v>
          </cell>
          <cell r="DC167" t="str">
            <v>基本</v>
          </cell>
          <cell r="DD167" t="str">
            <v>追込</v>
          </cell>
          <cell r="DE167" t="str">
            <v>活用</v>
          </cell>
          <cell r="DF167" t="str">
            <v>フレキ</v>
          </cell>
          <cell r="DG167" t="str">
            <v>外作</v>
          </cell>
          <cell r="DH167" t="str">
            <v>実行</v>
          </cell>
          <cell r="DI167" t="str">
            <v>基本</v>
          </cell>
          <cell r="DJ167" t="str">
            <v>追込</v>
          </cell>
          <cell r="DK167" t="str">
            <v>活用</v>
          </cell>
          <cell r="DL167" t="str">
            <v>フレキ</v>
          </cell>
          <cell r="DM167" t="str">
            <v>外作</v>
          </cell>
          <cell r="DN167" t="str">
            <v>実行</v>
          </cell>
          <cell r="DO167" t="str">
            <v>基本</v>
          </cell>
          <cell r="DP167" t="str">
            <v>追込</v>
          </cell>
          <cell r="DQ167" t="str">
            <v>活用</v>
          </cell>
          <cell r="DR167" t="str">
            <v>フレキ</v>
          </cell>
          <cell r="DS167" t="str">
            <v>外作</v>
          </cell>
          <cell r="DT167" t="str">
            <v>実行</v>
          </cell>
          <cell r="DU167" t="str">
            <v>C T</v>
          </cell>
          <cell r="DV167" t="str">
            <v>稼動率</v>
          </cell>
          <cell r="DW167" t="str">
            <v>合格率</v>
          </cell>
          <cell r="DX167" t="str">
            <v>合格率</v>
          </cell>
          <cell r="DY167" t="str">
            <v>S T</v>
          </cell>
          <cell r="DZ167" t="str">
            <v>基本</v>
          </cell>
          <cell r="EA167" t="str">
            <v>追込</v>
          </cell>
          <cell r="EB167" t="str">
            <v>活用</v>
          </cell>
          <cell r="EC167" t="str">
            <v>フレキ</v>
          </cell>
          <cell r="ED167" t="str">
            <v>外作</v>
          </cell>
          <cell r="EE167" t="str">
            <v>実行</v>
          </cell>
        </row>
        <row r="168">
          <cell r="D168">
            <v>1650</v>
          </cell>
          <cell r="E168">
            <v>21111</v>
          </cell>
          <cell r="F168" t="str">
            <v>RGC</v>
          </cell>
          <cell r="H168" t="str">
            <v>2WD-N</v>
          </cell>
          <cell r="I168" t="str">
            <v>TC</v>
          </cell>
          <cell r="J168">
            <v>78</v>
          </cell>
          <cell r="K168">
            <v>0.80500000000000005</v>
          </cell>
          <cell r="L168">
            <v>0.99</v>
          </cell>
          <cell r="M168">
            <v>0.98</v>
          </cell>
          <cell r="N168">
            <v>99.9</v>
          </cell>
          <cell r="O168">
            <v>7312</v>
          </cell>
          <cell r="P168">
            <v>0</v>
          </cell>
          <cell r="R168">
            <v>0</v>
          </cell>
          <cell r="T168">
            <v>7312</v>
          </cell>
          <cell r="U168">
            <v>366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366</v>
          </cell>
          <cell r="AA168">
            <v>36563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36563</v>
          </cell>
          <cell r="AG168">
            <v>78</v>
          </cell>
          <cell r="AH168">
            <v>0.80500000000000005</v>
          </cell>
          <cell r="AI168">
            <v>0.99</v>
          </cell>
          <cell r="AJ168">
            <v>0.98</v>
          </cell>
          <cell r="AK168">
            <v>99.9</v>
          </cell>
          <cell r="AL168">
            <v>7314</v>
          </cell>
          <cell r="AN168">
            <v>0</v>
          </cell>
          <cell r="AO168">
            <v>0</v>
          </cell>
          <cell r="AQ168">
            <v>7314</v>
          </cell>
          <cell r="AR168">
            <v>385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385</v>
          </cell>
          <cell r="AX168">
            <v>38462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38462</v>
          </cell>
          <cell r="BD168">
            <v>78</v>
          </cell>
          <cell r="BE168">
            <v>0.80500000000000005</v>
          </cell>
          <cell r="BF168">
            <v>0.99</v>
          </cell>
          <cell r="BG168">
            <v>0.98</v>
          </cell>
          <cell r="BH168">
            <v>99.9</v>
          </cell>
          <cell r="BI168">
            <v>7379</v>
          </cell>
          <cell r="BJ168">
            <v>450</v>
          </cell>
          <cell r="BK168">
            <v>-462</v>
          </cell>
          <cell r="BL168">
            <v>0</v>
          </cell>
          <cell r="BN168">
            <v>7367</v>
          </cell>
          <cell r="BO168">
            <v>335</v>
          </cell>
          <cell r="BP168">
            <v>20</v>
          </cell>
          <cell r="BQ168">
            <v>-21</v>
          </cell>
          <cell r="BR168">
            <v>0</v>
          </cell>
          <cell r="BS168">
            <v>0</v>
          </cell>
          <cell r="BT168">
            <v>335</v>
          </cell>
          <cell r="BU168">
            <v>33467</v>
          </cell>
          <cell r="BV168">
            <v>1998</v>
          </cell>
          <cell r="BW168">
            <v>-2098</v>
          </cell>
          <cell r="BX168">
            <v>0</v>
          </cell>
          <cell r="BY168">
            <v>0</v>
          </cell>
          <cell r="BZ168">
            <v>33467</v>
          </cell>
          <cell r="CA168">
            <v>70</v>
          </cell>
          <cell r="CB168">
            <v>0.83</v>
          </cell>
          <cell r="CC168">
            <v>0.99</v>
          </cell>
          <cell r="CD168">
            <v>0.96499999999999997</v>
          </cell>
          <cell r="CE168">
            <v>88.3</v>
          </cell>
          <cell r="CF168">
            <v>7791</v>
          </cell>
          <cell r="CG168">
            <v>350</v>
          </cell>
          <cell r="CH168">
            <v>0</v>
          </cell>
          <cell r="CI168">
            <v>0</v>
          </cell>
          <cell r="CK168">
            <v>8141</v>
          </cell>
          <cell r="CL168">
            <v>390</v>
          </cell>
          <cell r="CM168">
            <v>18</v>
          </cell>
          <cell r="CN168">
            <v>0</v>
          </cell>
          <cell r="CO168">
            <v>0</v>
          </cell>
          <cell r="CP168">
            <v>0</v>
          </cell>
          <cell r="CQ168">
            <v>407</v>
          </cell>
          <cell r="CR168">
            <v>34437</v>
          </cell>
          <cell r="CS168">
            <v>1589</v>
          </cell>
          <cell r="CT168">
            <v>0</v>
          </cell>
          <cell r="CU168">
            <v>0</v>
          </cell>
          <cell r="CV168">
            <v>0</v>
          </cell>
          <cell r="CW168">
            <v>35938</v>
          </cell>
          <cell r="CX168">
            <v>75</v>
          </cell>
          <cell r="CY168">
            <v>0.8</v>
          </cell>
          <cell r="CZ168">
            <v>0.97</v>
          </cell>
          <cell r="DA168">
            <v>0.96499999999999997</v>
          </cell>
          <cell r="DB168">
            <v>100.2</v>
          </cell>
          <cell r="DC168">
            <v>6047</v>
          </cell>
          <cell r="DD168">
            <v>1520</v>
          </cell>
          <cell r="DF168">
            <v>0</v>
          </cell>
          <cell r="DH168">
            <v>7567</v>
          </cell>
          <cell r="DI168">
            <v>356</v>
          </cell>
          <cell r="DJ168">
            <v>89</v>
          </cell>
          <cell r="DK168">
            <v>0</v>
          </cell>
          <cell r="DL168">
            <v>0</v>
          </cell>
          <cell r="DM168">
            <v>0</v>
          </cell>
          <cell r="DN168">
            <v>445</v>
          </cell>
          <cell r="DO168">
            <v>35671</v>
          </cell>
          <cell r="DP168">
            <v>8918</v>
          </cell>
          <cell r="DQ168">
            <v>0</v>
          </cell>
          <cell r="DR168">
            <v>0</v>
          </cell>
          <cell r="DS168">
            <v>0</v>
          </cell>
          <cell r="DT168">
            <v>44589</v>
          </cell>
          <cell r="DU168">
            <v>75</v>
          </cell>
          <cell r="DV168">
            <v>0.8</v>
          </cell>
          <cell r="DW168">
            <v>0.97</v>
          </cell>
          <cell r="DX168">
            <v>0.96499999999999997</v>
          </cell>
          <cell r="DY168">
            <v>100.2</v>
          </cell>
          <cell r="DZ168">
            <v>9147</v>
          </cell>
          <cell r="EA168">
            <v>400</v>
          </cell>
          <cell r="EB168">
            <v>-1520</v>
          </cell>
          <cell r="EC168">
            <v>-400</v>
          </cell>
          <cell r="EE168">
            <v>7627</v>
          </cell>
        </row>
        <row r="169">
          <cell r="D169">
            <v>1650</v>
          </cell>
          <cell r="E169">
            <v>21111</v>
          </cell>
          <cell r="F169" t="str">
            <v>RGC</v>
          </cell>
          <cell r="H169" t="str">
            <v>2WD-T</v>
          </cell>
          <cell r="I169" t="str">
            <v>TC</v>
          </cell>
          <cell r="J169">
            <v>78</v>
          </cell>
          <cell r="K169">
            <v>0.80500000000000005</v>
          </cell>
          <cell r="L169">
            <v>0.99</v>
          </cell>
          <cell r="M169">
            <v>0.98</v>
          </cell>
          <cell r="N169">
            <v>99.9</v>
          </cell>
          <cell r="O169">
            <v>0</v>
          </cell>
          <cell r="R169">
            <v>1320</v>
          </cell>
          <cell r="T169">
            <v>1320</v>
          </cell>
          <cell r="U169">
            <v>0</v>
          </cell>
          <cell r="V169">
            <v>0</v>
          </cell>
          <cell r="W169">
            <v>0</v>
          </cell>
          <cell r="X169">
            <v>66</v>
          </cell>
          <cell r="Y169">
            <v>0</v>
          </cell>
          <cell r="Z169">
            <v>66</v>
          </cell>
          <cell r="AA169">
            <v>0</v>
          </cell>
          <cell r="AB169">
            <v>0</v>
          </cell>
          <cell r="AC169">
            <v>0</v>
          </cell>
          <cell r="AD169">
            <v>6593</v>
          </cell>
          <cell r="AE169">
            <v>0</v>
          </cell>
          <cell r="AF169">
            <v>6593</v>
          </cell>
          <cell r="AG169">
            <v>78</v>
          </cell>
          <cell r="AH169">
            <v>0.80500000000000005</v>
          </cell>
          <cell r="AI169">
            <v>0.99</v>
          </cell>
          <cell r="AJ169">
            <v>0.98</v>
          </cell>
          <cell r="AK169">
            <v>99.9</v>
          </cell>
          <cell r="AL169">
            <v>0</v>
          </cell>
          <cell r="AO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78</v>
          </cell>
          <cell r="BE169">
            <v>0.80500000000000005</v>
          </cell>
          <cell r="BF169">
            <v>0.99</v>
          </cell>
          <cell r="BG169">
            <v>0.98</v>
          </cell>
          <cell r="BH169">
            <v>99.9</v>
          </cell>
          <cell r="BI169">
            <v>0</v>
          </cell>
          <cell r="BL169">
            <v>1124</v>
          </cell>
          <cell r="BN169">
            <v>1124</v>
          </cell>
          <cell r="BO169">
            <v>0</v>
          </cell>
          <cell r="BP169">
            <v>0</v>
          </cell>
          <cell r="BQ169">
            <v>0</v>
          </cell>
          <cell r="BR169">
            <v>51</v>
          </cell>
          <cell r="BS169">
            <v>0</v>
          </cell>
          <cell r="BT169">
            <v>51</v>
          </cell>
          <cell r="BU169">
            <v>0</v>
          </cell>
          <cell r="BV169">
            <v>0</v>
          </cell>
          <cell r="BW169">
            <v>0</v>
          </cell>
          <cell r="BX169">
            <v>5095</v>
          </cell>
          <cell r="BY169">
            <v>0</v>
          </cell>
          <cell r="BZ169">
            <v>5095</v>
          </cell>
          <cell r="CA169">
            <v>70</v>
          </cell>
          <cell r="CB169">
            <v>0.83</v>
          </cell>
          <cell r="CC169">
            <v>0.99</v>
          </cell>
          <cell r="CD169">
            <v>0.96499999999999997</v>
          </cell>
          <cell r="CE169">
            <v>88.3</v>
          </cell>
          <cell r="CF169">
            <v>0</v>
          </cell>
          <cell r="CI169">
            <v>960</v>
          </cell>
          <cell r="CK169">
            <v>960</v>
          </cell>
          <cell r="CL169">
            <v>0</v>
          </cell>
          <cell r="CM169">
            <v>0</v>
          </cell>
          <cell r="CN169">
            <v>0</v>
          </cell>
          <cell r="CO169">
            <v>48</v>
          </cell>
          <cell r="CP169">
            <v>0</v>
          </cell>
          <cell r="CQ169">
            <v>48</v>
          </cell>
          <cell r="CR169">
            <v>0</v>
          </cell>
          <cell r="CS169">
            <v>0</v>
          </cell>
          <cell r="CT169">
            <v>0</v>
          </cell>
          <cell r="CU169">
            <v>4238</v>
          </cell>
          <cell r="CV169">
            <v>0</v>
          </cell>
          <cell r="CW169">
            <v>4238</v>
          </cell>
          <cell r="CX169">
            <v>75</v>
          </cell>
          <cell r="CY169">
            <v>0.8</v>
          </cell>
          <cell r="CZ169">
            <v>0.97</v>
          </cell>
          <cell r="DA169">
            <v>0.96499999999999997</v>
          </cell>
          <cell r="DB169">
            <v>100.2</v>
          </cell>
          <cell r="DC169">
            <v>0</v>
          </cell>
          <cell r="DF169">
            <v>817</v>
          </cell>
          <cell r="DH169">
            <v>817</v>
          </cell>
          <cell r="DI169">
            <v>0</v>
          </cell>
          <cell r="DJ169">
            <v>0</v>
          </cell>
          <cell r="DK169">
            <v>0</v>
          </cell>
          <cell r="DL169">
            <v>48</v>
          </cell>
          <cell r="DM169">
            <v>0</v>
          </cell>
          <cell r="DN169">
            <v>48</v>
          </cell>
          <cell r="DO169">
            <v>0</v>
          </cell>
          <cell r="DP169">
            <v>0</v>
          </cell>
          <cell r="DQ169">
            <v>0</v>
          </cell>
          <cell r="DR169">
            <v>4810</v>
          </cell>
          <cell r="DS169">
            <v>0</v>
          </cell>
          <cell r="DT169">
            <v>4810</v>
          </cell>
          <cell r="DU169">
            <v>75</v>
          </cell>
          <cell r="DV169">
            <v>0.8</v>
          </cell>
          <cell r="DW169">
            <v>0.97</v>
          </cell>
          <cell r="DX169">
            <v>0.96499999999999997</v>
          </cell>
          <cell r="DY169">
            <v>100.2</v>
          </cell>
          <cell r="DZ169">
            <v>0</v>
          </cell>
          <cell r="EC169">
            <v>0</v>
          </cell>
          <cell r="EE169">
            <v>0</v>
          </cell>
        </row>
        <row r="170">
          <cell r="D170">
            <v>1650</v>
          </cell>
          <cell r="E170">
            <v>21111</v>
          </cell>
          <cell r="F170" t="str">
            <v>RGD</v>
          </cell>
          <cell r="H170" t="str">
            <v>4WD</v>
          </cell>
          <cell r="I170" t="str">
            <v>TC</v>
          </cell>
          <cell r="J170">
            <v>78</v>
          </cell>
          <cell r="K170">
            <v>0.80500000000000005</v>
          </cell>
          <cell r="L170">
            <v>0.99</v>
          </cell>
          <cell r="M170">
            <v>0.98</v>
          </cell>
          <cell r="N170">
            <v>99.9</v>
          </cell>
          <cell r="O170">
            <v>0</v>
          </cell>
          <cell r="R170">
            <v>750</v>
          </cell>
          <cell r="T170">
            <v>750</v>
          </cell>
          <cell r="U170">
            <v>0</v>
          </cell>
          <cell r="V170">
            <v>0</v>
          </cell>
          <cell r="W170">
            <v>0</v>
          </cell>
          <cell r="X170">
            <v>38</v>
          </cell>
          <cell r="Y170">
            <v>0</v>
          </cell>
          <cell r="Z170">
            <v>38</v>
          </cell>
          <cell r="AA170">
            <v>0</v>
          </cell>
          <cell r="AB170">
            <v>0</v>
          </cell>
          <cell r="AC170">
            <v>0</v>
          </cell>
          <cell r="AD170">
            <v>3796</v>
          </cell>
          <cell r="AE170">
            <v>0</v>
          </cell>
          <cell r="AF170">
            <v>3796</v>
          </cell>
          <cell r="AG170">
            <v>78</v>
          </cell>
          <cell r="AH170">
            <v>0.80500000000000005</v>
          </cell>
          <cell r="AI170">
            <v>0.99</v>
          </cell>
          <cell r="AJ170">
            <v>0.98</v>
          </cell>
          <cell r="AK170">
            <v>99.9</v>
          </cell>
          <cell r="AL170">
            <v>0</v>
          </cell>
          <cell r="AO170">
            <v>1058</v>
          </cell>
          <cell r="AQ170">
            <v>1058</v>
          </cell>
          <cell r="AR170">
            <v>0</v>
          </cell>
          <cell r="AS170">
            <v>0</v>
          </cell>
          <cell r="AT170">
            <v>0</v>
          </cell>
          <cell r="AU170">
            <v>56</v>
          </cell>
          <cell r="AV170">
            <v>0</v>
          </cell>
          <cell r="AW170">
            <v>56</v>
          </cell>
          <cell r="AX170">
            <v>0</v>
          </cell>
          <cell r="AY170">
            <v>0</v>
          </cell>
          <cell r="AZ170">
            <v>0</v>
          </cell>
          <cell r="BA170">
            <v>5594</v>
          </cell>
          <cell r="BB170">
            <v>0</v>
          </cell>
          <cell r="BC170">
            <v>5594</v>
          </cell>
          <cell r="BD170">
            <v>78</v>
          </cell>
          <cell r="BE170">
            <v>0.80500000000000005</v>
          </cell>
          <cell r="BF170">
            <v>0.99</v>
          </cell>
          <cell r="BG170">
            <v>0.98</v>
          </cell>
          <cell r="BH170">
            <v>99.9</v>
          </cell>
          <cell r="BI170">
            <v>0</v>
          </cell>
          <cell r="BL170">
            <v>2160</v>
          </cell>
          <cell r="BN170">
            <v>2160</v>
          </cell>
          <cell r="BO170">
            <v>0</v>
          </cell>
          <cell r="BP170">
            <v>0</v>
          </cell>
          <cell r="BQ170">
            <v>0</v>
          </cell>
          <cell r="BR170">
            <v>98</v>
          </cell>
          <cell r="BS170">
            <v>0</v>
          </cell>
          <cell r="BT170">
            <v>98</v>
          </cell>
          <cell r="BU170">
            <v>0</v>
          </cell>
          <cell r="BV170">
            <v>0</v>
          </cell>
          <cell r="BW170">
            <v>0</v>
          </cell>
          <cell r="BX170">
            <v>9790</v>
          </cell>
          <cell r="BY170">
            <v>0</v>
          </cell>
          <cell r="BZ170">
            <v>9790</v>
          </cell>
          <cell r="CA170">
            <v>70</v>
          </cell>
          <cell r="CB170">
            <v>0.83</v>
          </cell>
          <cell r="CC170">
            <v>0.99</v>
          </cell>
          <cell r="CD170">
            <v>0.96499999999999997</v>
          </cell>
          <cell r="CE170">
            <v>88.3</v>
          </cell>
          <cell r="CF170">
            <v>0</v>
          </cell>
          <cell r="CI170">
            <v>2378</v>
          </cell>
          <cell r="CK170">
            <v>2378</v>
          </cell>
          <cell r="CL170">
            <v>0</v>
          </cell>
          <cell r="CM170">
            <v>0</v>
          </cell>
          <cell r="CN170">
            <v>0</v>
          </cell>
          <cell r="CO170">
            <v>119</v>
          </cell>
          <cell r="CP170">
            <v>0</v>
          </cell>
          <cell r="CQ170">
            <v>119</v>
          </cell>
          <cell r="CR170">
            <v>0</v>
          </cell>
          <cell r="CS170">
            <v>0</v>
          </cell>
          <cell r="CT170">
            <v>0</v>
          </cell>
          <cell r="CU170">
            <v>10508</v>
          </cell>
          <cell r="CV170">
            <v>0</v>
          </cell>
          <cell r="CW170">
            <v>10508</v>
          </cell>
          <cell r="CX170">
            <v>80</v>
          </cell>
          <cell r="CY170">
            <v>0.8</v>
          </cell>
          <cell r="CZ170">
            <v>0.97</v>
          </cell>
          <cell r="DA170">
            <v>0.96499999999999997</v>
          </cell>
          <cell r="DB170">
            <v>106.8</v>
          </cell>
          <cell r="DC170">
            <v>0</v>
          </cell>
          <cell r="DF170">
            <v>1082</v>
          </cell>
          <cell r="DH170">
            <v>1082</v>
          </cell>
          <cell r="DI170">
            <v>0</v>
          </cell>
          <cell r="DJ170">
            <v>0</v>
          </cell>
          <cell r="DK170">
            <v>0</v>
          </cell>
          <cell r="DL170">
            <v>64</v>
          </cell>
          <cell r="DM170">
            <v>0</v>
          </cell>
          <cell r="DN170">
            <v>64</v>
          </cell>
          <cell r="DO170">
            <v>0</v>
          </cell>
          <cell r="DP170">
            <v>0</v>
          </cell>
          <cell r="DQ170">
            <v>0</v>
          </cell>
          <cell r="DR170">
            <v>6835</v>
          </cell>
          <cell r="DS170">
            <v>0</v>
          </cell>
          <cell r="DT170">
            <v>6835</v>
          </cell>
          <cell r="DU170">
            <v>80</v>
          </cell>
          <cell r="DV170">
            <v>0.8</v>
          </cell>
          <cell r="DW170">
            <v>0.97</v>
          </cell>
          <cell r="DX170">
            <v>0.96499999999999997</v>
          </cell>
          <cell r="DY170">
            <v>106.8</v>
          </cell>
          <cell r="DZ170">
            <v>0</v>
          </cell>
          <cell r="EC170">
            <v>0</v>
          </cell>
          <cell r="EE170">
            <v>0</v>
          </cell>
        </row>
        <row r="171">
          <cell r="O171">
            <v>365.6</v>
          </cell>
          <cell r="P171">
            <v>0</v>
          </cell>
          <cell r="Q171">
            <v>0</v>
          </cell>
          <cell r="R171">
            <v>103.5</v>
          </cell>
          <cell r="S171">
            <v>0</v>
          </cell>
          <cell r="T171">
            <v>469.1</v>
          </cell>
          <cell r="AK171">
            <v>810.81081081081072</v>
          </cell>
          <cell r="AL171">
            <v>384.94736842105266</v>
          </cell>
          <cell r="AM171">
            <v>0</v>
          </cell>
          <cell r="AN171">
            <v>0</v>
          </cell>
          <cell r="AO171">
            <v>55.684210526315788</v>
          </cell>
          <cell r="AP171">
            <v>0</v>
          </cell>
          <cell r="AQ171">
            <v>440.63157894736844</v>
          </cell>
          <cell r="BI171">
            <v>335.40909090909093</v>
          </cell>
          <cell r="BJ171">
            <v>20.454545454545453</v>
          </cell>
          <cell r="BK171">
            <v>-21</v>
          </cell>
          <cell r="BL171">
            <v>149.27272727272728</v>
          </cell>
          <cell r="BM171">
            <v>0</v>
          </cell>
          <cell r="BN171">
            <v>484.13636363636363</v>
          </cell>
          <cell r="CF171">
            <v>389.55</v>
          </cell>
          <cell r="CG171">
            <v>17.5</v>
          </cell>
          <cell r="CH171">
            <v>0</v>
          </cell>
          <cell r="CI171">
            <v>166.9</v>
          </cell>
          <cell r="CJ171">
            <v>0</v>
          </cell>
          <cell r="CK171">
            <v>573.95000000000005</v>
          </cell>
          <cell r="DC171">
            <v>335.94444444444446</v>
          </cell>
          <cell r="DD171">
            <v>84.444444444444443</v>
          </cell>
          <cell r="DE171">
            <v>0</v>
          </cell>
          <cell r="DF171">
            <v>105.5</v>
          </cell>
          <cell r="DG171">
            <v>0</v>
          </cell>
          <cell r="DH171">
            <v>525.88888888888891</v>
          </cell>
          <cell r="DZ171">
            <v>389.2340425531915</v>
          </cell>
          <cell r="EA171">
            <v>17.021276595744681</v>
          </cell>
          <cell r="EB171">
            <v>-64.680851063829792</v>
          </cell>
          <cell r="EC171">
            <v>-17.021276595744681</v>
          </cell>
          <cell r="ED171">
            <v>0</v>
          </cell>
          <cell r="EE171">
            <v>324.55319148936172</v>
          </cell>
        </row>
        <row r="172">
          <cell r="O172">
            <v>7312</v>
          </cell>
          <cell r="P172">
            <v>0</v>
          </cell>
          <cell r="Q172">
            <v>0</v>
          </cell>
          <cell r="R172">
            <v>2070</v>
          </cell>
          <cell r="S172">
            <v>0</v>
          </cell>
          <cell r="T172">
            <v>9382</v>
          </cell>
          <cell r="U172">
            <v>366</v>
          </cell>
          <cell r="V172">
            <v>0</v>
          </cell>
          <cell r="W172">
            <v>0</v>
          </cell>
          <cell r="X172">
            <v>104</v>
          </cell>
          <cell r="Y172">
            <v>0</v>
          </cell>
          <cell r="Z172">
            <v>470</v>
          </cell>
          <cell r="AA172">
            <v>36563</v>
          </cell>
          <cell r="AB172">
            <v>0</v>
          </cell>
          <cell r="AC172">
            <v>0</v>
          </cell>
          <cell r="AD172">
            <v>10389</v>
          </cell>
          <cell r="AE172">
            <v>0</v>
          </cell>
          <cell r="AF172">
            <v>46952</v>
          </cell>
          <cell r="AL172">
            <v>7314</v>
          </cell>
          <cell r="AM172">
            <v>0</v>
          </cell>
          <cell r="AN172">
            <v>0</v>
          </cell>
          <cell r="AO172">
            <v>1058</v>
          </cell>
          <cell r="AP172">
            <v>0</v>
          </cell>
          <cell r="AQ172">
            <v>8372</v>
          </cell>
          <cell r="AR172">
            <v>385</v>
          </cell>
          <cell r="AS172">
            <v>0</v>
          </cell>
          <cell r="AT172">
            <v>0</v>
          </cell>
          <cell r="AU172">
            <v>56</v>
          </cell>
          <cell r="AV172">
            <v>0</v>
          </cell>
          <cell r="AW172">
            <v>441</v>
          </cell>
          <cell r="AX172">
            <v>38462</v>
          </cell>
          <cell r="AY172">
            <v>0</v>
          </cell>
          <cell r="AZ172">
            <v>0</v>
          </cell>
          <cell r="BA172">
            <v>5594</v>
          </cell>
          <cell r="BB172">
            <v>0</v>
          </cell>
          <cell r="BC172">
            <v>44056</v>
          </cell>
          <cell r="BI172">
            <v>7379</v>
          </cell>
          <cell r="BJ172">
            <v>450</v>
          </cell>
          <cell r="BK172">
            <v>-462</v>
          </cell>
          <cell r="BL172">
            <v>3284</v>
          </cell>
          <cell r="BM172">
            <v>0</v>
          </cell>
          <cell r="BN172">
            <v>10651</v>
          </cell>
          <cell r="BO172">
            <v>335</v>
          </cell>
          <cell r="BP172">
            <v>20</v>
          </cell>
          <cell r="BQ172">
            <v>-21</v>
          </cell>
          <cell r="BR172">
            <v>149</v>
          </cell>
          <cell r="BS172">
            <v>0</v>
          </cell>
          <cell r="BT172">
            <v>484</v>
          </cell>
          <cell r="BU172">
            <v>33467</v>
          </cell>
          <cell r="BV172">
            <v>1998</v>
          </cell>
          <cell r="BW172">
            <v>-2098</v>
          </cell>
          <cell r="BX172">
            <v>14885</v>
          </cell>
          <cell r="BY172">
            <v>0</v>
          </cell>
          <cell r="BZ172">
            <v>48352</v>
          </cell>
          <cell r="CF172">
            <v>7791</v>
          </cell>
          <cell r="CG172">
            <v>350</v>
          </cell>
          <cell r="CH172">
            <v>0</v>
          </cell>
          <cell r="CI172">
            <v>3338</v>
          </cell>
          <cell r="CJ172">
            <v>0</v>
          </cell>
          <cell r="CK172">
            <v>11479</v>
          </cell>
          <cell r="CL172">
            <v>390</v>
          </cell>
          <cell r="CM172">
            <v>18</v>
          </cell>
          <cell r="CN172">
            <v>0</v>
          </cell>
          <cell r="CO172">
            <v>167</v>
          </cell>
          <cell r="CP172">
            <v>0</v>
          </cell>
          <cell r="CQ172">
            <v>574</v>
          </cell>
          <cell r="CR172">
            <v>34437</v>
          </cell>
          <cell r="CS172">
            <v>1589</v>
          </cell>
          <cell r="CT172">
            <v>0</v>
          </cell>
          <cell r="CU172">
            <v>14746</v>
          </cell>
          <cell r="CV172">
            <v>0</v>
          </cell>
          <cell r="CW172">
            <v>50684</v>
          </cell>
          <cell r="DC172">
            <v>6047</v>
          </cell>
          <cell r="DD172">
            <v>1520</v>
          </cell>
          <cell r="DE172">
            <v>0</v>
          </cell>
          <cell r="DF172">
            <v>1899</v>
          </cell>
          <cell r="DG172">
            <v>0</v>
          </cell>
          <cell r="DH172">
            <v>9466</v>
          </cell>
          <cell r="DI172">
            <v>356</v>
          </cell>
          <cell r="DJ172">
            <v>89</v>
          </cell>
          <cell r="DK172">
            <v>0</v>
          </cell>
          <cell r="DL172">
            <v>112</v>
          </cell>
          <cell r="DM172">
            <v>0</v>
          </cell>
          <cell r="DN172">
            <v>557</v>
          </cell>
          <cell r="DO172">
            <v>35671</v>
          </cell>
          <cell r="DP172">
            <v>8918</v>
          </cell>
          <cell r="DQ172">
            <v>0</v>
          </cell>
          <cell r="DR172">
            <v>11645</v>
          </cell>
          <cell r="DS172">
            <v>0</v>
          </cell>
          <cell r="DT172">
            <v>56234</v>
          </cell>
          <cell r="DZ172">
            <v>9147</v>
          </cell>
          <cell r="EA172">
            <v>400</v>
          </cell>
          <cell r="EB172">
            <v>-1520</v>
          </cell>
          <cell r="EC172">
            <v>-400</v>
          </cell>
          <cell r="ED172">
            <v>0</v>
          </cell>
          <cell r="EE172">
            <v>7627</v>
          </cell>
        </row>
        <row r="173">
          <cell r="D173">
            <v>1650</v>
          </cell>
          <cell r="E173">
            <v>21211</v>
          </cell>
          <cell r="F173" t="str">
            <v>RGC</v>
          </cell>
          <cell r="H173" t="str">
            <v>2WD-N</v>
          </cell>
          <cell r="I173" t="str">
            <v>MIS</v>
          </cell>
          <cell r="J173">
            <v>78</v>
          </cell>
          <cell r="K173">
            <v>0.80500000000000005</v>
          </cell>
          <cell r="L173">
            <v>0.99</v>
          </cell>
          <cell r="M173">
            <v>0.98</v>
          </cell>
          <cell r="N173">
            <v>99.9</v>
          </cell>
          <cell r="O173">
            <v>7312</v>
          </cell>
          <cell r="R173">
            <v>-1100</v>
          </cell>
          <cell r="T173">
            <v>6212</v>
          </cell>
          <cell r="U173">
            <v>366</v>
          </cell>
          <cell r="V173">
            <v>0</v>
          </cell>
          <cell r="W173">
            <v>0</v>
          </cell>
          <cell r="X173">
            <v>-55</v>
          </cell>
          <cell r="Y173">
            <v>0</v>
          </cell>
          <cell r="Z173">
            <v>311</v>
          </cell>
          <cell r="AA173">
            <v>36563</v>
          </cell>
          <cell r="AB173">
            <v>0</v>
          </cell>
          <cell r="AC173">
            <v>0</v>
          </cell>
          <cell r="AD173">
            <v>-5495</v>
          </cell>
          <cell r="AE173">
            <v>0</v>
          </cell>
          <cell r="AF173">
            <v>31069</v>
          </cell>
          <cell r="AG173">
            <v>78</v>
          </cell>
          <cell r="AH173">
            <v>0.80500000000000005</v>
          </cell>
          <cell r="AI173">
            <v>0.99</v>
          </cell>
          <cell r="AJ173">
            <v>0.98</v>
          </cell>
          <cell r="AK173">
            <v>99.9</v>
          </cell>
          <cell r="AL173">
            <v>7314</v>
          </cell>
          <cell r="AO173">
            <v>-850</v>
          </cell>
          <cell r="AQ173">
            <v>6464</v>
          </cell>
          <cell r="AR173">
            <v>385</v>
          </cell>
          <cell r="AS173">
            <v>0</v>
          </cell>
          <cell r="AT173">
            <v>0</v>
          </cell>
          <cell r="AU173">
            <v>-45</v>
          </cell>
          <cell r="AV173">
            <v>0</v>
          </cell>
          <cell r="AW173">
            <v>340</v>
          </cell>
          <cell r="AX173">
            <v>38462</v>
          </cell>
          <cell r="AY173">
            <v>0</v>
          </cell>
          <cell r="AZ173">
            <v>0</v>
          </cell>
          <cell r="BA173">
            <v>-4496</v>
          </cell>
          <cell r="BB173">
            <v>0</v>
          </cell>
          <cell r="BC173">
            <v>33966</v>
          </cell>
          <cell r="BD173">
            <v>78</v>
          </cell>
          <cell r="BE173">
            <v>0.80500000000000005</v>
          </cell>
          <cell r="BF173">
            <v>0.99</v>
          </cell>
          <cell r="BG173">
            <v>0.98</v>
          </cell>
          <cell r="BH173">
            <v>99.9</v>
          </cell>
          <cell r="BI173">
            <v>7379</v>
          </cell>
          <cell r="BJ173">
            <v>450</v>
          </cell>
          <cell r="BK173">
            <v>-462</v>
          </cell>
          <cell r="BL173">
            <v>-800</v>
          </cell>
          <cell r="BN173">
            <v>6567</v>
          </cell>
          <cell r="BO173">
            <v>335</v>
          </cell>
          <cell r="BP173">
            <v>20</v>
          </cell>
          <cell r="BQ173">
            <v>-21</v>
          </cell>
          <cell r="BR173">
            <v>-36</v>
          </cell>
          <cell r="BS173">
            <v>0</v>
          </cell>
          <cell r="BT173">
            <v>299</v>
          </cell>
          <cell r="BU173">
            <v>33467</v>
          </cell>
          <cell r="BV173">
            <v>1998</v>
          </cell>
          <cell r="BW173">
            <v>-2098</v>
          </cell>
          <cell r="BX173">
            <v>-3596</v>
          </cell>
          <cell r="BY173">
            <v>0</v>
          </cell>
          <cell r="BZ173">
            <v>29870</v>
          </cell>
          <cell r="CA173">
            <v>70</v>
          </cell>
          <cell r="CB173">
            <v>0.83</v>
          </cell>
          <cell r="CC173">
            <v>0.99</v>
          </cell>
          <cell r="CD173">
            <v>0.96499999999999997</v>
          </cell>
          <cell r="CE173">
            <v>88.3</v>
          </cell>
          <cell r="CF173">
            <v>7791</v>
          </cell>
          <cell r="CG173">
            <v>350</v>
          </cell>
          <cell r="CI173">
            <v>-2000</v>
          </cell>
          <cell r="CK173">
            <v>6141</v>
          </cell>
          <cell r="CL173">
            <v>390</v>
          </cell>
          <cell r="CM173">
            <v>18</v>
          </cell>
          <cell r="CN173">
            <v>0</v>
          </cell>
          <cell r="CO173">
            <v>-100</v>
          </cell>
          <cell r="CP173">
            <v>0</v>
          </cell>
          <cell r="CQ173">
            <v>307</v>
          </cell>
          <cell r="CR173">
            <v>34437</v>
          </cell>
          <cell r="CS173">
            <v>1589</v>
          </cell>
          <cell r="CT173">
            <v>0</v>
          </cell>
          <cell r="CU173">
            <v>-8830</v>
          </cell>
          <cell r="CV173">
            <v>0</v>
          </cell>
          <cell r="CW173">
            <v>27108</v>
          </cell>
          <cell r="CX173">
            <v>70</v>
          </cell>
          <cell r="CY173">
            <v>0.8</v>
          </cell>
          <cell r="CZ173">
            <v>0.97</v>
          </cell>
          <cell r="DA173">
            <v>0.96499999999999997</v>
          </cell>
          <cell r="DB173">
            <v>93.5</v>
          </cell>
          <cell r="DC173">
            <v>6047</v>
          </cell>
          <cell r="DD173">
            <v>0</v>
          </cell>
          <cell r="DF173">
            <v>-1230</v>
          </cell>
          <cell r="DH173">
            <v>4817</v>
          </cell>
          <cell r="DI173">
            <v>356</v>
          </cell>
          <cell r="DJ173">
            <v>0</v>
          </cell>
          <cell r="DK173">
            <v>0</v>
          </cell>
          <cell r="DL173">
            <v>-72</v>
          </cell>
          <cell r="DM173">
            <v>0</v>
          </cell>
          <cell r="DN173">
            <v>283</v>
          </cell>
          <cell r="DO173">
            <v>33286</v>
          </cell>
          <cell r="DP173">
            <v>0</v>
          </cell>
          <cell r="DQ173">
            <v>0</v>
          </cell>
          <cell r="DR173">
            <v>-6732</v>
          </cell>
          <cell r="DS173">
            <v>0</v>
          </cell>
          <cell r="DT173">
            <v>26461</v>
          </cell>
          <cell r="DU173">
            <v>70</v>
          </cell>
          <cell r="DV173">
            <v>0.8</v>
          </cell>
          <cell r="DW173">
            <v>0.97</v>
          </cell>
          <cell r="DX173">
            <v>0.96499999999999997</v>
          </cell>
          <cell r="DY173">
            <v>93.5</v>
          </cell>
          <cell r="DZ173">
            <v>9147</v>
          </cell>
          <cell r="EA173">
            <v>400</v>
          </cell>
          <cell r="EC173">
            <v>0</v>
          </cell>
          <cell r="EE173">
            <v>9547</v>
          </cell>
        </row>
        <row r="174">
          <cell r="D174">
            <v>1650</v>
          </cell>
          <cell r="E174">
            <v>21211</v>
          </cell>
          <cell r="F174" t="str">
            <v>RGC</v>
          </cell>
          <cell r="H174" t="str">
            <v>2WD-T</v>
          </cell>
          <cell r="I174" t="str">
            <v>MIS</v>
          </cell>
          <cell r="J174">
            <v>78</v>
          </cell>
          <cell r="K174">
            <v>0.80500000000000005</v>
          </cell>
          <cell r="L174">
            <v>0.99</v>
          </cell>
          <cell r="M174">
            <v>0.98</v>
          </cell>
          <cell r="N174">
            <v>99.9</v>
          </cell>
          <cell r="R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78</v>
          </cell>
          <cell r="AH174">
            <v>0.80500000000000005</v>
          </cell>
          <cell r="AI174">
            <v>0.99</v>
          </cell>
          <cell r="AJ174">
            <v>0.98</v>
          </cell>
          <cell r="AK174">
            <v>99.9</v>
          </cell>
          <cell r="AO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78</v>
          </cell>
          <cell r="BE174">
            <v>0.80500000000000005</v>
          </cell>
          <cell r="BF174">
            <v>0.99</v>
          </cell>
          <cell r="BG174">
            <v>0.98</v>
          </cell>
          <cell r="BH174">
            <v>99.9</v>
          </cell>
          <cell r="BL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70</v>
          </cell>
          <cell r="CB174">
            <v>0.83</v>
          </cell>
          <cell r="CC174">
            <v>0.99</v>
          </cell>
          <cell r="CD174">
            <v>0.96499999999999997</v>
          </cell>
          <cell r="CE174">
            <v>88.3</v>
          </cell>
          <cell r="CI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70</v>
          </cell>
          <cell r="CY174">
            <v>0.8</v>
          </cell>
          <cell r="CZ174">
            <v>0.97</v>
          </cell>
          <cell r="DA174">
            <v>0.96499999999999997</v>
          </cell>
          <cell r="DB174">
            <v>93.5</v>
          </cell>
          <cell r="DF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70</v>
          </cell>
          <cell r="DV174">
            <v>0.8</v>
          </cell>
          <cell r="DW174">
            <v>0.97</v>
          </cell>
          <cell r="DX174">
            <v>0.96499999999999997</v>
          </cell>
          <cell r="DY174">
            <v>93.5</v>
          </cell>
          <cell r="EC174">
            <v>0</v>
          </cell>
          <cell r="EE174">
            <v>0</v>
          </cell>
        </row>
        <row r="175">
          <cell r="D175">
            <v>1650</v>
          </cell>
          <cell r="E175">
            <v>21211</v>
          </cell>
          <cell r="F175" t="str">
            <v>RGD</v>
          </cell>
          <cell r="H175" t="str">
            <v>4WD</v>
          </cell>
          <cell r="I175" t="str">
            <v>MIS</v>
          </cell>
          <cell r="J175">
            <v>78</v>
          </cell>
          <cell r="K175">
            <v>0.80500000000000005</v>
          </cell>
          <cell r="L175">
            <v>0.99</v>
          </cell>
          <cell r="M175">
            <v>0.98</v>
          </cell>
          <cell r="N175">
            <v>99.9</v>
          </cell>
          <cell r="R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78</v>
          </cell>
          <cell r="AH175">
            <v>0.80500000000000005</v>
          </cell>
          <cell r="AI175">
            <v>0.99</v>
          </cell>
          <cell r="AJ175">
            <v>0.98</v>
          </cell>
          <cell r="AK175">
            <v>99.9</v>
          </cell>
          <cell r="AO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78</v>
          </cell>
          <cell r="BE175">
            <v>0.80500000000000005</v>
          </cell>
          <cell r="BF175">
            <v>0.99</v>
          </cell>
          <cell r="BG175">
            <v>0.98</v>
          </cell>
          <cell r="BH175">
            <v>99.9</v>
          </cell>
          <cell r="BL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70</v>
          </cell>
          <cell r="CB175">
            <v>0.83</v>
          </cell>
          <cell r="CC175">
            <v>0.99</v>
          </cell>
          <cell r="CD175">
            <v>0.96499999999999997</v>
          </cell>
          <cell r="CE175">
            <v>88.3</v>
          </cell>
          <cell r="CI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70</v>
          </cell>
          <cell r="CY175">
            <v>0.8</v>
          </cell>
          <cell r="CZ175">
            <v>0.97</v>
          </cell>
          <cell r="DA175">
            <v>0.96499999999999997</v>
          </cell>
          <cell r="DB175">
            <v>93.5</v>
          </cell>
          <cell r="DF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70</v>
          </cell>
          <cell r="DV175">
            <v>0.8</v>
          </cell>
          <cell r="DW175">
            <v>0.97</v>
          </cell>
          <cell r="DX175">
            <v>0.96499999999999997</v>
          </cell>
          <cell r="DY175">
            <v>93.5</v>
          </cell>
          <cell r="EC175">
            <v>1100</v>
          </cell>
          <cell r="EE175">
            <v>1100</v>
          </cell>
        </row>
        <row r="176">
          <cell r="J176">
            <v>70</v>
          </cell>
          <cell r="K176">
            <v>0.84399999999999997</v>
          </cell>
          <cell r="L176">
            <v>0.98</v>
          </cell>
          <cell r="M176">
            <v>0.98</v>
          </cell>
          <cell r="N176">
            <v>86.4</v>
          </cell>
          <cell r="O176">
            <v>365.6</v>
          </cell>
          <cell r="P176">
            <v>0</v>
          </cell>
          <cell r="Q176">
            <v>0</v>
          </cell>
          <cell r="R176">
            <v>-55</v>
          </cell>
          <cell r="S176">
            <v>0</v>
          </cell>
          <cell r="T176">
            <v>310.60000000000002</v>
          </cell>
          <cell r="AK176">
            <v>810.81081081081072</v>
          </cell>
          <cell r="AL176">
            <v>384.94736842105266</v>
          </cell>
          <cell r="AM176">
            <v>0</v>
          </cell>
          <cell r="AN176">
            <v>0</v>
          </cell>
          <cell r="AO176">
            <v>-44.736842105263158</v>
          </cell>
          <cell r="AP176">
            <v>0</v>
          </cell>
          <cell r="AQ176">
            <v>340.21052631578948</v>
          </cell>
          <cell r="BI176">
            <v>335.40909090909093</v>
          </cell>
          <cell r="BJ176">
            <v>20.454545454545453</v>
          </cell>
          <cell r="BK176">
            <v>-21</v>
          </cell>
          <cell r="BL176">
            <v>-36.363636363636367</v>
          </cell>
          <cell r="BM176">
            <v>0</v>
          </cell>
          <cell r="BN176">
            <v>298.5</v>
          </cell>
          <cell r="CF176">
            <v>389.55</v>
          </cell>
          <cell r="CG176">
            <v>17.5</v>
          </cell>
          <cell r="CH176">
            <v>0</v>
          </cell>
          <cell r="CI176">
            <v>-100</v>
          </cell>
          <cell r="CJ176">
            <v>0</v>
          </cell>
          <cell r="CK176">
            <v>307.05</v>
          </cell>
          <cell r="DC176">
            <v>335.94444444444446</v>
          </cell>
          <cell r="DD176">
            <v>0</v>
          </cell>
          <cell r="DE176">
            <v>0</v>
          </cell>
          <cell r="DF176">
            <v>-68.333333333333329</v>
          </cell>
          <cell r="DG176">
            <v>0</v>
          </cell>
          <cell r="DH176">
            <v>267.61111111111109</v>
          </cell>
          <cell r="DZ176">
            <v>389.2340425531915</v>
          </cell>
          <cell r="EA176">
            <v>17.021276595744681</v>
          </cell>
          <cell r="EB176">
            <v>0</v>
          </cell>
          <cell r="EC176">
            <v>46.808510638297875</v>
          </cell>
          <cell r="ED176">
            <v>0</v>
          </cell>
          <cell r="EE176">
            <v>453.06382978723406</v>
          </cell>
        </row>
        <row r="177">
          <cell r="O177">
            <v>7312</v>
          </cell>
          <cell r="P177">
            <v>0</v>
          </cell>
          <cell r="Q177">
            <v>0</v>
          </cell>
          <cell r="R177">
            <v>-1100</v>
          </cell>
          <cell r="S177">
            <v>0</v>
          </cell>
          <cell r="T177">
            <v>6212</v>
          </cell>
          <cell r="U177">
            <v>366</v>
          </cell>
          <cell r="V177">
            <v>0</v>
          </cell>
          <cell r="W177">
            <v>0</v>
          </cell>
          <cell r="X177">
            <v>-55</v>
          </cell>
          <cell r="Y177">
            <v>0</v>
          </cell>
          <cell r="Z177">
            <v>311</v>
          </cell>
          <cell r="AA177">
            <v>36563</v>
          </cell>
          <cell r="AB177">
            <v>0</v>
          </cell>
          <cell r="AC177">
            <v>0</v>
          </cell>
          <cell r="AD177">
            <v>-5495</v>
          </cell>
          <cell r="AE177">
            <v>0</v>
          </cell>
          <cell r="AF177">
            <v>31069</v>
          </cell>
          <cell r="AL177">
            <v>7314</v>
          </cell>
          <cell r="AM177">
            <v>0</v>
          </cell>
          <cell r="AN177">
            <v>0</v>
          </cell>
          <cell r="AO177">
            <v>-850</v>
          </cell>
          <cell r="AP177">
            <v>0</v>
          </cell>
          <cell r="AQ177">
            <v>6464</v>
          </cell>
          <cell r="AR177">
            <v>385</v>
          </cell>
          <cell r="AS177">
            <v>0</v>
          </cell>
          <cell r="AT177">
            <v>0</v>
          </cell>
          <cell r="AU177">
            <v>-45</v>
          </cell>
          <cell r="AV177">
            <v>0</v>
          </cell>
          <cell r="AW177">
            <v>340</v>
          </cell>
          <cell r="AX177">
            <v>38462</v>
          </cell>
          <cell r="AY177">
            <v>0</v>
          </cell>
          <cell r="AZ177">
            <v>0</v>
          </cell>
          <cell r="BA177">
            <v>-4496</v>
          </cell>
          <cell r="BB177">
            <v>0</v>
          </cell>
          <cell r="BC177">
            <v>33966</v>
          </cell>
          <cell r="BI177">
            <v>7379</v>
          </cell>
          <cell r="BJ177">
            <v>450</v>
          </cell>
          <cell r="BK177">
            <v>-462</v>
          </cell>
          <cell r="BL177">
            <v>-800</v>
          </cell>
          <cell r="BM177">
            <v>0</v>
          </cell>
          <cell r="BN177">
            <v>6567</v>
          </cell>
          <cell r="BO177">
            <v>335</v>
          </cell>
          <cell r="BP177">
            <v>20</v>
          </cell>
          <cell r="BQ177">
            <v>-21</v>
          </cell>
          <cell r="BR177">
            <v>-36</v>
          </cell>
          <cell r="BS177">
            <v>0</v>
          </cell>
          <cell r="BT177">
            <v>299</v>
          </cell>
          <cell r="BU177">
            <v>33467</v>
          </cell>
          <cell r="BV177">
            <v>1998</v>
          </cell>
          <cell r="BW177">
            <v>-2098</v>
          </cell>
          <cell r="BX177">
            <v>-3596</v>
          </cell>
          <cell r="BY177">
            <v>0</v>
          </cell>
          <cell r="BZ177">
            <v>29870</v>
          </cell>
          <cell r="CF177">
            <v>7791</v>
          </cell>
          <cell r="CG177">
            <v>350</v>
          </cell>
          <cell r="CH177">
            <v>0</v>
          </cell>
          <cell r="CI177">
            <v>-2000</v>
          </cell>
          <cell r="CJ177">
            <v>0</v>
          </cell>
          <cell r="CK177">
            <v>6141</v>
          </cell>
          <cell r="CL177">
            <v>390</v>
          </cell>
          <cell r="CM177">
            <v>18</v>
          </cell>
          <cell r="CN177">
            <v>0</v>
          </cell>
          <cell r="CO177">
            <v>-100</v>
          </cell>
          <cell r="CP177">
            <v>0</v>
          </cell>
          <cell r="CQ177">
            <v>307</v>
          </cell>
          <cell r="CR177">
            <v>34437</v>
          </cell>
          <cell r="CS177">
            <v>1589</v>
          </cell>
          <cell r="CT177">
            <v>0</v>
          </cell>
          <cell r="CU177">
            <v>-8830</v>
          </cell>
          <cell r="CV177">
            <v>0</v>
          </cell>
          <cell r="CW177">
            <v>27108</v>
          </cell>
          <cell r="DC177">
            <v>6047</v>
          </cell>
          <cell r="DD177">
            <v>0</v>
          </cell>
          <cell r="DE177">
            <v>0</v>
          </cell>
          <cell r="DF177">
            <v>-1230</v>
          </cell>
          <cell r="DG177">
            <v>0</v>
          </cell>
          <cell r="DH177">
            <v>4817</v>
          </cell>
          <cell r="DI177">
            <v>356</v>
          </cell>
          <cell r="DJ177">
            <v>0</v>
          </cell>
          <cell r="DK177">
            <v>0</v>
          </cell>
          <cell r="DL177">
            <v>-72</v>
          </cell>
          <cell r="DM177">
            <v>0</v>
          </cell>
          <cell r="DN177">
            <v>283</v>
          </cell>
          <cell r="DO177">
            <v>33286</v>
          </cell>
          <cell r="DP177">
            <v>0</v>
          </cell>
          <cell r="DQ177">
            <v>0</v>
          </cell>
          <cell r="DR177">
            <v>-6732</v>
          </cell>
          <cell r="DS177">
            <v>0</v>
          </cell>
          <cell r="DT177">
            <v>26461</v>
          </cell>
          <cell r="DZ177">
            <v>9147</v>
          </cell>
          <cell r="EA177">
            <v>400</v>
          </cell>
          <cell r="EB177">
            <v>0</v>
          </cell>
          <cell r="EC177">
            <v>1100</v>
          </cell>
          <cell r="ED177">
            <v>0</v>
          </cell>
          <cell r="EE177">
            <v>10647</v>
          </cell>
        </row>
        <row r="178">
          <cell r="D178" t="str">
            <v>ＤＣ１６５０ton　合計（新M/C）</v>
          </cell>
          <cell r="O178">
            <v>731.2</v>
          </cell>
          <cell r="P178">
            <v>0</v>
          </cell>
          <cell r="Q178">
            <v>0</v>
          </cell>
          <cell r="R178">
            <v>48.5</v>
          </cell>
          <cell r="S178">
            <v>0</v>
          </cell>
          <cell r="T178">
            <v>779.7</v>
          </cell>
          <cell r="AL178">
            <v>769.89473684210532</v>
          </cell>
          <cell r="AM178">
            <v>0</v>
          </cell>
          <cell r="AN178">
            <v>0</v>
          </cell>
          <cell r="AO178">
            <v>10.947368421052632</v>
          </cell>
          <cell r="AP178">
            <v>0</v>
          </cell>
          <cell r="AQ178">
            <v>780.84210526315792</v>
          </cell>
          <cell r="BI178">
            <v>670.81818181818187</v>
          </cell>
          <cell r="BJ178">
            <v>40.909090909090907</v>
          </cell>
          <cell r="BK178">
            <v>-42</v>
          </cell>
          <cell r="BL178">
            <v>112.90909090909091</v>
          </cell>
          <cell r="BM178">
            <v>0</v>
          </cell>
          <cell r="BN178">
            <v>782.63636363636363</v>
          </cell>
          <cell r="CF178">
            <v>779.1</v>
          </cell>
          <cell r="CG178">
            <v>35</v>
          </cell>
          <cell r="CH178">
            <v>0</v>
          </cell>
          <cell r="CI178">
            <v>66.900000000000006</v>
          </cell>
          <cell r="CJ178">
            <v>0</v>
          </cell>
          <cell r="CK178">
            <v>881</v>
          </cell>
          <cell r="DC178">
            <v>671.88888888888891</v>
          </cell>
          <cell r="DD178">
            <v>84.444444444444443</v>
          </cell>
          <cell r="DE178">
            <v>0</v>
          </cell>
          <cell r="DF178">
            <v>37.166666666666664</v>
          </cell>
          <cell r="DG178">
            <v>0</v>
          </cell>
          <cell r="DH178">
            <v>793.5</v>
          </cell>
          <cell r="DZ178">
            <v>778.468085106383</v>
          </cell>
          <cell r="EA178">
            <v>34.042553191489361</v>
          </cell>
          <cell r="EB178">
            <v>-64.680851063829792</v>
          </cell>
          <cell r="EC178">
            <v>29.787234042553191</v>
          </cell>
          <cell r="ED178">
            <v>0</v>
          </cell>
          <cell r="EE178">
            <v>777.61702127659578</v>
          </cell>
        </row>
        <row r="179">
          <cell r="O179">
            <v>14624</v>
          </cell>
          <cell r="P179">
            <v>0</v>
          </cell>
          <cell r="Q179">
            <v>0</v>
          </cell>
          <cell r="R179">
            <v>970</v>
          </cell>
          <cell r="S179">
            <v>0</v>
          </cell>
          <cell r="T179">
            <v>15594</v>
          </cell>
          <cell r="U179">
            <v>732</v>
          </cell>
          <cell r="V179">
            <v>0</v>
          </cell>
          <cell r="W179">
            <v>0</v>
          </cell>
          <cell r="X179">
            <v>49</v>
          </cell>
          <cell r="Y179">
            <v>0</v>
          </cell>
          <cell r="Z179">
            <v>781</v>
          </cell>
          <cell r="AA179">
            <v>73126</v>
          </cell>
          <cell r="AB179">
            <v>0</v>
          </cell>
          <cell r="AC179">
            <v>0</v>
          </cell>
          <cell r="AD179">
            <v>4894</v>
          </cell>
          <cell r="AE179">
            <v>0</v>
          </cell>
          <cell r="AF179">
            <v>78021</v>
          </cell>
          <cell r="AL179">
            <v>14628</v>
          </cell>
          <cell r="AM179">
            <v>0</v>
          </cell>
          <cell r="AN179">
            <v>0</v>
          </cell>
          <cell r="AO179">
            <v>208</v>
          </cell>
          <cell r="AP179">
            <v>0</v>
          </cell>
          <cell r="AQ179">
            <v>14836</v>
          </cell>
          <cell r="AR179">
            <v>770</v>
          </cell>
          <cell r="AS179">
            <v>0</v>
          </cell>
          <cell r="AT179">
            <v>0</v>
          </cell>
          <cell r="AU179">
            <v>11</v>
          </cell>
          <cell r="AV179">
            <v>0</v>
          </cell>
          <cell r="AW179">
            <v>781</v>
          </cell>
          <cell r="AX179">
            <v>76924</v>
          </cell>
          <cell r="AY179">
            <v>0</v>
          </cell>
          <cell r="AZ179">
            <v>0</v>
          </cell>
          <cell r="BA179">
            <v>1098</v>
          </cell>
          <cell r="BB179">
            <v>0</v>
          </cell>
          <cell r="BC179">
            <v>78022</v>
          </cell>
          <cell r="BI179">
            <v>14758</v>
          </cell>
          <cell r="BJ179">
            <v>900</v>
          </cell>
          <cell r="BK179">
            <v>-924</v>
          </cell>
          <cell r="BL179">
            <v>2484</v>
          </cell>
          <cell r="BM179">
            <v>0</v>
          </cell>
          <cell r="BN179">
            <v>17218</v>
          </cell>
          <cell r="BO179">
            <v>670</v>
          </cell>
          <cell r="BP179">
            <v>40</v>
          </cell>
          <cell r="BQ179">
            <v>-42</v>
          </cell>
          <cell r="BR179">
            <v>113</v>
          </cell>
          <cell r="BS179">
            <v>0</v>
          </cell>
          <cell r="BT179">
            <v>783</v>
          </cell>
          <cell r="BU179">
            <v>66934</v>
          </cell>
          <cell r="BV179">
            <v>3996</v>
          </cell>
          <cell r="BW179">
            <v>-4196</v>
          </cell>
          <cell r="BX179">
            <v>11289</v>
          </cell>
          <cell r="BY179">
            <v>0</v>
          </cell>
          <cell r="BZ179">
            <v>78222</v>
          </cell>
          <cell r="CF179">
            <v>15582</v>
          </cell>
          <cell r="CG179">
            <v>700</v>
          </cell>
          <cell r="CH179">
            <v>0</v>
          </cell>
          <cell r="CI179">
            <v>1338</v>
          </cell>
          <cell r="CJ179">
            <v>0</v>
          </cell>
          <cell r="CK179">
            <v>17620</v>
          </cell>
          <cell r="CL179">
            <v>780</v>
          </cell>
          <cell r="CM179">
            <v>36</v>
          </cell>
          <cell r="CN179">
            <v>0</v>
          </cell>
          <cell r="CO179">
            <v>67</v>
          </cell>
          <cell r="CP179">
            <v>0</v>
          </cell>
          <cell r="CQ179">
            <v>881</v>
          </cell>
          <cell r="CR179">
            <v>68874</v>
          </cell>
          <cell r="CS179">
            <v>3178</v>
          </cell>
          <cell r="CT179">
            <v>0</v>
          </cell>
          <cell r="CU179">
            <v>5916</v>
          </cell>
          <cell r="CV179">
            <v>0</v>
          </cell>
          <cell r="CW179">
            <v>77792</v>
          </cell>
          <cell r="DC179">
            <v>12094</v>
          </cell>
          <cell r="DD179">
            <v>1520</v>
          </cell>
          <cell r="DE179">
            <v>0</v>
          </cell>
          <cell r="DF179">
            <v>669</v>
          </cell>
          <cell r="DG179">
            <v>0</v>
          </cell>
          <cell r="DH179">
            <v>14283</v>
          </cell>
          <cell r="DI179">
            <v>712</v>
          </cell>
          <cell r="DJ179">
            <v>89</v>
          </cell>
          <cell r="DK179">
            <v>0</v>
          </cell>
          <cell r="DL179">
            <v>40</v>
          </cell>
          <cell r="DM179">
            <v>0</v>
          </cell>
          <cell r="DN179">
            <v>840</v>
          </cell>
          <cell r="DO179">
            <v>68957</v>
          </cell>
          <cell r="DP179">
            <v>8918</v>
          </cell>
          <cell r="DQ179">
            <v>0</v>
          </cell>
          <cell r="DR179">
            <v>4913</v>
          </cell>
          <cell r="DS179">
            <v>0</v>
          </cell>
          <cell r="DT179">
            <v>82695</v>
          </cell>
          <cell r="DZ179">
            <v>18294</v>
          </cell>
          <cell r="EA179">
            <v>800</v>
          </cell>
          <cell r="EB179">
            <v>-1520</v>
          </cell>
          <cell r="EC179">
            <v>700</v>
          </cell>
          <cell r="ED179">
            <v>0</v>
          </cell>
          <cell r="EE179">
            <v>18274</v>
          </cell>
        </row>
        <row r="181">
          <cell r="O181" t="str">
            <v>４月</v>
          </cell>
          <cell r="S181">
            <v>2</v>
          </cell>
          <cell r="T181">
            <v>20</v>
          </cell>
          <cell r="AF181">
            <v>20</v>
          </cell>
          <cell r="AL181" t="str">
            <v>５月</v>
          </cell>
          <cell r="AP181">
            <v>0</v>
          </cell>
          <cell r="AQ181">
            <v>19</v>
          </cell>
          <cell r="BC181">
            <v>19</v>
          </cell>
          <cell r="BI181" t="str">
            <v>６月</v>
          </cell>
          <cell r="BM181">
            <v>1.4</v>
          </cell>
          <cell r="BN181">
            <v>22</v>
          </cell>
          <cell r="BZ181">
            <v>22</v>
          </cell>
          <cell r="CF181" t="str">
            <v>７月</v>
          </cell>
          <cell r="CJ181">
            <v>0</v>
          </cell>
          <cell r="CK181">
            <v>20</v>
          </cell>
          <cell r="CW181">
            <v>20</v>
          </cell>
          <cell r="DC181" t="str">
            <v>８月</v>
          </cell>
          <cell r="DG181">
            <v>1</v>
          </cell>
          <cell r="DH181">
            <v>17</v>
          </cell>
          <cell r="DT181">
            <v>17</v>
          </cell>
          <cell r="DZ181" t="str">
            <v>９月</v>
          </cell>
          <cell r="ED181">
            <v>1.4</v>
          </cell>
          <cell r="EE181">
            <v>21.5</v>
          </cell>
        </row>
        <row r="182">
          <cell r="D182" t="str">
            <v>引当</v>
          </cell>
          <cell r="L182" t="str">
            <v>DC</v>
          </cell>
          <cell r="M182" t="str">
            <v>MA</v>
          </cell>
          <cell r="O182" t="str">
            <v>生          産</v>
          </cell>
          <cell r="T182" t="str">
            <v>/月</v>
          </cell>
          <cell r="U182" t="str">
            <v>生          産</v>
          </cell>
          <cell r="Z182" t="str">
            <v>/日</v>
          </cell>
          <cell r="AA182" t="str">
            <v>工          数</v>
          </cell>
          <cell r="AF182" t="str">
            <v>/日</v>
          </cell>
          <cell r="AI182" t="str">
            <v>DC</v>
          </cell>
          <cell r="AJ182" t="str">
            <v>MA</v>
          </cell>
          <cell r="AL182" t="str">
            <v>生          産</v>
          </cell>
          <cell r="AQ182" t="str">
            <v>/月</v>
          </cell>
          <cell r="AR182" t="str">
            <v>生          産</v>
          </cell>
          <cell r="AW182" t="str">
            <v>/日</v>
          </cell>
          <cell r="AX182" t="str">
            <v>工          数</v>
          </cell>
          <cell r="BC182" t="str">
            <v>/日</v>
          </cell>
          <cell r="BF182" t="str">
            <v>DC</v>
          </cell>
          <cell r="BG182" t="str">
            <v>MA</v>
          </cell>
          <cell r="BI182" t="str">
            <v>生          産</v>
          </cell>
          <cell r="BN182" t="str">
            <v>/月</v>
          </cell>
          <cell r="BO182" t="str">
            <v>生          産</v>
          </cell>
          <cell r="BT182" t="str">
            <v>/日</v>
          </cell>
          <cell r="BU182" t="str">
            <v>工          数</v>
          </cell>
          <cell r="BZ182" t="str">
            <v>/日</v>
          </cell>
          <cell r="CC182" t="str">
            <v>DC</v>
          </cell>
          <cell r="CD182" t="str">
            <v>MA</v>
          </cell>
          <cell r="CF182" t="str">
            <v>生          産</v>
          </cell>
          <cell r="CK182" t="str">
            <v>/月</v>
          </cell>
          <cell r="CL182" t="str">
            <v>生          産</v>
          </cell>
          <cell r="CQ182" t="str">
            <v>/日</v>
          </cell>
          <cell r="CR182" t="str">
            <v>工          数</v>
          </cell>
          <cell r="CW182" t="str">
            <v>/日</v>
          </cell>
          <cell r="CZ182" t="str">
            <v>DC</v>
          </cell>
          <cell r="DA182" t="str">
            <v>MA</v>
          </cell>
          <cell r="DC182" t="str">
            <v>生          産</v>
          </cell>
          <cell r="DH182" t="str">
            <v>/月</v>
          </cell>
          <cell r="DI182" t="str">
            <v>生          産</v>
          </cell>
          <cell r="DN182" t="str">
            <v>/日</v>
          </cell>
          <cell r="DO182" t="str">
            <v>工          数</v>
          </cell>
          <cell r="DT182" t="str">
            <v>/日</v>
          </cell>
          <cell r="DW182" t="str">
            <v>DC</v>
          </cell>
          <cell r="DX182" t="str">
            <v>MA</v>
          </cell>
          <cell r="DZ182" t="str">
            <v>生          産</v>
          </cell>
          <cell r="EE182" t="str">
            <v>/月</v>
          </cell>
        </row>
        <row r="183">
          <cell r="D183" t="str">
            <v>M/C</v>
          </cell>
          <cell r="E183" t="str">
            <v>部              番</v>
          </cell>
          <cell r="J183" t="str">
            <v>C T</v>
          </cell>
          <cell r="K183" t="str">
            <v>稼動率</v>
          </cell>
          <cell r="L183" t="str">
            <v>合格率</v>
          </cell>
          <cell r="M183" t="str">
            <v>合格率</v>
          </cell>
          <cell r="N183" t="str">
            <v>S T</v>
          </cell>
          <cell r="O183" t="str">
            <v>基本</v>
          </cell>
          <cell r="P183" t="str">
            <v>追込</v>
          </cell>
          <cell r="Q183" t="str">
            <v>活用</v>
          </cell>
          <cell r="R183" t="str">
            <v>フレキ</v>
          </cell>
          <cell r="S183" t="str">
            <v>外作</v>
          </cell>
          <cell r="T183" t="str">
            <v>実行</v>
          </cell>
          <cell r="U183" t="str">
            <v>基本</v>
          </cell>
          <cell r="V183" t="str">
            <v>追込</v>
          </cell>
          <cell r="W183" t="str">
            <v>活用</v>
          </cell>
          <cell r="X183" t="str">
            <v>フレキ</v>
          </cell>
          <cell r="Y183" t="str">
            <v>外作</v>
          </cell>
          <cell r="Z183" t="str">
            <v>実行</v>
          </cell>
          <cell r="AA183" t="str">
            <v>基本</v>
          </cell>
          <cell r="AB183" t="str">
            <v>追込</v>
          </cell>
          <cell r="AC183" t="str">
            <v>活用</v>
          </cell>
          <cell r="AD183" t="str">
            <v>フレキ</v>
          </cell>
          <cell r="AE183" t="str">
            <v>外作</v>
          </cell>
          <cell r="AF183" t="str">
            <v>実行</v>
          </cell>
          <cell r="AG183" t="str">
            <v>C T</v>
          </cell>
          <cell r="AH183" t="str">
            <v>稼動率</v>
          </cell>
          <cell r="AI183" t="str">
            <v>合格率</v>
          </cell>
          <cell r="AJ183" t="str">
            <v>合格率</v>
          </cell>
          <cell r="AK183" t="str">
            <v>S T</v>
          </cell>
          <cell r="AL183" t="str">
            <v>基本</v>
          </cell>
          <cell r="AM183" t="str">
            <v>追込</v>
          </cell>
          <cell r="AN183" t="str">
            <v>活用</v>
          </cell>
          <cell r="AO183" t="str">
            <v>フレキ</v>
          </cell>
          <cell r="AP183" t="str">
            <v>外作</v>
          </cell>
          <cell r="AQ183" t="str">
            <v>実行</v>
          </cell>
          <cell r="AR183" t="str">
            <v>基本</v>
          </cell>
          <cell r="AS183" t="str">
            <v>追込</v>
          </cell>
          <cell r="AT183" t="str">
            <v>活用</v>
          </cell>
          <cell r="AU183" t="str">
            <v>フレキ</v>
          </cell>
          <cell r="AV183" t="str">
            <v>外作</v>
          </cell>
          <cell r="AW183" t="str">
            <v>実行</v>
          </cell>
          <cell r="AX183" t="str">
            <v>基本</v>
          </cell>
          <cell r="AY183" t="str">
            <v>追込</v>
          </cell>
          <cell r="AZ183" t="str">
            <v>活用</v>
          </cell>
          <cell r="BA183" t="str">
            <v>フレキ</v>
          </cell>
          <cell r="BB183" t="str">
            <v>外作</v>
          </cell>
          <cell r="BC183" t="str">
            <v>実行</v>
          </cell>
          <cell r="BD183" t="str">
            <v>C T</v>
          </cell>
          <cell r="BE183" t="str">
            <v>稼動率</v>
          </cell>
          <cell r="BF183" t="str">
            <v>合格率</v>
          </cell>
          <cell r="BG183" t="str">
            <v>合格率</v>
          </cell>
          <cell r="BH183" t="str">
            <v>S T</v>
          </cell>
          <cell r="BI183" t="str">
            <v>基本</v>
          </cell>
          <cell r="BJ183" t="str">
            <v>追込</v>
          </cell>
          <cell r="BK183" t="str">
            <v>活用</v>
          </cell>
          <cell r="BL183" t="str">
            <v>フレキ</v>
          </cell>
          <cell r="BM183" t="str">
            <v>外作</v>
          </cell>
          <cell r="BN183" t="str">
            <v>実行</v>
          </cell>
          <cell r="BO183" t="str">
            <v>基本</v>
          </cell>
          <cell r="BP183" t="str">
            <v>追込</v>
          </cell>
          <cell r="BQ183" t="str">
            <v>活用</v>
          </cell>
          <cell r="BR183" t="str">
            <v>フレキ</v>
          </cell>
          <cell r="BS183" t="str">
            <v>外作</v>
          </cell>
          <cell r="BT183" t="str">
            <v>実行</v>
          </cell>
          <cell r="BU183" t="str">
            <v>基本</v>
          </cell>
          <cell r="BV183" t="str">
            <v>追込</v>
          </cell>
          <cell r="BW183" t="str">
            <v>活用</v>
          </cell>
          <cell r="BX183" t="str">
            <v>フレキ</v>
          </cell>
          <cell r="BY183" t="str">
            <v>外作</v>
          </cell>
          <cell r="BZ183" t="str">
            <v>実行</v>
          </cell>
          <cell r="CA183" t="str">
            <v>C T</v>
          </cell>
          <cell r="CB183" t="str">
            <v>稼動率</v>
          </cell>
          <cell r="CC183" t="str">
            <v>合格率</v>
          </cell>
          <cell r="CD183" t="str">
            <v>合格率</v>
          </cell>
          <cell r="CE183" t="str">
            <v>S T</v>
          </cell>
          <cell r="CF183" t="str">
            <v>基本</v>
          </cell>
          <cell r="CG183" t="str">
            <v>追込</v>
          </cell>
          <cell r="CH183" t="str">
            <v>活用</v>
          </cell>
          <cell r="CI183" t="str">
            <v>フレキ</v>
          </cell>
          <cell r="CJ183" t="str">
            <v>外作</v>
          </cell>
          <cell r="CK183" t="str">
            <v>実行</v>
          </cell>
          <cell r="CL183" t="str">
            <v>基本</v>
          </cell>
          <cell r="CM183" t="str">
            <v>追込</v>
          </cell>
          <cell r="CN183" t="str">
            <v>活用</v>
          </cell>
          <cell r="CO183" t="str">
            <v>フレキ</v>
          </cell>
          <cell r="CP183" t="str">
            <v>外作</v>
          </cell>
          <cell r="CQ183" t="str">
            <v>実行</v>
          </cell>
          <cell r="CR183" t="str">
            <v>基本</v>
          </cell>
          <cell r="CS183" t="str">
            <v>追込</v>
          </cell>
          <cell r="CT183" t="str">
            <v>活用</v>
          </cell>
          <cell r="CU183" t="str">
            <v>フレキ</v>
          </cell>
          <cell r="CV183" t="str">
            <v>外作</v>
          </cell>
          <cell r="CW183" t="str">
            <v>実行</v>
          </cell>
          <cell r="CX183" t="str">
            <v>C T</v>
          </cell>
          <cell r="CY183" t="str">
            <v>稼動率</v>
          </cell>
          <cell r="CZ183" t="str">
            <v>合格率</v>
          </cell>
          <cell r="DA183" t="str">
            <v>合格率</v>
          </cell>
          <cell r="DB183" t="str">
            <v>S T</v>
          </cell>
          <cell r="DC183" t="str">
            <v>基本</v>
          </cell>
          <cell r="DD183" t="str">
            <v>追込</v>
          </cell>
          <cell r="DE183" t="str">
            <v>活用</v>
          </cell>
          <cell r="DF183" t="str">
            <v>フレキ</v>
          </cell>
          <cell r="DG183" t="str">
            <v>外作</v>
          </cell>
          <cell r="DH183" t="str">
            <v>実行</v>
          </cell>
          <cell r="DI183" t="str">
            <v>基本</v>
          </cell>
          <cell r="DJ183" t="str">
            <v>追込</v>
          </cell>
          <cell r="DK183" t="str">
            <v>活用</v>
          </cell>
          <cell r="DL183" t="str">
            <v>フレキ</v>
          </cell>
          <cell r="DM183" t="str">
            <v>外作</v>
          </cell>
          <cell r="DN183" t="str">
            <v>実行</v>
          </cell>
          <cell r="DO183" t="str">
            <v>基本</v>
          </cell>
          <cell r="DP183" t="str">
            <v>追込</v>
          </cell>
          <cell r="DQ183" t="str">
            <v>活用</v>
          </cell>
          <cell r="DR183" t="str">
            <v>フレキ</v>
          </cell>
          <cell r="DS183" t="str">
            <v>外作</v>
          </cell>
          <cell r="DT183" t="str">
            <v>実行</v>
          </cell>
          <cell r="DU183" t="str">
            <v>C T</v>
          </cell>
          <cell r="DV183" t="str">
            <v>稼動率</v>
          </cell>
          <cell r="DW183" t="str">
            <v>合格率</v>
          </cell>
          <cell r="DX183" t="str">
            <v>合格率</v>
          </cell>
          <cell r="DY183" t="str">
            <v>S T</v>
          </cell>
          <cell r="DZ183" t="str">
            <v>基本</v>
          </cell>
          <cell r="EA183" t="str">
            <v>追込</v>
          </cell>
          <cell r="EB183" t="str">
            <v>活用</v>
          </cell>
          <cell r="EC183" t="str">
            <v>フレキ</v>
          </cell>
          <cell r="ED183" t="str">
            <v>外作</v>
          </cell>
          <cell r="EE183" t="str">
            <v>実行</v>
          </cell>
        </row>
        <row r="184">
          <cell r="D184">
            <v>500</v>
          </cell>
          <cell r="E184">
            <v>27110</v>
          </cell>
          <cell r="F184" t="str">
            <v>PLX</v>
          </cell>
          <cell r="H184" t="str">
            <v>AA</v>
          </cell>
          <cell r="I184" t="str">
            <v>MA1</v>
          </cell>
          <cell r="J184">
            <v>72</v>
          </cell>
          <cell r="K184">
            <v>0.75</v>
          </cell>
          <cell r="L184">
            <v>0.94</v>
          </cell>
          <cell r="M184">
            <v>0.98</v>
          </cell>
          <cell r="N184">
            <v>104.2</v>
          </cell>
          <cell r="O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72</v>
          </cell>
          <cell r="AH184">
            <v>0.75</v>
          </cell>
          <cell r="AI184">
            <v>0.94</v>
          </cell>
          <cell r="AJ184">
            <v>0.98</v>
          </cell>
          <cell r="AK184">
            <v>104.2</v>
          </cell>
          <cell r="AL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72</v>
          </cell>
          <cell r="BE184">
            <v>0.75</v>
          </cell>
          <cell r="BF184">
            <v>0.94</v>
          </cell>
          <cell r="BG184">
            <v>0.98</v>
          </cell>
          <cell r="BH184">
            <v>104.2</v>
          </cell>
          <cell r="BI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72</v>
          </cell>
          <cell r="CB184">
            <v>0.75</v>
          </cell>
          <cell r="CC184">
            <v>0.94</v>
          </cell>
          <cell r="CD184">
            <v>0.98</v>
          </cell>
          <cell r="CE184">
            <v>104.2</v>
          </cell>
          <cell r="CF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72</v>
          </cell>
          <cell r="CY184">
            <v>0.75</v>
          </cell>
          <cell r="CZ184">
            <v>0.94</v>
          </cell>
          <cell r="DA184">
            <v>0.98</v>
          </cell>
          <cell r="DB184">
            <v>104.2</v>
          </cell>
          <cell r="DC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72</v>
          </cell>
          <cell r="DV184">
            <v>0.75</v>
          </cell>
          <cell r="DW184">
            <v>0.94</v>
          </cell>
          <cell r="DX184">
            <v>0.98</v>
          </cell>
          <cell r="DY184">
            <v>104.2</v>
          </cell>
          <cell r="DZ184">
            <v>0</v>
          </cell>
          <cell r="EE184">
            <v>0</v>
          </cell>
        </row>
        <row r="185">
          <cell r="D185">
            <v>500</v>
          </cell>
          <cell r="E185">
            <v>27711</v>
          </cell>
          <cell r="F185" t="str">
            <v>P4R</v>
          </cell>
          <cell r="G185" t="str">
            <v>0300</v>
          </cell>
          <cell r="I185" t="str">
            <v>2ND</v>
          </cell>
          <cell r="J185">
            <v>58</v>
          </cell>
          <cell r="K185">
            <v>0.75</v>
          </cell>
          <cell r="L185">
            <v>0.94</v>
          </cell>
          <cell r="M185">
            <v>0.98</v>
          </cell>
          <cell r="N185">
            <v>83.9</v>
          </cell>
          <cell r="O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58</v>
          </cell>
          <cell r="AH185">
            <v>0.75</v>
          </cell>
          <cell r="AI185">
            <v>0.94</v>
          </cell>
          <cell r="AJ185">
            <v>0.98</v>
          </cell>
          <cell r="AK185">
            <v>83.9</v>
          </cell>
          <cell r="AL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58</v>
          </cell>
          <cell r="BE185">
            <v>0.75</v>
          </cell>
          <cell r="BF185">
            <v>0.94</v>
          </cell>
          <cell r="BG185">
            <v>0.98</v>
          </cell>
          <cell r="BH185">
            <v>83.9</v>
          </cell>
          <cell r="BI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58</v>
          </cell>
          <cell r="CB185">
            <v>0.75</v>
          </cell>
          <cell r="CC185">
            <v>0.94</v>
          </cell>
          <cell r="CD185">
            <v>0.98</v>
          </cell>
          <cell r="CE185">
            <v>83.9</v>
          </cell>
          <cell r="CF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58</v>
          </cell>
          <cell r="CY185">
            <v>0.75</v>
          </cell>
          <cell r="CZ185">
            <v>0.94</v>
          </cell>
          <cell r="DA185">
            <v>0.98</v>
          </cell>
          <cell r="DB185">
            <v>83.9</v>
          </cell>
          <cell r="DC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58</v>
          </cell>
          <cell r="DV185">
            <v>0.75</v>
          </cell>
          <cell r="DW185">
            <v>0.94</v>
          </cell>
          <cell r="DX185">
            <v>0.98</v>
          </cell>
          <cell r="DY185">
            <v>83.9</v>
          </cell>
          <cell r="DZ185">
            <v>0</v>
          </cell>
          <cell r="EE185">
            <v>0</v>
          </cell>
        </row>
        <row r="186">
          <cell r="D186">
            <v>500</v>
          </cell>
          <cell r="E186">
            <v>27111</v>
          </cell>
          <cell r="F186" t="str">
            <v>PHX</v>
          </cell>
          <cell r="G186" t="str">
            <v>WM</v>
          </cell>
          <cell r="H186" t="str">
            <v xml:space="preserve"> 2/4WD</v>
          </cell>
          <cell r="I186" t="str">
            <v>MAI</v>
          </cell>
          <cell r="J186">
            <v>62</v>
          </cell>
          <cell r="K186">
            <v>0.75</v>
          </cell>
          <cell r="L186">
            <v>0.94</v>
          </cell>
          <cell r="M186">
            <v>0.98</v>
          </cell>
          <cell r="N186">
            <v>89.7</v>
          </cell>
          <cell r="O186">
            <v>259</v>
          </cell>
          <cell r="P186">
            <v>150</v>
          </cell>
          <cell r="T186">
            <v>409</v>
          </cell>
          <cell r="U186">
            <v>13</v>
          </cell>
          <cell r="V186">
            <v>8</v>
          </cell>
          <cell r="W186">
            <v>0</v>
          </cell>
          <cell r="X186">
            <v>0</v>
          </cell>
          <cell r="Y186">
            <v>0</v>
          </cell>
          <cell r="Z186">
            <v>20</v>
          </cell>
          <cell r="AA186">
            <v>1166</v>
          </cell>
          <cell r="AB186">
            <v>718</v>
          </cell>
          <cell r="AC186">
            <v>0</v>
          </cell>
          <cell r="AD186">
            <v>0</v>
          </cell>
          <cell r="AE186">
            <v>0</v>
          </cell>
          <cell r="AF186">
            <v>1794</v>
          </cell>
          <cell r="AG186">
            <v>62</v>
          </cell>
          <cell r="AH186">
            <v>0.75</v>
          </cell>
          <cell r="AI186">
            <v>0.94</v>
          </cell>
          <cell r="AJ186">
            <v>0.98</v>
          </cell>
          <cell r="AK186">
            <v>89.7</v>
          </cell>
          <cell r="AL186">
            <v>151</v>
          </cell>
          <cell r="AN186">
            <v>-151</v>
          </cell>
          <cell r="AQ186">
            <v>0</v>
          </cell>
          <cell r="AR186">
            <v>8</v>
          </cell>
          <cell r="AS186">
            <v>0</v>
          </cell>
          <cell r="AT186">
            <v>-8</v>
          </cell>
          <cell r="AU186">
            <v>0</v>
          </cell>
          <cell r="AV186">
            <v>0</v>
          </cell>
          <cell r="AW186">
            <v>0</v>
          </cell>
          <cell r="AX186">
            <v>718</v>
          </cell>
          <cell r="AY186">
            <v>0</v>
          </cell>
          <cell r="AZ186">
            <v>-718</v>
          </cell>
          <cell r="BA186">
            <v>0</v>
          </cell>
          <cell r="BB186">
            <v>0</v>
          </cell>
          <cell r="BC186">
            <v>0</v>
          </cell>
          <cell r="BD186">
            <v>62</v>
          </cell>
          <cell r="BE186">
            <v>0.75</v>
          </cell>
          <cell r="BF186">
            <v>0.94</v>
          </cell>
          <cell r="BG186">
            <v>0.98</v>
          </cell>
          <cell r="BH186">
            <v>89.7</v>
          </cell>
          <cell r="BI186">
            <v>253</v>
          </cell>
          <cell r="BK186">
            <v>-53</v>
          </cell>
          <cell r="BN186">
            <v>200</v>
          </cell>
          <cell r="BO186">
            <v>12</v>
          </cell>
          <cell r="BP186">
            <v>0</v>
          </cell>
          <cell r="BQ186">
            <v>-2</v>
          </cell>
          <cell r="BR186">
            <v>0</v>
          </cell>
          <cell r="BS186">
            <v>0</v>
          </cell>
          <cell r="BT186">
            <v>9</v>
          </cell>
          <cell r="BU186">
            <v>1076</v>
          </cell>
          <cell r="BV186">
            <v>0</v>
          </cell>
          <cell r="BW186">
            <v>-179</v>
          </cell>
          <cell r="BX186">
            <v>0</v>
          </cell>
          <cell r="BY186">
            <v>0</v>
          </cell>
          <cell r="BZ186">
            <v>807</v>
          </cell>
          <cell r="CA186">
            <v>62</v>
          </cell>
          <cell r="CB186">
            <v>0.75</v>
          </cell>
          <cell r="CC186">
            <v>0.94</v>
          </cell>
          <cell r="CD186">
            <v>0.98</v>
          </cell>
          <cell r="CE186">
            <v>89.7</v>
          </cell>
          <cell r="CF186">
            <v>92</v>
          </cell>
          <cell r="CH186">
            <v>-92</v>
          </cell>
          <cell r="CK186">
            <v>0</v>
          </cell>
          <cell r="CL186">
            <v>5</v>
          </cell>
          <cell r="CM186">
            <v>0</v>
          </cell>
          <cell r="CN186">
            <v>-5</v>
          </cell>
          <cell r="CO186">
            <v>0</v>
          </cell>
          <cell r="CP186">
            <v>0</v>
          </cell>
          <cell r="CQ186">
            <v>0</v>
          </cell>
          <cell r="CR186">
            <v>449</v>
          </cell>
          <cell r="CS186">
            <v>0</v>
          </cell>
          <cell r="CT186">
            <v>-449</v>
          </cell>
          <cell r="CU186">
            <v>0</v>
          </cell>
          <cell r="CV186">
            <v>0</v>
          </cell>
          <cell r="CW186">
            <v>0</v>
          </cell>
          <cell r="CX186">
            <v>62</v>
          </cell>
          <cell r="CY186">
            <v>0.75</v>
          </cell>
          <cell r="CZ186">
            <v>0.94</v>
          </cell>
          <cell r="DA186">
            <v>0.98</v>
          </cell>
          <cell r="DB186">
            <v>89.7</v>
          </cell>
          <cell r="DC186">
            <v>82</v>
          </cell>
          <cell r="DE186">
            <v>-82</v>
          </cell>
          <cell r="DH186">
            <v>0</v>
          </cell>
          <cell r="DI186">
            <v>5</v>
          </cell>
          <cell r="DJ186">
            <v>0</v>
          </cell>
          <cell r="DK186">
            <v>-5</v>
          </cell>
          <cell r="DL186">
            <v>0</v>
          </cell>
          <cell r="DM186">
            <v>0</v>
          </cell>
          <cell r="DN186">
            <v>0</v>
          </cell>
          <cell r="DO186">
            <v>449</v>
          </cell>
          <cell r="DP186">
            <v>0</v>
          </cell>
          <cell r="DQ186">
            <v>-449</v>
          </cell>
          <cell r="DR186">
            <v>0</v>
          </cell>
          <cell r="DS186">
            <v>0</v>
          </cell>
          <cell r="DT186">
            <v>0</v>
          </cell>
          <cell r="DU186">
            <v>62</v>
          </cell>
          <cell r="DV186">
            <v>0.75</v>
          </cell>
          <cell r="DW186">
            <v>0.94</v>
          </cell>
          <cell r="DX186">
            <v>0.98</v>
          </cell>
          <cell r="DY186">
            <v>89.7</v>
          </cell>
          <cell r="DZ186">
            <v>193</v>
          </cell>
          <cell r="EA186">
            <v>7</v>
          </cell>
          <cell r="EE186">
            <v>200</v>
          </cell>
        </row>
        <row r="187">
          <cell r="D187">
            <v>500</v>
          </cell>
          <cell r="E187">
            <v>27411</v>
          </cell>
          <cell r="F187" t="str">
            <v>PHX</v>
          </cell>
          <cell r="G187" t="str">
            <v>WM</v>
          </cell>
          <cell r="H187" t="str">
            <v xml:space="preserve"> 2/4WD</v>
          </cell>
          <cell r="I187" t="str">
            <v>SER</v>
          </cell>
          <cell r="J187">
            <v>33</v>
          </cell>
          <cell r="K187">
            <v>0.75</v>
          </cell>
          <cell r="L187">
            <v>0.89</v>
          </cell>
          <cell r="M187">
            <v>0.98</v>
          </cell>
          <cell r="N187">
            <v>50.4</v>
          </cell>
          <cell r="O187">
            <v>259</v>
          </cell>
          <cell r="P187">
            <v>150</v>
          </cell>
          <cell r="T187">
            <v>409</v>
          </cell>
          <cell r="U187">
            <v>13</v>
          </cell>
          <cell r="V187">
            <v>8</v>
          </cell>
          <cell r="W187">
            <v>0</v>
          </cell>
          <cell r="X187">
            <v>0</v>
          </cell>
          <cell r="Y187">
            <v>0</v>
          </cell>
          <cell r="Z187">
            <v>20</v>
          </cell>
          <cell r="AA187">
            <v>655</v>
          </cell>
          <cell r="AB187">
            <v>403</v>
          </cell>
          <cell r="AC187">
            <v>0</v>
          </cell>
          <cell r="AD187">
            <v>0</v>
          </cell>
          <cell r="AE187">
            <v>0</v>
          </cell>
          <cell r="AF187">
            <v>1008</v>
          </cell>
          <cell r="AG187">
            <v>33</v>
          </cell>
          <cell r="AH187">
            <v>0.75</v>
          </cell>
          <cell r="AI187">
            <v>0.89</v>
          </cell>
          <cell r="AJ187">
            <v>0.98</v>
          </cell>
          <cell r="AK187">
            <v>50.4</v>
          </cell>
          <cell r="AL187">
            <v>151</v>
          </cell>
          <cell r="AN187">
            <v>-151</v>
          </cell>
          <cell r="AQ187">
            <v>0</v>
          </cell>
          <cell r="AR187">
            <v>8</v>
          </cell>
          <cell r="AS187">
            <v>0</v>
          </cell>
          <cell r="AT187">
            <v>-8</v>
          </cell>
          <cell r="AU187">
            <v>0</v>
          </cell>
          <cell r="AV187">
            <v>0</v>
          </cell>
          <cell r="AW187">
            <v>0</v>
          </cell>
          <cell r="AX187">
            <v>403</v>
          </cell>
          <cell r="AY187">
            <v>0</v>
          </cell>
          <cell r="AZ187">
            <v>-403</v>
          </cell>
          <cell r="BA187">
            <v>0</v>
          </cell>
          <cell r="BB187">
            <v>0</v>
          </cell>
          <cell r="BC187">
            <v>0</v>
          </cell>
          <cell r="BD187">
            <v>33</v>
          </cell>
          <cell r="BE187">
            <v>0.75</v>
          </cell>
          <cell r="BF187">
            <v>0.89</v>
          </cell>
          <cell r="BG187">
            <v>0.98</v>
          </cell>
          <cell r="BH187">
            <v>50.4</v>
          </cell>
          <cell r="BI187">
            <v>253</v>
          </cell>
          <cell r="BK187">
            <v>-53</v>
          </cell>
          <cell r="BN187">
            <v>200</v>
          </cell>
          <cell r="BO187">
            <v>12</v>
          </cell>
          <cell r="BP187">
            <v>0</v>
          </cell>
          <cell r="BQ187">
            <v>-2</v>
          </cell>
          <cell r="BR187">
            <v>0</v>
          </cell>
          <cell r="BS187">
            <v>0</v>
          </cell>
          <cell r="BT187">
            <v>9</v>
          </cell>
          <cell r="BU187">
            <v>605</v>
          </cell>
          <cell r="BV187">
            <v>0</v>
          </cell>
          <cell r="BW187">
            <v>-101</v>
          </cell>
          <cell r="BX187">
            <v>0</v>
          </cell>
          <cell r="BY187">
            <v>0</v>
          </cell>
          <cell r="BZ187">
            <v>454</v>
          </cell>
          <cell r="CA187">
            <v>33</v>
          </cell>
          <cell r="CB187">
            <v>0.75</v>
          </cell>
          <cell r="CC187">
            <v>0.89</v>
          </cell>
          <cell r="CD187">
            <v>0.98</v>
          </cell>
          <cell r="CE187">
            <v>50.4</v>
          </cell>
          <cell r="CF187">
            <v>92</v>
          </cell>
          <cell r="CH187">
            <v>-92</v>
          </cell>
          <cell r="CK187">
            <v>0</v>
          </cell>
          <cell r="CL187">
            <v>5</v>
          </cell>
          <cell r="CM187">
            <v>0</v>
          </cell>
          <cell r="CN187">
            <v>-5</v>
          </cell>
          <cell r="CO187">
            <v>0</v>
          </cell>
          <cell r="CP187">
            <v>0</v>
          </cell>
          <cell r="CQ187">
            <v>0</v>
          </cell>
          <cell r="CR187">
            <v>252</v>
          </cell>
          <cell r="CS187">
            <v>0</v>
          </cell>
          <cell r="CT187">
            <v>-252</v>
          </cell>
          <cell r="CU187">
            <v>0</v>
          </cell>
          <cell r="CV187">
            <v>0</v>
          </cell>
          <cell r="CW187">
            <v>0</v>
          </cell>
          <cell r="CX187">
            <v>33</v>
          </cell>
          <cell r="CY187">
            <v>0.75</v>
          </cell>
          <cell r="CZ187">
            <v>0.89</v>
          </cell>
          <cell r="DA187">
            <v>0.98</v>
          </cell>
          <cell r="DB187">
            <v>50.4</v>
          </cell>
          <cell r="DC187">
            <v>82</v>
          </cell>
          <cell r="DE187">
            <v>-82</v>
          </cell>
          <cell r="DH187">
            <v>0</v>
          </cell>
          <cell r="DI187">
            <v>5</v>
          </cell>
          <cell r="DJ187">
            <v>0</v>
          </cell>
          <cell r="DK187">
            <v>-5</v>
          </cell>
          <cell r="DL187">
            <v>0</v>
          </cell>
          <cell r="DM187">
            <v>0</v>
          </cell>
          <cell r="DN187">
            <v>0</v>
          </cell>
          <cell r="DO187">
            <v>252</v>
          </cell>
          <cell r="DP187">
            <v>0</v>
          </cell>
          <cell r="DQ187">
            <v>-252</v>
          </cell>
          <cell r="DR187">
            <v>0</v>
          </cell>
          <cell r="DS187">
            <v>0</v>
          </cell>
          <cell r="DT187">
            <v>0</v>
          </cell>
          <cell r="DU187">
            <v>33</v>
          </cell>
          <cell r="DV187">
            <v>0.75</v>
          </cell>
          <cell r="DW187">
            <v>0.89</v>
          </cell>
          <cell r="DX187">
            <v>0.98</v>
          </cell>
          <cell r="DY187">
            <v>50.4</v>
          </cell>
          <cell r="DZ187">
            <v>193</v>
          </cell>
          <cell r="EA187">
            <v>7</v>
          </cell>
          <cell r="EE187">
            <v>200</v>
          </cell>
        </row>
        <row r="188">
          <cell r="D188">
            <v>500</v>
          </cell>
          <cell r="E188">
            <v>27111</v>
          </cell>
          <cell r="F188" t="str">
            <v>P4P</v>
          </cell>
          <cell r="G188" t="str">
            <v>N400</v>
          </cell>
          <cell r="H188" t="str">
            <v>AA</v>
          </cell>
          <cell r="I188" t="str">
            <v>MAI</v>
          </cell>
          <cell r="J188">
            <v>66</v>
          </cell>
          <cell r="K188">
            <v>0.75</v>
          </cell>
          <cell r="L188">
            <v>0.92</v>
          </cell>
          <cell r="M188">
            <v>0.98</v>
          </cell>
          <cell r="N188">
            <v>97.6</v>
          </cell>
          <cell r="O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66</v>
          </cell>
          <cell r="AH188">
            <v>0.75</v>
          </cell>
          <cell r="AI188">
            <v>0.92</v>
          </cell>
          <cell r="AJ188">
            <v>0.98</v>
          </cell>
          <cell r="AK188">
            <v>97.6</v>
          </cell>
          <cell r="AL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66</v>
          </cell>
          <cell r="BE188">
            <v>0.75</v>
          </cell>
          <cell r="BF188">
            <v>0.92</v>
          </cell>
          <cell r="BG188">
            <v>0.98</v>
          </cell>
          <cell r="BH188">
            <v>97.6</v>
          </cell>
          <cell r="BI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66</v>
          </cell>
          <cell r="CB188">
            <v>0.75</v>
          </cell>
          <cell r="CC188">
            <v>0.92</v>
          </cell>
          <cell r="CD188">
            <v>0.98</v>
          </cell>
          <cell r="CE188">
            <v>97.6</v>
          </cell>
          <cell r="CF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66</v>
          </cell>
          <cell r="CY188">
            <v>0.75</v>
          </cell>
          <cell r="CZ188">
            <v>0.92</v>
          </cell>
          <cell r="DA188">
            <v>0.98</v>
          </cell>
          <cell r="DB188">
            <v>97.6</v>
          </cell>
          <cell r="DC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66</v>
          </cell>
          <cell r="DV188">
            <v>0.75</v>
          </cell>
          <cell r="DW188">
            <v>0.92</v>
          </cell>
          <cell r="DX188">
            <v>0.98</v>
          </cell>
          <cell r="DY188">
            <v>97.6</v>
          </cell>
          <cell r="DZ188">
            <v>0</v>
          </cell>
          <cell r="EE188">
            <v>0</v>
          </cell>
        </row>
        <row r="189">
          <cell r="D189">
            <v>500</v>
          </cell>
          <cell r="E189">
            <v>27111</v>
          </cell>
          <cell r="F189" t="str">
            <v>PFF</v>
          </cell>
          <cell r="G189" t="str">
            <v>(SG)</v>
          </cell>
          <cell r="I189" t="str">
            <v>MAI</v>
          </cell>
          <cell r="J189">
            <v>62</v>
          </cell>
          <cell r="K189">
            <v>0.75</v>
          </cell>
          <cell r="L189">
            <v>0.94</v>
          </cell>
          <cell r="M189">
            <v>0.98</v>
          </cell>
          <cell r="N189">
            <v>89.7</v>
          </cell>
          <cell r="O189">
            <v>1644</v>
          </cell>
          <cell r="T189">
            <v>1644</v>
          </cell>
          <cell r="U189">
            <v>82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82</v>
          </cell>
          <cell r="AA189">
            <v>7355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7355</v>
          </cell>
          <cell r="AG189">
            <v>62</v>
          </cell>
          <cell r="AH189">
            <v>0.75</v>
          </cell>
          <cell r="AI189">
            <v>0.94</v>
          </cell>
          <cell r="AJ189">
            <v>0.98</v>
          </cell>
          <cell r="AK189">
            <v>89.7</v>
          </cell>
          <cell r="AL189">
            <v>1359</v>
          </cell>
          <cell r="AM189">
            <v>1091</v>
          </cell>
          <cell r="AQ189">
            <v>2450</v>
          </cell>
          <cell r="AR189">
            <v>72</v>
          </cell>
          <cell r="AS189">
            <v>57</v>
          </cell>
          <cell r="AT189">
            <v>0</v>
          </cell>
          <cell r="AU189">
            <v>0</v>
          </cell>
          <cell r="AV189">
            <v>0</v>
          </cell>
          <cell r="AW189">
            <v>129</v>
          </cell>
          <cell r="AX189">
            <v>6458</v>
          </cell>
          <cell r="AY189">
            <v>5113</v>
          </cell>
          <cell r="AZ189">
            <v>0</v>
          </cell>
          <cell r="BA189">
            <v>0</v>
          </cell>
          <cell r="BB189">
            <v>0</v>
          </cell>
          <cell r="BC189">
            <v>11571</v>
          </cell>
          <cell r="BD189">
            <v>62</v>
          </cell>
          <cell r="BE189">
            <v>0.75</v>
          </cell>
          <cell r="BF189">
            <v>0.94</v>
          </cell>
          <cell r="BG189">
            <v>0.98</v>
          </cell>
          <cell r="BH189">
            <v>89.7</v>
          </cell>
          <cell r="BI189">
            <v>3078</v>
          </cell>
          <cell r="BJ189">
            <v>-278</v>
          </cell>
          <cell r="BN189">
            <v>2800</v>
          </cell>
          <cell r="BO189">
            <v>140</v>
          </cell>
          <cell r="BP189">
            <v>-13</v>
          </cell>
          <cell r="BQ189">
            <v>0</v>
          </cell>
          <cell r="BR189">
            <v>0</v>
          </cell>
          <cell r="BS189">
            <v>0</v>
          </cell>
          <cell r="BT189">
            <v>127</v>
          </cell>
          <cell r="BU189">
            <v>12558</v>
          </cell>
          <cell r="BV189">
            <v>-1166</v>
          </cell>
          <cell r="BW189">
            <v>0</v>
          </cell>
          <cell r="BX189">
            <v>0</v>
          </cell>
          <cell r="BY189">
            <v>0</v>
          </cell>
          <cell r="BZ189">
            <v>11392</v>
          </cell>
          <cell r="CA189">
            <v>62</v>
          </cell>
          <cell r="CB189">
            <v>0.75</v>
          </cell>
          <cell r="CC189">
            <v>0.94</v>
          </cell>
          <cell r="CD189">
            <v>0.98</v>
          </cell>
          <cell r="CE189">
            <v>89.7</v>
          </cell>
          <cell r="CF189">
            <v>1266</v>
          </cell>
          <cell r="CH189">
            <v>534</v>
          </cell>
          <cell r="CK189">
            <v>1800</v>
          </cell>
          <cell r="CL189">
            <v>63</v>
          </cell>
          <cell r="CM189">
            <v>0</v>
          </cell>
          <cell r="CN189">
            <v>27</v>
          </cell>
          <cell r="CO189">
            <v>0</v>
          </cell>
          <cell r="CP189">
            <v>0</v>
          </cell>
          <cell r="CQ189">
            <v>90</v>
          </cell>
          <cell r="CR189">
            <v>5651</v>
          </cell>
          <cell r="CS189">
            <v>0</v>
          </cell>
          <cell r="CT189">
            <v>2422</v>
          </cell>
          <cell r="CU189">
            <v>0</v>
          </cell>
          <cell r="CV189">
            <v>0</v>
          </cell>
          <cell r="CW189">
            <v>8073</v>
          </cell>
          <cell r="CX189">
            <v>62</v>
          </cell>
          <cell r="CY189">
            <v>0.75</v>
          </cell>
          <cell r="CZ189">
            <v>0.94</v>
          </cell>
          <cell r="DA189">
            <v>0.98</v>
          </cell>
          <cell r="DB189">
            <v>89.7</v>
          </cell>
          <cell r="DC189">
            <v>2022</v>
          </cell>
          <cell r="DE189">
            <v>-622</v>
          </cell>
          <cell r="DH189">
            <v>1400</v>
          </cell>
          <cell r="DI189">
            <v>119</v>
          </cell>
          <cell r="DJ189">
            <v>0</v>
          </cell>
          <cell r="DK189">
            <v>-37</v>
          </cell>
          <cell r="DL189">
            <v>0</v>
          </cell>
          <cell r="DM189">
            <v>0</v>
          </cell>
          <cell r="DN189">
            <v>82</v>
          </cell>
          <cell r="DO189">
            <v>10674</v>
          </cell>
          <cell r="DP189">
            <v>0</v>
          </cell>
          <cell r="DQ189">
            <v>-3319</v>
          </cell>
          <cell r="DR189">
            <v>0</v>
          </cell>
          <cell r="DS189">
            <v>0</v>
          </cell>
          <cell r="DT189">
            <v>7355</v>
          </cell>
          <cell r="DU189">
            <v>62</v>
          </cell>
          <cell r="DV189">
            <v>0.75</v>
          </cell>
          <cell r="DW189">
            <v>0.94</v>
          </cell>
          <cell r="DX189">
            <v>0.98</v>
          </cell>
          <cell r="DY189">
            <v>89.7</v>
          </cell>
          <cell r="DZ189">
            <v>2459</v>
          </cell>
          <cell r="EB189">
            <v>141</v>
          </cell>
          <cell r="EE189">
            <v>2600</v>
          </cell>
        </row>
        <row r="190">
          <cell r="D190">
            <v>500</v>
          </cell>
          <cell r="E190">
            <v>27411</v>
          </cell>
          <cell r="F190" t="str">
            <v>PFF</v>
          </cell>
          <cell r="G190" t="str">
            <v>(SG)</v>
          </cell>
          <cell r="I190" t="str">
            <v>SER</v>
          </cell>
          <cell r="J190">
            <v>33</v>
          </cell>
          <cell r="K190">
            <v>0.75</v>
          </cell>
          <cell r="L190">
            <v>0.89</v>
          </cell>
          <cell r="M190">
            <v>0.98</v>
          </cell>
          <cell r="N190">
            <v>50.4</v>
          </cell>
          <cell r="O190">
            <v>1644</v>
          </cell>
          <cell r="T190">
            <v>1644</v>
          </cell>
          <cell r="U190">
            <v>82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82</v>
          </cell>
          <cell r="AA190">
            <v>4133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4133</v>
          </cell>
          <cell r="AG190">
            <v>33</v>
          </cell>
          <cell r="AH190">
            <v>0.75</v>
          </cell>
          <cell r="AI190">
            <v>0.89</v>
          </cell>
          <cell r="AJ190">
            <v>0.98</v>
          </cell>
          <cell r="AK190">
            <v>50.4</v>
          </cell>
          <cell r="AL190">
            <v>1359</v>
          </cell>
          <cell r="AM190">
            <v>1091</v>
          </cell>
          <cell r="AQ190">
            <v>2450</v>
          </cell>
          <cell r="AR190">
            <v>72</v>
          </cell>
          <cell r="AS190">
            <v>57</v>
          </cell>
          <cell r="AT190">
            <v>0</v>
          </cell>
          <cell r="AU190">
            <v>0</v>
          </cell>
          <cell r="AV190">
            <v>0</v>
          </cell>
          <cell r="AW190">
            <v>129</v>
          </cell>
          <cell r="AX190">
            <v>3629</v>
          </cell>
          <cell r="AY190">
            <v>2873</v>
          </cell>
          <cell r="AZ190">
            <v>0</v>
          </cell>
          <cell r="BA190">
            <v>0</v>
          </cell>
          <cell r="BB190">
            <v>0</v>
          </cell>
          <cell r="BC190">
            <v>6502</v>
          </cell>
          <cell r="BD190">
            <v>33</v>
          </cell>
          <cell r="BE190">
            <v>0.75</v>
          </cell>
          <cell r="BF190">
            <v>0.89</v>
          </cell>
          <cell r="BG190">
            <v>0.98</v>
          </cell>
          <cell r="BH190">
            <v>50.4</v>
          </cell>
          <cell r="BI190">
            <v>3078</v>
          </cell>
          <cell r="BJ190">
            <v>-278</v>
          </cell>
          <cell r="BN190">
            <v>2800</v>
          </cell>
          <cell r="BO190">
            <v>140</v>
          </cell>
          <cell r="BP190">
            <v>-13</v>
          </cell>
          <cell r="BQ190">
            <v>0</v>
          </cell>
          <cell r="BR190">
            <v>0</v>
          </cell>
          <cell r="BS190">
            <v>0</v>
          </cell>
          <cell r="BT190">
            <v>127</v>
          </cell>
          <cell r="BU190">
            <v>7056</v>
          </cell>
          <cell r="BV190">
            <v>-655</v>
          </cell>
          <cell r="BW190">
            <v>0</v>
          </cell>
          <cell r="BX190">
            <v>0</v>
          </cell>
          <cell r="BY190">
            <v>0</v>
          </cell>
          <cell r="BZ190">
            <v>6401</v>
          </cell>
          <cell r="CA190">
            <v>33</v>
          </cell>
          <cell r="CB190">
            <v>0.75</v>
          </cell>
          <cell r="CC190">
            <v>0.89</v>
          </cell>
          <cell r="CD190">
            <v>0.98</v>
          </cell>
          <cell r="CE190">
            <v>50.4</v>
          </cell>
          <cell r="CF190">
            <v>1266</v>
          </cell>
          <cell r="CH190">
            <v>534</v>
          </cell>
          <cell r="CK190">
            <v>1800</v>
          </cell>
          <cell r="CL190">
            <v>63</v>
          </cell>
          <cell r="CM190">
            <v>0</v>
          </cell>
          <cell r="CN190">
            <v>27</v>
          </cell>
          <cell r="CO190">
            <v>0</v>
          </cell>
          <cell r="CP190">
            <v>0</v>
          </cell>
          <cell r="CQ190">
            <v>90</v>
          </cell>
          <cell r="CR190">
            <v>3175</v>
          </cell>
          <cell r="CS190">
            <v>0</v>
          </cell>
          <cell r="CT190">
            <v>1361</v>
          </cell>
          <cell r="CU190">
            <v>0</v>
          </cell>
          <cell r="CV190">
            <v>0</v>
          </cell>
          <cell r="CW190">
            <v>4536</v>
          </cell>
          <cell r="CX190">
            <v>33</v>
          </cell>
          <cell r="CY190">
            <v>0.75</v>
          </cell>
          <cell r="CZ190">
            <v>0.89</v>
          </cell>
          <cell r="DA190">
            <v>0.98</v>
          </cell>
          <cell r="DB190">
            <v>50.4</v>
          </cell>
          <cell r="DC190">
            <v>2022</v>
          </cell>
          <cell r="DE190">
            <v>-622</v>
          </cell>
          <cell r="DH190">
            <v>1400</v>
          </cell>
          <cell r="DI190">
            <v>119</v>
          </cell>
          <cell r="DJ190">
            <v>0</v>
          </cell>
          <cell r="DK190">
            <v>-37</v>
          </cell>
          <cell r="DL190">
            <v>0</v>
          </cell>
          <cell r="DM190">
            <v>0</v>
          </cell>
          <cell r="DN190">
            <v>82</v>
          </cell>
          <cell r="DO190">
            <v>5998</v>
          </cell>
          <cell r="DP190">
            <v>0</v>
          </cell>
          <cell r="DQ190">
            <v>-1865</v>
          </cell>
          <cell r="DR190">
            <v>0</v>
          </cell>
          <cell r="DS190">
            <v>0</v>
          </cell>
          <cell r="DT190">
            <v>4133</v>
          </cell>
          <cell r="DU190">
            <v>33</v>
          </cell>
          <cell r="DV190">
            <v>0.75</v>
          </cell>
          <cell r="DW190">
            <v>0.89</v>
          </cell>
          <cell r="DX190">
            <v>0.98</v>
          </cell>
          <cell r="DY190">
            <v>50.4</v>
          </cell>
          <cell r="DZ190">
            <v>2459</v>
          </cell>
          <cell r="EB190">
            <v>141</v>
          </cell>
          <cell r="EE190">
            <v>2600</v>
          </cell>
        </row>
        <row r="191">
          <cell r="D191">
            <v>500</v>
          </cell>
          <cell r="E191">
            <v>27411</v>
          </cell>
          <cell r="F191" t="str">
            <v>NP5</v>
          </cell>
          <cell r="I191" t="str">
            <v>A/B</v>
          </cell>
          <cell r="J191">
            <v>22</v>
          </cell>
          <cell r="K191">
            <v>0.75</v>
          </cell>
          <cell r="L191">
            <v>0.85</v>
          </cell>
          <cell r="M191">
            <v>0.96</v>
          </cell>
          <cell r="N191">
            <v>35.9</v>
          </cell>
          <cell r="O191">
            <v>10287</v>
          </cell>
          <cell r="P191">
            <v>2463</v>
          </cell>
          <cell r="T191">
            <v>12750</v>
          </cell>
          <cell r="U191">
            <v>514</v>
          </cell>
          <cell r="V191">
            <v>123</v>
          </cell>
          <cell r="W191">
            <v>0</v>
          </cell>
          <cell r="X191">
            <v>0</v>
          </cell>
          <cell r="Y191">
            <v>0</v>
          </cell>
          <cell r="Z191">
            <v>638</v>
          </cell>
          <cell r="AA191">
            <v>18453</v>
          </cell>
          <cell r="AB191">
            <v>4416</v>
          </cell>
          <cell r="AC191">
            <v>0</v>
          </cell>
          <cell r="AD191">
            <v>0</v>
          </cell>
          <cell r="AE191">
            <v>0</v>
          </cell>
          <cell r="AF191">
            <v>22904</v>
          </cell>
          <cell r="AG191">
            <v>22</v>
          </cell>
          <cell r="AH191">
            <v>0.75</v>
          </cell>
          <cell r="AI191">
            <v>0.85</v>
          </cell>
          <cell r="AJ191">
            <v>0.96</v>
          </cell>
          <cell r="AK191">
            <v>35.9</v>
          </cell>
          <cell r="AL191">
            <v>9955</v>
          </cell>
          <cell r="AN191">
            <v>-355</v>
          </cell>
          <cell r="AQ191">
            <v>9600</v>
          </cell>
          <cell r="AR191">
            <v>524</v>
          </cell>
          <cell r="AS191">
            <v>0</v>
          </cell>
          <cell r="AT191">
            <v>-19</v>
          </cell>
          <cell r="AU191">
            <v>0</v>
          </cell>
          <cell r="AV191">
            <v>0</v>
          </cell>
          <cell r="AW191">
            <v>505</v>
          </cell>
          <cell r="AX191">
            <v>18812</v>
          </cell>
          <cell r="AY191">
            <v>0</v>
          </cell>
          <cell r="AZ191">
            <v>-682</v>
          </cell>
          <cell r="BA191">
            <v>0</v>
          </cell>
          <cell r="BB191">
            <v>0</v>
          </cell>
          <cell r="BC191">
            <v>18130</v>
          </cell>
          <cell r="BD191">
            <v>22</v>
          </cell>
          <cell r="BE191">
            <v>0.75</v>
          </cell>
          <cell r="BF191">
            <v>0.85</v>
          </cell>
          <cell r="BG191">
            <v>0.96</v>
          </cell>
          <cell r="BH191">
            <v>35.9</v>
          </cell>
          <cell r="BI191">
            <v>10629</v>
          </cell>
          <cell r="BK191">
            <v>-3429</v>
          </cell>
          <cell r="BN191">
            <v>7200</v>
          </cell>
          <cell r="BO191">
            <v>483</v>
          </cell>
          <cell r="BP191">
            <v>0</v>
          </cell>
          <cell r="BQ191">
            <v>-156</v>
          </cell>
          <cell r="BR191">
            <v>0</v>
          </cell>
          <cell r="BS191">
            <v>0</v>
          </cell>
          <cell r="BT191">
            <v>327</v>
          </cell>
          <cell r="BU191">
            <v>17340</v>
          </cell>
          <cell r="BV191">
            <v>0</v>
          </cell>
          <cell r="BW191">
            <v>-5600</v>
          </cell>
          <cell r="BX191">
            <v>0</v>
          </cell>
          <cell r="BY191">
            <v>0</v>
          </cell>
          <cell r="BZ191">
            <v>11739</v>
          </cell>
          <cell r="CA191">
            <v>22</v>
          </cell>
          <cell r="CB191">
            <v>0.75</v>
          </cell>
          <cell r="CC191">
            <v>0.85</v>
          </cell>
          <cell r="CD191">
            <v>0.96</v>
          </cell>
          <cell r="CE191">
            <v>35.9</v>
          </cell>
          <cell r="CF191">
            <v>10622</v>
          </cell>
          <cell r="CH191">
            <v>-2822</v>
          </cell>
          <cell r="CK191">
            <v>7800</v>
          </cell>
          <cell r="CL191">
            <v>531</v>
          </cell>
          <cell r="CM191">
            <v>0</v>
          </cell>
          <cell r="CN191">
            <v>-141</v>
          </cell>
          <cell r="CO191">
            <v>0</v>
          </cell>
          <cell r="CP191">
            <v>0</v>
          </cell>
          <cell r="CQ191">
            <v>390</v>
          </cell>
          <cell r="CR191">
            <v>19063</v>
          </cell>
          <cell r="CS191">
            <v>0</v>
          </cell>
          <cell r="CT191">
            <v>-5062</v>
          </cell>
          <cell r="CU191">
            <v>0</v>
          </cell>
          <cell r="CV191">
            <v>0</v>
          </cell>
          <cell r="CW191">
            <v>14001</v>
          </cell>
          <cell r="CX191">
            <v>22</v>
          </cell>
          <cell r="CY191">
            <v>0.75</v>
          </cell>
          <cell r="CZ191">
            <v>0.85</v>
          </cell>
          <cell r="DA191">
            <v>0.96</v>
          </cell>
          <cell r="DB191">
            <v>35.9</v>
          </cell>
          <cell r="DC191">
            <v>8446</v>
          </cell>
          <cell r="DD191">
            <v>2804</v>
          </cell>
          <cell r="DH191">
            <v>11250</v>
          </cell>
          <cell r="DI191">
            <v>497</v>
          </cell>
          <cell r="DJ191">
            <v>165</v>
          </cell>
          <cell r="DK191">
            <v>0</v>
          </cell>
          <cell r="DL191">
            <v>0</v>
          </cell>
          <cell r="DM191">
            <v>0</v>
          </cell>
          <cell r="DN191">
            <v>662</v>
          </cell>
          <cell r="DO191">
            <v>17842</v>
          </cell>
          <cell r="DP191">
            <v>5924</v>
          </cell>
          <cell r="DQ191">
            <v>0</v>
          </cell>
          <cell r="DR191">
            <v>0</v>
          </cell>
          <cell r="DS191">
            <v>0</v>
          </cell>
          <cell r="DT191">
            <v>23766</v>
          </cell>
          <cell r="DU191">
            <v>22</v>
          </cell>
          <cell r="DV191">
            <v>0.75</v>
          </cell>
          <cell r="DW191">
            <v>0.85</v>
          </cell>
          <cell r="DX191">
            <v>0.96</v>
          </cell>
          <cell r="DY191">
            <v>35.9</v>
          </cell>
          <cell r="DZ191">
            <v>12454</v>
          </cell>
          <cell r="EB191">
            <v>-4654</v>
          </cell>
          <cell r="EE191">
            <v>7800</v>
          </cell>
        </row>
        <row r="192">
          <cell r="D192">
            <v>500</v>
          </cell>
          <cell r="E192">
            <v>27411</v>
          </cell>
          <cell r="F192" t="str">
            <v>ＺＭ</v>
          </cell>
          <cell r="H192" t="str">
            <v>2/4W</v>
          </cell>
          <cell r="I192" t="str">
            <v>A/B</v>
          </cell>
          <cell r="J192">
            <v>22</v>
          </cell>
          <cell r="K192">
            <v>0.75</v>
          </cell>
          <cell r="L192">
            <v>0.85</v>
          </cell>
          <cell r="M192">
            <v>0.96</v>
          </cell>
          <cell r="N192">
            <v>35.9</v>
          </cell>
          <cell r="O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22</v>
          </cell>
          <cell r="AH192">
            <v>0.75</v>
          </cell>
          <cell r="AI192">
            <v>0.85</v>
          </cell>
          <cell r="AJ192">
            <v>0.96</v>
          </cell>
          <cell r="AK192">
            <v>35.9</v>
          </cell>
          <cell r="AL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22</v>
          </cell>
          <cell r="BE192">
            <v>0.75</v>
          </cell>
          <cell r="BF192">
            <v>0.85</v>
          </cell>
          <cell r="BG192">
            <v>0.96</v>
          </cell>
          <cell r="BH192">
            <v>35.9</v>
          </cell>
          <cell r="BI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22</v>
          </cell>
          <cell r="CB192">
            <v>0.75</v>
          </cell>
          <cell r="CC192">
            <v>0.85</v>
          </cell>
          <cell r="CD192">
            <v>0.96</v>
          </cell>
          <cell r="CE192">
            <v>35.9</v>
          </cell>
          <cell r="CF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22</v>
          </cell>
          <cell r="CY192">
            <v>0.75</v>
          </cell>
          <cell r="CZ192">
            <v>0.85</v>
          </cell>
          <cell r="DA192">
            <v>0.96</v>
          </cell>
          <cell r="DB192">
            <v>35.9</v>
          </cell>
          <cell r="DC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22</v>
          </cell>
          <cell r="DV192">
            <v>0.75</v>
          </cell>
          <cell r="DW192">
            <v>0.85</v>
          </cell>
          <cell r="DX192">
            <v>0.96</v>
          </cell>
          <cell r="DY192">
            <v>35.9</v>
          </cell>
          <cell r="DZ192">
            <v>0</v>
          </cell>
          <cell r="EE192">
            <v>0</v>
          </cell>
        </row>
        <row r="193">
          <cell r="D193">
            <v>500</v>
          </cell>
          <cell r="O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L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I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F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C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Z193">
            <v>0</v>
          </cell>
          <cell r="EE193">
            <v>0</v>
          </cell>
        </row>
        <row r="194">
          <cell r="N194">
            <v>75.224999999999994</v>
          </cell>
          <cell r="O194">
            <v>640.59090909090912</v>
          </cell>
          <cell r="P194">
            <v>125.59090909090909</v>
          </cell>
          <cell r="Q194">
            <v>0</v>
          </cell>
          <cell r="R194">
            <v>0</v>
          </cell>
          <cell r="S194">
            <v>0</v>
          </cell>
          <cell r="T194">
            <v>766.18181818181813</v>
          </cell>
          <cell r="AK194">
            <v>75.224999999999994</v>
          </cell>
          <cell r="AL194">
            <v>682.89473684210532</v>
          </cell>
          <cell r="AM194">
            <v>114.84210526315789</v>
          </cell>
          <cell r="AN194">
            <v>-34.578947368421055</v>
          </cell>
          <cell r="AO194">
            <v>0</v>
          </cell>
          <cell r="AP194">
            <v>0</v>
          </cell>
          <cell r="AQ194">
            <v>763.15789473684208</v>
          </cell>
          <cell r="BH194">
            <v>75.224999999999994</v>
          </cell>
          <cell r="BI194">
            <v>738.93162393162402</v>
          </cell>
          <cell r="BJ194">
            <v>-23.760683760683762</v>
          </cell>
          <cell r="BK194">
            <v>-151.06837606837607</v>
          </cell>
          <cell r="BL194">
            <v>0</v>
          </cell>
          <cell r="BM194">
            <v>0</v>
          </cell>
          <cell r="BN194">
            <v>564.10256410256409</v>
          </cell>
          <cell r="CE194">
            <v>75.224999999999994</v>
          </cell>
          <cell r="CF194">
            <v>666.9</v>
          </cell>
          <cell r="CG194">
            <v>0</v>
          </cell>
          <cell r="CH194">
            <v>-96.9</v>
          </cell>
          <cell r="CI194">
            <v>0</v>
          </cell>
          <cell r="CJ194">
            <v>0</v>
          </cell>
          <cell r="CK194">
            <v>570</v>
          </cell>
          <cell r="DB194">
            <v>75.224999999999994</v>
          </cell>
          <cell r="DC194">
            <v>703</v>
          </cell>
          <cell r="DD194">
            <v>155.77777777777777</v>
          </cell>
          <cell r="DE194">
            <v>-78.222222222222229</v>
          </cell>
          <cell r="DF194">
            <v>0</v>
          </cell>
          <cell r="DG194">
            <v>0</v>
          </cell>
          <cell r="DH194">
            <v>780.55555555555554</v>
          </cell>
          <cell r="DY194">
            <v>75.224999999999994</v>
          </cell>
          <cell r="DZ194">
            <v>775.45851528384287</v>
          </cell>
          <cell r="EA194">
            <v>0.61135371179039311</v>
          </cell>
          <cell r="EB194">
            <v>-190.9170305676856</v>
          </cell>
          <cell r="EC194">
            <v>0</v>
          </cell>
          <cell r="ED194">
            <v>0</v>
          </cell>
          <cell r="EE194">
            <v>585.15283842794759</v>
          </cell>
        </row>
        <row r="195">
          <cell r="O195">
            <v>14093</v>
          </cell>
          <cell r="P195">
            <v>2763</v>
          </cell>
          <cell r="Q195">
            <v>0</v>
          </cell>
          <cell r="R195">
            <v>0</v>
          </cell>
          <cell r="S195">
            <v>0</v>
          </cell>
          <cell r="T195">
            <v>16856</v>
          </cell>
          <cell r="U195">
            <v>704</v>
          </cell>
          <cell r="V195">
            <v>139</v>
          </cell>
          <cell r="W195">
            <v>0</v>
          </cell>
          <cell r="X195">
            <v>0</v>
          </cell>
          <cell r="Y195">
            <v>0</v>
          </cell>
          <cell r="Z195">
            <v>842</v>
          </cell>
          <cell r="AA195">
            <v>31762</v>
          </cell>
          <cell r="AB195">
            <v>5537</v>
          </cell>
          <cell r="AC195">
            <v>0</v>
          </cell>
          <cell r="AD195">
            <v>0</v>
          </cell>
          <cell r="AE195">
            <v>0</v>
          </cell>
          <cell r="AF195">
            <v>37194</v>
          </cell>
          <cell r="AL195">
            <v>12975</v>
          </cell>
          <cell r="AM195">
            <v>2182</v>
          </cell>
          <cell r="AN195">
            <v>-657</v>
          </cell>
          <cell r="AO195">
            <v>0</v>
          </cell>
          <cell r="AP195">
            <v>0</v>
          </cell>
          <cell r="AQ195">
            <v>14500</v>
          </cell>
          <cell r="AR195">
            <v>684</v>
          </cell>
          <cell r="AS195">
            <v>114</v>
          </cell>
          <cell r="AT195">
            <v>-35</v>
          </cell>
          <cell r="AU195">
            <v>0</v>
          </cell>
          <cell r="AV195">
            <v>0</v>
          </cell>
          <cell r="AW195">
            <v>763</v>
          </cell>
          <cell r="AX195">
            <v>30020</v>
          </cell>
          <cell r="AY195">
            <v>7986</v>
          </cell>
          <cell r="AZ195">
            <v>-1803</v>
          </cell>
          <cell r="BA195">
            <v>0</v>
          </cell>
          <cell r="BB195">
            <v>0</v>
          </cell>
          <cell r="BC195">
            <v>36203</v>
          </cell>
          <cell r="BI195">
            <v>17291</v>
          </cell>
          <cell r="BJ195">
            <v>-556</v>
          </cell>
          <cell r="BK195">
            <v>-3535</v>
          </cell>
          <cell r="BL195">
            <v>0</v>
          </cell>
          <cell r="BM195">
            <v>0</v>
          </cell>
          <cell r="BN195">
            <v>13200</v>
          </cell>
          <cell r="BO195">
            <v>787</v>
          </cell>
          <cell r="BP195">
            <v>-26</v>
          </cell>
          <cell r="BQ195">
            <v>-160</v>
          </cell>
          <cell r="BR195">
            <v>0</v>
          </cell>
          <cell r="BS195">
            <v>0</v>
          </cell>
          <cell r="BT195">
            <v>599</v>
          </cell>
          <cell r="BU195">
            <v>38635</v>
          </cell>
          <cell r="BV195">
            <v>-1821</v>
          </cell>
          <cell r="BW195">
            <v>-5880</v>
          </cell>
          <cell r="BX195">
            <v>0</v>
          </cell>
          <cell r="BY195">
            <v>0</v>
          </cell>
          <cell r="BZ195">
            <v>30793</v>
          </cell>
          <cell r="CF195">
            <v>13338</v>
          </cell>
          <cell r="CG195">
            <v>0</v>
          </cell>
          <cell r="CH195">
            <v>-1938</v>
          </cell>
          <cell r="CI195">
            <v>0</v>
          </cell>
          <cell r="CJ195">
            <v>0</v>
          </cell>
          <cell r="CK195">
            <v>11400</v>
          </cell>
          <cell r="CL195">
            <v>667</v>
          </cell>
          <cell r="CM195">
            <v>0</v>
          </cell>
          <cell r="CN195">
            <v>-97</v>
          </cell>
          <cell r="CO195">
            <v>0</v>
          </cell>
          <cell r="CP195">
            <v>0</v>
          </cell>
          <cell r="CQ195">
            <v>570</v>
          </cell>
          <cell r="CR195">
            <v>28590</v>
          </cell>
          <cell r="CS195">
            <v>0</v>
          </cell>
          <cell r="CT195">
            <v>-1980</v>
          </cell>
          <cell r="CU195">
            <v>0</v>
          </cell>
          <cell r="CV195">
            <v>0</v>
          </cell>
          <cell r="CW195">
            <v>26610</v>
          </cell>
          <cell r="DC195">
            <v>12654</v>
          </cell>
          <cell r="DD195">
            <v>2804</v>
          </cell>
          <cell r="DE195">
            <v>-1408</v>
          </cell>
          <cell r="DF195">
            <v>0</v>
          </cell>
          <cell r="DG195">
            <v>0</v>
          </cell>
          <cell r="DH195">
            <v>14050</v>
          </cell>
          <cell r="DI195">
            <v>745</v>
          </cell>
          <cell r="DJ195">
            <v>165</v>
          </cell>
          <cell r="DK195">
            <v>-84</v>
          </cell>
          <cell r="DL195">
            <v>0</v>
          </cell>
          <cell r="DM195">
            <v>0</v>
          </cell>
          <cell r="DN195">
            <v>826</v>
          </cell>
          <cell r="DO195">
            <v>35215</v>
          </cell>
          <cell r="DP195">
            <v>5924</v>
          </cell>
          <cell r="DQ195">
            <v>-5885</v>
          </cell>
          <cell r="DR195">
            <v>0</v>
          </cell>
          <cell r="DS195">
            <v>0</v>
          </cell>
          <cell r="DT195">
            <v>35254</v>
          </cell>
          <cell r="DZ195">
            <v>17758</v>
          </cell>
          <cell r="EA195">
            <v>14</v>
          </cell>
          <cell r="EB195">
            <v>-4372</v>
          </cell>
          <cell r="EC195">
            <v>0</v>
          </cell>
          <cell r="ED195">
            <v>0</v>
          </cell>
          <cell r="EE195">
            <v>13400</v>
          </cell>
        </row>
        <row r="197">
          <cell r="O197" t="str">
            <v>４月</v>
          </cell>
          <cell r="S197">
            <v>0</v>
          </cell>
          <cell r="T197">
            <v>20</v>
          </cell>
          <cell r="AF197">
            <v>20</v>
          </cell>
          <cell r="AL197" t="str">
            <v>５月</v>
          </cell>
          <cell r="AP197">
            <v>0</v>
          </cell>
          <cell r="AQ197">
            <v>19</v>
          </cell>
          <cell r="BC197">
            <v>19</v>
          </cell>
          <cell r="BI197" t="str">
            <v>６月</v>
          </cell>
          <cell r="BM197">
            <v>0.7</v>
          </cell>
          <cell r="BN197">
            <v>22</v>
          </cell>
          <cell r="BZ197">
            <v>22</v>
          </cell>
          <cell r="CF197" t="str">
            <v>７月</v>
          </cell>
          <cell r="CJ197">
            <v>1</v>
          </cell>
          <cell r="CK197">
            <v>20</v>
          </cell>
          <cell r="CW197">
            <v>20</v>
          </cell>
          <cell r="DC197" t="str">
            <v>８月</v>
          </cell>
          <cell r="DG197">
            <v>1</v>
          </cell>
          <cell r="DH197">
            <v>17</v>
          </cell>
          <cell r="DT197">
            <v>17</v>
          </cell>
          <cell r="DZ197" t="str">
            <v>９月</v>
          </cell>
          <cell r="ED197">
            <v>2</v>
          </cell>
          <cell r="EE197">
            <v>21.5</v>
          </cell>
        </row>
        <row r="198">
          <cell r="D198" t="str">
            <v>引当</v>
          </cell>
          <cell r="L198" t="str">
            <v>DC</v>
          </cell>
          <cell r="M198" t="str">
            <v>MA</v>
          </cell>
          <cell r="O198" t="str">
            <v>生          産</v>
          </cell>
          <cell r="T198" t="str">
            <v>/月</v>
          </cell>
          <cell r="U198" t="str">
            <v>生          産</v>
          </cell>
          <cell r="Z198" t="str">
            <v>/日</v>
          </cell>
          <cell r="AA198" t="str">
            <v>工          数</v>
          </cell>
          <cell r="AF198" t="str">
            <v>/日</v>
          </cell>
          <cell r="AI198" t="str">
            <v>DC</v>
          </cell>
          <cell r="AJ198" t="str">
            <v>MA</v>
          </cell>
          <cell r="AL198" t="str">
            <v>生          産</v>
          </cell>
          <cell r="AQ198" t="str">
            <v>/月</v>
          </cell>
          <cell r="AR198" t="str">
            <v>生          産</v>
          </cell>
          <cell r="AW198" t="str">
            <v>/日</v>
          </cell>
          <cell r="AX198" t="str">
            <v>工          数</v>
          </cell>
          <cell r="BC198" t="str">
            <v>/日</v>
          </cell>
          <cell r="BF198" t="str">
            <v>DC</v>
          </cell>
          <cell r="BG198" t="str">
            <v>MA</v>
          </cell>
          <cell r="BI198" t="str">
            <v>生          産</v>
          </cell>
          <cell r="BN198" t="str">
            <v>/月</v>
          </cell>
          <cell r="BO198" t="str">
            <v>生          産</v>
          </cell>
          <cell r="BT198" t="str">
            <v>/日</v>
          </cell>
          <cell r="BU198" t="str">
            <v>工          数</v>
          </cell>
          <cell r="BZ198" t="str">
            <v>/日</v>
          </cell>
          <cell r="CC198" t="str">
            <v>DC</v>
          </cell>
          <cell r="CD198" t="str">
            <v>MA</v>
          </cell>
          <cell r="CF198" t="str">
            <v>生          産</v>
          </cell>
          <cell r="CK198" t="str">
            <v>/月</v>
          </cell>
          <cell r="CL198" t="str">
            <v>生          産</v>
          </cell>
          <cell r="CQ198" t="str">
            <v>/日</v>
          </cell>
          <cell r="CR198" t="str">
            <v>工          数</v>
          </cell>
          <cell r="CW198" t="str">
            <v>/日</v>
          </cell>
          <cell r="CZ198" t="str">
            <v>DC</v>
          </cell>
          <cell r="DA198" t="str">
            <v>MA</v>
          </cell>
          <cell r="DC198" t="str">
            <v>生          産</v>
          </cell>
          <cell r="DH198" t="str">
            <v>/月</v>
          </cell>
          <cell r="DI198" t="str">
            <v>生          産</v>
          </cell>
          <cell r="DN198" t="str">
            <v>/日</v>
          </cell>
          <cell r="DO198" t="str">
            <v>工          数</v>
          </cell>
          <cell r="DT198" t="str">
            <v>/日</v>
          </cell>
          <cell r="DW198" t="str">
            <v>DC</v>
          </cell>
          <cell r="DX198" t="str">
            <v>MA</v>
          </cell>
          <cell r="DZ198" t="str">
            <v>生          産</v>
          </cell>
          <cell r="EE198" t="str">
            <v>/月</v>
          </cell>
        </row>
        <row r="199">
          <cell r="D199" t="str">
            <v>M/C</v>
          </cell>
          <cell r="E199" t="str">
            <v>部              番</v>
          </cell>
          <cell r="J199" t="str">
            <v>C T</v>
          </cell>
          <cell r="K199" t="str">
            <v>稼動率</v>
          </cell>
          <cell r="L199" t="str">
            <v>合格率</v>
          </cell>
          <cell r="M199" t="str">
            <v>合格率</v>
          </cell>
          <cell r="N199" t="str">
            <v>S T</v>
          </cell>
          <cell r="O199" t="str">
            <v>基本</v>
          </cell>
          <cell r="P199" t="str">
            <v>追込</v>
          </cell>
          <cell r="Q199" t="str">
            <v>活用</v>
          </cell>
          <cell r="R199" t="str">
            <v>フレキ</v>
          </cell>
          <cell r="S199" t="str">
            <v>外作</v>
          </cell>
          <cell r="T199" t="str">
            <v>実行</v>
          </cell>
          <cell r="U199" t="str">
            <v>基本</v>
          </cell>
          <cell r="V199" t="str">
            <v>追込</v>
          </cell>
          <cell r="W199" t="str">
            <v>活用</v>
          </cell>
          <cell r="X199" t="str">
            <v>フレキ</v>
          </cell>
          <cell r="Y199" t="str">
            <v>外作</v>
          </cell>
          <cell r="Z199" t="str">
            <v>実行</v>
          </cell>
          <cell r="AA199" t="str">
            <v>基本</v>
          </cell>
          <cell r="AB199" t="str">
            <v>追込</v>
          </cell>
          <cell r="AC199" t="str">
            <v>活用</v>
          </cell>
          <cell r="AD199" t="str">
            <v>フレキ</v>
          </cell>
          <cell r="AE199" t="str">
            <v>外作</v>
          </cell>
          <cell r="AF199" t="str">
            <v>実行</v>
          </cell>
          <cell r="AG199" t="str">
            <v>C T</v>
          </cell>
          <cell r="AH199" t="str">
            <v>稼動率</v>
          </cell>
          <cell r="AI199" t="str">
            <v>合格率</v>
          </cell>
          <cell r="AJ199" t="str">
            <v>合格率</v>
          </cell>
          <cell r="AK199" t="str">
            <v>S T</v>
          </cell>
          <cell r="AL199" t="str">
            <v>基本</v>
          </cell>
          <cell r="AM199" t="str">
            <v>追込</v>
          </cell>
          <cell r="AN199" t="str">
            <v>活用</v>
          </cell>
          <cell r="AO199" t="str">
            <v>フレキ</v>
          </cell>
          <cell r="AP199" t="str">
            <v>外作</v>
          </cell>
          <cell r="AQ199" t="str">
            <v>実行</v>
          </cell>
          <cell r="AR199" t="str">
            <v>基本</v>
          </cell>
          <cell r="AS199" t="str">
            <v>追込</v>
          </cell>
          <cell r="AT199" t="str">
            <v>活用</v>
          </cell>
          <cell r="AU199" t="str">
            <v>フレキ</v>
          </cell>
          <cell r="AV199" t="str">
            <v>外作</v>
          </cell>
          <cell r="AW199" t="str">
            <v>実行</v>
          </cell>
          <cell r="AX199" t="str">
            <v>基本</v>
          </cell>
          <cell r="AY199" t="str">
            <v>追込</v>
          </cell>
          <cell r="AZ199" t="str">
            <v>活用</v>
          </cell>
          <cell r="BA199" t="str">
            <v>フレキ</v>
          </cell>
          <cell r="BB199" t="str">
            <v>外作</v>
          </cell>
          <cell r="BC199" t="str">
            <v>実行</v>
          </cell>
          <cell r="BD199" t="str">
            <v>C T</v>
          </cell>
          <cell r="BE199" t="str">
            <v>稼動率</v>
          </cell>
          <cell r="BF199" t="str">
            <v>合格率</v>
          </cell>
          <cell r="BG199" t="str">
            <v>合格率</v>
          </cell>
          <cell r="BH199" t="str">
            <v>S T</v>
          </cell>
          <cell r="BI199" t="str">
            <v>基本</v>
          </cell>
          <cell r="BJ199" t="str">
            <v>追込</v>
          </cell>
          <cell r="BK199" t="str">
            <v>活用</v>
          </cell>
          <cell r="BL199" t="str">
            <v>フレキ</v>
          </cell>
          <cell r="BM199" t="str">
            <v>外作</v>
          </cell>
          <cell r="BN199" t="str">
            <v>実行</v>
          </cell>
          <cell r="BO199" t="str">
            <v>基本</v>
          </cell>
          <cell r="BP199" t="str">
            <v>追込</v>
          </cell>
          <cell r="BQ199" t="str">
            <v>活用</v>
          </cell>
          <cell r="BR199" t="str">
            <v>フレキ</v>
          </cell>
          <cell r="BS199" t="str">
            <v>外作</v>
          </cell>
          <cell r="BT199" t="str">
            <v>実行</v>
          </cell>
          <cell r="BU199" t="str">
            <v>基本</v>
          </cell>
          <cell r="BV199" t="str">
            <v>追込</v>
          </cell>
          <cell r="BW199" t="str">
            <v>活用</v>
          </cell>
          <cell r="BX199" t="str">
            <v>フレキ</v>
          </cell>
          <cell r="BY199" t="str">
            <v>外作</v>
          </cell>
          <cell r="BZ199" t="str">
            <v>実行</v>
          </cell>
          <cell r="CA199" t="str">
            <v>C T</v>
          </cell>
          <cell r="CB199" t="str">
            <v>稼動率</v>
          </cell>
          <cell r="CC199" t="str">
            <v>合格率</v>
          </cell>
          <cell r="CD199" t="str">
            <v>合格率</v>
          </cell>
          <cell r="CE199" t="str">
            <v>S T</v>
          </cell>
          <cell r="CF199" t="str">
            <v>基本</v>
          </cell>
          <cell r="CG199" t="str">
            <v>追込</v>
          </cell>
          <cell r="CH199" t="str">
            <v>活用</v>
          </cell>
          <cell r="CI199" t="str">
            <v>フレキ</v>
          </cell>
          <cell r="CJ199" t="str">
            <v>外作</v>
          </cell>
          <cell r="CK199" t="str">
            <v>実行</v>
          </cell>
          <cell r="CL199" t="str">
            <v>基本</v>
          </cell>
          <cell r="CM199" t="str">
            <v>追込</v>
          </cell>
          <cell r="CN199" t="str">
            <v>活用</v>
          </cell>
          <cell r="CO199" t="str">
            <v>フレキ</v>
          </cell>
          <cell r="CP199" t="str">
            <v>外作</v>
          </cell>
          <cell r="CQ199" t="str">
            <v>実行</v>
          </cell>
          <cell r="CR199" t="str">
            <v>基本</v>
          </cell>
          <cell r="CS199" t="str">
            <v>追込</v>
          </cell>
          <cell r="CT199" t="str">
            <v>活用</v>
          </cell>
          <cell r="CU199" t="str">
            <v>フレキ</v>
          </cell>
          <cell r="CV199" t="str">
            <v>外作</v>
          </cell>
          <cell r="CW199" t="str">
            <v>実行</v>
          </cell>
          <cell r="CX199" t="str">
            <v>C T</v>
          </cell>
          <cell r="CY199" t="str">
            <v>稼動率</v>
          </cell>
          <cell r="CZ199" t="str">
            <v>合格率</v>
          </cell>
          <cell r="DA199" t="str">
            <v>合格率</v>
          </cell>
          <cell r="DB199" t="str">
            <v>S T</v>
          </cell>
          <cell r="DC199" t="str">
            <v>基本</v>
          </cell>
          <cell r="DD199" t="str">
            <v>追込</v>
          </cell>
          <cell r="DE199" t="str">
            <v>活用</v>
          </cell>
          <cell r="DF199" t="str">
            <v>フレキ</v>
          </cell>
          <cell r="DG199" t="str">
            <v>外作</v>
          </cell>
          <cell r="DH199" t="str">
            <v>実行</v>
          </cell>
          <cell r="DI199" t="str">
            <v>基本</v>
          </cell>
          <cell r="DJ199" t="str">
            <v>追込</v>
          </cell>
          <cell r="DK199" t="str">
            <v>活用</v>
          </cell>
          <cell r="DL199" t="str">
            <v>フレキ</v>
          </cell>
          <cell r="DM199" t="str">
            <v>外作</v>
          </cell>
          <cell r="DN199" t="str">
            <v>実行</v>
          </cell>
          <cell r="DO199" t="str">
            <v>基本</v>
          </cell>
          <cell r="DP199" t="str">
            <v>追込</v>
          </cell>
          <cell r="DQ199" t="str">
            <v>活用</v>
          </cell>
          <cell r="DR199" t="str">
            <v>フレキ</v>
          </cell>
          <cell r="DS199" t="str">
            <v>外作</v>
          </cell>
          <cell r="DT199" t="str">
            <v>実行</v>
          </cell>
          <cell r="DU199" t="str">
            <v>C T</v>
          </cell>
          <cell r="DV199" t="str">
            <v>稼動率</v>
          </cell>
          <cell r="DW199" t="str">
            <v>合格率</v>
          </cell>
          <cell r="DX199" t="str">
            <v>合格率</v>
          </cell>
          <cell r="DY199" t="str">
            <v>S T</v>
          </cell>
          <cell r="DZ199" t="str">
            <v>基本</v>
          </cell>
          <cell r="EA199" t="str">
            <v>追込</v>
          </cell>
          <cell r="EB199" t="str">
            <v>活用</v>
          </cell>
          <cell r="EC199" t="str">
            <v>フレキ</v>
          </cell>
          <cell r="ED199" t="str">
            <v>外作</v>
          </cell>
          <cell r="EE199" t="str">
            <v>実行</v>
          </cell>
        </row>
        <row r="200">
          <cell r="D200">
            <v>500</v>
          </cell>
          <cell r="E200">
            <v>12100</v>
          </cell>
          <cell r="F200" t="str">
            <v>ZF6</v>
          </cell>
          <cell r="G200" t="str">
            <v>GX390</v>
          </cell>
          <cell r="I200" t="str">
            <v>CYL</v>
          </cell>
          <cell r="J200">
            <v>72</v>
          </cell>
          <cell r="K200">
            <v>0.8</v>
          </cell>
          <cell r="L200">
            <v>0.96</v>
          </cell>
          <cell r="M200">
            <v>0.97</v>
          </cell>
          <cell r="N200">
            <v>96.6</v>
          </cell>
          <cell r="O200">
            <v>13815</v>
          </cell>
          <cell r="P200">
            <v>1000</v>
          </cell>
          <cell r="T200">
            <v>14815</v>
          </cell>
          <cell r="U200">
            <v>691</v>
          </cell>
          <cell r="V200">
            <v>50</v>
          </cell>
          <cell r="W200">
            <v>0</v>
          </cell>
          <cell r="X200">
            <v>0</v>
          </cell>
          <cell r="Y200">
            <v>0</v>
          </cell>
          <cell r="Z200">
            <v>741</v>
          </cell>
          <cell r="AA200">
            <v>66751</v>
          </cell>
          <cell r="AB200">
            <v>4830</v>
          </cell>
          <cell r="AC200">
            <v>0</v>
          </cell>
          <cell r="AD200">
            <v>0</v>
          </cell>
          <cell r="AE200">
            <v>0</v>
          </cell>
          <cell r="AF200">
            <v>71581</v>
          </cell>
          <cell r="AG200">
            <v>72</v>
          </cell>
          <cell r="AH200">
            <v>0.8</v>
          </cell>
          <cell r="AI200">
            <v>0.96</v>
          </cell>
          <cell r="AJ200">
            <v>0.97</v>
          </cell>
          <cell r="AK200">
            <v>96.6</v>
          </cell>
          <cell r="AL200">
            <v>16314</v>
          </cell>
          <cell r="AM200">
            <v>1300</v>
          </cell>
          <cell r="AQ200">
            <v>17614</v>
          </cell>
          <cell r="AR200">
            <v>859</v>
          </cell>
          <cell r="AS200">
            <v>68</v>
          </cell>
          <cell r="AT200">
            <v>0</v>
          </cell>
          <cell r="AU200">
            <v>0</v>
          </cell>
          <cell r="AV200">
            <v>0</v>
          </cell>
          <cell r="AW200">
            <v>927</v>
          </cell>
          <cell r="AX200">
            <v>82979</v>
          </cell>
          <cell r="AY200">
            <v>6569</v>
          </cell>
          <cell r="AZ200">
            <v>0</v>
          </cell>
          <cell r="BA200">
            <v>0</v>
          </cell>
          <cell r="BB200">
            <v>0</v>
          </cell>
          <cell r="BC200">
            <v>89548</v>
          </cell>
          <cell r="BD200">
            <v>72</v>
          </cell>
          <cell r="BE200">
            <v>0.8</v>
          </cell>
          <cell r="BF200">
            <v>0.96</v>
          </cell>
          <cell r="BG200">
            <v>0.97</v>
          </cell>
          <cell r="BH200">
            <v>96.6</v>
          </cell>
          <cell r="BI200">
            <v>18200</v>
          </cell>
          <cell r="BJ200">
            <v>1400</v>
          </cell>
          <cell r="BN200">
            <v>19600</v>
          </cell>
          <cell r="BO200">
            <v>827</v>
          </cell>
          <cell r="BP200">
            <v>64</v>
          </cell>
          <cell r="BQ200">
            <v>0</v>
          </cell>
          <cell r="BR200">
            <v>0</v>
          </cell>
          <cell r="BS200">
            <v>0</v>
          </cell>
          <cell r="BT200">
            <v>891</v>
          </cell>
          <cell r="BU200">
            <v>79888</v>
          </cell>
          <cell r="BV200">
            <v>6182</v>
          </cell>
          <cell r="BW200">
            <v>0</v>
          </cell>
          <cell r="BX200">
            <v>0</v>
          </cell>
          <cell r="BY200">
            <v>0</v>
          </cell>
          <cell r="BZ200">
            <v>86071</v>
          </cell>
          <cell r="CA200">
            <v>72</v>
          </cell>
          <cell r="CB200">
            <v>0.8</v>
          </cell>
          <cell r="CC200">
            <v>0.96</v>
          </cell>
          <cell r="CD200">
            <v>0.97</v>
          </cell>
          <cell r="CE200">
            <v>96.6</v>
          </cell>
          <cell r="CF200">
            <v>19302</v>
          </cell>
          <cell r="CG200">
            <v>2700</v>
          </cell>
          <cell r="CK200">
            <v>22002</v>
          </cell>
          <cell r="CL200">
            <v>965</v>
          </cell>
          <cell r="CM200">
            <v>135</v>
          </cell>
          <cell r="CN200">
            <v>0</v>
          </cell>
          <cell r="CO200">
            <v>0</v>
          </cell>
          <cell r="CP200">
            <v>0</v>
          </cell>
          <cell r="CQ200">
            <v>1100</v>
          </cell>
          <cell r="CR200">
            <v>93219</v>
          </cell>
          <cell r="CS200">
            <v>13041</v>
          </cell>
          <cell r="CT200">
            <v>0</v>
          </cell>
          <cell r="CU200">
            <v>0</v>
          </cell>
          <cell r="CV200">
            <v>0</v>
          </cell>
          <cell r="CW200">
            <v>106260</v>
          </cell>
          <cell r="CX200">
            <v>72</v>
          </cell>
          <cell r="CY200">
            <v>0.8</v>
          </cell>
          <cell r="CZ200">
            <v>0.96</v>
          </cell>
          <cell r="DA200">
            <v>0.97</v>
          </cell>
          <cell r="DB200">
            <v>96.6</v>
          </cell>
          <cell r="DC200">
            <v>20857</v>
          </cell>
          <cell r="DE200">
            <v>-1950</v>
          </cell>
          <cell r="DH200">
            <v>18907</v>
          </cell>
          <cell r="DI200">
            <v>1227</v>
          </cell>
          <cell r="DJ200">
            <v>0</v>
          </cell>
          <cell r="DK200">
            <v>-115</v>
          </cell>
          <cell r="DL200">
            <v>0</v>
          </cell>
          <cell r="DM200">
            <v>0</v>
          </cell>
          <cell r="DN200">
            <v>1112</v>
          </cell>
          <cell r="DO200">
            <v>118528</v>
          </cell>
          <cell r="DP200">
            <v>0</v>
          </cell>
          <cell r="DQ200">
            <v>-11109</v>
          </cell>
          <cell r="DR200">
            <v>0</v>
          </cell>
          <cell r="DS200">
            <v>0</v>
          </cell>
          <cell r="DT200">
            <v>107419</v>
          </cell>
          <cell r="DU200">
            <v>72</v>
          </cell>
          <cell r="DV200">
            <v>0.8</v>
          </cell>
          <cell r="DW200">
            <v>0.96</v>
          </cell>
          <cell r="DX200">
            <v>0.97</v>
          </cell>
          <cell r="DY200">
            <v>96.6</v>
          </cell>
          <cell r="DZ200">
            <v>20859</v>
          </cell>
          <cell r="EB200">
            <v>-750</v>
          </cell>
          <cell r="ED200">
            <v>0</v>
          </cell>
          <cell r="EE200">
            <v>20109</v>
          </cell>
        </row>
        <row r="201">
          <cell r="D201">
            <v>500</v>
          </cell>
          <cell r="E201">
            <v>12100</v>
          </cell>
          <cell r="F201" t="str">
            <v>ZE3</v>
          </cell>
          <cell r="G201" t="str">
            <v>GX340</v>
          </cell>
          <cell r="I201" t="str">
            <v>CYL</v>
          </cell>
          <cell r="J201">
            <v>72</v>
          </cell>
          <cell r="K201">
            <v>0.8</v>
          </cell>
          <cell r="L201">
            <v>0.96</v>
          </cell>
          <cell r="M201">
            <v>0.97</v>
          </cell>
          <cell r="N201">
            <v>96.6</v>
          </cell>
          <cell r="O201">
            <v>12243</v>
          </cell>
          <cell r="P201">
            <v>500</v>
          </cell>
          <cell r="T201">
            <v>12743</v>
          </cell>
          <cell r="U201">
            <v>612</v>
          </cell>
          <cell r="V201">
            <v>25</v>
          </cell>
          <cell r="W201">
            <v>0</v>
          </cell>
          <cell r="X201">
            <v>0</v>
          </cell>
          <cell r="Y201">
            <v>0</v>
          </cell>
          <cell r="Z201">
            <v>637</v>
          </cell>
          <cell r="AA201">
            <v>59119</v>
          </cell>
          <cell r="AB201">
            <v>2415</v>
          </cell>
          <cell r="AC201">
            <v>0</v>
          </cell>
          <cell r="AD201">
            <v>0</v>
          </cell>
          <cell r="AE201">
            <v>0</v>
          </cell>
          <cell r="AF201">
            <v>61534</v>
          </cell>
          <cell r="AG201">
            <v>72</v>
          </cell>
          <cell r="AH201">
            <v>0.8</v>
          </cell>
          <cell r="AI201">
            <v>0.96</v>
          </cell>
          <cell r="AJ201">
            <v>0.97</v>
          </cell>
          <cell r="AK201">
            <v>96.6</v>
          </cell>
          <cell r="AL201">
            <v>10181</v>
          </cell>
          <cell r="AQ201">
            <v>10181</v>
          </cell>
          <cell r="AR201">
            <v>536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536</v>
          </cell>
          <cell r="AX201">
            <v>51778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51778</v>
          </cell>
          <cell r="BD201">
            <v>72</v>
          </cell>
          <cell r="BE201">
            <v>0.8</v>
          </cell>
          <cell r="BF201">
            <v>0.96</v>
          </cell>
          <cell r="BG201">
            <v>0.97</v>
          </cell>
          <cell r="BH201">
            <v>96.6</v>
          </cell>
          <cell r="BI201">
            <v>10390</v>
          </cell>
          <cell r="BN201">
            <v>10390</v>
          </cell>
          <cell r="BO201">
            <v>472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472</v>
          </cell>
          <cell r="BU201">
            <v>45595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45595</v>
          </cell>
          <cell r="CA201">
            <v>72</v>
          </cell>
          <cell r="CB201">
            <v>0.8</v>
          </cell>
          <cell r="CC201">
            <v>0.96</v>
          </cell>
          <cell r="CD201">
            <v>0.97</v>
          </cell>
          <cell r="CE201">
            <v>96.6</v>
          </cell>
          <cell r="CF201">
            <v>10083</v>
          </cell>
          <cell r="CK201">
            <v>10083</v>
          </cell>
          <cell r="CL201">
            <v>504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504</v>
          </cell>
          <cell r="CR201">
            <v>48686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48686</v>
          </cell>
          <cell r="CX201">
            <v>72</v>
          </cell>
          <cell r="CY201">
            <v>0.8</v>
          </cell>
          <cell r="CZ201">
            <v>0.96</v>
          </cell>
          <cell r="DA201">
            <v>0.97</v>
          </cell>
          <cell r="DB201">
            <v>96.6</v>
          </cell>
          <cell r="DC201">
            <v>7466</v>
          </cell>
          <cell r="DH201">
            <v>7466</v>
          </cell>
          <cell r="DI201">
            <v>439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439</v>
          </cell>
          <cell r="DO201">
            <v>42407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42407</v>
          </cell>
          <cell r="DU201">
            <v>72</v>
          </cell>
          <cell r="DV201">
            <v>0.8</v>
          </cell>
          <cell r="DW201">
            <v>0.96</v>
          </cell>
          <cell r="DX201">
            <v>0.97</v>
          </cell>
          <cell r="DY201">
            <v>96.6</v>
          </cell>
          <cell r="DZ201">
            <v>11711</v>
          </cell>
          <cell r="EE201">
            <v>11711</v>
          </cell>
        </row>
        <row r="202">
          <cell r="D202">
            <v>500</v>
          </cell>
          <cell r="E202">
            <v>12100</v>
          </cell>
          <cell r="F202" t="str">
            <v>ZH9</v>
          </cell>
          <cell r="G202" t="str">
            <v>GX270</v>
          </cell>
          <cell r="I202" t="str">
            <v>CYL</v>
          </cell>
          <cell r="J202">
            <v>70</v>
          </cell>
          <cell r="K202">
            <v>0.8</v>
          </cell>
          <cell r="L202">
            <v>0.96</v>
          </cell>
          <cell r="M202">
            <v>0.97</v>
          </cell>
          <cell r="N202">
            <v>94</v>
          </cell>
          <cell r="O202">
            <v>7460</v>
          </cell>
          <cell r="P202">
            <v>1000</v>
          </cell>
          <cell r="T202">
            <v>8460</v>
          </cell>
          <cell r="U202">
            <v>373</v>
          </cell>
          <cell r="V202">
            <v>50</v>
          </cell>
          <cell r="W202">
            <v>0</v>
          </cell>
          <cell r="X202">
            <v>0</v>
          </cell>
          <cell r="Y202">
            <v>0</v>
          </cell>
          <cell r="Z202">
            <v>423</v>
          </cell>
          <cell r="AA202">
            <v>35062</v>
          </cell>
          <cell r="AB202">
            <v>4700</v>
          </cell>
          <cell r="AC202">
            <v>0</v>
          </cell>
          <cell r="AD202">
            <v>0</v>
          </cell>
          <cell r="AE202">
            <v>0</v>
          </cell>
          <cell r="AF202">
            <v>39762</v>
          </cell>
          <cell r="AG202">
            <v>70</v>
          </cell>
          <cell r="AH202">
            <v>0.8</v>
          </cell>
          <cell r="AI202">
            <v>0.96</v>
          </cell>
          <cell r="AJ202">
            <v>0.97</v>
          </cell>
          <cell r="AK202">
            <v>94</v>
          </cell>
          <cell r="AL202">
            <v>9039</v>
          </cell>
          <cell r="AQ202">
            <v>9039</v>
          </cell>
          <cell r="AR202">
            <v>476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476</v>
          </cell>
          <cell r="AX202">
            <v>44744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44744</v>
          </cell>
          <cell r="BD202">
            <v>70</v>
          </cell>
          <cell r="BE202">
            <v>0.8</v>
          </cell>
          <cell r="BF202">
            <v>0.96</v>
          </cell>
          <cell r="BG202">
            <v>0.97</v>
          </cell>
          <cell r="BH202">
            <v>94</v>
          </cell>
          <cell r="BI202">
            <v>11908</v>
          </cell>
          <cell r="BN202">
            <v>11908</v>
          </cell>
          <cell r="BO202">
            <v>541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541</v>
          </cell>
          <cell r="BU202">
            <v>50854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50854</v>
          </cell>
          <cell r="CA202">
            <v>70</v>
          </cell>
          <cell r="CB202">
            <v>0.8</v>
          </cell>
          <cell r="CC202">
            <v>0.96</v>
          </cell>
          <cell r="CD202">
            <v>0.97</v>
          </cell>
          <cell r="CE202">
            <v>94</v>
          </cell>
          <cell r="CF202">
            <v>10141</v>
          </cell>
          <cell r="CK202">
            <v>10141</v>
          </cell>
          <cell r="CL202">
            <v>507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507</v>
          </cell>
          <cell r="CR202">
            <v>47658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47658</v>
          </cell>
          <cell r="CX202">
            <v>70</v>
          </cell>
          <cell r="CY202">
            <v>0.8</v>
          </cell>
          <cell r="CZ202">
            <v>0.96</v>
          </cell>
          <cell r="DA202">
            <v>0.97</v>
          </cell>
          <cell r="DB202">
            <v>94</v>
          </cell>
          <cell r="DC202">
            <v>8849</v>
          </cell>
          <cell r="DH202">
            <v>8849</v>
          </cell>
          <cell r="DI202">
            <v>521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521</v>
          </cell>
          <cell r="DO202">
            <v>48974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48974</v>
          </cell>
          <cell r="DU202">
            <v>70</v>
          </cell>
          <cell r="DV202">
            <v>0.8</v>
          </cell>
          <cell r="DW202">
            <v>0.96</v>
          </cell>
          <cell r="DX202">
            <v>0.97</v>
          </cell>
          <cell r="DY202">
            <v>94</v>
          </cell>
          <cell r="DZ202">
            <v>14715</v>
          </cell>
          <cell r="EE202">
            <v>14715</v>
          </cell>
        </row>
        <row r="203">
          <cell r="D203">
            <v>500</v>
          </cell>
          <cell r="E203">
            <v>12100</v>
          </cell>
          <cell r="F203" t="str">
            <v>ZE2</v>
          </cell>
          <cell r="G203" t="str">
            <v>GX240</v>
          </cell>
          <cell r="I203" t="str">
            <v>CYL</v>
          </cell>
          <cell r="J203">
            <v>70</v>
          </cell>
          <cell r="K203">
            <v>0.8</v>
          </cell>
          <cell r="L203">
            <v>0.96</v>
          </cell>
          <cell r="M203">
            <v>0.97</v>
          </cell>
          <cell r="N203">
            <v>94</v>
          </cell>
          <cell r="O203">
            <v>9995</v>
          </cell>
          <cell r="P203">
            <v>500</v>
          </cell>
          <cell r="T203">
            <v>10495</v>
          </cell>
          <cell r="U203">
            <v>500</v>
          </cell>
          <cell r="V203">
            <v>25</v>
          </cell>
          <cell r="W203">
            <v>0</v>
          </cell>
          <cell r="X203">
            <v>0</v>
          </cell>
          <cell r="Y203">
            <v>0</v>
          </cell>
          <cell r="Z203">
            <v>525</v>
          </cell>
          <cell r="AA203">
            <v>47000</v>
          </cell>
          <cell r="AB203">
            <v>2350</v>
          </cell>
          <cell r="AC203">
            <v>0</v>
          </cell>
          <cell r="AD203">
            <v>0</v>
          </cell>
          <cell r="AE203">
            <v>0</v>
          </cell>
          <cell r="AF203">
            <v>49350</v>
          </cell>
          <cell r="AG203">
            <v>70</v>
          </cell>
          <cell r="AH203">
            <v>0.8</v>
          </cell>
          <cell r="AI203">
            <v>0.96</v>
          </cell>
          <cell r="AJ203">
            <v>0.97</v>
          </cell>
          <cell r="AK203">
            <v>94</v>
          </cell>
          <cell r="AL203">
            <v>9114</v>
          </cell>
          <cell r="AQ203">
            <v>9114</v>
          </cell>
          <cell r="AR203">
            <v>480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480</v>
          </cell>
          <cell r="AX203">
            <v>45120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45120</v>
          </cell>
          <cell r="BD203">
            <v>70</v>
          </cell>
          <cell r="BE203">
            <v>0.8</v>
          </cell>
          <cell r="BF203">
            <v>0.96</v>
          </cell>
          <cell r="BG203">
            <v>0.97</v>
          </cell>
          <cell r="BH203">
            <v>94</v>
          </cell>
          <cell r="BI203">
            <v>12254</v>
          </cell>
          <cell r="BN203">
            <v>12254</v>
          </cell>
          <cell r="BO203">
            <v>557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557</v>
          </cell>
          <cell r="BU203">
            <v>52358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52358</v>
          </cell>
          <cell r="CA203">
            <v>70</v>
          </cell>
          <cell r="CB203">
            <v>0.8</v>
          </cell>
          <cell r="CC203">
            <v>0.96</v>
          </cell>
          <cell r="CD203">
            <v>0.97</v>
          </cell>
          <cell r="CE203">
            <v>94</v>
          </cell>
          <cell r="CF203">
            <v>10987</v>
          </cell>
          <cell r="CK203">
            <v>10987</v>
          </cell>
          <cell r="CL203">
            <v>549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549</v>
          </cell>
          <cell r="CR203">
            <v>51606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51606</v>
          </cell>
          <cell r="CX203">
            <v>70</v>
          </cell>
          <cell r="CY203">
            <v>0.8</v>
          </cell>
          <cell r="CZ203">
            <v>0.96</v>
          </cell>
          <cell r="DA203">
            <v>0.97</v>
          </cell>
          <cell r="DB203">
            <v>94</v>
          </cell>
          <cell r="DC203">
            <v>8337</v>
          </cell>
          <cell r="DH203">
            <v>8337</v>
          </cell>
          <cell r="DI203">
            <v>490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490</v>
          </cell>
          <cell r="DO203">
            <v>46060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46060</v>
          </cell>
          <cell r="DU203">
            <v>70</v>
          </cell>
          <cell r="DV203">
            <v>0.8</v>
          </cell>
          <cell r="DW203">
            <v>0.96</v>
          </cell>
          <cell r="DX203">
            <v>0.97</v>
          </cell>
          <cell r="DY203">
            <v>94</v>
          </cell>
          <cell r="DZ203">
            <v>10430</v>
          </cell>
          <cell r="EE203">
            <v>10430</v>
          </cell>
        </row>
        <row r="204">
          <cell r="D204">
            <v>500</v>
          </cell>
          <cell r="E204">
            <v>12100</v>
          </cell>
          <cell r="F204" t="str">
            <v>ZF6</v>
          </cell>
          <cell r="G204" t="str">
            <v>INV-GX390</v>
          </cell>
          <cell r="I204" t="str">
            <v>CYL</v>
          </cell>
          <cell r="J204">
            <v>72</v>
          </cell>
          <cell r="K204">
            <v>0.8</v>
          </cell>
          <cell r="L204">
            <v>0.96</v>
          </cell>
          <cell r="M204">
            <v>0.97</v>
          </cell>
          <cell r="N204">
            <v>96.6</v>
          </cell>
          <cell r="O204">
            <v>519</v>
          </cell>
          <cell r="T204">
            <v>519</v>
          </cell>
          <cell r="U204">
            <v>26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26</v>
          </cell>
          <cell r="AA204">
            <v>2512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2512</v>
          </cell>
          <cell r="AG204">
            <v>72</v>
          </cell>
          <cell r="AH204">
            <v>0.8</v>
          </cell>
          <cell r="AI204">
            <v>0.96</v>
          </cell>
          <cell r="AJ204">
            <v>0.97</v>
          </cell>
          <cell r="AK204">
            <v>96.6</v>
          </cell>
          <cell r="AL204">
            <v>519</v>
          </cell>
          <cell r="AQ204">
            <v>519</v>
          </cell>
          <cell r="AR204">
            <v>27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27</v>
          </cell>
          <cell r="AX204">
            <v>2608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2608</v>
          </cell>
          <cell r="BD204">
            <v>72</v>
          </cell>
          <cell r="BE204">
            <v>0.8</v>
          </cell>
          <cell r="BF204">
            <v>0.96</v>
          </cell>
          <cell r="BG204">
            <v>0.97</v>
          </cell>
          <cell r="BH204">
            <v>96.6</v>
          </cell>
          <cell r="BI204">
            <v>580</v>
          </cell>
          <cell r="BN204">
            <v>580</v>
          </cell>
          <cell r="BO204">
            <v>26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26</v>
          </cell>
          <cell r="BU204">
            <v>2512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2512</v>
          </cell>
          <cell r="CA204">
            <v>72</v>
          </cell>
          <cell r="CB204">
            <v>0.8</v>
          </cell>
          <cell r="CC204">
            <v>0.96</v>
          </cell>
          <cell r="CD204">
            <v>0.97</v>
          </cell>
          <cell r="CE204">
            <v>96.6</v>
          </cell>
          <cell r="CF204">
            <v>691</v>
          </cell>
          <cell r="CK204">
            <v>691</v>
          </cell>
          <cell r="CL204">
            <v>35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35</v>
          </cell>
          <cell r="CR204">
            <v>3381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3381</v>
          </cell>
          <cell r="CX204">
            <v>72</v>
          </cell>
          <cell r="CY204">
            <v>0.8</v>
          </cell>
          <cell r="CZ204">
            <v>0.96</v>
          </cell>
          <cell r="DA204">
            <v>0.97</v>
          </cell>
          <cell r="DB204">
            <v>96.6</v>
          </cell>
          <cell r="DC204">
            <v>360</v>
          </cell>
          <cell r="DH204">
            <v>360</v>
          </cell>
          <cell r="DI204">
            <v>21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21</v>
          </cell>
          <cell r="DO204">
            <v>2029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2029</v>
          </cell>
          <cell r="DU204">
            <v>72</v>
          </cell>
          <cell r="DV204">
            <v>0.8</v>
          </cell>
          <cell r="DW204">
            <v>0.96</v>
          </cell>
          <cell r="DX204">
            <v>0.97</v>
          </cell>
          <cell r="DY204">
            <v>96.6</v>
          </cell>
          <cell r="DZ204">
            <v>546</v>
          </cell>
          <cell r="EE204">
            <v>546</v>
          </cell>
        </row>
        <row r="205">
          <cell r="D205">
            <v>500</v>
          </cell>
          <cell r="E205">
            <v>12100</v>
          </cell>
          <cell r="F205" t="str">
            <v>ZE3</v>
          </cell>
          <cell r="G205" t="str">
            <v>INV-GX340</v>
          </cell>
          <cell r="I205" t="str">
            <v>CYL</v>
          </cell>
          <cell r="J205">
            <v>70</v>
          </cell>
          <cell r="K205">
            <v>0.8</v>
          </cell>
          <cell r="L205">
            <v>0.96</v>
          </cell>
          <cell r="M205">
            <v>0.97</v>
          </cell>
          <cell r="N205">
            <v>94</v>
          </cell>
          <cell r="O205">
            <v>480</v>
          </cell>
          <cell r="T205">
            <v>480</v>
          </cell>
          <cell r="U205">
            <v>24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24</v>
          </cell>
          <cell r="AA205">
            <v>2256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2256</v>
          </cell>
          <cell r="AG205">
            <v>70</v>
          </cell>
          <cell r="AH205">
            <v>0.8</v>
          </cell>
          <cell r="AI205">
            <v>0.96</v>
          </cell>
          <cell r="AJ205">
            <v>0.97</v>
          </cell>
          <cell r="AK205">
            <v>94</v>
          </cell>
          <cell r="AL205">
            <v>238</v>
          </cell>
          <cell r="AQ205">
            <v>238</v>
          </cell>
          <cell r="AR205">
            <v>13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13</v>
          </cell>
          <cell r="AX205">
            <v>1222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1222</v>
          </cell>
          <cell r="BD205">
            <v>70</v>
          </cell>
          <cell r="BE205">
            <v>0.8</v>
          </cell>
          <cell r="BF205">
            <v>0.96</v>
          </cell>
          <cell r="BG205">
            <v>0.97</v>
          </cell>
          <cell r="BH205">
            <v>94</v>
          </cell>
          <cell r="BI205">
            <v>300</v>
          </cell>
          <cell r="BN205">
            <v>300</v>
          </cell>
          <cell r="BO205">
            <v>14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14</v>
          </cell>
          <cell r="BU205">
            <v>1316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1316</v>
          </cell>
          <cell r="CA205">
            <v>70</v>
          </cell>
          <cell r="CB205">
            <v>0.8</v>
          </cell>
          <cell r="CC205">
            <v>0.96</v>
          </cell>
          <cell r="CD205">
            <v>0.97</v>
          </cell>
          <cell r="CE205">
            <v>94</v>
          </cell>
          <cell r="CF205">
            <v>85</v>
          </cell>
          <cell r="CK205">
            <v>85</v>
          </cell>
          <cell r="CL205">
            <v>4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4</v>
          </cell>
          <cell r="CR205">
            <v>376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376</v>
          </cell>
          <cell r="CX205">
            <v>70</v>
          </cell>
          <cell r="CY205">
            <v>0.8</v>
          </cell>
          <cell r="CZ205">
            <v>0.96</v>
          </cell>
          <cell r="DA205">
            <v>0.97</v>
          </cell>
          <cell r="DB205">
            <v>94</v>
          </cell>
          <cell r="DC205">
            <v>320</v>
          </cell>
          <cell r="DH205">
            <v>320</v>
          </cell>
          <cell r="DI205">
            <v>19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19</v>
          </cell>
          <cell r="DO205">
            <v>1786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1786</v>
          </cell>
          <cell r="DU205">
            <v>70</v>
          </cell>
          <cell r="DV205">
            <v>0.8</v>
          </cell>
          <cell r="DW205">
            <v>0.96</v>
          </cell>
          <cell r="DX205">
            <v>0.97</v>
          </cell>
          <cell r="DY205">
            <v>94</v>
          </cell>
          <cell r="DZ205">
            <v>314</v>
          </cell>
          <cell r="EE205">
            <v>314</v>
          </cell>
        </row>
        <row r="206">
          <cell r="D206">
            <v>500</v>
          </cell>
          <cell r="E206">
            <v>12100</v>
          </cell>
          <cell r="F206" t="str">
            <v>i-GX270/330</v>
          </cell>
          <cell r="I206" t="str">
            <v>CYL</v>
          </cell>
          <cell r="J206">
            <v>75</v>
          </cell>
          <cell r="K206">
            <v>0.8</v>
          </cell>
          <cell r="L206">
            <v>0.96</v>
          </cell>
          <cell r="M206">
            <v>0.97</v>
          </cell>
          <cell r="N206">
            <v>100.7</v>
          </cell>
          <cell r="O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75</v>
          </cell>
          <cell r="AH206">
            <v>0.8</v>
          </cell>
          <cell r="AI206">
            <v>0.96</v>
          </cell>
          <cell r="AJ206">
            <v>0.97</v>
          </cell>
          <cell r="AK206">
            <v>100.7</v>
          </cell>
          <cell r="AL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75</v>
          </cell>
          <cell r="BE206">
            <v>0.8</v>
          </cell>
          <cell r="BF206">
            <v>0.96</v>
          </cell>
          <cell r="BG206">
            <v>0.97</v>
          </cell>
          <cell r="BH206">
            <v>100.7</v>
          </cell>
          <cell r="BI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75</v>
          </cell>
          <cell r="CB206">
            <v>0.8</v>
          </cell>
          <cell r="CC206">
            <v>0.96</v>
          </cell>
          <cell r="CD206">
            <v>0.97</v>
          </cell>
          <cell r="CE206">
            <v>100.7</v>
          </cell>
          <cell r="CF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75</v>
          </cell>
          <cell r="CY206">
            <v>0.8</v>
          </cell>
          <cell r="CZ206">
            <v>0.96</v>
          </cell>
          <cell r="DA206">
            <v>0.97</v>
          </cell>
          <cell r="DB206">
            <v>100.7</v>
          </cell>
          <cell r="DC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75</v>
          </cell>
          <cell r="DV206">
            <v>0.8</v>
          </cell>
          <cell r="DW206">
            <v>0.96</v>
          </cell>
          <cell r="DX206">
            <v>0.97</v>
          </cell>
          <cell r="DY206">
            <v>100.7</v>
          </cell>
          <cell r="DZ206">
            <v>0</v>
          </cell>
          <cell r="EE206">
            <v>0</v>
          </cell>
        </row>
        <row r="207">
          <cell r="D207">
            <v>500</v>
          </cell>
          <cell r="J207">
            <v>75</v>
          </cell>
          <cell r="K207">
            <v>0.8</v>
          </cell>
          <cell r="L207">
            <v>0.96</v>
          </cell>
          <cell r="M207">
            <v>0.97</v>
          </cell>
          <cell r="N207">
            <v>100.7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75</v>
          </cell>
          <cell r="AH207">
            <v>0.8</v>
          </cell>
          <cell r="AI207">
            <v>0.96</v>
          </cell>
          <cell r="AJ207">
            <v>0.97</v>
          </cell>
          <cell r="AK207">
            <v>100.7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75</v>
          </cell>
          <cell r="BE207">
            <v>0.8</v>
          </cell>
          <cell r="BF207">
            <v>0.96</v>
          </cell>
          <cell r="BG207">
            <v>0.97</v>
          </cell>
          <cell r="BH207">
            <v>100.7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75</v>
          </cell>
          <cell r="CB207">
            <v>0.8</v>
          </cell>
          <cell r="CC207">
            <v>0.96</v>
          </cell>
          <cell r="CD207">
            <v>0.97</v>
          </cell>
          <cell r="CE207">
            <v>100.7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75</v>
          </cell>
          <cell r="CY207">
            <v>0.8</v>
          </cell>
          <cell r="CZ207">
            <v>0.96</v>
          </cell>
          <cell r="DA207">
            <v>0.97</v>
          </cell>
          <cell r="DB207">
            <v>100.7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75</v>
          </cell>
          <cell r="DV207">
            <v>0.8</v>
          </cell>
          <cell r="DW207">
            <v>0.96</v>
          </cell>
          <cell r="DX207">
            <v>0.97</v>
          </cell>
          <cell r="DY207">
            <v>100.7</v>
          </cell>
          <cell r="EE207">
            <v>0</v>
          </cell>
        </row>
        <row r="208">
          <cell r="N208">
            <v>96.65</v>
          </cell>
          <cell r="O208">
            <v>2225.6</v>
          </cell>
          <cell r="P208">
            <v>150</v>
          </cell>
          <cell r="Q208">
            <v>0</v>
          </cell>
          <cell r="R208">
            <v>0</v>
          </cell>
          <cell r="S208">
            <v>0</v>
          </cell>
          <cell r="T208">
            <v>2375.6</v>
          </cell>
          <cell r="AK208">
            <v>96.65</v>
          </cell>
          <cell r="AL208">
            <v>2389.7368421052633</v>
          </cell>
          <cell r="AM208">
            <v>68.421052631578945</v>
          </cell>
          <cell r="AN208">
            <v>0</v>
          </cell>
          <cell r="AO208">
            <v>0</v>
          </cell>
          <cell r="AP208">
            <v>0</v>
          </cell>
          <cell r="AQ208">
            <v>2458.1578947368421</v>
          </cell>
          <cell r="BH208">
            <v>96.65</v>
          </cell>
          <cell r="BI208">
            <v>2362.6431718061676</v>
          </cell>
          <cell r="BJ208">
            <v>61.674008810572687</v>
          </cell>
          <cell r="BK208">
            <v>0</v>
          </cell>
          <cell r="BL208">
            <v>0</v>
          </cell>
          <cell r="BM208">
            <v>0</v>
          </cell>
          <cell r="BN208">
            <v>2424.3171806167402</v>
          </cell>
          <cell r="CE208">
            <v>96.65</v>
          </cell>
          <cell r="CF208">
            <v>2442.3333333333335</v>
          </cell>
          <cell r="CG208">
            <v>128.57142857142858</v>
          </cell>
          <cell r="CH208">
            <v>0</v>
          </cell>
          <cell r="CI208">
            <v>0</v>
          </cell>
          <cell r="CJ208">
            <v>0</v>
          </cell>
          <cell r="CK208">
            <v>2570.9047619047619</v>
          </cell>
          <cell r="DB208">
            <v>96.65</v>
          </cell>
          <cell r="DC208">
            <v>2566.0555555555557</v>
          </cell>
          <cell r="DD208">
            <v>0</v>
          </cell>
          <cell r="DE208">
            <v>-108.33333333333333</v>
          </cell>
          <cell r="DF208">
            <v>0</v>
          </cell>
          <cell r="DG208">
            <v>0</v>
          </cell>
          <cell r="DH208">
            <v>2457.7222222222222</v>
          </cell>
          <cell r="DY208">
            <v>96.65</v>
          </cell>
          <cell r="DZ208">
            <v>2492.5531914893618</v>
          </cell>
          <cell r="EA208">
            <v>0</v>
          </cell>
          <cell r="EB208">
            <v>-31.914893617021278</v>
          </cell>
          <cell r="EC208">
            <v>0</v>
          </cell>
          <cell r="ED208">
            <v>0</v>
          </cell>
          <cell r="EE208">
            <v>2460.6382978723404</v>
          </cell>
        </row>
        <row r="209">
          <cell r="O209">
            <v>44512</v>
          </cell>
          <cell r="P209">
            <v>3000</v>
          </cell>
          <cell r="Q209">
            <v>0</v>
          </cell>
          <cell r="R209">
            <v>0</v>
          </cell>
          <cell r="S209">
            <v>0</v>
          </cell>
          <cell r="T209">
            <v>47512</v>
          </cell>
          <cell r="U209">
            <v>2226</v>
          </cell>
          <cell r="V209">
            <v>150</v>
          </cell>
          <cell r="W209">
            <v>0</v>
          </cell>
          <cell r="X209">
            <v>0</v>
          </cell>
          <cell r="Y209">
            <v>0</v>
          </cell>
          <cell r="Z209">
            <v>2376</v>
          </cell>
          <cell r="AA209">
            <v>212700</v>
          </cell>
          <cell r="AB209">
            <v>14295</v>
          </cell>
          <cell r="AC209">
            <v>0</v>
          </cell>
          <cell r="AD209">
            <v>0</v>
          </cell>
          <cell r="AE209">
            <v>0</v>
          </cell>
          <cell r="AF209">
            <v>226995</v>
          </cell>
          <cell r="AL209">
            <v>45405</v>
          </cell>
          <cell r="AM209">
            <v>1300</v>
          </cell>
          <cell r="AN209">
            <v>0</v>
          </cell>
          <cell r="AO209">
            <v>0</v>
          </cell>
          <cell r="AP209">
            <v>0</v>
          </cell>
          <cell r="AQ209">
            <v>46705</v>
          </cell>
          <cell r="AR209">
            <v>2391</v>
          </cell>
          <cell r="AS209">
            <v>68</v>
          </cell>
          <cell r="AT209">
            <v>0</v>
          </cell>
          <cell r="AU209">
            <v>0</v>
          </cell>
          <cell r="AV209">
            <v>0</v>
          </cell>
          <cell r="AW209">
            <v>2459</v>
          </cell>
          <cell r="AX209">
            <v>228451</v>
          </cell>
          <cell r="AY209">
            <v>6569</v>
          </cell>
          <cell r="AZ209">
            <v>0</v>
          </cell>
          <cell r="BA209">
            <v>0</v>
          </cell>
          <cell r="BB209">
            <v>0</v>
          </cell>
          <cell r="BC209">
            <v>235020</v>
          </cell>
          <cell r="BI209">
            <v>53632</v>
          </cell>
          <cell r="BJ209">
            <v>1400</v>
          </cell>
          <cell r="BK209">
            <v>0</v>
          </cell>
          <cell r="BL209">
            <v>0</v>
          </cell>
          <cell r="BM209">
            <v>0</v>
          </cell>
          <cell r="BN209">
            <v>55032</v>
          </cell>
          <cell r="BO209">
            <v>2437</v>
          </cell>
          <cell r="BP209">
            <v>64</v>
          </cell>
          <cell r="BQ209">
            <v>0</v>
          </cell>
          <cell r="BR209">
            <v>0</v>
          </cell>
          <cell r="BS209">
            <v>0</v>
          </cell>
          <cell r="BT209">
            <v>2501</v>
          </cell>
          <cell r="BU209">
            <v>232523</v>
          </cell>
          <cell r="BV209">
            <v>6182</v>
          </cell>
          <cell r="BW209">
            <v>0</v>
          </cell>
          <cell r="BX209">
            <v>0</v>
          </cell>
          <cell r="BY209">
            <v>0</v>
          </cell>
          <cell r="BZ209">
            <v>238706</v>
          </cell>
          <cell r="CF209">
            <v>51289</v>
          </cell>
          <cell r="CG209">
            <v>2700</v>
          </cell>
          <cell r="CH209">
            <v>0</v>
          </cell>
          <cell r="CI209">
            <v>0</v>
          </cell>
          <cell r="CJ209">
            <v>0</v>
          </cell>
          <cell r="CK209">
            <v>53989</v>
          </cell>
          <cell r="CL209">
            <v>2564</v>
          </cell>
          <cell r="CM209">
            <v>135</v>
          </cell>
          <cell r="CN209">
            <v>0</v>
          </cell>
          <cell r="CO209">
            <v>0</v>
          </cell>
          <cell r="CP209">
            <v>0</v>
          </cell>
          <cell r="CQ209">
            <v>2699</v>
          </cell>
          <cell r="CR209">
            <v>244926</v>
          </cell>
          <cell r="CS209">
            <v>13041</v>
          </cell>
          <cell r="CT209">
            <v>0</v>
          </cell>
          <cell r="CU209">
            <v>0</v>
          </cell>
          <cell r="CV209">
            <v>0</v>
          </cell>
          <cell r="CW209">
            <v>257967</v>
          </cell>
          <cell r="DC209">
            <v>46189</v>
          </cell>
          <cell r="DD209">
            <v>0</v>
          </cell>
          <cell r="DE209">
            <v>-1950</v>
          </cell>
          <cell r="DF209">
            <v>0</v>
          </cell>
          <cell r="DG209">
            <v>0</v>
          </cell>
          <cell r="DH209">
            <v>44239</v>
          </cell>
          <cell r="DI209">
            <v>2717</v>
          </cell>
          <cell r="DJ209">
            <v>0</v>
          </cell>
          <cell r="DK209">
            <v>-115</v>
          </cell>
          <cell r="DL209">
            <v>0</v>
          </cell>
          <cell r="DM209">
            <v>0</v>
          </cell>
          <cell r="DN209">
            <v>2602</v>
          </cell>
          <cell r="DO209">
            <v>259784</v>
          </cell>
          <cell r="DP209">
            <v>0</v>
          </cell>
          <cell r="DQ209">
            <v>-11109</v>
          </cell>
          <cell r="DR209">
            <v>0</v>
          </cell>
          <cell r="DS209">
            <v>0</v>
          </cell>
          <cell r="DT209">
            <v>248675</v>
          </cell>
          <cell r="DZ209">
            <v>58575</v>
          </cell>
          <cell r="EA209">
            <v>0</v>
          </cell>
          <cell r="EB209">
            <v>-750</v>
          </cell>
          <cell r="EC209">
            <v>0</v>
          </cell>
          <cell r="ED209">
            <v>0</v>
          </cell>
          <cell r="EE209">
            <v>57825</v>
          </cell>
        </row>
        <row r="210">
          <cell r="D210">
            <v>500</v>
          </cell>
          <cell r="E210">
            <v>11310</v>
          </cell>
          <cell r="F210" t="str">
            <v>ZE3</v>
          </cell>
          <cell r="G210" t="str">
            <v>GX390/340</v>
          </cell>
          <cell r="H210" t="str">
            <v>S,Q</v>
          </cell>
          <cell r="I210" t="str">
            <v>OP</v>
          </cell>
          <cell r="J210">
            <v>30</v>
          </cell>
          <cell r="K210">
            <v>0.8</v>
          </cell>
          <cell r="L210">
            <v>0.96</v>
          </cell>
          <cell r="M210">
            <v>0.97</v>
          </cell>
          <cell r="N210">
            <v>40.299999999999997</v>
          </cell>
          <cell r="O210">
            <v>21344</v>
          </cell>
          <cell r="P210">
            <v>1000</v>
          </cell>
          <cell r="T210">
            <v>22344</v>
          </cell>
          <cell r="U210">
            <v>1067</v>
          </cell>
          <cell r="V210">
            <v>50</v>
          </cell>
          <cell r="W210">
            <v>0</v>
          </cell>
          <cell r="X210">
            <v>0</v>
          </cell>
          <cell r="Y210">
            <v>0</v>
          </cell>
          <cell r="Z210">
            <v>1117</v>
          </cell>
          <cell r="AA210">
            <v>43000</v>
          </cell>
          <cell r="AB210">
            <v>2015</v>
          </cell>
          <cell r="AC210">
            <v>0</v>
          </cell>
          <cell r="AD210">
            <v>0</v>
          </cell>
          <cell r="AE210">
            <v>0</v>
          </cell>
          <cell r="AF210">
            <v>45015</v>
          </cell>
          <cell r="AG210">
            <v>30</v>
          </cell>
          <cell r="AH210">
            <v>0.8</v>
          </cell>
          <cell r="AI210">
            <v>0.96</v>
          </cell>
          <cell r="AJ210">
            <v>0.97</v>
          </cell>
          <cell r="AK210">
            <v>40.299999999999997</v>
          </cell>
          <cell r="AL210">
            <v>22466</v>
          </cell>
          <cell r="AM210">
            <v>1500</v>
          </cell>
          <cell r="AQ210">
            <v>23966</v>
          </cell>
          <cell r="AR210">
            <v>1182</v>
          </cell>
          <cell r="AS210">
            <v>79</v>
          </cell>
          <cell r="AT210">
            <v>0</v>
          </cell>
          <cell r="AU210">
            <v>0</v>
          </cell>
          <cell r="AV210">
            <v>0</v>
          </cell>
          <cell r="AW210">
            <v>1261</v>
          </cell>
          <cell r="AX210">
            <v>47635</v>
          </cell>
          <cell r="AY210">
            <v>3184</v>
          </cell>
          <cell r="AZ210">
            <v>0</v>
          </cell>
          <cell r="BA210">
            <v>0</v>
          </cell>
          <cell r="BB210">
            <v>0</v>
          </cell>
          <cell r="BC210">
            <v>50818</v>
          </cell>
          <cell r="BD210">
            <v>30</v>
          </cell>
          <cell r="BE210">
            <v>0.8</v>
          </cell>
          <cell r="BF210">
            <v>0.96</v>
          </cell>
          <cell r="BG210">
            <v>0.97</v>
          </cell>
          <cell r="BH210">
            <v>40.299999999999997</v>
          </cell>
          <cell r="BI210">
            <v>24051</v>
          </cell>
          <cell r="BN210">
            <v>24051</v>
          </cell>
          <cell r="BO210">
            <v>1093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1093</v>
          </cell>
          <cell r="BU210">
            <v>44048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44048</v>
          </cell>
          <cell r="CA210">
            <v>30</v>
          </cell>
          <cell r="CB210">
            <v>0.8</v>
          </cell>
          <cell r="CC210">
            <v>0.96</v>
          </cell>
          <cell r="CD210">
            <v>0.97</v>
          </cell>
          <cell r="CE210">
            <v>40.299999999999997</v>
          </cell>
          <cell r="CF210">
            <v>24508</v>
          </cell>
          <cell r="CG210">
            <v>2900</v>
          </cell>
          <cell r="CK210">
            <v>27408</v>
          </cell>
          <cell r="CL210">
            <v>1225</v>
          </cell>
          <cell r="CM210">
            <v>145</v>
          </cell>
          <cell r="CN210">
            <v>0</v>
          </cell>
          <cell r="CO210">
            <v>0</v>
          </cell>
          <cell r="CP210">
            <v>0</v>
          </cell>
          <cell r="CQ210">
            <v>1370</v>
          </cell>
          <cell r="CR210">
            <v>49368</v>
          </cell>
          <cell r="CS210">
            <v>5844</v>
          </cell>
          <cell r="CT210">
            <v>0</v>
          </cell>
          <cell r="CU210">
            <v>0</v>
          </cell>
          <cell r="CV210">
            <v>0</v>
          </cell>
          <cell r="CW210">
            <v>55211</v>
          </cell>
          <cell r="CX210">
            <v>30</v>
          </cell>
          <cell r="CY210">
            <v>0.8</v>
          </cell>
          <cell r="CZ210">
            <v>0.96</v>
          </cell>
          <cell r="DA210">
            <v>0.97</v>
          </cell>
          <cell r="DB210">
            <v>40.299999999999997</v>
          </cell>
          <cell r="DC210">
            <v>23187</v>
          </cell>
          <cell r="DE210">
            <v>-1700</v>
          </cell>
          <cell r="DH210">
            <v>21487</v>
          </cell>
          <cell r="DI210">
            <v>1364</v>
          </cell>
          <cell r="DJ210">
            <v>0</v>
          </cell>
          <cell r="DK210">
            <v>-100</v>
          </cell>
          <cell r="DL210">
            <v>0</v>
          </cell>
          <cell r="DM210">
            <v>0</v>
          </cell>
          <cell r="DN210">
            <v>1264</v>
          </cell>
          <cell r="DO210">
            <v>54969</v>
          </cell>
          <cell r="DP210">
            <v>0</v>
          </cell>
          <cell r="DQ210">
            <v>-4030</v>
          </cell>
          <cell r="DR210">
            <v>0</v>
          </cell>
          <cell r="DS210">
            <v>0</v>
          </cell>
          <cell r="DT210">
            <v>50939</v>
          </cell>
          <cell r="DU210">
            <v>30</v>
          </cell>
          <cell r="DV210">
            <v>0.8</v>
          </cell>
          <cell r="DW210">
            <v>0.96</v>
          </cell>
          <cell r="DX210">
            <v>0.97</v>
          </cell>
          <cell r="DY210">
            <v>40.299999999999997</v>
          </cell>
          <cell r="DZ210">
            <v>25429</v>
          </cell>
          <cell r="EB210">
            <v>300</v>
          </cell>
          <cell r="EE210">
            <v>25729</v>
          </cell>
        </row>
        <row r="211">
          <cell r="D211">
            <v>500</v>
          </cell>
          <cell r="E211">
            <v>11310</v>
          </cell>
          <cell r="F211" t="str">
            <v>ZE2</v>
          </cell>
          <cell r="G211" t="str">
            <v>GX270/240</v>
          </cell>
          <cell r="H211" t="str">
            <v>S,Q</v>
          </cell>
          <cell r="I211" t="str">
            <v>OP</v>
          </cell>
          <cell r="J211">
            <v>30</v>
          </cell>
          <cell r="K211">
            <v>0.8</v>
          </cell>
          <cell r="L211">
            <v>0.96</v>
          </cell>
          <cell r="M211">
            <v>0.97</v>
          </cell>
          <cell r="N211">
            <v>40.299999999999997</v>
          </cell>
          <cell r="O211">
            <v>11907</v>
          </cell>
          <cell r="P211">
            <v>500</v>
          </cell>
          <cell r="T211">
            <v>12407</v>
          </cell>
          <cell r="U211">
            <v>595</v>
          </cell>
          <cell r="V211">
            <v>25</v>
          </cell>
          <cell r="W211">
            <v>0</v>
          </cell>
          <cell r="X211">
            <v>0</v>
          </cell>
          <cell r="Y211">
            <v>0</v>
          </cell>
          <cell r="Z211">
            <v>620</v>
          </cell>
          <cell r="AA211">
            <v>23979</v>
          </cell>
          <cell r="AB211">
            <v>1008</v>
          </cell>
          <cell r="AC211">
            <v>0</v>
          </cell>
          <cell r="AD211">
            <v>0</v>
          </cell>
          <cell r="AE211">
            <v>0</v>
          </cell>
          <cell r="AF211">
            <v>24986</v>
          </cell>
          <cell r="AG211">
            <v>30</v>
          </cell>
          <cell r="AH211">
            <v>0.8</v>
          </cell>
          <cell r="AI211">
            <v>0.96</v>
          </cell>
          <cell r="AJ211">
            <v>0.97</v>
          </cell>
          <cell r="AK211">
            <v>40.299999999999997</v>
          </cell>
          <cell r="AL211">
            <v>12691</v>
          </cell>
          <cell r="AQ211">
            <v>12691</v>
          </cell>
          <cell r="AR211">
            <v>668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668</v>
          </cell>
          <cell r="AX211">
            <v>26920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26920</v>
          </cell>
          <cell r="BD211">
            <v>30</v>
          </cell>
          <cell r="BE211">
            <v>0.8</v>
          </cell>
          <cell r="BF211">
            <v>0.96</v>
          </cell>
          <cell r="BG211">
            <v>0.97</v>
          </cell>
          <cell r="BH211">
            <v>40.299999999999997</v>
          </cell>
          <cell r="BI211">
            <v>17137</v>
          </cell>
          <cell r="BN211">
            <v>17137</v>
          </cell>
          <cell r="BO211">
            <v>779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779</v>
          </cell>
          <cell r="BU211">
            <v>31394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31394</v>
          </cell>
          <cell r="CA211">
            <v>30</v>
          </cell>
          <cell r="CB211">
            <v>0.8</v>
          </cell>
          <cell r="CC211">
            <v>0.96</v>
          </cell>
          <cell r="CD211">
            <v>0.97</v>
          </cell>
          <cell r="CE211">
            <v>40.299999999999997</v>
          </cell>
          <cell r="CF211">
            <v>14699</v>
          </cell>
          <cell r="CK211">
            <v>14699</v>
          </cell>
          <cell r="CL211">
            <v>735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735</v>
          </cell>
          <cell r="CR211">
            <v>29621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29621</v>
          </cell>
          <cell r="CX211">
            <v>30</v>
          </cell>
          <cell r="CY211">
            <v>0.8</v>
          </cell>
          <cell r="CZ211">
            <v>0.96</v>
          </cell>
          <cell r="DA211">
            <v>0.97</v>
          </cell>
          <cell r="DB211">
            <v>40.299999999999997</v>
          </cell>
          <cell r="DC211">
            <v>12992</v>
          </cell>
          <cell r="DH211">
            <v>12992</v>
          </cell>
          <cell r="DI211">
            <v>764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764</v>
          </cell>
          <cell r="DO211">
            <v>30789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30789</v>
          </cell>
          <cell r="DU211">
            <v>30</v>
          </cell>
          <cell r="DV211">
            <v>0.8</v>
          </cell>
          <cell r="DW211">
            <v>0.96</v>
          </cell>
          <cell r="DX211">
            <v>0.97</v>
          </cell>
          <cell r="DY211">
            <v>40.299999999999997</v>
          </cell>
          <cell r="DZ211">
            <v>19081</v>
          </cell>
          <cell r="EE211">
            <v>19081</v>
          </cell>
        </row>
        <row r="212">
          <cell r="D212">
            <v>500</v>
          </cell>
          <cell r="E212">
            <v>11310</v>
          </cell>
          <cell r="F212" t="str">
            <v>i-GX270/330</v>
          </cell>
          <cell r="J212">
            <v>30</v>
          </cell>
          <cell r="K212">
            <v>0.8</v>
          </cell>
          <cell r="L212">
            <v>0.96</v>
          </cell>
          <cell r="M212">
            <v>0.97</v>
          </cell>
          <cell r="N212">
            <v>40.299999999999997</v>
          </cell>
          <cell r="O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30</v>
          </cell>
          <cell r="AH212">
            <v>0.8</v>
          </cell>
          <cell r="AI212">
            <v>0.96</v>
          </cell>
          <cell r="AJ212">
            <v>0.97</v>
          </cell>
          <cell r="AK212">
            <v>40.299999999999997</v>
          </cell>
          <cell r="AL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30</v>
          </cell>
          <cell r="BE212">
            <v>0.8</v>
          </cell>
          <cell r="BF212">
            <v>0.96</v>
          </cell>
          <cell r="BG212">
            <v>0.97</v>
          </cell>
          <cell r="BH212">
            <v>40.299999999999997</v>
          </cell>
          <cell r="BI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30</v>
          </cell>
          <cell r="CB212">
            <v>0.8</v>
          </cell>
          <cell r="CC212">
            <v>0.96</v>
          </cell>
          <cell r="CD212">
            <v>0.97</v>
          </cell>
          <cell r="CE212">
            <v>40.299999999999997</v>
          </cell>
          <cell r="CF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30</v>
          </cell>
          <cell r="CY212">
            <v>0.8</v>
          </cell>
          <cell r="CZ212">
            <v>0.96</v>
          </cell>
          <cell r="DA212">
            <v>0.97</v>
          </cell>
          <cell r="DB212">
            <v>40.299999999999997</v>
          </cell>
          <cell r="DC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30</v>
          </cell>
          <cell r="DV212">
            <v>0.8</v>
          </cell>
          <cell r="DW212">
            <v>0.96</v>
          </cell>
          <cell r="DX212">
            <v>0.97</v>
          </cell>
          <cell r="DY212">
            <v>40.299999999999997</v>
          </cell>
          <cell r="DZ212">
            <v>0</v>
          </cell>
          <cell r="EE212">
            <v>0</v>
          </cell>
        </row>
        <row r="213">
          <cell r="D213">
            <v>500</v>
          </cell>
          <cell r="E213">
            <v>11310</v>
          </cell>
          <cell r="F213" t="str">
            <v>i-GX380/440</v>
          </cell>
          <cell r="J213">
            <v>30</v>
          </cell>
          <cell r="K213">
            <v>0.8</v>
          </cell>
          <cell r="L213">
            <v>0.96</v>
          </cell>
          <cell r="M213">
            <v>0.97</v>
          </cell>
          <cell r="N213">
            <v>40.299999999999997</v>
          </cell>
          <cell r="O213">
            <v>35</v>
          </cell>
          <cell r="T213">
            <v>35</v>
          </cell>
          <cell r="U213">
            <v>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2</v>
          </cell>
          <cell r="AA213">
            <v>81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81</v>
          </cell>
          <cell r="AG213">
            <v>30</v>
          </cell>
          <cell r="AH213">
            <v>0.8</v>
          </cell>
          <cell r="AI213">
            <v>0.96</v>
          </cell>
          <cell r="AJ213">
            <v>0.97</v>
          </cell>
          <cell r="AK213">
            <v>40.299999999999997</v>
          </cell>
          <cell r="AL213">
            <v>10</v>
          </cell>
          <cell r="AQ213">
            <v>10</v>
          </cell>
          <cell r="AR213">
            <v>1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40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40</v>
          </cell>
          <cell r="BD213">
            <v>30</v>
          </cell>
          <cell r="BE213">
            <v>0.8</v>
          </cell>
          <cell r="BF213">
            <v>0.96</v>
          </cell>
          <cell r="BG213">
            <v>0.97</v>
          </cell>
          <cell r="BH213">
            <v>40.299999999999997</v>
          </cell>
          <cell r="BI213">
            <v>41</v>
          </cell>
          <cell r="BN213">
            <v>41</v>
          </cell>
          <cell r="BO213">
            <v>2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</v>
          </cell>
          <cell r="BU213">
            <v>81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81</v>
          </cell>
          <cell r="CA213">
            <v>30</v>
          </cell>
          <cell r="CB213">
            <v>0.8</v>
          </cell>
          <cell r="CC213">
            <v>0.96</v>
          </cell>
          <cell r="CD213">
            <v>0.97</v>
          </cell>
          <cell r="CE213">
            <v>40.299999999999997</v>
          </cell>
          <cell r="CF213">
            <v>56</v>
          </cell>
          <cell r="CK213">
            <v>56</v>
          </cell>
          <cell r="CL213">
            <v>3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3</v>
          </cell>
          <cell r="CR213">
            <v>121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121</v>
          </cell>
          <cell r="CX213">
            <v>30</v>
          </cell>
          <cell r="CY213">
            <v>0.8</v>
          </cell>
          <cell r="CZ213">
            <v>0.96</v>
          </cell>
          <cell r="DA213">
            <v>0.97</v>
          </cell>
          <cell r="DB213">
            <v>40.299999999999997</v>
          </cell>
          <cell r="DC213">
            <v>24</v>
          </cell>
          <cell r="DH213">
            <v>24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</v>
          </cell>
          <cell r="DO213">
            <v>40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40</v>
          </cell>
          <cell r="DU213">
            <v>30</v>
          </cell>
          <cell r="DV213">
            <v>0.8</v>
          </cell>
          <cell r="DW213">
            <v>0.96</v>
          </cell>
          <cell r="DX213">
            <v>0.97</v>
          </cell>
          <cell r="DY213">
            <v>40.299999999999997</v>
          </cell>
          <cell r="DZ213">
            <v>20</v>
          </cell>
          <cell r="EE213">
            <v>20</v>
          </cell>
        </row>
        <row r="214">
          <cell r="D214" t="str">
            <v>設定</v>
          </cell>
          <cell r="O214">
            <v>1664.3</v>
          </cell>
          <cell r="P214">
            <v>75</v>
          </cell>
          <cell r="Q214">
            <v>0</v>
          </cell>
          <cell r="R214">
            <v>0</v>
          </cell>
          <cell r="S214">
            <v>0</v>
          </cell>
          <cell r="T214">
            <v>1739.3</v>
          </cell>
          <cell r="AL214">
            <v>1850.8947368421052</v>
          </cell>
          <cell r="AM214">
            <v>78.94736842105263</v>
          </cell>
          <cell r="AN214">
            <v>0</v>
          </cell>
          <cell r="AO214">
            <v>0</v>
          </cell>
          <cell r="AP214">
            <v>0</v>
          </cell>
          <cell r="AQ214">
            <v>1929.8421052631579</v>
          </cell>
          <cell r="BI214">
            <v>1816.2555066079296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1816.2555066079296</v>
          </cell>
          <cell r="CF214">
            <v>1869.6666666666667</v>
          </cell>
          <cell r="CG214">
            <v>138.0952380952381</v>
          </cell>
          <cell r="CH214">
            <v>0</v>
          </cell>
          <cell r="CI214">
            <v>0</v>
          </cell>
          <cell r="CJ214">
            <v>0</v>
          </cell>
          <cell r="CK214">
            <v>2007.7619047619048</v>
          </cell>
          <cell r="DC214">
            <v>2011.2777777777778</v>
          </cell>
          <cell r="DD214">
            <v>0</v>
          </cell>
          <cell r="DE214">
            <v>-94.444444444444443</v>
          </cell>
          <cell r="DF214">
            <v>0</v>
          </cell>
          <cell r="DG214">
            <v>0</v>
          </cell>
          <cell r="DH214">
            <v>1916.8333333333333</v>
          </cell>
          <cell r="DZ214">
            <v>1894.8936170212767</v>
          </cell>
          <cell r="EA214">
            <v>0</v>
          </cell>
          <cell r="EB214">
            <v>12.76595744680851</v>
          </cell>
          <cell r="EC214">
            <v>0</v>
          </cell>
          <cell r="ED214">
            <v>0</v>
          </cell>
          <cell r="EE214">
            <v>1907.6595744680851</v>
          </cell>
        </row>
        <row r="215">
          <cell r="O215">
            <v>33286</v>
          </cell>
          <cell r="P215">
            <v>1500</v>
          </cell>
          <cell r="Q215">
            <v>0</v>
          </cell>
          <cell r="R215">
            <v>0</v>
          </cell>
          <cell r="S215">
            <v>0</v>
          </cell>
          <cell r="T215">
            <v>34786</v>
          </cell>
          <cell r="U215">
            <v>1664</v>
          </cell>
          <cell r="V215">
            <v>75</v>
          </cell>
          <cell r="W215">
            <v>0</v>
          </cell>
          <cell r="X215">
            <v>0</v>
          </cell>
          <cell r="Y215">
            <v>0</v>
          </cell>
          <cell r="Z215">
            <v>1739</v>
          </cell>
          <cell r="AA215">
            <v>67060</v>
          </cell>
          <cell r="AB215">
            <v>3023</v>
          </cell>
          <cell r="AC215">
            <v>0</v>
          </cell>
          <cell r="AD215">
            <v>0</v>
          </cell>
          <cell r="AE215">
            <v>0</v>
          </cell>
          <cell r="AF215">
            <v>70082</v>
          </cell>
          <cell r="AL215">
            <v>35167</v>
          </cell>
          <cell r="AM215">
            <v>1500</v>
          </cell>
          <cell r="AN215">
            <v>0</v>
          </cell>
          <cell r="AO215">
            <v>0</v>
          </cell>
          <cell r="AP215">
            <v>0</v>
          </cell>
          <cell r="AQ215">
            <v>36667</v>
          </cell>
          <cell r="AR215">
            <v>1851</v>
          </cell>
          <cell r="AS215">
            <v>79</v>
          </cell>
          <cell r="AT215">
            <v>0</v>
          </cell>
          <cell r="AU215">
            <v>0</v>
          </cell>
          <cell r="AV215">
            <v>0</v>
          </cell>
          <cell r="AW215">
            <v>1930</v>
          </cell>
          <cell r="AX215">
            <v>74595</v>
          </cell>
          <cell r="AY215">
            <v>3184</v>
          </cell>
          <cell r="AZ215">
            <v>0</v>
          </cell>
          <cell r="BA215">
            <v>0</v>
          </cell>
          <cell r="BB215">
            <v>0</v>
          </cell>
          <cell r="BC215">
            <v>77778</v>
          </cell>
          <cell r="BI215">
            <v>41229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41229</v>
          </cell>
          <cell r="BO215">
            <v>1874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1874</v>
          </cell>
          <cell r="BU215">
            <v>75523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75523</v>
          </cell>
          <cell r="CF215">
            <v>39263</v>
          </cell>
          <cell r="CG215">
            <v>2900</v>
          </cell>
          <cell r="CH215">
            <v>0</v>
          </cell>
          <cell r="CI215">
            <v>0</v>
          </cell>
          <cell r="CJ215">
            <v>0</v>
          </cell>
          <cell r="CK215">
            <v>42163</v>
          </cell>
          <cell r="CL215">
            <v>1963</v>
          </cell>
          <cell r="CM215">
            <v>145</v>
          </cell>
          <cell r="CN215">
            <v>0</v>
          </cell>
          <cell r="CO215">
            <v>0</v>
          </cell>
          <cell r="CP215">
            <v>0</v>
          </cell>
          <cell r="CQ215">
            <v>2108</v>
          </cell>
          <cell r="CR215">
            <v>79110</v>
          </cell>
          <cell r="CS215">
            <v>5844</v>
          </cell>
          <cell r="CT215">
            <v>0</v>
          </cell>
          <cell r="CU215">
            <v>0</v>
          </cell>
          <cell r="CV215">
            <v>0</v>
          </cell>
          <cell r="CW215">
            <v>84953</v>
          </cell>
          <cell r="DC215">
            <v>36203</v>
          </cell>
          <cell r="DD215">
            <v>0</v>
          </cell>
          <cell r="DE215">
            <v>-1700</v>
          </cell>
          <cell r="DF215">
            <v>0</v>
          </cell>
          <cell r="DG215">
            <v>0</v>
          </cell>
          <cell r="DH215">
            <v>34503</v>
          </cell>
          <cell r="DI215">
            <v>2129</v>
          </cell>
          <cell r="DJ215">
            <v>0</v>
          </cell>
          <cell r="DK215">
            <v>-100</v>
          </cell>
          <cell r="DL215">
            <v>0</v>
          </cell>
          <cell r="DM215">
            <v>0</v>
          </cell>
          <cell r="DN215">
            <v>2029</v>
          </cell>
          <cell r="DO215">
            <v>85798</v>
          </cell>
          <cell r="DP215">
            <v>0</v>
          </cell>
          <cell r="DQ215">
            <v>-4030</v>
          </cell>
          <cell r="DR215">
            <v>0</v>
          </cell>
          <cell r="DS215">
            <v>0</v>
          </cell>
          <cell r="DT215">
            <v>81768</v>
          </cell>
          <cell r="DZ215">
            <v>44530</v>
          </cell>
          <cell r="EA215">
            <v>0</v>
          </cell>
          <cell r="EB215">
            <v>300</v>
          </cell>
          <cell r="EC215">
            <v>0</v>
          </cell>
          <cell r="ED215">
            <v>0</v>
          </cell>
          <cell r="EE215">
            <v>44830</v>
          </cell>
        </row>
        <row r="216">
          <cell r="D216">
            <v>500</v>
          </cell>
          <cell r="E216">
            <v>12200</v>
          </cell>
          <cell r="F216" t="str">
            <v>ZJ1</v>
          </cell>
          <cell r="I216" t="str">
            <v>HEAF</v>
          </cell>
          <cell r="J216">
            <v>65</v>
          </cell>
          <cell r="K216">
            <v>0.8</v>
          </cell>
          <cell r="L216">
            <v>0.9</v>
          </cell>
          <cell r="M216">
            <v>0.97</v>
          </cell>
          <cell r="N216">
            <v>93.1</v>
          </cell>
          <cell r="O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65</v>
          </cell>
          <cell r="AH216">
            <v>0.8</v>
          </cell>
          <cell r="AI216">
            <v>0.9</v>
          </cell>
          <cell r="AJ216">
            <v>0.97</v>
          </cell>
          <cell r="AK216">
            <v>93.1</v>
          </cell>
          <cell r="AL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65</v>
          </cell>
          <cell r="BE216">
            <v>0.8</v>
          </cell>
          <cell r="BF216">
            <v>0.9</v>
          </cell>
          <cell r="BG216">
            <v>0.97</v>
          </cell>
          <cell r="BH216">
            <v>93.1</v>
          </cell>
          <cell r="BI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65</v>
          </cell>
          <cell r="CB216">
            <v>0.8</v>
          </cell>
          <cell r="CC216">
            <v>0.9</v>
          </cell>
          <cell r="CD216">
            <v>0.97</v>
          </cell>
          <cell r="CE216">
            <v>93.1</v>
          </cell>
          <cell r="CF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65</v>
          </cell>
          <cell r="CY216">
            <v>0.8</v>
          </cell>
          <cell r="CZ216">
            <v>0.9</v>
          </cell>
          <cell r="DA216">
            <v>0.97</v>
          </cell>
          <cell r="DB216">
            <v>93.1</v>
          </cell>
          <cell r="DC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65</v>
          </cell>
          <cell r="DV216">
            <v>0.8</v>
          </cell>
          <cell r="DW216">
            <v>0.9</v>
          </cell>
          <cell r="DX216">
            <v>0.97</v>
          </cell>
          <cell r="DY216">
            <v>93.1</v>
          </cell>
          <cell r="DZ216">
            <v>0</v>
          </cell>
          <cell r="EE216">
            <v>0</v>
          </cell>
        </row>
        <row r="217">
          <cell r="D217">
            <v>500</v>
          </cell>
          <cell r="E217">
            <v>12200</v>
          </cell>
          <cell r="F217" t="str">
            <v>ZJ1</v>
          </cell>
          <cell r="I217" t="str">
            <v>HEAR</v>
          </cell>
          <cell r="J217">
            <v>65</v>
          </cell>
          <cell r="K217">
            <v>0.8</v>
          </cell>
          <cell r="L217">
            <v>0.9</v>
          </cell>
          <cell r="M217">
            <v>0.97</v>
          </cell>
          <cell r="N217">
            <v>93.1</v>
          </cell>
          <cell r="O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65</v>
          </cell>
          <cell r="AH217">
            <v>0.8</v>
          </cell>
          <cell r="AI217">
            <v>0.9</v>
          </cell>
          <cell r="AJ217">
            <v>0.97</v>
          </cell>
          <cell r="AK217">
            <v>93.1</v>
          </cell>
          <cell r="AL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65</v>
          </cell>
          <cell r="BE217">
            <v>0.8</v>
          </cell>
          <cell r="BF217">
            <v>0.9</v>
          </cell>
          <cell r="BG217">
            <v>0.97</v>
          </cell>
          <cell r="BH217">
            <v>93.1</v>
          </cell>
          <cell r="BI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65</v>
          </cell>
          <cell r="CB217">
            <v>0.8</v>
          </cell>
          <cell r="CC217">
            <v>0.9</v>
          </cell>
          <cell r="CD217">
            <v>0.97</v>
          </cell>
          <cell r="CE217">
            <v>93.1</v>
          </cell>
          <cell r="CF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65</v>
          </cell>
          <cell r="CY217">
            <v>0.8</v>
          </cell>
          <cell r="CZ217">
            <v>0.9</v>
          </cell>
          <cell r="DA217">
            <v>0.97</v>
          </cell>
          <cell r="DB217">
            <v>93.1</v>
          </cell>
          <cell r="DC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65</v>
          </cell>
          <cell r="DV217">
            <v>0.8</v>
          </cell>
          <cell r="DW217">
            <v>0.9</v>
          </cell>
          <cell r="DX217">
            <v>0.97</v>
          </cell>
          <cell r="DY217">
            <v>93.1</v>
          </cell>
          <cell r="DZ217">
            <v>0</v>
          </cell>
          <cell r="EE217">
            <v>0</v>
          </cell>
        </row>
        <row r="218">
          <cell r="D218">
            <v>500</v>
          </cell>
          <cell r="E218">
            <v>11100</v>
          </cell>
          <cell r="F218" t="str">
            <v>GET/VJ</v>
          </cell>
          <cell r="G218" t="str">
            <v>0001</v>
          </cell>
          <cell r="H218" t="str">
            <v>XA</v>
          </cell>
          <cell r="I218" t="str">
            <v>C/B</v>
          </cell>
          <cell r="J218">
            <v>68</v>
          </cell>
          <cell r="K218">
            <v>0.7</v>
          </cell>
          <cell r="L218">
            <v>0.90200000000000002</v>
          </cell>
          <cell r="M218">
            <v>0.97</v>
          </cell>
          <cell r="N218">
            <v>111</v>
          </cell>
          <cell r="R218">
            <v>2800</v>
          </cell>
          <cell r="T218">
            <v>2800</v>
          </cell>
          <cell r="U218">
            <v>0</v>
          </cell>
          <cell r="V218">
            <v>0</v>
          </cell>
          <cell r="W218">
            <v>0</v>
          </cell>
          <cell r="X218">
            <v>140</v>
          </cell>
          <cell r="Y218">
            <v>0</v>
          </cell>
          <cell r="Z218">
            <v>140</v>
          </cell>
          <cell r="AA218">
            <v>0</v>
          </cell>
          <cell r="AB218">
            <v>0</v>
          </cell>
          <cell r="AC218">
            <v>0</v>
          </cell>
          <cell r="AD218">
            <v>15540</v>
          </cell>
          <cell r="AE218">
            <v>0</v>
          </cell>
          <cell r="AF218">
            <v>15540</v>
          </cell>
          <cell r="AG218">
            <v>68</v>
          </cell>
          <cell r="AH218">
            <v>0.7</v>
          </cell>
          <cell r="AI218">
            <v>0.90200000000000002</v>
          </cell>
          <cell r="AJ218">
            <v>0.97</v>
          </cell>
          <cell r="AK218">
            <v>111</v>
          </cell>
          <cell r="AO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68</v>
          </cell>
          <cell r="BE218">
            <v>0.7</v>
          </cell>
          <cell r="BF218">
            <v>0.90200000000000002</v>
          </cell>
          <cell r="BG218">
            <v>0.97</v>
          </cell>
          <cell r="BH218">
            <v>111</v>
          </cell>
          <cell r="BL218">
            <v>1600</v>
          </cell>
          <cell r="BN218">
            <v>1600</v>
          </cell>
          <cell r="BO218">
            <v>0</v>
          </cell>
          <cell r="BP218">
            <v>0</v>
          </cell>
          <cell r="BQ218">
            <v>0</v>
          </cell>
          <cell r="BR218">
            <v>73</v>
          </cell>
          <cell r="BS218">
            <v>0</v>
          </cell>
          <cell r="BT218">
            <v>73</v>
          </cell>
          <cell r="BU218">
            <v>0</v>
          </cell>
          <cell r="BV218">
            <v>0</v>
          </cell>
          <cell r="BW218">
            <v>0</v>
          </cell>
          <cell r="BX218">
            <v>8103</v>
          </cell>
          <cell r="BY218">
            <v>0</v>
          </cell>
          <cell r="BZ218">
            <v>8103</v>
          </cell>
          <cell r="CA218">
            <v>68</v>
          </cell>
          <cell r="CB218">
            <v>0.7</v>
          </cell>
          <cell r="CC218">
            <v>0.90200000000000002</v>
          </cell>
          <cell r="CD218">
            <v>0.97</v>
          </cell>
          <cell r="CE218">
            <v>111</v>
          </cell>
          <cell r="CI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68</v>
          </cell>
          <cell r="CY218">
            <v>0.7</v>
          </cell>
          <cell r="CZ218">
            <v>0.90200000000000002</v>
          </cell>
          <cell r="DA218">
            <v>0.97</v>
          </cell>
          <cell r="DB218">
            <v>111</v>
          </cell>
          <cell r="DF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68</v>
          </cell>
          <cell r="DV218">
            <v>0.7</v>
          </cell>
          <cell r="DW218">
            <v>0.90200000000000002</v>
          </cell>
          <cell r="DX218">
            <v>0.97</v>
          </cell>
          <cell r="DY218">
            <v>111</v>
          </cell>
          <cell r="EC218">
            <v>0</v>
          </cell>
          <cell r="EE218">
            <v>0</v>
          </cell>
        </row>
        <row r="219">
          <cell r="D219">
            <v>500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1</v>
          </cell>
          <cell r="AH219">
            <v>1</v>
          </cell>
          <cell r="AI219">
            <v>1</v>
          </cell>
          <cell r="AJ219">
            <v>1</v>
          </cell>
          <cell r="AK219">
            <v>1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1</v>
          </cell>
          <cell r="BF219">
            <v>1</v>
          </cell>
          <cell r="BG219">
            <v>1</v>
          </cell>
          <cell r="BH219">
            <v>1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1</v>
          </cell>
          <cell r="CB219">
            <v>1</v>
          </cell>
          <cell r="CC219">
            <v>1</v>
          </cell>
          <cell r="CD219">
            <v>1</v>
          </cell>
          <cell r="CE219">
            <v>1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1</v>
          </cell>
          <cell r="CY219">
            <v>1</v>
          </cell>
          <cell r="CZ219">
            <v>1</v>
          </cell>
          <cell r="DA219">
            <v>1</v>
          </cell>
          <cell r="DB219">
            <v>1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1</v>
          </cell>
          <cell r="DV219">
            <v>1</v>
          </cell>
          <cell r="DW219">
            <v>1</v>
          </cell>
          <cell r="DX219">
            <v>1</v>
          </cell>
          <cell r="DY219">
            <v>1</v>
          </cell>
          <cell r="EE219">
            <v>0</v>
          </cell>
        </row>
        <row r="220">
          <cell r="D220" t="str">
            <v>今回</v>
          </cell>
          <cell r="O220">
            <v>0</v>
          </cell>
          <cell r="P220">
            <v>0</v>
          </cell>
          <cell r="Q220">
            <v>0</v>
          </cell>
          <cell r="R220">
            <v>140</v>
          </cell>
          <cell r="S220">
            <v>0</v>
          </cell>
          <cell r="T220">
            <v>140</v>
          </cell>
          <cell r="AK220" t="str">
            <v>F6/E3</v>
          </cell>
          <cell r="AL220">
            <v>1434.3157894736842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BH220" t="str">
            <v>F6/E3</v>
          </cell>
          <cell r="BI220">
            <v>1339.5454545454545</v>
          </cell>
          <cell r="BJ220">
            <v>0</v>
          </cell>
          <cell r="BK220">
            <v>0</v>
          </cell>
          <cell r="BL220">
            <v>70.484581497797365</v>
          </cell>
          <cell r="BM220">
            <v>0</v>
          </cell>
          <cell r="BN220">
            <v>70.484581497797365</v>
          </cell>
          <cell r="CE220" t="str">
            <v>F6/E3</v>
          </cell>
          <cell r="CF220">
            <v>1508.05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DB220" t="str">
            <v>F6/E3</v>
          </cell>
          <cell r="DC220">
            <v>1706.0588235294117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Y220" t="str">
            <v>F6/E3</v>
          </cell>
          <cell r="DZ220">
            <v>1554.8837209302326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</row>
        <row r="221">
          <cell r="O221">
            <v>0</v>
          </cell>
          <cell r="P221">
            <v>0</v>
          </cell>
          <cell r="Q221">
            <v>0</v>
          </cell>
          <cell r="R221">
            <v>2800</v>
          </cell>
          <cell r="S221">
            <v>0</v>
          </cell>
          <cell r="T221">
            <v>2800</v>
          </cell>
          <cell r="U221">
            <v>0</v>
          </cell>
          <cell r="V221">
            <v>0</v>
          </cell>
          <cell r="W221">
            <v>0</v>
          </cell>
          <cell r="X221">
            <v>140</v>
          </cell>
          <cell r="Y221">
            <v>0</v>
          </cell>
          <cell r="Z221">
            <v>140</v>
          </cell>
          <cell r="AA221">
            <v>0</v>
          </cell>
          <cell r="AB221">
            <v>0</v>
          </cell>
          <cell r="AC221">
            <v>0</v>
          </cell>
          <cell r="AD221">
            <v>15540</v>
          </cell>
          <cell r="AE221">
            <v>0</v>
          </cell>
          <cell r="AF221">
            <v>15540</v>
          </cell>
          <cell r="AK221" t="str">
            <v>H9/E2</v>
          </cell>
          <cell r="AL221">
            <v>955.42105263157896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H221" t="str">
            <v>H9/E2</v>
          </cell>
          <cell r="BI221">
            <v>1098.2727272727273</v>
          </cell>
          <cell r="BJ221">
            <v>0</v>
          </cell>
          <cell r="BK221">
            <v>0</v>
          </cell>
          <cell r="BL221">
            <v>1600</v>
          </cell>
          <cell r="BM221">
            <v>0</v>
          </cell>
          <cell r="BN221">
            <v>1600</v>
          </cell>
          <cell r="BO221">
            <v>0</v>
          </cell>
          <cell r="BP221">
            <v>0</v>
          </cell>
          <cell r="BQ221">
            <v>0</v>
          </cell>
          <cell r="BR221">
            <v>73</v>
          </cell>
          <cell r="BS221">
            <v>0</v>
          </cell>
          <cell r="BT221">
            <v>73</v>
          </cell>
          <cell r="BU221">
            <v>0</v>
          </cell>
          <cell r="BV221">
            <v>0</v>
          </cell>
          <cell r="BW221">
            <v>0</v>
          </cell>
          <cell r="BX221">
            <v>8103</v>
          </cell>
          <cell r="BY221">
            <v>0</v>
          </cell>
          <cell r="BZ221">
            <v>8103</v>
          </cell>
          <cell r="CE221" t="str">
            <v>H9/E2</v>
          </cell>
          <cell r="CF221">
            <v>1056.4000000000001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DB221" t="str">
            <v>H9/E2</v>
          </cell>
          <cell r="DC221">
            <v>1010.9411764705883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Y221" t="str">
            <v>H9/E2</v>
          </cell>
          <cell r="DZ221">
            <v>1169.5348837209303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</row>
        <row r="222">
          <cell r="O222">
            <v>3889.9</v>
          </cell>
          <cell r="P222">
            <v>225</v>
          </cell>
          <cell r="Q222">
            <v>0</v>
          </cell>
          <cell r="R222">
            <v>140</v>
          </cell>
          <cell r="S222">
            <v>0</v>
          </cell>
          <cell r="T222">
            <v>4254.8999999999996</v>
          </cell>
          <cell r="AL222">
            <v>4290.9168975069251</v>
          </cell>
          <cell r="AM222">
            <v>147.36842105263159</v>
          </cell>
          <cell r="AN222">
            <v>0</v>
          </cell>
          <cell r="AO222">
            <v>0</v>
          </cell>
          <cell r="AP222">
            <v>0</v>
          </cell>
          <cell r="AQ222">
            <v>4388</v>
          </cell>
          <cell r="BI222">
            <v>4227.2807368842614</v>
          </cell>
          <cell r="BJ222">
            <v>61.674008810572687</v>
          </cell>
          <cell r="BK222">
            <v>0</v>
          </cell>
          <cell r="BL222">
            <v>70.484581497797365</v>
          </cell>
          <cell r="BM222">
            <v>0</v>
          </cell>
          <cell r="BN222">
            <v>4311.0572687224667</v>
          </cell>
          <cell r="CF222">
            <v>4362.304761904762</v>
          </cell>
          <cell r="CG222">
            <v>266.66666666666669</v>
          </cell>
          <cell r="CH222">
            <v>0</v>
          </cell>
          <cell r="CI222">
            <v>0</v>
          </cell>
          <cell r="CJ222">
            <v>0</v>
          </cell>
          <cell r="CK222">
            <v>4578.666666666667</v>
          </cell>
          <cell r="DC222">
            <v>4633.4967320261439</v>
          </cell>
          <cell r="DD222">
            <v>0</v>
          </cell>
          <cell r="DE222">
            <v>-202.77777777777777</v>
          </cell>
          <cell r="DF222">
            <v>0</v>
          </cell>
          <cell r="DG222">
            <v>0</v>
          </cell>
          <cell r="DH222">
            <v>4374.5555555555557</v>
          </cell>
          <cell r="DZ222">
            <v>4437.2142503711038</v>
          </cell>
          <cell r="EA222">
            <v>0</v>
          </cell>
          <cell r="EB222">
            <v>-19.148936170212767</v>
          </cell>
          <cell r="EC222">
            <v>0</v>
          </cell>
          <cell r="ED222">
            <v>0</v>
          </cell>
          <cell r="EE222">
            <v>4368.2978723404258</v>
          </cell>
        </row>
        <row r="223">
          <cell r="O223">
            <v>77798</v>
          </cell>
          <cell r="P223">
            <v>4500</v>
          </cell>
          <cell r="Q223">
            <v>0</v>
          </cell>
          <cell r="R223">
            <v>2800</v>
          </cell>
          <cell r="S223">
            <v>0</v>
          </cell>
          <cell r="T223">
            <v>85098</v>
          </cell>
          <cell r="U223">
            <v>3890</v>
          </cell>
          <cell r="V223">
            <v>225</v>
          </cell>
          <cell r="W223">
            <v>0</v>
          </cell>
          <cell r="X223">
            <v>140</v>
          </cell>
          <cell r="Y223">
            <v>0</v>
          </cell>
          <cell r="Z223">
            <v>4255</v>
          </cell>
          <cell r="AA223">
            <v>279760</v>
          </cell>
          <cell r="AB223">
            <v>17318</v>
          </cell>
          <cell r="AC223">
            <v>0</v>
          </cell>
          <cell r="AD223">
            <v>15540</v>
          </cell>
          <cell r="AE223">
            <v>0</v>
          </cell>
          <cell r="AF223">
            <v>312617</v>
          </cell>
          <cell r="AL223">
            <v>81527.421052631573</v>
          </cell>
          <cell r="AM223">
            <v>2800</v>
          </cell>
          <cell r="AN223">
            <v>0</v>
          </cell>
          <cell r="AO223">
            <v>0</v>
          </cell>
          <cell r="AP223">
            <v>0</v>
          </cell>
          <cell r="AQ223">
            <v>83372</v>
          </cell>
          <cell r="AR223">
            <v>4242</v>
          </cell>
          <cell r="AS223">
            <v>147</v>
          </cell>
          <cell r="AT223">
            <v>0</v>
          </cell>
          <cell r="AU223">
            <v>0</v>
          </cell>
          <cell r="AV223">
            <v>0</v>
          </cell>
          <cell r="AW223">
            <v>4389</v>
          </cell>
          <cell r="AX223">
            <v>303046</v>
          </cell>
          <cell r="AY223">
            <v>9753</v>
          </cell>
          <cell r="AZ223">
            <v>0</v>
          </cell>
          <cell r="BA223">
            <v>0</v>
          </cell>
          <cell r="BB223">
            <v>0</v>
          </cell>
          <cell r="BC223">
            <v>312798</v>
          </cell>
          <cell r="BI223">
            <v>95959.272727272721</v>
          </cell>
          <cell r="BJ223">
            <v>1400</v>
          </cell>
          <cell r="BK223">
            <v>0</v>
          </cell>
          <cell r="BL223">
            <v>1600</v>
          </cell>
          <cell r="BM223">
            <v>0</v>
          </cell>
          <cell r="BN223">
            <v>97861</v>
          </cell>
          <cell r="BO223">
            <v>4311</v>
          </cell>
          <cell r="BP223">
            <v>64</v>
          </cell>
          <cell r="BQ223">
            <v>0</v>
          </cell>
          <cell r="BR223">
            <v>73</v>
          </cell>
          <cell r="BS223">
            <v>0</v>
          </cell>
          <cell r="BT223">
            <v>4448</v>
          </cell>
          <cell r="BU223">
            <v>308046</v>
          </cell>
          <cell r="BV223">
            <v>6182</v>
          </cell>
          <cell r="BW223">
            <v>0</v>
          </cell>
          <cell r="BX223">
            <v>8103</v>
          </cell>
          <cell r="BY223">
            <v>0</v>
          </cell>
          <cell r="BZ223">
            <v>322332</v>
          </cell>
          <cell r="CF223">
            <v>91608.4</v>
          </cell>
          <cell r="CG223">
            <v>5600</v>
          </cell>
          <cell r="CH223">
            <v>0</v>
          </cell>
          <cell r="CI223">
            <v>0</v>
          </cell>
          <cell r="CJ223">
            <v>0</v>
          </cell>
          <cell r="CK223">
            <v>96152</v>
          </cell>
          <cell r="CL223">
            <v>4527</v>
          </cell>
          <cell r="CM223">
            <v>280</v>
          </cell>
          <cell r="CN223">
            <v>0</v>
          </cell>
          <cell r="CO223">
            <v>0</v>
          </cell>
          <cell r="CP223">
            <v>0</v>
          </cell>
          <cell r="CQ223">
            <v>4807</v>
          </cell>
          <cell r="CR223">
            <v>324036</v>
          </cell>
          <cell r="CS223">
            <v>18885</v>
          </cell>
          <cell r="CT223">
            <v>0</v>
          </cell>
          <cell r="CU223">
            <v>0</v>
          </cell>
          <cell r="CV223">
            <v>0</v>
          </cell>
          <cell r="CW223">
            <v>342920</v>
          </cell>
          <cell r="DC223">
            <v>83402.941176470587</v>
          </cell>
          <cell r="DD223">
            <v>0</v>
          </cell>
          <cell r="DE223">
            <v>-3650</v>
          </cell>
          <cell r="DF223">
            <v>0</v>
          </cell>
          <cell r="DG223">
            <v>0</v>
          </cell>
          <cell r="DH223">
            <v>78742</v>
          </cell>
          <cell r="DI223">
            <v>4846</v>
          </cell>
          <cell r="DJ223">
            <v>0</v>
          </cell>
          <cell r="DK223">
            <v>-215</v>
          </cell>
          <cell r="DL223">
            <v>0</v>
          </cell>
          <cell r="DM223">
            <v>0</v>
          </cell>
          <cell r="DN223">
            <v>4631</v>
          </cell>
          <cell r="DO223">
            <v>345582</v>
          </cell>
          <cell r="DP223">
            <v>0</v>
          </cell>
          <cell r="DQ223">
            <v>-15139</v>
          </cell>
          <cell r="DR223">
            <v>0</v>
          </cell>
          <cell r="DS223">
            <v>0</v>
          </cell>
          <cell r="DT223">
            <v>330443</v>
          </cell>
          <cell r="DZ223">
            <v>104274.53488372093</v>
          </cell>
          <cell r="EA223">
            <v>0</v>
          </cell>
          <cell r="EB223">
            <v>-450</v>
          </cell>
          <cell r="EC223">
            <v>0</v>
          </cell>
          <cell r="ED223">
            <v>0</v>
          </cell>
          <cell r="EE223">
            <v>102655</v>
          </cell>
        </row>
      </sheetData>
      <sheetData sheetId="1" refreshError="1">
        <row r="3">
          <cell r="C3" t="str">
            <v>８２期 上期 負荷表</v>
          </cell>
          <cell r="J3">
            <v>8</v>
          </cell>
          <cell r="K3" t="str">
            <v>月決定ベース長期生産計画検討  ＤＣ</v>
          </cell>
          <cell r="X3" t="str">
            <v>熊本製作所 ENG.工場  鋳造ＭＯ</v>
          </cell>
        </row>
        <row r="4">
          <cell r="F4" t="str">
            <v>配布先</v>
          </cell>
          <cell r="G4" t="str">
            <v>DCﾕﾆｯﾄ</v>
          </cell>
        </row>
        <row r="5">
          <cell r="C5" t="str">
            <v>作成</v>
          </cell>
          <cell r="D5">
            <v>38538</v>
          </cell>
          <cell r="H5" t="str">
            <v>'05.07.04 生産管理BL発行 8月確定生産計画、及び'05.07.04 ＭＡ追込み計画による（ＳＰ含む）</v>
          </cell>
        </row>
        <row r="6">
          <cell r="C6" t="str">
            <v>工    程</v>
          </cell>
          <cell r="E6" t="str">
            <v>設定</v>
          </cell>
          <cell r="I6" t="str">
            <v>項   目</v>
          </cell>
          <cell r="J6" t="str">
            <v>４月</v>
          </cell>
          <cell r="Q6">
            <v>20</v>
          </cell>
          <cell r="R6" t="str">
            <v>５月</v>
          </cell>
          <cell r="Y6">
            <v>19</v>
          </cell>
          <cell r="Z6" t="str">
            <v>６月</v>
          </cell>
          <cell r="AG6">
            <v>22</v>
          </cell>
          <cell r="AH6" t="str">
            <v>７月</v>
          </cell>
          <cell r="AO6">
            <v>20</v>
          </cell>
          <cell r="AP6" t="str">
            <v>８月</v>
          </cell>
          <cell r="AW6">
            <v>17</v>
          </cell>
          <cell r="AX6" t="str">
            <v>９月</v>
          </cell>
          <cell r="BE6">
            <v>21.5</v>
          </cell>
        </row>
        <row r="7">
          <cell r="F7" t="str">
            <v>(分)</v>
          </cell>
          <cell r="G7" t="str">
            <v>(台)</v>
          </cell>
          <cell r="H7" t="str">
            <v>(秒)</v>
          </cell>
          <cell r="J7" t="str">
            <v>生          産</v>
          </cell>
          <cell r="R7" t="str">
            <v>生          産</v>
          </cell>
          <cell r="Z7" t="str">
            <v>生          産</v>
          </cell>
          <cell r="AH7" t="str">
            <v>生          産</v>
          </cell>
          <cell r="AP7" t="str">
            <v>生          産</v>
          </cell>
          <cell r="AX7" t="str">
            <v>生          産</v>
          </cell>
        </row>
        <row r="8">
          <cell r="E8" t="str">
            <v>勤怠</v>
          </cell>
          <cell r="F8" t="str">
            <v>負荷時間</v>
          </cell>
          <cell r="G8" t="str">
            <v>M/C数</v>
          </cell>
          <cell r="H8" t="str">
            <v>総負荷時間</v>
          </cell>
          <cell r="J8" t="str">
            <v>基本</v>
          </cell>
          <cell r="K8" t="str">
            <v>追込</v>
          </cell>
          <cell r="L8" t="str">
            <v>活用</v>
          </cell>
          <cell r="M8" t="str">
            <v>フレキ</v>
          </cell>
          <cell r="N8" t="str">
            <v>外作</v>
          </cell>
          <cell r="O8" t="str">
            <v>実  行</v>
          </cell>
          <cell r="P8" t="str">
            <v>休　買</v>
          </cell>
          <cell r="Q8" t="str">
            <v>最　終</v>
          </cell>
          <cell r="R8" t="str">
            <v>基本</v>
          </cell>
          <cell r="S8" t="str">
            <v>追込</v>
          </cell>
          <cell r="T8" t="str">
            <v>活用</v>
          </cell>
          <cell r="U8" t="str">
            <v>フレキ</v>
          </cell>
          <cell r="V8" t="str">
            <v>外作</v>
          </cell>
          <cell r="W8" t="str">
            <v>実  行</v>
          </cell>
          <cell r="X8" t="str">
            <v>休　買</v>
          </cell>
          <cell r="Y8" t="str">
            <v>最　終</v>
          </cell>
          <cell r="Z8" t="str">
            <v>基本</v>
          </cell>
          <cell r="AA8" t="str">
            <v>追込</v>
          </cell>
          <cell r="AB8" t="str">
            <v>活用</v>
          </cell>
          <cell r="AC8" t="str">
            <v>フレキ</v>
          </cell>
          <cell r="AD8" t="str">
            <v>外作</v>
          </cell>
          <cell r="AE8" t="str">
            <v>実  行</v>
          </cell>
          <cell r="AF8" t="str">
            <v>休　買</v>
          </cell>
          <cell r="AG8" t="str">
            <v>最　終</v>
          </cell>
          <cell r="AH8" t="str">
            <v>基本</v>
          </cell>
          <cell r="AI8" t="str">
            <v>追込</v>
          </cell>
          <cell r="AJ8" t="str">
            <v>活用</v>
          </cell>
          <cell r="AK8" t="str">
            <v>フレキ</v>
          </cell>
          <cell r="AL8" t="str">
            <v>外作</v>
          </cell>
          <cell r="AM8" t="str">
            <v>実  行</v>
          </cell>
          <cell r="AN8" t="str">
            <v>休　買</v>
          </cell>
          <cell r="AO8" t="str">
            <v>最　終</v>
          </cell>
          <cell r="AP8" t="str">
            <v>基本</v>
          </cell>
          <cell r="AQ8" t="str">
            <v>追込</v>
          </cell>
          <cell r="AR8" t="str">
            <v>活用</v>
          </cell>
          <cell r="AS8" t="str">
            <v>フレキ</v>
          </cell>
          <cell r="AT8" t="str">
            <v>外作</v>
          </cell>
          <cell r="AU8" t="str">
            <v>実  行</v>
          </cell>
          <cell r="AV8" t="str">
            <v>休　買</v>
          </cell>
          <cell r="AW8" t="str">
            <v>最　終</v>
          </cell>
          <cell r="AX8" t="str">
            <v>基本</v>
          </cell>
          <cell r="AY8" t="str">
            <v>追込</v>
          </cell>
          <cell r="AZ8" t="str">
            <v>活用</v>
          </cell>
          <cell r="BA8" t="str">
            <v>フレキ</v>
          </cell>
          <cell r="BB8" t="str">
            <v>外作</v>
          </cell>
          <cell r="BC8" t="str">
            <v>実  行</v>
          </cell>
          <cell r="BD8" t="str">
            <v>休　買</v>
          </cell>
          <cell r="BE8" t="str">
            <v>最　終</v>
          </cell>
        </row>
        <row r="9">
          <cell r="C9" t="str">
            <v>既存</v>
          </cell>
          <cell r="E9" t="str">
            <v>2S</v>
          </cell>
          <cell r="F9">
            <v>930</v>
          </cell>
          <cell r="G9">
            <v>1</v>
          </cell>
          <cell r="H9">
            <v>55800</v>
          </cell>
          <cell r="I9" t="str">
            <v>月産個数</v>
          </cell>
          <cell r="J9">
            <v>8011</v>
          </cell>
          <cell r="K9">
            <v>600</v>
          </cell>
          <cell r="L9">
            <v>0</v>
          </cell>
          <cell r="M9">
            <v>0</v>
          </cell>
          <cell r="N9">
            <v>0</v>
          </cell>
          <cell r="O9">
            <v>8611</v>
          </cell>
          <cell r="P9">
            <v>0</v>
          </cell>
          <cell r="R9">
            <v>8340</v>
          </cell>
          <cell r="S9">
            <v>150</v>
          </cell>
          <cell r="T9">
            <v>0</v>
          </cell>
          <cell r="U9">
            <v>0</v>
          </cell>
          <cell r="V9">
            <v>0</v>
          </cell>
          <cell r="W9">
            <v>8490</v>
          </cell>
          <cell r="X9">
            <v>0</v>
          </cell>
          <cell r="Z9">
            <v>9201</v>
          </cell>
          <cell r="AA9">
            <v>0</v>
          </cell>
          <cell r="AB9">
            <v>0</v>
          </cell>
          <cell r="AC9">
            <v>671</v>
          </cell>
          <cell r="AD9">
            <v>0</v>
          </cell>
          <cell r="AE9">
            <v>9872</v>
          </cell>
          <cell r="AF9">
            <v>0</v>
          </cell>
          <cell r="AH9">
            <v>7210</v>
          </cell>
          <cell r="AI9">
            <v>400</v>
          </cell>
          <cell r="AJ9">
            <v>0</v>
          </cell>
          <cell r="AK9">
            <v>0</v>
          </cell>
          <cell r="AL9">
            <v>0</v>
          </cell>
          <cell r="AM9">
            <v>7610</v>
          </cell>
          <cell r="AN9">
            <v>0</v>
          </cell>
          <cell r="AP9">
            <v>7941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7941</v>
          </cell>
          <cell r="AV9">
            <v>78300</v>
          </cell>
          <cell r="AX9">
            <v>11152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11152</v>
          </cell>
          <cell r="BD9">
            <v>78300</v>
          </cell>
        </row>
        <row r="10">
          <cell r="C10" t="str">
            <v>　Ｃ/Ｂ</v>
          </cell>
          <cell r="E10" t="str">
            <v>3S</v>
          </cell>
          <cell r="F10">
            <v>1305</v>
          </cell>
          <cell r="G10">
            <v>1</v>
          </cell>
          <cell r="H10">
            <v>78300</v>
          </cell>
          <cell r="I10" t="str">
            <v>日産個数</v>
          </cell>
          <cell r="J10">
            <v>400</v>
          </cell>
          <cell r="K10">
            <v>30</v>
          </cell>
          <cell r="L10">
            <v>0</v>
          </cell>
          <cell r="M10">
            <v>0</v>
          </cell>
          <cell r="N10">
            <v>0</v>
          </cell>
          <cell r="O10">
            <v>430</v>
          </cell>
          <cell r="P10">
            <v>0</v>
          </cell>
          <cell r="R10">
            <v>439</v>
          </cell>
          <cell r="S10">
            <v>8</v>
          </cell>
          <cell r="T10">
            <v>0</v>
          </cell>
          <cell r="U10">
            <v>0</v>
          </cell>
          <cell r="V10">
            <v>0</v>
          </cell>
          <cell r="W10">
            <v>447</v>
          </cell>
          <cell r="X10">
            <v>0</v>
          </cell>
          <cell r="Z10">
            <v>418</v>
          </cell>
          <cell r="AA10">
            <v>0</v>
          </cell>
          <cell r="AB10">
            <v>0</v>
          </cell>
          <cell r="AC10">
            <v>31</v>
          </cell>
          <cell r="AD10">
            <v>0</v>
          </cell>
          <cell r="AE10">
            <v>449</v>
          </cell>
          <cell r="AF10">
            <v>0</v>
          </cell>
          <cell r="AH10">
            <v>361</v>
          </cell>
          <cell r="AI10">
            <v>20</v>
          </cell>
          <cell r="AJ10">
            <v>0</v>
          </cell>
          <cell r="AK10">
            <v>0</v>
          </cell>
          <cell r="AL10">
            <v>0</v>
          </cell>
          <cell r="AM10">
            <v>381</v>
          </cell>
          <cell r="AN10">
            <v>0</v>
          </cell>
          <cell r="AP10">
            <v>468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468</v>
          </cell>
          <cell r="AV10" t="str">
            <v>3S/1</v>
          </cell>
          <cell r="AX10">
            <v>518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518</v>
          </cell>
          <cell r="BD10" t="str">
            <v>3S/1</v>
          </cell>
        </row>
        <row r="11">
          <cell r="I11" t="str">
            <v>負荷工数</v>
          </cell>
          <cell r="J11">
            <v>53160</v>
          </cell>
          <cell r="K11">
            <v>3987</v>
          </cell>
          <cell r="L11">
            <v>0</v>
          </cell>
          <cell r="M11">
            <v>0</v>
          </cell>
          <cell r="N11">
            <v>0</v>
          </cell>
          <cell r="O11">
            <v>57147</v>
          </cell>
          <cell r="P11">
            <v>0</v>
          </cell>
          <cell r="Q11">
            <v>57147</v>
          </cell>
          <cell r="R11">
            <v>58343</v>
          </cell>
          <cell r="S11">
            <v>1063</v>
          </cell>
          <cell r="T11">
            <v>0</v>
          </cell>
          <cell r="U11">
            <v>0</v>
          </cell>
          <cell r="V11">
            <v>0</v>
          </cell>
          <cell r="W11">
            <v>59406</v>
          </cell>
          <cell r="X11">
            <v>0</v>
          </cell>
          <cell r="Y11">
            <v>59406</v>
          </cell>
          <cell r="Z11">
            <v>55552</v>
          </cell>
          <cell r="AA11">
            <v>0</v>
          </cell>
          <cell r="AB11">
            <v>0</v>
          </cell>
          <cell r="AC11">
            <v>3661</v>
          </cell>
          <cell r="AD11">
            <v>0</v>
          </cell>
          <cell r="AE11">
            <v>59213</v>
          </cell>
          <cell r="AF11">
            <v>0</v>
          </cell>
          <cell r="AG11">
            <v>59213</v>
          </cell>
          <cell r="AH11">
            <v>47977</v>
          </cell>
          <cell r="AI11">
            <v>2658</v>
          </cell>
          <cell r="AJ11">
            <v>0</v>
          </cell>
          <cell r="AK11">
            <v>0</v>
          </cell>
          <cell r="AL11">
            <v>0</v>
          </cell>
          <cell r="AM11">
            <v>50635</v>
          </cell>
          <cell r="AN11">
            <v>0</v>
          </cell>
          <cell r="AO11">
            <v>50635</v>
          </cell>
          <cell r="AP11">
            <v>62198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62198</v>
          </cell>
          <cell r="AV11">
            <v>4606</v>
          </cell>
          <cell r="AW11">
            <v>57592</v>
          </cell>
          <cell r="AX11">
            <v>68843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68843</v>
          </cell>
          <cell r="BD11">
            <v>3642</v>
          </cell>
          <cell r="BE11">
            <v>65201</v>
          </cell>
        </row>
        <row r="12">
          <cell r="I12" t="str">
            <v>2S負荷率</v>
          </cell>
          <cell r="J12">
            <v>0.95269999999999999</v>
          </cell>
          <cell r="K12">
            <v>7.1499999999999994E-2</v>
          </cell>
          <cell r="L12">
            <v>0</v>
          </cell>
          <cell r="M12">
            <v>0</v>
          </cell>
          <cell r="N12">
            <v>0</v>
          </cell>
          <cell r="O12">
            <v>1.0241</v>
          </cell>
          <cell r="P12">
            <v>0</v>
          </cell>
          <cell r="Q12">
            <v>1.0241</v>
          </cell>
          <cell r="R12">
            <v>1.0456000000000001</v>
          </cell>
          <cell r="S12">
            <v>1.9099999999999999E-2</v>
          </cell>
          <cell r="T12">
            <v>0</v>
          </cell>
          <cell r="U12">
            <v>0</v>
          </cell>
          <cell r="V12">
            <v>0</v>
          </cell>
          <cell r="W12">
            <v>1.0646</v>
          </cell>
          <cell r="X12">
            <v>0</v>
          </cell>
          <cell r="Y12">
            <v>1.0646</v>
          </cell>
          <cell r="Z12">
            <v>0.99560000000000004</v>
          </cell>
          <cell r="AA12">
            <v>0</v>
          </cell>
          <cell r="AB12">
            <v>0</v>
          </cell>
          <cell r="AC12">
            <v>6.5600000000000006E-2</v>
          </cell>
          <cell r="AD12">
            <v>0</v>
          </cell>
          <cell r="AE12">
            <v>1.0611999999999999</v>
          </cell>
          <cell r="AF12">
            <v>0</v>
          </cell>
          <cell r="AG12">
            <v>1.0611999999999999</v>
          </cell>
          <cell r="AH12">
            <v>0.85980000000000001</v>
          </cell>
          <cell r="AI12">
            <v>4.7600000000000003E-2</v>
          </cell>
          <cell r="AJ12">
            <v>0</v>
          </cell>
          <cell r="AK12">
            <v>0</v>
          </cell>
          <cell r="AL12">
            <v>0</v>
          </cell>
          <cell r="AM12">
            <v>0.90739999999999998</v>
          </cell>
          <cell r="AN12">
            <v>0</v>
          </cell>
          <cell r="AO12">
            <v>0.90739999999999998</v>
          </cell>
          <cell r="AP12">
            <v>1.1147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1.1147</v>
          </cell>
          <cell r="AV12">
            <v>8.2500000000000004E-2</v>
          </cell>
          <cell r="AW12">
            <v>1.0321</v>
          </cell>
          <cell r="AX12">
            <v>1.2337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1.2337</v>
          </cell>
          <cell r="BD12">
            <v>6.5299999999999997E-2</v>
          </cell>
          <cell r="BE12">
            <v>1.1685000000000001</v>
          </cell>
        </row>
        <row r="13">
          <cell r="C13" t="str">
            <v>代表工数</v>
          </cell>
          <cell r="D13">
            <v>132.9</v>
          </cell>
          <cell r="I13" t="str">
            <v>3S負荷率</v>
          </cell>
          <cell r="J13">
            <v>0.67889999999999995</v>
          </cell>
          <cell r="K13">
            <v>5.0900000000000001E-2</v>
          </cell>
          <cell r="L13">
            <v>0</v>
          </cell>
          <cell r="M13">
            <v>0</v>
          </cell>
          <cell r="N13">
            <v>0</v>
          </cell>
          <cell r="O13">
            <v>0.7298</v>
          </cell>
          <cell r="P13">
            <v>0</v>
          </cell>
          <cell r="Q13">
            <v>0.7298</v>
          </cell>
          <cell r="R13">
            <v>0.74509999999999998</v>
          </cell>
          <cell r="S13">
            <v>1.3599999999999999E-2</v>
          </cell>
          <cell r="T13">
            <v>0</v>
          </cell>
          <cell r="U13">
            <v>0</v>
          </cell>
          <cell r="V13">
            <v>0</v>
          </cell>
          <cell r="W13">
            <v>0.75870000000000004</v>
          </cell>
          <cell r="X13">
            <v>0</v>
          </cell>
          <cell r="Y13">
            <v>0.75870000000000004</v>
          </cell>
          <cell r="Z13">
            <v>0.70950000000000002</v>
          </cell>
          <cell r="AA13">
            <v>0</v>
          </cell>
          <cell r="AB13">
            <v>0</v>
          </cell>
          <cell r="AC13">
            <v>4.6800000000000001E-2</v>
          </cell>
          <cell r="AD13">
            <v>0</v>
          </cell>
          <cell r="AE13">
            <v>0.75619999999999998</v>
          </cell>
          <cell r="AF13">
            <v>0</v>
          </cell>
          <cell r="AG13">
            <v>0.75619999999999998</v>
          </cell>
          <cell r="AH13">
            <v>0.61270000000000002</v>
          </cell>
          <cell r="AI13">
            <v>3.39E-2</v>
          </cell>
          <cell r="AJ13">
            <v>0</v>
          </cell>
          <cell r="AK13">
            <v>0</v>
          </cell>
          <cell r="AL13">
            <v>0</v>
          </cell>
          <cell r="AM13">
            <v>0.64670000000000005</v>
          </cell>
          <cell r="AN13">
            <v>0</v>
          </cell>
          <cell r="AO13">
            <v>0.64670000000000005</v>
          </cell>
          <cell r="AP13">
            <v>0.7944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0.7944</v>
          </cell>
          <cell r="AV13">
            <v>5.8799999999999998E-2</v>
          </cell>
          <cell r="AW13">
            <v>0.73550000000000004</v>
          </cell>
          <cell r="AX13">
            <v>0.87919999999999998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0.87919999999999998</v>
          </cell>
          <cell r="BD13">
            <v>4.65E-2</v>
          </cell>
          <cell r="BE13">
            <v>0.8327</v>
          </cell>
        </row>
        <row r="14">
          <cell r="D14">
            <v>0.7</v>
          </cell>
          <cell r="G14" t="str">
            <v>(代表能力)</v>
          </cell>
          <cell r="H14">
            <v>412</v>
          </cell>
          <cell r="I14" t="str">
            <v>(能力)</v>
          </cell>
          <cell r="J14">
            <v>400</v>
          </cell>
          <cell r="K14">
            <v>30</v>
          </cell>
          <cell r="L14">
            <v>0</v>
          </cell>
          <cell r="M14">
            <v>0</v>
          </cell>
          <cell r="N14">
            <v>0</v>
          </cell>
          <cell r="O14">
            <v>430</v>
          </cell>
          <cell r="P14">
            <v>0</v>
          </cell>
          <cell r="Q14">
            <v>430</v>
          </cell>
          <cell r="R14">
            <v>438</v>
          </cell>
          <cell r="S14">
            <v>7</v>
          </cell>
          <cell r="T14">
            <v>0</v>
          </cell>
          <cell r="U14">
            <v>0</v>
          </cell>
          <cell r="V14">
            <v>0</v>
          </cell>
          <cell r="W14">
            <v>446</v>
          </cell>
          <cell r="X14">
            <v>0</v>
          </cell>
          <cell r="Y14">
            <v>446</v>
          </cell>
          <cell r="Z14">
            <v>417</v>
          </cell>
          <cell r="AA14">
            <v>0</v>
          </cell>
          <cell r="AB14">
            <v>0</v>
          </cell>
          <cell r="AC14">
            <v>27</v>
          </cell>
          <cell r="AD14">
            <v>0</v>
          </cell>
          <cell r="AE14">
            <v>445</v>
          </cell>
          <cell r="AF14">
            <v>0</v>
          </cell>
          <cell r="AG14">
            <v>445</v>
          </cell>
          <cell r="AH14">
            <v>361</v>
          </cell>
          <cell r="AI14">
            <v>20</v>
          </cell>
          <cell r="AJ14">
            <v>0</v>
          </cell>
          <cell r="AK14">
            <v>0</v>
          </cell>
          <cell r="AL14">
            <v>0</v>
          </cell>
          <cell r="AM14">
            <v>381</v>
          </cell>
          <cell r="AN14">
            <v>0</v>
          </cell>
          <cell r="AO14">
            <v>381</v>
          </cell>
          <cell r="AP14">
            <v>468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468</v>
          </cell>
          <cell r="AV14">
            <v>34</v>
          </cell>
          <cell r="AW14">
            <v>433</v>
          </cell>
          <cell r="AX14">
            <v>518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518</v>
          </cell>
          <cell r="BD14">
            <v>27</v>
          </cell>
          <cell r="BE14">
            <v>490</v>
          </cell>
        </row>
        <row r="15">
          <cell r="C15" t="str">
            <v>ＲＧＣ　</v>
          </cell>
          <cell r="E15" t="str">
            <v>2S</v>
          </cell>
          <cell r="F15">
            <v>930</v>
          </cell>
          <cell r="G15">
            <v>1</v>
          </cell>
          <cell r="H15">
            <v>55800</v>
          </cell>
          <cell r="I15" t="str">
            <v>月産個数</v>
          </cell>
          <cell r="J15">
            <v>2975</v>
          </cell>
          <cell r="K15">
            <v>0</v>
          </cell>
          <cell r="L15">
            <v>0</v>
          </cell>
          <cell r="M15">
            <v>1100</v>
          </cell>
          <cell r="N15">
            <v>0</v>
          </cell>
          <cell r="O15">
            <v>4075</v>
          </cell>
          <cell r="R15">
            <v>2641</v>
          </cell>
          <cell r="S15">
            <v>0</v>
          </cell>
          <cell r="T15">
            <v>0</v>
          </cell>
          <cell r="U15">
            <v>850</v>
          </cell>
          <cell r="V15">
            <v>0</v>
          </cell>
          <cell r="W15">
            <v>3491</v>
          </cell>
          <cell r="Z15">
            <v>3250</v>
          </cell>
          <cell r="AA15">
            <v>35</v>
          </cell>
          <cell r="AB15">
            <v>-1</v>
          </cell>
          <cell r="AC15">
            <v>800</v>
          </cell>
          <cell r="AD15">
            <v>0</v>
          </cell>
          <cell r="AE15">
            <v>4084</v>
          </cell>
          <cell r="AH15">
            <v>2831</v>
          </cell>
          <cell r="AI15">
            <v>507</v>
          </cell>
          <cell r="AJ15">
            <v>0</v>
          </cell>
          <cell r="AK15">
            <v>2000</v>
          </cell>
          <cell r="AL15">
            <v>0</v>
          </cell>
          <cell r="AM15">
            <v>5338</v>
          </cell>
          <cell r="AP15">
            <v>2399</v>
          </cell>
          <cell r="AQ15">
            <v>0</v>
          </cell>
          <cell r="AR15">
            <v>-500</v>
          </cell>
          <cell r="AS15">
            <v>1230</v>
          </cell>
          <cell r="AT15">
            <v>0</v>
          </cell>
          <cell r="AU15">
            <v>3129</v>
          </cell>
          <cell r="AX15">
            <v>3307</v>
          </cell>
          <cell r="AY15">
            <v>300</v>
          </cell>
          <cell r="AZ15">
            <v>0</v>
          </cell>
          <cell r="BA15">
            <v>-1100</v>
          </cell>
          <cell r="BB15">
            <v>0</v>
          </cell>
          <cell r="BC15">
            <v>2507</v>
          </cell>
        </row>
        <row r="16">
          <cell r="C16" t="str">
            <v>　Ｍケース</v>
          </cell>
          <cell r="E16" t="str">
            <v>3S</v>
          </cell>
          <cell r="F16">
            <v>1305</v>
          </cell>
          <cell r="G16">
            <v>1</v>
          </cell>
          <cell r="H16">
            <v>78300</v>
          </cell>
          <cell r="I16" t="str">
            <v>日産個数</v>
          </cell>
          <cell r="J16">
            <v>149</v>
          </cell>
          <cell r="K16">
            <v>0</v>
          </cell>
          <cell r="L16">
            <v>0</v>
          </cell>
          <cell r="M16">
            <v>55</v>
          </cell>
          <cell r="N16">
            <v>0</v>
          </cell>
          <cell r="O16">
            <v>204</v>
          </cell>
          <cell r="R16">
            <v>139</v>
          </cell>
          <cell r="S16">
            <v>0</v>
          </cell>
          <cell r="T16">
            <v>0</v>
          </cell>
          <cell r="U16">
            <v>45</v>
          </cell>
          <cell r="V16">
            <v>0</v>
          </cell>
          <cell r="W16">
            <v>184</v>
          </cell>
          <cell r="Z16">
            <v>148</v>
          </cell>
          <cell r="AA16">
            <v>2</v>
          </cell>
          <cell r="AB16">
            <v>0</v>
          </cell>
          <cell r="AC16">
            <v>36</v>
          </cell>
          <cell r="AD16">
            <v>0</v>
          </cell>
          <cell r="AE16">
            <v>185</v>
          </cell>
          <cell r="AH16">
            <v>142</v>
          </cell>
          <cell r="AI16">
            <v>25</v>
          </cell>
          <cell r="AJ16">
            <v>0</v>
          </cell>
          <cell r="AK16">
            <v>100</v>
          </cell>
          <cell r="AL16">
            <v>0</v>
          </cell>
          <cell r="AM16">
            <v>267</v>
          </cell>
          <cell r="AP16">
            <v>141</v>
          </cell>
          <cell r="AQ16">
            <v>0</v>
          </cell>
          <cell r="AR16">
            <v>-29</v>
          </cell>
          <cell r="AS16">
            <v>72</v>
          </cell>
          <cell r="AT16">
            <v>0</v>
          </cell>
          <cell r="AU16">
            <v>184</v>
          </cell>
          <cell r="AX16">
            <v>153</v>
          </cell>
          <cell r="AY16">
            <v>14</v>
          </cell>
          <cell r="AZ16">
            <v>0</v>
          </cell>
          <cell r="BA16">
            <v>-51</v>
          </cell>
          <cell r="BB16">
            <v>0</v>
          </cell>
          <cell r="BC16">
            <v>116</v>
          </cell>
        </row>
        <row r="17">
          <cell r="I17" t="str">
            <v>負荷工数</v>
          </cell>
          <cell r="J17">
            <v>15244</v>
          </cell>
          <cell r="K17">
            <v>0</v>
          </cell>
          <cell r="L17">
            <v>0</v>
          </cell>
          <cell r="M17">
            <v>5594</v>
          </cell>
          <cell r="N17">
            <v>0</v>
          </cell>
          <cell r="O17">
            <v>20838</v>
          </cell>
          <cell r="P17">
            <v>0</v>
          </cell>
          <cell r="Q17">
            <v>20838</v>
          </cell>
          <cell r="R17">
            <v>14232</v>
          </cell>
          <cell r="S17">
            <v>0</v>
          </cell>
          <cell r="T17">
            <v>0</v>
          </cell>
          <cell r="U17">
            <v>4577</v>
          </cell>
          <cell r="V17">
            <v>0</v>
          </cell>
          <cell r="W17">
            <v>18809</v>
          </cell>
          <cell r="X17">
            <v>0</v>
          </cell>
          <cell r="Y17">
            <v>18809</v>
          </cell>
          <cell r="Z17">
            <v>15159</v>
          </cell>
          <cell r="AA17">
            <v>206</v>
          </cell>
          <cell r="AB17">
            <v>0</v>
          </cell>
          <cell r="AC17">
            <v>3661</v>
          </cell>
          <cell r="AD17">
            <v>0</v>
          </cell>
          <cell r="AE17">
            <v>18922</v>
          </cell>
          <cell r="AF17">
            <v>0</v>
          </cell>
          <cell r="AG17">
            <v>18922</v>
          </cell>
          <cell r="AH17">
            <v>14545</v>
          </cell>
          <cell r="AI17">
            <v>2570</v>
          </cell>
          <cell r="AJ17">
            <v>0</v>
          </cell>
          <cell r="AK17">
            <v>10170</v>
          </cell>
          <cell r="AL17">
            <v>0</v>
          </cell>
          <cell r="AM17">
            <v>27285</v>
          </cell>
          <cell r="AN17">
            <v>0</v>
          </cell>
          <cell r="AO17">
            <v>27285</v>
          </cell>
          <cell r="AP17">
            <v>15791</v>
          </cell>
          <cell r="AQ17">
            <v>0</v>
          </cell>
          <cell r="AR17">
            <v>-3260</v>
          </cell>
          <cell r="AS17">
            <v>8006</v>
          </cell>
          <cell r="AT17">
            <v>0</v>
          </cell>
          <cell r="AU17">
            <v>20538</v>
          </cell>
          <cell r="AV17">
            <v>0</v>
          </cell>
          <cell r="AW17">
            <v>20538</v>
          </cell>
          <cell r="AX17">
            <v>17139</v>
          </cell>
          <cell r="AY17">
            <v>1574</v>
          </cell>
          <cell r="AZ17">
            <v>0</v>
          </cell>
          <cell r="BA17">
            <v>-5732</v>
          </cell>
          <cell r="BB17">
            <v>0</v>
          </cell>
          <cell r="BC17">
            <v>12980</v>
          </cell>
          <cell r="BD17">
            <v>0</v>
          </cell>
          <cell r="BE17">
            <v>12980</v>
          </cell>
        </row>
        <row r="18">
          <cell r="I18" t="str">
            <v>2S負荷率</v>
          </cell>
          <cell r="J18">
            <v>0.2732</v>
          </cell>
          <cell r="K18">
            <v>0</v>
          </cell>
          <cell r="L18">
            <v>0</v>
          </cell>
          <cell r="M18">
            <v>0.1003</v>
          </cell>
          <cell r="N18">
            <v>0</v>
          </cell>
          <cell r="O18">
            <v>0.37340000000000001</v>
          </cell>
          <cell r="P18">
            <v>0</v>
          </cell>
          <cell r="Q18">
            <v>0.37340000000000001</v>
          </cell>
          <cell r="R18">
            <v>0.25509999999999999</v>
          </cell>
          <cell r="S18">
            <v>0</v>
          </cell>
          <cell r="T18">
            <v>0</v>
          </cell>
          <cell r="U18">
            <v>8.2000000000000003E-2</v>
          </cell>
          <cell r="V18">
            <v>0</v>
          </cell>
          <cell r="W18">
            <v>0.33710000000000001</v>
          </cell>
          <cell r="X18">
            <v>0</v>
          </cell>
          <cell r="Y18">
            <v>0.33710000000000001</v>
          </cell>
          <cell r="Z18">
            <v>0.2717</v>
          </cell>
          <cell r="AA18">
            <v>3.7000000000000002E-3</v>
          </cell>
          <cell r="AB18">
            <v>0</v>
          </cell>
          <cell r="AC18">
            <v>6.5600000000000006E-2</v>
          </cell>
          <cell r="AD18">
            <v>0</v>
          </cell>
          <cell r="AE18">
            <v>0.33910000000000001</v>
          </cell>
          <cell r="AF18">
            <v>0</v>
          </cell>
          <cell r="AG18">
            <v>0.33910000000000001</v>
          </cell>
          <cell r="AH18">
            <v>0.26069999999999999</v>
          </cell>
          <cell r="AI18">
            <v>4.6100000000000002E-2</v>
          </cell>
          <cell r="AJ18">
            <v>0</v>
          </cell>
          <cell r="AK18">
            <v>0.18229999999999999</v>
          </cell>
          <cell r="AL18">
            <v>0</v>
          </cell>
          <cell r="AM18">
            <v>0.48899999999999999</v>
          </cell>
          <cell r="AN18">
            <v>0</v>
          </cell>
          <cell r="AO18">
            <v>0.48899999999999999</v>
          </cell>
          <cell r="AP18">
            <v>0.28299999999999997</v>
          </cell>
          <cell r="AQ18">
            <v>0</v>
          </cell>
          <cell r="AR18">
            <v>-5.8400000000000001E-2</v>
          </cell>
          <cell r="AS18">
            <v>0.14349999999999999</v>
          </cell>
          <cell r="AT18">
            <v>0</v>
          </cell>
          <cell r="AU18">
            <v>0.36809999999999998</v>
          </cell>
          <cell r="AV18">
            <v>0</v>
          </cell>
          <cell r="AW18">
            <v>0.36809999999999998</v>
          </cell>
          <cell r="AX18">
            <v>0.30719999999999997</v>
          </cell>
          <cell r="AY18">
            <v>2.8199999999999999E-2</v>
          </cell>
          <cell r="AZ18">
            <v>0</v>
          </cell>
          <cell r="BA18">
            <v>-0.1027</v>
          </cell>
          <cell r="BB18">
            <v>0</v>
          </cell>
          <cell r="BC18">
            <v>0.2326</v>
          </cell>
          <cell r="BD18">
            <v>0</v>
          </cell>
          <cell r="BE18">
            <v>0.2326</v>
          </cell>
        </row>
        <row r="19">
          <cell r="C19" t="str">
            <v>代表工数</v>
          </cell>
          <cell r="D19">
            <v>132.9</v>
          </cell>
          <cell r="I19" t="str">
            <v>3S負荷率</v>
          </cell>
          <cell r="J19">
            <v>0.19470000000000001</v>
          </cell>
          <cell r="K19">
            <v>0</v>
          </cell>
          <cell r="L19">
            <v>0</v>
          </cell>
          <cell r="M19">
            <v>7.1400000000000005E-2</v>
          </cell>
          <cell r="N19">
            <v>0</v>
          </cell>
          <cell r="O19">
            <v>0.2661</v>
          </cell>
          <cell r="P19">
            <v>0</v>
          </cell>
          <cell r="Q19">
            <v>0.2661</v>
          </cell>
          <cell r="R19">
            <v>0.18179999999999999</v>
          </cell>
          <cell r="S19">
            <v>0</v>
          </cell>
          <cell r="T19">
            <v>0</v>
          </cell>
          <cell r="U19">
            <v>5.8500000000000003E-2</v>
          </cell>
          <cell r="V19">
            <v>0</v>
          </cell>
          <cell r="W19">
            <v>0.2402</v>
          </cell>
          <cell r="X19">
            <v>0</v>
          </cell>
          <cell r="Y19">
            <v>0.2402</v>
          </cell>
          <cell r="Z19">
            <v>0.19359999999999999</v>
          </cell>
          <cell r="AA19">
            <v>2.5999999999999999E-3</v>
          </cell>
          <cell r="AB19">
            <v>0</v>
          </cell>
          <cell r="AC19">
            <v>4.6800000000000001E-2</v>
          </cell>
          <cell r="AD19">
            <v>0</v>
          </cell>
          <cell r="AE19">
            <v>0.2417</v>
          </cell>
          <cell r="AF19">
            <v>0</v>
          </cell>
          <cell r="AG19">
            <v>0.2417</v>
          </cell>
          <cell r="AH19">
            <v>0.18579999999999999</v>
          </cell>
          <cell r="AI19">
            <v>3.2800000000000003E-2</v>
          </cell>
          <cell r="AJ19">
            <v>0</v>
          </cell>
          <cell r="AK19">
            <v>0.12989999999999999</v>
          </cell>
          <cell r="AL19">
            <v>0</v>
          </cell>
          <cell r="AM19">
            <v>0.34849999999999998</v>
          </cell>
          <cell r="AN19">
            <v>0</v>
          </cell>
          <cell r="AO19">
            <v>0.34849999999999998</v>
          </cell>
          <cell r="AP19">
            <v>0.20169999999999999</v>
          </cell>
          <cell r="AQ19">
            <v>0</v>
          </cell>
          <cell r="AR19">
            <v>-4.1599999999999998E-2</v>
          </cell>
          <cell r="AS19">
            <v>0.1022</v>
          </cell>
          <cell r="AT19">
            <v>0</v>
          </cell>
          <cell r="AU19">
            <v>0.26229999999999998</v>
          </cell>
          <cell r="AV19">
            <v>0</v>
          </cell>
          <cell r="AW19">
            <v>0.26229999999999998</v>
          </cell>
          <cell r="AX19">
            <v>0.21890000000000001</v>
          </cell>
          <cell r="AY19">
            <v>2.01E-2</v>
          </cell>
          <cell r="AZ19">
            <v>0</v>
          </cell>
          <cell r="BA19">
            <v>-7.3200000000000001E-2</v>
          </cell>
          <cell r="BB19">
            <v>0</v>
          </cell>
          <cell r="BC19">
            <v>0.1658</v>
          </cell>
          <cell r="BD19">
            <v>0</v>
          </cell>
          <cell r="BE19">
            <v>0.1658</v>
          </cell>
        </row>
        <row r="20">
          <cell r="D20">
            <v>0.3</v>
          </cell>
          <cell r="G20" t="str">
            <v>(代表能力)</v>
          </cell>
          <cell r="H20">
            <v>176</v>
          </cell>
          <cell r="I20" t="str">
            <v>(能力)</v>
          </cell>
          <cell r="J20">
            <v>114</v>
          </cell>
          <cell r="K20">
            <v>0</v>
          </cell>
          <cell r="L20">
            <v>0</v>
          </cell>
          <cell r="M20">
            <v>42</v>
          </cell>
          <cell r="N20">
            <v>0</v>
          </cell>
          <cell r="O20">
            <v>156</v>
          </cell>
          <cell r="P20">
            <v>0</v>
          </cell>
          <cell r="Q20">
            <v>156</v>
          </cell>
          <cell r="R20">
            <v>107</v>
          </cell>
          <cell r="S20">
            <v>0</v>
          </cell>
          <cell r="T20">
            <v>0</v>
          </cell>
          <cell r="U20">
            <v>34</v>
          </cell>
          <cell r="V20">
            <v>0</v>
          </cell>
          <cell r="W20">
            <v>141</v>
          </cell>
          <cell r="X20">
            <v>0</v>
          </cell>
          <cell r="Y20">
            <v>141</v>
          </cell>
          <cell r="Z20">
            <v>114</v>
          </cell>
          <cell r="AA20">
            <v>1</v>
          </cell>
          <cell r="AB20">
            <v>0</v>
          </cell>
          <cell r="AC20">
            <v>27</v>
          </cell>
          <cell r="AD20">
            <v>0</v>
          </cell>
          <cell r="AE20">
            <v>142</v>
          </cell>
          <cell r="AF20">
            <v>0</v>
          </cell>
          <cell r="AG20">
            <v>142</v>
          </cell>
          <cell r="AH20">
            <v>109</v>
          </cell>
          <cell r="AI20">
            <v>19</v>
          </cell>
          <cell r="AJ20">
            <v>0</v>
          </cell>
          <cell r="AK20">
            <v>76</v>
          </cell>
          <cell r="AL20">
            <v>0</v>
          </cell>
          <cell r="AM20">
            <v>205</v>
          </cell>
          <cell r="AN20">
            <v>0</v>
          </cell>
          <cell r="AO20">
            <v>205</v>
          </cell>
          <cell r="AP20">
            <v>118</v>
          </cell>
          <cell r="AQ20">
            <v>0</v>
          </cell>
          <cell r="AR20">
            <v>-24</v>
          </cell>
          <cell r="AS20">
            <v>60</v>
          </cell>
          <cell r="AT20">
            <v>0</v>
          </cell>
          <cell r="AU20">
            <v>154</v>
          </cell>
          <cell r="AV20">
            <v>0</v>
          </cell>
          <cell r="AW20">
            <v>154</v>
          </cell>
          <cell r="AX20">
            <v>128</v>
          </cell>
          <cell r="AY20">
            <v>11</v>
          </cell>
          <cell r="AZ20">
            <v>0</v>
          </cell>
          <cell r="BA20">
            <v>-43</v>
          </cell>
          <cell r="BB20">
            <v>0</v>
          </cell>
          <cell r="BC20">
            <v>97</v>
          </cell>
          <cell r="BD20">
            <v>0</v>
          </cell>
          <cell r="BE20">
            <v>97</v>
          </cell>
        </row>
        <row r="21">
          <cell r="C21" t="str">
            <v>４Ｒ １３号機</v>
          </cell>
          <cell r="E21" t="str">
            <v>2S</v>
          </cell>
          <cell r="F21">
            <v>930</v>
          </cell>
          <cell r="G21">
            <v>1</v>
          </cell>
          <cell r="H21">
            <v>55800</v>
          </cell>
          <cell r="I21" t="str">
            <v>月産個数</v>
          </cell>
          <cell r="J21">
            <v>10986</v>
          </cell>
          <cell r="K21">
            <v>600</v>
          </cell>
          <cell r="L21">
            <v>0</v>
          </cell>
          <cell r="M21">
            <v>1100</v>
          </cell>
          <cell r="N21">
            <v>0</v>
          </cell>
          <cell r="O21">
            <v>12686</v>
          </cell>
          <cell r="R21">
            <v>10981</v>
          </cell>
          <cell r="S21">
            <v>150</v>
          </cell>
          <cell r="T21">
            <v>0</v>
          </cell>
          <cell r="U21">
            <v>850</v>
          </cell>
          <cell r="V21">
            <v>0</v>
          </cell>
          <cell r="W21">
            <v>11981</v>
          </cell>
          <cell r="Z21">
            <v>12451</v>
          </cell>
          <cell r="AA21">
            <v>35</v>
          </cell>
          <cell r="AB21">
            <v>-1</v>
          </cell>
          <cell r="AC21">
            <v>1471</v>
          </cell>
          <cell r="AD21">
            <v>0</v>
          </cell>
          <cell r="AE21">
            <v>13956</v>
          </cell>
          <cell r="AH21">
            <v>10041</v>
          </cell>
          <cell r="AI21">
            <v>907</v>
          </cell>
          <cell r="AJ21">
            <v>0</v>
          </cell>
          <cell r="AK21">
            <v>2000</v>
          </cell>
          <cell r="AL21">
            <v>0</v>
          </cell>
          <cell r="AM21">
            <v>12948</v>
          </cell>
          <cell r="AP21">
            <v>10340</v>
          </cell>
          <cell r="AQ21">
            <v>0</v>
          </cell>
          <cell r="AR21">
            <v>-500</v>
          </cell>
          <cell r="AS21">
            <v>1230</v>
          </cell>
          <cell r="AT21">
            <v>0</v>
          </cell>
          <cell r="AU21">
            <v>11070</v>
          </cell>
          <cell r="AV21">
            <v>78300</v>
          </cell>
          <cell r="AX21">
            <v>14459</v>
          </cell>
          <cell r="AY21">
            <v>300</v>
          </cell>
          <cell r="AZ21">
            <v>0</v>
          </cell>
          <cell r="BA21">
            <v>-1100</v>
          </cell>
          <cell r="BB21">
            <v>0</v>
          </cell>
          <cell r="BC21">
            <v>13659</v>
          </cell>
          <cell r="BD21">
            <v>78300</v>
          </cell>
        </row>
        <row r="22">
          <cell r="C22" t="str">
            <v>１６５０ton</v>
          </cell>
          <cell r="E22" t="str">
            <v>3S</v>
          </cell>
          <cell r="F22">
            <v>1305</v>
          </cell>
          <cell r="G22">
            <v>1</v>
          </cell>
          <cell r="H22">
            <v>78300</v>
          </cell>
          <cell r="I22" t="str">
            <v>日産個数</v>
          </cell>
          <cell r="J22">
            <v>549</v>
          </cell>
          <cell r="K22">
            <v>30</v>
          </cell>
          <cell r="L22">
            <v>0</v>
          </cell>
          <cell r="M22">
            <v>55</v>
          </cell>
          <cell r="N22">
            <v>0</v>
          </cell>
          <cell r="O22">
            <v>634</v>
          </cell>
          <cell r="R22">
            <v>578</v>
          </cell>
          <cell r="S22">
            <v>8</v>
          </cell>
          <cell r="T22">
            <v>0</v>
          </cell>
          <cell r="U22">
            <v>45</v>
          </cell>
          <cell r="V22">
            <v>0</v>
          </cell>
          <cell r="W22">
            <v>631</v>
          </cell>
          <cell r="Z22">
            <v>566</v>
          </cell>
          <cell r="AA22">
            <v>2</v>
          </cell>
          <cell r="AB22">
            <v>0</v>
          </cell>
          <cell r="AC22">
            <v>67</v>
          </cell>
          <cell r="AD22">
            <v>0</v>
          </cell>
          <cell r="AE22">
            <v>634</v>
          </cell>
          <cell r="AH22">
            <v>503</v>
          </cell>
          <cell r="AI22">
            <v>45</v>
          </cell>
          <cell r="AJ22">
            <v>0</v>
          </cell>
          <cell r="AK22">
            <v>100</v>
          </cell>
          <cell r="AL22">
            <v>0</v>
          </cell>
          <cell r="AM22">
            <v>648</v>
          </cell>
          <cell r="AP22">
            <v>609</v>
          </cell>
          <cell r="AQ22">
            <v>0</v>
          </cell>
          <cell r="AR22">
            <v>-29</v>
          </cell>
          <cell r="AS22">
            <v>72</v>
          </cell>
          <cell r="AT22">
            <v>0</v>
          </cell>
          <cell r="AU22">
            <v>652</v>
          </cell>
          <cell r="AV22" t="str">
            <v>3S/1</v>
          </cell>
          <cell r="AX22">
            <v>671</v>
          </cell>
          <cell r="AY22">
            <v>14</v>
          </cell>
          <cell r="AZ22">
            <v>0</v>
          </cell>
          <cell r="BA22">
            <v>-51</v>
          </cell>
          <cell r="BB22">
            <v>0</v>
          </cell>
          <cell r="BC22">
            <v>634</v>
          </cell>
          <cell r="BD22" t="str">
            <v>3S/1</v>
          </cell>
        </row>
        <row r="23">
          <cell r="C23" t="str">
            <v>合計</v>
          </cell>
          <cell r="I23" t="str">
            <v>負荷工数</v>
          </cell>
          <cell r="J23">
            <v>68404</v>
          </cell>
          <cell r="K23">
            <v>3987</v>
          </cell>
          <cell r="L23">
            <v>0</v>
          </cell>
          <cell r="M23">
            <v>5594</v>
          </cell>
          <cell r="N23">
            <v>0</v>
          </cell>
          <cell r="O23">
            <v>77985</v>
          </cell>
          <cell r="P23">
            <v>0</v>
          </cell>
          <cell r="Q23">
            <v>77985</v>
          </cell>
          <cell r="R23">
            <v>72575</v>
          </cell>
          <cell r="S23">
            <v>1063</v>
          </cell>
          <cell r="T23">
            <v>0</v>
          </cell>
          <cell r="U23">
            <v>4577</v>
          </cell>
          <cell r="V23">
            <v>0</v>
          </cell>
          <cell r="W23">
            <v>78215</v>
          </cell>
          <cell r="X23">
            <v>0</v>
          </cell>
          <cell r="Y23">
            <v>78215</v>
          </cell>
          <cell r="Z23">
            <v>70711</v>
          </cell>
          <cell r="AA23">
            <v>206</v>
          </cell>
          <cell r="AB23">
            <v>0</v>
          </cell>
          <cell r="AC23">
            <v>7322</v>
          </cell>
          <cell r="AD23">
            <v>0</v>
          </cell>
          <cell r="AE23">
            <v>78135</v>
          </cell>
          <cell r="AF23">
            <v>0</v>
          </cell>
          <cell r="AG23">
            <v>78135</v>
          </cell>
          <cell r="AH23">
            <v>62522</v>
          </cell>
          <cell r="AI23">
            <v>5228</v>
          </cell>
          <cell r="AJ23">
            <v>0</v>
          </cell>
          <cell r="AK23">
            <v>10170</v>
          </cell>
          <cell r="AL23">
            <v>0</v>
          </cell>
          <cell r="AM23">
            <v>77920</v>
          </cell>
          <cell r="AN23">
            <v>0</v>
          </cell>
          <cell r="AO23">
            <v>77920</v>
          </cell>
          <cell r="AP23">
            <v>77989</v>
          </cell>
          <cell r="AQ23">
            <v>0</v>
          </cell>
          <cell r="AR23">
            <v>-3260</v>
          </cell>
          <cell r="AS23">
            <v>8006</v>
          </cell>
          <cell r="AT23">
            <v>0</v>
          </cell>
          <cell r="AU23">
            <v>82736</v>
          </cell>
          <cell r="AV23">
            <v>4606</v>
          </cell>
          <cell r="AW23">
            <v>78130</v>
          </cell>
          <cell r="AX23">
            <v>85982</v>
          </cell>
          <cell r="AY23">
            <v>1574</v>
          </cell>
          <cell r="AZ23">
            <v>0</v>
          </cell>
          <cell r="BA23">
            <v>-5732</v>
          </cell>
          <cell r="BB23">
            <v>0</v>
          </cell>
          <cell r="BC23">
            <v>81823</v>
          </cell>
          <cell r="BD23">
            <v>3642</v>
          </cell>
          <cell r="BE23">
            <v>78181</v>
          </cell>
        </row>
        <row r="24">
          <cell r="I24" t="str">
            <v>2S負荷率</v>
          </cell>
          <cell r="J24">
            <v>1.2259</v>
          </cell>
          <cell r="K24">
            <v>7.1499999999999994E-2</v>
          </cell>
          <cell r="L24">
            <v>0</v>
          </cell>
          <cell r="M24">
            <v>0.1003</v>
          </cell>
          <cell r="N24">
            <v>0</v>
          </cell>
          <cell r="O24">
            <v>1.3976</v>
          </cell>
          <cell r="P24">
            <v>0</v>
          </cell>
          <cell r="Q24">
            <v>1.3976</v>
          </cell>
          <cell r="R24">
            <v>1.3006</v>
          </cell>
          <cell r="S24">
            <v>1.9099999999999999E-2</v>
          </cell>
          <cell r="T24">
            <v>0</v>
          </cell>
          <cell r="U24">
            <v>8.2000000000000003E-2</v>
          </cell>
          <cell r="V24">
            <v>0</v>
          </cell>
          <cell r="W24">
            <v>1.4016999999999999</v>
          </cell>
          <cell r="X24">
            <v>0</v>
          </cell>
          <cell r="Y24">
            <v>1.4016999999999999</v>
          </cell>
          <cell r="Z24">
            <v>1.2672000000000001</v>
          </cell>
          <cell r="AA24">
            <v>3.7000000000000002E-3</v>
          </cell>
          <cell r="AB24">
            <v>0</v>
          </cell>
          <cell r="AC24">
            <v>0.13120000000000001</v>
          </cell>
          <cell r="AD24">
            <v>0</v>
          </cell>
          <cell r="AE24">
            <v>1.4003000000000001</v>
          </cell>
          <cell r="AF24">
            <v>0</v>
          </cell>
          <cell r="AG24">
            <v>1.4003000000000001</v>
          </cell>
          <cell r="AH24">
            <v>1.1205000000000001</v>
          </cell>
          <cell r="AI24">
            <v>9.3700000000000006E-2</v>
          </cell>
          <cell r="AJ24">
            <v>0</v>
          </cell>
          <cell r="AK24">
            <v>0.18229999999999999</v>
          </cell>
          <cell r="AL24">
            <v>0</v>
          </cell>
          <cell r="AM24">
            <v>1.3964000000000001</v>
          </cell>
          <cell r="AN24">
            <v>0</v>
          </cell>
          <cell r="AO24">
            <v>1.3964000000000001</v>
          </cell>
          <cell r="AP24">
            <v>1.3976999999999999</v>
          </cell>
          <cell r="AQ24">
            <v>0</v>
          </cell>
          <cell r="AR24">
            <v>-5.8400000000000001E-2</v>
          </cell>
          <cell r="AS24">
            <v>0.14349999999999999</v>
          </cell>
          <cell r="AT24">
            <v>0</v>
          </cell>
          <cell r="AU24">
            <v>1.4826999999999999</v>
          </cell>
          <cell r="AV24">
            <v>8.2500000000000004E-2</v>
          </cell>
          <cell r="AW24">
            <v>1.4001999999999999</v>
          </cell>
          <cell r="AX24">
            <v>1.5408999999999999</v>
          </cell>
          <cell r="AY24">
            <v>2.8199999999999999E-2</v>
          </cell>
          <cell r="AZ24">
            <v>0</v>
          </cell>
          <cell r="BA24">
            <v>-0.1027</v>
          </cell>
          <cell r="BB24">
            <v>0</v>
          </cell>
          <cell r="BC24">
            <v>1.4663999999999999</v>
          </cell>
          <cell r="BD24">
            <v>6.5299999999999997E-2</v>
          </cell>
          <cell r="BE24">
            <v>1.4011</v>
          </cell>
        </row>
        <row r="25">
          <cell r="C25" t="str">
            <v>代表工数</v>
          </cell>
          <cell r="D25">
            <v>132.9</v>
          </cell>
          <cell r="I25" t="str">
            <v>3S負荷率</v>
          </cell>
          <cell r="J25">
            <v>0.87360000000000004</v>
          </cell>
          <cell r="K25">
            <v>5.0900000000000001E-2</v>
          </cell>
          <cell r="L25">
            <v>0</v>
          </cell>
          <cell r="M25">
            <v>7.1400000000000005E-2</v>
          </cell>
          <cell r="N25">
            <v>0</v>
          </cell>
          <cell r="O25">
            <v>0.996</v>
          </cell>
          <cell r="P25">
            <v>0</v>
          </cell>
          <cell r="Q25">
            <v>0.996</v>
          </cell>
          <cell r="R25">
            <v>0.92689999999999995</v>
          </cell>
          <cell r="S25">
            <v>1.3599999999999999E-2</v>
          </cell>
          <cell r="T25">
            <v>0</v>
          </cell>
          <cell r="U25">
            <v>5.8500000000000003E-2</v>
          </cell>
          <cell r="V25">
            <v>0</v>
          </cell>
          <cell r="W25">
            <v>0.99890000000000001</v>
          </cell>
          <cell r="X25">
            <v>0</v>
          </cell>
          <cell r="Y25">
            <v>0.99890000000000001</v>
          </cell>
          <cell r="Z25">
            <v>0.90310000000000001</v>
          </cell>
          <cell r="AA25">
            <v>2.5999999999999999E-3</v>
          </cell>
          <cell r="AB25">
            <v>0</v>
          </cell>
          <cell r="AC25">
            <v>9.35E-2</v>
          </cell>
          <cell r="AD25">
            <v>0</v>
          </cell>
          <cell r="AE25">
            <v>0.99790000000000001</v>
          </cell>
          <cell r="AF25">
            <v>0</v>
          </cell>
          <cell r="AG25">
            <v>0.99790000000000001</v>
          </cell>
          <cell r="AH25">
            <v>0.79849999999999999</v>
          </cell>
          <cell r="AI25">
            <v>6.6799999999999998E-2</v>
          </cell>
          <cell r="AJ25">
            <v>0</v>
          </cell>
          <cell r="AK25">
            <v>0.12989999999999999</v>
          </cell>
          <cell r="AL25">
            <v>0</v>
          </cell>
          <cell r="AM25">
            <v>0.99509999999999998</v>
          </cell>
          <cell r="AN25">
            <v>0</v>
          </cell>
          <cell r="AO25">
            <v>0.99509999999999998</v>
          </cell>
          <cell r="AP25">
            <v>0.996</v>
          </cell>
          <cell r="AQ25">
            <v>0</v>
          </cell>
          <cell r="AR25">
            <v>-4.1599999999999998E-2</v>
          </cell>
          <cell r="AS25">
            <v>0.1022</v>
          </cell>
          <cell r="AT25">
            <v>0</v>
          </cell>
          <cell r="AU25">
            <v>1.0567</v>
          </cell>
          <cell r="AV25">
            <v>5.8799999999999998E-2</v>
          </cell>
          <cell r="AW25">
            <v>0.99780000000000002</v>
          </cell>
          <cell r="AX25">
            <v>1.0981000000000001</v>
          </cell>
          <cell r="AY25">
            <v>2.01E-2</v>
          </cell>
          <cell r="AZ25">
            <v>0</v>
          </cell>
          <cell r="BA25">
            <v>-7.3200000000000001E-2</v>
          </cell>
          <cell r="BB25">
            <v>0</v>
          </cell>
          <cell r="BC25">
            <v>1.0449999999999999</v>
          </cell>
          <cell r="BD25">
            <v>4.65E-2</v>
          </cell>
          <cell r="BE25">
            <v>0.99850000000000005</v>
          </cell>
        </row>
        <row r="26">
          <cell r="C26" t="str">
            <v>(PFB C/B)</v>
          </cell>
          <cell r="D26">
            <v>1</v>
          </cell>
          <cell r="G26" t="str">
            <v>(代表能力)</v>
          </cell>
          <cell r="H26">
            <v>589</v>
          </cell>
          <cell r="I26" t="str">
            <v>(能力)</v>
          </cell>
          <cell r="J26">
            <v>514</v>
          </cell>
          <cell r="K26">
            <v>30</v>
          </cell>
          <cell r="L26">
            <v>0</v>
          </cell>
          <cell r="M26">
            <v>42</v>
          </cell>
          <cell r="N26">
            <v>0</v>
          </cell>
          <cell r="O26">
            <v>586</v>
          </cell>
          <cell r="P26">
            <v>0</v>
          </cell>
          <cell r="Q26">
            <v>586</v>
          </cell>
          <cell r="R26">
            <v>546</v>
          </cell>
          <cell r="S26">
            <v>7</v>
          </cell>
          <cell r="T26">
            <v>0</v>
          </cell>
          <cell r="U26">
            <v>34</v>
          </cell>
          <cell r="V26">
            <v>0</v>
          </cell>
          <cell r="W26">
            <v>588</v>
          </cell>
          <cell r="X26">
            <v>0</v>
          </cell>
          <cell r="Y26">
            <v>588</v>
          </cell>
          <cell r="Z26">
            <v>532</v>
          </cell>
          <cell r="AA26">
            <v>1</v>
          </cell>
          <cell r="AB26">
            <v>0</v>
          </cell>
          <cell r="AC26">
            <v>55</v>
          </cell>
          <cell r="AD26">
            <v>0</v>
          </cell>
          <cell r="AE26">
            <v>587</v>
          </cell>
          <cell r="AF26">
            <v>0</v>
          </cell>
          <cell r="AG26">
            <v>587</v>
          </cell>
          <cell r="AH26">
            <v>470</v>
          </cell>
          <cell r="AI26">
            <v>39</v>
          </cell>
          <cell r="AJ26">
            <v>0</v>
          </cell>
          <cell r="AK26">
            <v>76</v>
          </cell>
          <cell r="AL26">
            <v>0</v>
          </cell>
          <cell r="AM26">
            <v>586</v>
          </cell>
          <cell r="AN26">
            <v>0</v>
          </cell>
          <cell r="AO26">
            <v>586</v>
          </cell>
          <cell r="AP26">
            <v>586</v>
          </cell>
          <cell r="AQ26">
            <v>0</v>
          </cell>
          <cell r="AR26">
            <v>-24</v>
          </cell>
          <cell r="AS26">
            <v>60</v>
          </cell>
          <cell r="AT26">
            <v>0</v>
          </cell>
          <cell r="AU26">
            <v>622</v>
          </cell>
          <cell r="AV26">
            <v>34</v>
          </cell>
          <cell r="AW26">
            <v>587</v>
          </cell>
          <cell r="AX26">
            <v>646</v>
          </cell>
          <cell r="AY26">
            <v>11</v>
          </cell>
          <cell r="AZ26">
            <v>0</v>
          </cell>
          <cell r="BA26">
            <v>-43</v>
          </cell>
          <cell r="BB26">
            <v>0</v>
          </cell>
          <cell r="BC26">
            <v>615</v>
          </cell>
          <cell r="BD26">
            <v>27</v>
          </cell>
          <cell r="BE26">
            <v>588</v>
          </cell>
        </row>
        <row r="27">
          <cell r="C27" t="str">
            <v>ＲＧＡ</v>
          </cell>
          <cell r="E27" t="str">
            <v>2S</v>
          </cell>
          <cell r="F27">
            <v>930</v>
          </cell>
          <cell r="G27">
            <v>1</v>
          </cell>
          <cell r="H27">
            <v>55800</v>
          </cell>
          <cell r="I27" t="str">
            <v>月産個数</v>
          </cell>
          <cell r="J27">
            <v>10924</v>
          </cell>
          <cell r="K27">
            <v>2400</v>
          </cell>
          <cell r="L27">
            <v>0</v>
          </cell>
          <cell r="M27">
            <v>0</v>
          </cell>
          <cell r="N27">
            <v>0</v>
          </cell>
          <cell r="O27">
            <v>13324</v>
          </cell>
          <cell r="R27">
            <v>9410</v>
          </cell>
          <cell r="S27">
            <v>0</v>
          </cell>
          <cell r="T27">
            <v>-500</v>
          </cell>
          <cell r="U27">
            <v>0</v>
          </cell>
          <cell r="V27">
            <v>0</v>
          </cell>
          <cell r="W27">
            <v>8910</v>
          </cell>
          <cell r="Z27">
            <v>11099</v>
          </cell>
          <cell r="AA27">
            <v>0</v>
          </cell>
          <cell r="AB27">
            <v>0</v>
          </cell>
          <cell r="AC27">
            <v>-671</v>
          </cell>
          <cell r="AD27">
            <v>0</v>
          </cell>
          <cell r="AE27">
            <v>10428</v>
          </cell>
          <cell r="AH27">
            <v>11093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11093</v>
          </cell>
          <cell r="AP27">
            <v>8505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8505</v>
          </cell>
          <cell r="AV27">
            <v>0</v>
          </cell>
          <cell r="AX27">
            <v>11577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11577</v>
          </cell>
          <cell r="BD27">
            <v>0</v>
          </cell>
        </row>
        <row r="28">
          <cell r="C28" t="str">
            <v>　Ｃ/Ｂ</v>
          </cell>
          <cell r="E28" t="str">
            <v>3S</v>
          </cell>
          <cell r="F28">
            <v>1305</v>
          </cell>
          <cell r="G28">
            <v>1</v>
          </cell>
          <cell r="H28">
            <v>78300</v>
          </cell>
          <cell r="I28" t="str">
            <v>日産個数</v>
          </cell>
          <cell r="J28">
            <v>546</v>
          </cell>
          <cell r="K28">
            <v>120</v>
          </cell>
          <cell r="L28">
            <v>0</v>
          </cell>
          <cell r="M28">
            <v>0</v>
          </cell>
          <cell r="N28">
            <v>0</v>
          </cell>
          <cell r="O28">
            <v>666</v>
          </cell>
          <cell r="R28">
            <v>495</v>
          </cell>
          <cell r="S28">
            <v>0</v>
          </cell>
          <cell r="T28">
            <v>-26</v>
          </cell>
          <cell r="U28">
            <v>0</v>
          </cell>
          <cell r="V28">
            <v>0</v>
          </cell>
          <cell r="W28">
            <v>469</v>
          </cell>
          <cell r="Z28">
            <v>505</v>
          </cell>
          <cell r="AA28">
            <v>0</v>
          </cell>
          <cell r="AB28">
            <v>0</v>
          </cell>
          <cell r="AC28">
            <v>-31</v>
          </cell>
          <cell r="AD28">
            <v>0</v>
          </cell>
          <cell r="AE28">
            <v>474</v>
          </cell>
          <cell r="AH28">
            <v>555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555</v>
          </cell>
          <cell r="AP28">
            <v>500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500</v>
          </cell>
          <cell r="AV28" t="str">
            <v>2S/1</v>
          </cell>
          <cell r="AX28">
            <v>538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538</v>
          </cell>
          <cell r="BD28" t="str">
            <v>2S/1</v>
          </cell>
        </row>
        <row r="29">
          <cell r="C29" t="str">
            <v>４Ｒ １４号機</v>
          </cell>
          <cell r="I29" t="str">
            <v>負荷工数</v>
          </cell>
          <cell r="J29">
            <v>62899</v>
          </cell>
          <cell r="K29">
            <v>13824</v>
          </cell>
          <cell r="L29">
            <v>0</v>
          </cell>
          <cell r="M29">
            <v>0</v>
          </cell>
          <cell r="N29">
            <v>0</v>
          </cell>
          <cell r="O29">
            <v>76723</v>
          </cell>
          <cell r="P29">
            <v>0</v>
          </cell>
          <cell r="Q29">
            <v>76723</v>
          </cell>
          <cell r="R29">
            <v>57024</v>
          </cell>
          <cell r="S29">
            <v>0</v>
          </cell>
          <cell r="T29">
            <v>-2995</v>
          </cell>
          <cell r="U29">
            <v>0</v>
          </cell>
          <cell r="V29">
            <v>0</v>
          </cell>
          <cell r="W29">
            <v>54029</v>
          </cell>
          <cell r="X29">
            <v>0</v>
          </cell>
          <cell r="Y29">
            <v>54029</v>
          </cell>
          <cell r="Z29">
            <v>58176</v>
          </cell>
          <cell r="AA29">
            <v>0</v>
          </cell>
          <cell r="AB29">
            <v>0</v>
          </cell>
          <cell r="AC29">
            <v>-3571</v>
          </cell>
          <cell r="AD29">
            <v>0</v>
          </cell>
          <cell r="AE29">
            <v>54605</v>
          </cell>
          <cell r="AF29">
            <v>0</v>
          </cell>
          <cell r="AG29">
            <v>54605</v>
          </cell>
          <cell r="AH29">
            <v>63936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63936</v>
          </cell>
          <cell r="AN29">
            <v>0</v>
          </cell>
          <cell r="AO29">
            <v>63936</v>
          </cell>
          <cell r="AP29">
            <v>57600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57600</v>
          </cell>
          <cell r="AV29">
            <v>0</v>
          </cell>
          <cell r="AW29">
            <v>57600</v>
          </cell>
          <cell r="AX29">
            <v>61978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61978</v>
          </cell>
          <cell r="BD29">
            <v>0</v>
          </cell>
          <cell r="BE29">
            <v>61978</v>
          </cell>
        </row>
        <row r="30">
          <cell r="C30" t="str">
            <v>１６５０ton</v>
          </cell>
          <cell r="I30" t="str">
            <v>2S負荷率</v>
          </cell>
          <cell r="J30">
            <v>1.1272</v>
          </cell>
          <cell r="K30">
            <v>0.2477</v>
          </cell>
          <cell r="L30">
            <v>0</v>
          </cell>
          <cell r="M30">
            <v>0</v>
          </cell>
          <cell r="N30">
            <v>0</v>
          </cell>
          <cell r="O30">
            <v>1.375</v>
          </cell>
          <cell r="P30">
            <v>0</v>
          </cell>
          <cell r="Q30">
            <v>1.375</v>
          </cell>
          <cell r="R30">
            <v>1.0219</v>
          </cell>
          <cell r="S30">
            <v>0</v>
          </cell>
          <cell r="T30">
            <v>-5.3699999999999998E-2</v>
          </cell>
          <cell r="U30">
            <v>0</v>
          </cell>
          <cell r="V30">
            <v>0</v>
          </cell>
          <cell r="W30">
            <v>0.96830000000000005</v>
          </cell>
          <cell r="X30">
            <v>0</v>
          </cell>
          <cell r="Y30">
            <v>0.96830000000000005</v>
          </cell>
          <cell r="Z30">
            <v>1.0426</v>
          </cell>
          <cell r="AA30">
            <v>0</v>
          </cell>
          <cell r="AB30">
            <v>0</v>
          </cell>
          <cell r="AC30">
            <v>-6.4000000000000001E-2</v>
          </cell>
          <cell r="AD30">
            <v>0</v>
          </cell>
          <cell r="AE30">
            <v>0.97860000000000003</v>
          </cell>
          <cell r="AF30">
            <v>0</v>
          </cell>
          <cell r="AG30">
            <v>0.97860000000000003</v>
          </cell>
          <cell r="AH30">
            <v>1.1457999999999999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1.1457999999999999</v>
          </cell>
          <cell r="AN30">
            <v>0</v>
          </cell>
          <cell r="AO30">
            <v>1.1457999999999999</v>
          </cell>
          <cell r="AP30">
            <v>1.0323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1.0323</v>
          </cell>
          <cell r="AV30">
            <v>0</v>
          </cell>
          <cell r="AW30">
            <v>1.0323</v>
          </cell>
          <cell r="AX30">
            <v>1.1107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1.1107</v>
          </cell>
          <cell r="BD30">
            <v>0</v>
          </cell>
          <cell r="BE30">
            <v>1.1107</v>
          </cell>
        </row>
        <row r="31">
          <cell r="C31" t="str">
            <v>代表工数</v>
          </cell>
          <cell r="D31">
            <v>115.2</v>
          </cell>
          <cell r="I31" t="str">
            <v>3S負荷率</v>
          </cell>
          <cell r="J31">
            <v>0.80330000000000001</v>
          </cell>
          <cell r="K31">
            <v>0.17660000000000001</v>
          </cell>
          <cell r="L31">
            <v>0</v>
          </cell>
          <cell r="M31">
            <v>0</v>
          </cell>
          <cell r="N31">
            <v>0</v>
          </cell>
          <cell r="O31">
            <v>0.97989999999999999</v>
          </cell>
          <cell r="P31">
            <v>0</v>
          </cell>
          <cell r="Q31">
            <v>0.97989999999999999</v>
          </cell>
          <cell r="R31">
            <v>0.72829999999999995</v>
          </cell>
          <cell r="S31">
            <v>0</v>
          </cell>
          <cell r="T31">
            <v>-3.8300000000000001E-2</v>
          </cell>
          <cell r="U31">
            <v>0</v>
          </cell>
          <cell r="V31">
            <v>0</v>
          </cell>
          <cell r="W31">
            <v>0.69</v>
          </cell>
          <cell r="X31">
            <v>0</v>
          </cell>
          <cell r="Y31">
            <v>0.69</v>
          </cell>
          <cell r="Z31">
            <v>0.74299999999999999</v>
          </cell>
          <cell r="AA31">
            <v>0</v>
          </cell>
          <cell r="AB31">
            <v>0</v>
          </cell>
          <cell r="AC31">
            <v>-4.5600000000000002E-2</v>
          </cell>
          <cell r="AD31">
            <v>0</v>
          </cell>
          <cell r="AE31">
            <v>0.69740000000000002</v>
          </cell>
          <cell r="AF31">
            <v>0</v>
          </cell>
          <cell r="AG31">
            <v>0.69740000000000002</v>
          </cell>
          <cell r="AH31">
            <v>0.81659999999999999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0.81659999999999999</v>
          </cell>
          <cell r="AN31">
            <v>0</v>
          </cell>
          <cell r="AO31">
            <v>0.81659999999999999</v>
          </cell>
          <cell r="AP31">
            <v>0.73560000000000003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0.73560000000000003</v>
          </cell>
          <cell r="AV31">
            <v>0</v>
          </cell>
          <cell r="AW31">
            <v>0.73560000000000003</v>
          </cell>
          <cell r="AX31">
            <v>0.79149999999999998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0.79149999999999998</v>
          </cell>
          <cell r="BD31">
            <v>0</v>
          </cell>
          <cell r="BE31">
            <v>0.79149999999999998</v>
          </cell>
        </row>
        <row r="32">
          <cell r="C32" t="str">
            <v>(RGA C/B)</v>
          </cell>
          <cell r="D32">
            <v>1</v>
          </cell>
          <cell r="G32" t="str">
            <v>(代表能力)</v>
          </cell>
          <cell r="H32">
            <v>679</v>
          </cell>
          <cell r="I32" t="str">
            <v>(換算個数)</v>
          </cell>
          <cell r="J32">
            <v>545</v>
          </cell>
          <cell r="K32">
            <v>120</v>
          </cell>
          <cell r="L32">
            <v>0</v>
          </cell>
          <cell r="M32">
            <v>0</v>
          </cell>
          <cell r="N32">
            <v>0</v>
          </cell>
          <cell r="O32">
            <v>665</v>
          </cell>
          <cell r="P32">
            <v>0</v>
          </cell>
          <cell r="Q32">
            <v>665</v>
          </cell>
          <cell r="R32">
            <v>495</v>
          </cell>
          <cell r="S32">
            <v>0</v>
          </cell>
          <cell r="T32">
            <v>-25</v>
          </cell>
          <cell r="U32">
            <v>0</v>
          </cell>
          <cell r="V32">
            <v>0</v>
          </cell>
          <cell r="W32">
            <v>469</v>
          </cell>
          <cell r="X32">
            <v>0</v>
          </cell>
          <cell r="Y32">
            <v>469</v>
          </cell>
          <cell r="Z32">
            <v>505</v>
          </cell>
          <cell r="AA32">
            <v>0</v>
          </cell>
          <cell r="AB32">
            <v>0</v>
          </cell>
          <cell r="AC32">
            <v>-30</v>
          </cell>
          <cell r="AD32">
            <v>0</v>
          </cell>
          <cell r="AE32">
            <v>474</v>
          </cell>
          <cell r="AF32">
            <v>0</v>
          </cell>
          <cell r="AG32">
            <v>474</v>
          </cell>
          <cell r="AH32">
            <v>555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555</v>
          </cell>
          <cell r="AN32">
            <v>0</v>
          </cell>
          <cell r="AO32">
            <v>555</v>
          </cell>
          <cell r="AP32">
            <v>500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500</v>
          </cell>
          <cell r="AV32">
            <v>0</v>
          </cell>
          <cell r="AW32">
            <v>500</v>
          </cell>
          <cell r="AX32">
            <v>538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538</v>
          </cell>
          <cell r="BD32">
            <v>0</v>
          </cell>
          <cell r="BE32">
            <v>538</v>
          </cell>
        </row>
        <row r="33">
          <cell r="C33" t="str">
            <v>ＰＤ</v>
          </cell>
          <cell r="E33" t="str">
            <v>2S</v>
          </cell>
          <cell r="F33">
            <v>930</v>
          </cell>
          <cell r="G33">
            <v>1</v>
          </cell>
          <cell r="H33">
            <v>55800</v>
          </cell>
          <cell r="I33" t="str">
            <v>月産個数</v>
          </cell>
          <cell r="J33">
            <v>2980</v>
          </cell>
          <cell r="K33">
            <v>0</v>
          </cell>
          <cell r="L33">
            <v>0</v>
          </cell>
          <cell r="M33">
            <v>-2070</v>
          </cell>
          <cell r="N33">
            <v>0</v>
          </cell>
          <cell r="O33">
            <v>910</v>
          </cell>
          <cell r="R33">
            <v>2641</v>
          </cell>
          <cell r="S33">
            <v>0</v>
          </cell>
          <cell r="T33">
            <v>0</v>
          </cell>
          <cell r="U33">
            <v>-1058</v>
          </cell>
          <cell r="V33">
            <v>0</v>
          </cell>
          <cell r="W33">
            <v>1583</v>
          </cell>
          <cell r="X33">
            <v>0</v>
          </cell>
          <cell r="Z33">
            <v>3250</v>
          </cell>
          <cell r="AA33">
            <v>35</v>
          </cell>
          <cell r="AB33">
            <v>-1</v>
          </cell>
          <cell r="AC33">
            <v>-3284</v>
          </cell>
          <cell r="AD33">
            <v>0</v>
          </cell>
          <cell r="AE33">
            <v>0</v>
          </cell>
          <cell r="AF33">
            <v>0</v>
          </cell>
          <cell r="AH33">
            <v>2831</v>
          </cell>
          <cell r="AI33">
            <v>507</v>
          </cell>
          <cell r="AJ33">
            <v>0</v>
          </cell>
          <cell r="AK33">
            <v>-3338</v>
          </cell>
          <cell r="AL33">
            <v>0</v>
          </cell>
          <cell r="AM33">
            <v>0</v>
          </cell>
          <cell r="AN33">
            <v>0</v>
          </cell>
          <cell r="AP33">
            <v>2399</v>
          </cell>
          <cell r="AQ33">
            <v>0</v>
          </cell>
          <cell r="AR33">
            <v>-500</v>
          </cell>
          <cell r="AS33">
            <v>-1899</v>
          </cell>
          <cell r="AT33">
            <v>0</v>
          </cell>
          <cell r="AU33">
            <v>0</v>
          </cell>
          <cell r="AX33">
            <v>3307</v>
          </cell>
          <cell r="AY33">
            <v>300</v>
          </cell>
          <cell r="AZ33">
            <v>0</v>
          </cell>
          <cell r="BA33">
            <v>400</v>
          </cell>
          <cell r="BB33">
            <v>0</v>
          </cell>
          <cell r="BC33">
            <v>4007</v>
          </cell>
        </row>
        <row r="34">
          <cell r="C34" t="str">
            <v>　Ｔ／Ｃ</v>
          </cell>
          <cell r="E34" t="str">
            <v>3S</v>
          </cell>
          <cell r="F34">
            <v>1305</v>
          </cell>
          <cell r="G34">
            <v>1</v>
          </cell>
          <cell r="H34">
            <v>78300</v>
          </cell>
          <cell r="I34" t="str">
            <v>日産個数</v>
          </cell>
          <cell r="J34">
            <v>149</v>
          </cell>
          <cell r="K34">
            <v>0</v>
          </cell>
          <cell r="L34">
            <v>0</v>
          </cell>
          <cell r="M34">
            <v>-104</v>
          </cell>
          <cell r="N34">
            <v>0</v>
          </cell>
          <cell r="O34">
            <v>46</v>
          </cell>
          <cell r="R34">
            <v>139</v>
          </cell>
          <cell r="S34">
            <v>0</v>
          </cell>
          <cell r="T34">
            <v>0</v>
          </cell>
          <cell r="U34">
            <v>-56</v>
          </cell>
          <cell r="V34">
            <v>0</v>
          </cell>
          <cell r="W34">
            <v>84</v>
          </cell>
          <cell r="X34">
            <v>0</v>
          </cell>
          <cell r="Z34">
            <v>148</v>
          </cell>
          <cell r="AA34">
            <v>2</v>
          </cell>
          <cell r="AB34">
            <v>0</v>
          </cell>
          <cell r="AC34">
            <v>-149</v>
          </cell>
          <cell r="AD34">
            <v>0</v>
          </cell>
          <cell r="AE34">
            <v>0</v>
          </cell>
          <cell r="AF34">
            <v>0</v>
          </cell>
          <cell r="AH34">
            <v>142</v>
          </cell>
          <cell r="AI34">
            <v>25</v>
          </cell>
          <cell r="AJ34">
            <v>0</v>
          </cell>
          <cell r="AK34">
            <v>-167</v>
          </cell>
          <cell r="AL34">
            <v>0</v>
          </cell>
          <cell r="AM34">
            <v>0</v>
          </cell>
          <cell r="AN34">
            <v>0</v>
          </cell>
          <cell r="AP34">
            <v>141</v>
          </cell>
          <cell r="AQ34">
            <v>0</v>
          </cell>
          <cell r="AR34">
            <v>-29</v>
          </cell>
          <cell r="AS34">
            <v>-112</v>
          </cell>
          <cell r="AT34">
            <v>0</v>
          </cell>
          <cell r="AU34">
            <v>0</v>
          </cell>
          <cell r="AX34">
            <v>153</v>
          </cell>
          <cell r="AY34">
            <v>14</v>
          </cell>
          <cell r="AZ34">
            <v>0</v>
          </cell>
          <cell r="BA34">
            <v>19</v>
          </cell>
          <cell r="BB34">
            <v>0</v>
          </cell>
          <cell r="BC34">
            <v>186</v>
          </cell>
        </row>
        <row r="35">
          <cell r="I35" t="str">
            <v>負荷工数</v>
          </cell>
          <cell r="J35">
            <v>18759</v>
          </cell>
          <cell r="K35">
            <v>0</v>
          </cell>
          <cell r="L35">
            <v>0</v>
          </cell>
          <cell r="M35">
            <v>-12833</v>
          </cell>
          <cell r="N35">
            <v>0</v>
          </cell>
          <cell r="O35">
            <v>6058</v>
          </cell>
          <cell r="P35">
            <v>0</v>
          </cell>
          <cell r="Q35">
            <v>6058</v>
          </cell>
          <cell r="R35">
            <v>17625</v>
          </cell>
          <cell r="S35">
            <v>0</v>
          </cell>
          <cell r="T35">
            <v>0</v>
          </cell>
          <cell r="U35">
            <v>-7375</v>
          </cell>
          <cell r="V35">
            <v>0</v>
          </cell>
          <cell r="W35">
            <v>10381</v>
          </cell>
          <cell r="X35">
            <v>0</v>
          </cell>
          <cell r="Y35">
            <v>10381</v>
          </cell>
          <cell r="Z35">
            <v>18824</v>
          </cell>
          <cell r="AA35">
            <v>263</v>
          </cell>
          <cell r="AB35">
            <v>0</v>
          </cell>
          <cell r="AC35">
            <v>-18956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17978</v>
          </cell>
          <cell r="AI35">
            <v>3275</v>
          </cell>
          <cell r="AJ35">
            <v>0</v>
          </cell>
          <cell r="AK35">
            <v>-21253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17914</v>
          </cell>
          <cell r="AQ35">
            <v>0</v>
          </cell>
          <cell r="AR35">
            <v>-3756</v>
          </cell>
          <cell r="AS35">
            <v>-14158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19461</v>
          </cell>
          <cell r="AY35">
            <v>1813</v>
          </cell>
          <cell r="AZ35">
            <v>0</v>
          </cell>
          <cell r="BA35">
            <v>2324</v>
          </cell>
          <cell r="BB35">
            <v>0</v>
          </cell>
          <cell r="BC35">
            <v>23598</v>
          </cell>
          <cell r="BD35">
            <v>0</v>
          </cell>
          <cell r="BE35">
            <v>23598</v>
          </cell>
        </row>
        <row r="36">
          <cell r="I36" t="str">
            <v>2S負荷率</v>
          </cell>
          <cell r="J36">
            <v>0.3362</v>
          </cell>
          <cell r="K36">
            <v>0</v>
          </cell>
          <cell r="L36">
            <v>0</v>
          </cell>
          <cell r="M36">
            <v>-0.23</v>
          </cell>
          <cell r="N36">
            <v>0</v>
          </cell>
          <cell r="O36">
            <v>0.1086</v>
          </cell>
          <cell r="P36">
            <v>0</v>
          </cell>
          <cell r="Q36">
            <v>0.1086</v>
          </cell>
          <cell r="R36">
            <v>0.31590000000000001</v>
          </cell>
          <cell r="S36">
            <v>0</v>
          </cell>
          <cell r="T36">
            <v>0</v>
          </cell>
          <cell r="U36">
            <v>-0.13220000000000001</v>
          </cell>
          <cell r="V36">
            <v>0</v>
          </cell>
          <cell r="W36">
            <v>0.186</v>
          </cell>
          <cell r="X36">
            <v>0</v>
          </cell>
          <cell r="Y36">
            <v>0.186</v>
          </cell>
          <cell r="Z36">
            <v>0.33729999999999999</v>
          </cell>
          <cell r="AA36">
            <v>4.7000000000000002E-3</v>
          </cell>
          <cell r="AB36">
            <v>0</v>
          </cell>
          <cell r="AC36">
            <v>-0.3397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0.32219999999999999</v>
          </cell>
          <cell r="AI36">
            <v>5.8700000000000002E-2</v>
          </cell>
          <cell r="AJ36">
            <v>0</v>
          </cell>
          <cell r="AK36">
            <v>-0.38090000000000002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0.32100000000000001</v>
          </cell>
          <cell r="AQ36">
            <v>0</v>
          </cell>
          <cell r="AR36">
            <v>-6.7299999999999999E-2</v>
          </cell>
          <cell r="AS36">
            <v>-0.25369999999999998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0.3488</v>
          </cell>
          <cell r="AY36">
            <v>3.2500000000000001E-2</v>
          </cell>
          <cell r="AZ36">
            <v>0</v>
          </cell>
          <cell r="BA36">
            <v>4.1599999999999998E-2</v>
          </cell>
          <cell r="BB36">
            <v>0</v>
          </cell>
          <cell r="BC36">
            <v>0.4229</v>
          </cell>
          <cell r="BD36">
            <v>0</v>
          </cell>
          <cell r="BE36">
            <v>0.4229</v>
          </cell>
        </row>
        <row r="37">
          <cell r="C37" t="str">
            <v>代表工数</v>
          </cell>
          <cell r="D37">
            <v>101.7</v>
          </cell>
          <cell r="I37" t="str">
            <v>3S負荷率</v>
          </cell>
          <cell r="J37">
            <v>0.23960000000000001</v>
          </cell>
          <cell r="K37">
            <v>0</v>
          </cell>
          <cell r="L37">
            <v>0</v>
          </cell>
          <cell r="M37">
            <v>-0.16389999999999999</v>
          </cell>
          <cell r="N37">
            <v>0</v>
          </cell>
          <cell r="O37">
            <v>7.7399999999999997E-2</v>
          </cell>
          <cell r="P37">
            <v>0</v>
          </cell>
          <cell r="Q37">
            <v>7.7399999999999997E-2</v>
          </cell>
          <cell r="R37">
            <v>0.22509999999999999</v>
          </cell>
          <cell r="S37">
            <v>0</v>
          </cell>
          <cell r="T37">
            <v>0</v>
          </cell>
          <cell r="U37">
            <v>-9.4200000000000006E-2</v>
          </cell>
          <cell r="V37">
            <v>0</v>
          </cell>
          <cell r="W37">
            <v>0.1326</v>
          </cell>
          <cell r="X37">
            <v>0</v>
          </cell>
          <cell r="Y37">
            <v>0.1326</v>
          </cell>
          <cell r="Z37">
            <v>0.2404</v>
          </cell>
          <cell r="AA37">
            <v>3.3999999999999998E-3</v>
          </cell>
          <cell r="AB37">
            <v>0</v>
          </cell>
          <cell r="AC37">
            <v>-0.24210000000000001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0.2296</v>
          </cell>
          <cell r="AI37">
            <v>4.1799999999999997E-2</v>
          </cell>
          <cell r="AJ37">
            <v>0</v>
          </cell>
          <cell r="AK37">
            <v>-0.27139999999999997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0.2288</v>
          </cell>
          <cell r="AQ37">
            <v>0</v>
          </cell>
          <cell r="AR37">
            <v>-4.8000000000000001E-2</v>
          </cell>
          <cell r="AS37">
            <v>-0.18079999999999999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0.2485</v>
          </cell>
          <cell r="AY37">
            <v>2.3199999999999998E-2</v>
          </cell>
          <cell r="AZ37">
            <v>0</v>
          </cell>
          <cell r="BA37">
            <v>2.9700000000000001E-2</v>
          </cell>
          <cell r="BB37">
            <v>0</v>
          </cell>
          <cell r="BC37">
            <v>0.3014</v>
          </cell>
          <cell r="BD37">
            <v>0</v>
          </cell>
          <cell r="BE37">
            <v>0.3014</v>
          </cell>
        </row>
        <row r="38">
          <cell r="I38" t="str">
            <v>(換算個数)</v>
          </cell>
          <cell r="J38">
            <v>184</v>
          </cell>
          <cell r="K38">
            <v>0</v>
          </cell>
          <cell r="L38">
            <v>0</v>
          </cell>
          <cell r="M38">
            <v>-126</v>
          </cell>
          <cell r="N38">
            <v>0</v>
          </cell>
          <cell r="O38">
            <v>59</v>
          </cell>
          <cell r="P38">
            <v>0</v>
          </cell>
          <cell r="Q38">
            <v>59</v>
          </cell>
          <cell r="R38">
            <v>173</v>
          </cell>
          <cell r="S38">
            <v>0</v>
          </cell>
          <cell r="T38">
            <v>0</v>
          </cell>
          <cell r="U38">
            <v>-72</v>
          </cell>
          <cell r="V38">
            <v>0</v>
          </cell>
          <cell r="W38">
            <v>102</v>
          </cell>
          <cell r="X38">
            <v>0</v>
          </cell>
          <cell r="Y38">
            <v>102</v>
          </cell>
          <cell r="Z38">
            <v>185</v>
          </cell>
          <cell r="AA38">
            <v>2</v>
          </cell>
          <cell r="AB38">
            <v>0</v>
          </cell>
          <cell r="AC38">
            <v>-186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176</v>
          </cell>
          <cell r="AI38">
            <v>32</v>
          </cell>
          <cell r="AJ38">
            <v>0</v>
          </cell>
          <cell r="AK38">
            <v>-208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176</v>
          </cell>
          <cell r="AQ38">
            <v>0</v>
          </cell>
          <cell r="AR38">
            <v>-36</v>
          </cell>
          <cell r="AS38">
            <v>-139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191</v>
          </cell>
          <cell r="AY38">
            <v>17</v>
          </cell>
          <cell r="AZ38">
            <v>0</v>
          </cell>
          <cell r="BA38">
            <v>22</v>
          </cell>
          <cell r="BB38">
            <v>0</v>
          </cell>
          <cell r="BC38">
            <v>232</v>
          </cell>
          <cell r="BD38">
            <v>0</v>
          </cell>
          <cell r="BE38">
            <v>232</v>
          </cell>
        </row>
        <row r="39">
          <cell r="C39" t="str">
            <v>ＰＤ</v>
          </cell>
          <cell r="E39" t="str">
            <v>2S</v>
          </cell>
          <cell r="F39">
            <v>930</v>
          </cell>
          <cell r="G39">
            <v>1</v>
          </cell>
          <cell r="H39">
            <v>55800</v>
          </cell>
          <cell r="I39" t="str">
            <v>月産個数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</row>
        <row r="40">
          <cell r="C40" t="str">
            <v>　Ｍ／Ｃ</v>
          </cell>
          <cell r="E40" t="str">
            <v>3S</v>
          </cell>
          <cell r="F40">
            <v>1305</v>
          </cell>
          <cell r="G40">
            <v>1</v>
          </cell>
          <cell r="H40">
            <v>78300</v>
          </cell>
          <cell r="I40" t="str">
            <v>日産個数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</row>
        <row r="41">
          <cell r="I41" t="str">
            <v>負荷工数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</row>
        <row r="42">
          <cell r="I42" t="str">
            <v>2S負荷率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</row>
        <row r="43">
          <cell r="C43" t="str">
            <v>代表工数</v>
          </cell>
          <cell r="D43">
            <v>101.7</v>
          </cell>
          <cell r="I43" t="str">
            <v>3S負荷率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</row>
        <row r="44">
          <cell r="I44" t="str">
            <v>(能力)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</row>
        <row r="45">
          <cell r="C45" t="str">
            <v>既存</v>
          </cell>
          <cell r="E45" t="str">
            <v>2S</v>
          </cell>
          <cell r="F45">
            <v>930</v>
          </cell>
          <cell r="G45">
            <v>1</v>
          </cell>
          <cell r="H45">
            <v>55800</v>
          </cell>
          <cell r="I45" t="str">
            <v>月産個数</v>
          </cell>
          <cell r="J45">
            <v>6707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6707</v>
          </cell>
          <cell r="R45">
            <v>6128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6128</v>
          </cell>
          <cell r="Z45">
            <v>7925</v>
          </cell>
          <cell r="AA45">
            <v>4546</v>
          </cell>
          <cell r="AB45">
            <v>-4012</v>
          </cell>
          <cell r="AC45">
            <v>0</v>
          </cell>
          <cell r="AD45">
            <v>0</v>
          </cell>
          <cell r="AE45">
            <v>8459</v>
          </cell>
          <cell r="AH45">
            <v>5652</v>
          </cell>
          <cell r="AI45">
            <v>3290</v>
          </cell>
          <cell r="AJ45">
            <v>-2808</v>
          </cell>
          <cell r="AK45">
            <v>0</v>
          </cell>
          <cell r="AL45">
            <v>0</v>
          </cell>
          <cell r="AM45">
            <v>6134</v>
          </cell>
          <cell r="AP45">
            <v>6399</v>
          </cell>
          <cell r="AQ45">
            <v>5634</v>
          </cell>
          <cell r="AR45">
            <v>-3282</v>
          </cell>
          <cell r="AS45">
            <v>0</v>
          </cell>
          <cell r="AT45">
            <v>0</v>
          </cell>
          <cell r="AU45">
            <v>8751</v>
          </cell>
          <cell r="AV45">
            <v>78300</v>
          </cell>
          <cell r="AX45">
            <v>7783</v>
          </cell>
          <cell r="AY45">
            <v>1358</v>
          </cell>
          <cell r="AZ45">
            <v>-4377</v>
          </cell>
          <cell r="BA45">
            <v>0</v>
          </cell>
          <cell r="BB45">
            <v>0</v>
          </cell>
          <cell r="BC45">
            <v>4764</v>
          </cell>
          <cell r="BD45">
            <v>156600</v>
          </cell>
        </row>
        <row r="46">
          <cell r="C46" t="str">
            <v>　ＡＴ／Ｍ</v>
          </cell>
          <cell r="E46" t="str">
            <v>3S</v>
          </cell>
          <cell r="F46">
            <v>1305</v>
          </cell>
          <cell r="G46">
            <v>1</v>
          </cell>
          <cell r="H46">
            <v>78300</v>
          </cell>
          <cell r="I46" t="str">
            <v>日産個数</v>
          </cell>
          <cell r="J46">
            <v>336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336</v>
          </cell>
          <cell r="R46">
            <v>324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324</v>
          </cell>
          <cell r="Z46">
            <v>360</v>
          </cell>
          <cell r="AA46">
            <v>207</v>
          </cell>
          <cell r="AB46">
            <v>-182</v>
          </cell>
          <cell r="AC46">
            <v>0</v>
          </cell>
          <cell r="AD46">
            <v>0</v>
          </cell>
          <cell r="AE46">
            <v>385</v>
          </cell>
          <cell r="AH46">
            <v>282</v>
          </cell>
          <cell r="AI46">
            <v>164</v>
          </cell>
          <cell r="AJ46">
            <v>-140</v>
          </cell>
          <cell r="AK46">
            <v>0</v>
          </cell>
          <cell r="AL46">
            <v>0</v>
          </cell>
          <cell r="AM46">
            <v>306</v>
          </cell>
          <cell r="AP46">
            <v>377</v>
          </cell>
          <cell r="AQ46">
            <v>331</v>
          </cell>
          <cell r="AR46">
            <v>-194</v>
          </cell>
          <cell r="AS46">
            <v>0</v>
          </cell>
          <cell r="AT46">
            <v>0</v>
          </cell>
          <cell r="AU46">
            <v>514</v>
          </cell>
          <cell r="AV46" t="str">
            <v>3S/1</v>
          </cell>
          <cell r="AX46">
            <v>361</v>
          </cell>
          <cell r="AY46">
            <v>64</v>
          </cell>
          <cell r="AZ46">
            <v>-204</v>
          </cell>
          <cell r="BA46">
            <v>0</v>
          </cell>
          <cell r="BB46">
            <v>0</v>
          </cell>
          <cell r="BC46">
            <v>221</v>
          </cell>
          <cell r="BD46" t="str">
            <v>3S/2</v>
          </cell>
        </row>
        <row r="47">
          <cell r="I47" t="str">
            <v>負荷工数</v>
          </cell>
          <cell r="J47">
            <v>36457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36457</v>
          </cell>
          <cell r="P47">
            <v>0</v>
          </cell>
          <cell r="Q47">
            <v>36457</v>
          </cell>
          <cell r="R47">
            <v>35155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35155</v>
          </cell>
          <cell r="X47">
            <v>0</v>
          </cell>
          <cell r="Y47">
            <v>35155</v>
          </cell>
          <cell r="Z47">
            <v>39061</v>
          </cell>
          <cell r="AA47">
            <v>22461</v>
          </cell>
          <cell r="AB47">
            <v>-19748</v>
          </cell>
          <cell r="AC47">
            <v>0</v>
          </cell>
          <cell r="AD47">
            <v>0</v>
          </cell>
          <cell r="AE47">
            <v>41774</v>
          </cell>
          <cell r="AF47">
            <v>0</v>
          </cell>
          <cell r="AG47">
            <v>41774</v>
          </cell>
          <cell r="AH47">
            <v>30600</v>
          </cell>
          <cell r="AI47">
            <v>17794</v>
          </cell>
          <cell r="AJ47">
            <v>-15191</v>
          </cell>
          <cell r="AK47">
            <v>0</v>
          </cell>
          <cell r="AL47">
            <v>0</v>
          </cell>
          <cell r="AM47">
            <v>33203</v>
          </cell>
          <cell r="AN47">
            <v>0</v>
          </cell>
          <cell r="AO47">
            <v>33203</v>
          </cell>
          <cell r="AP47">
            <v>42238</v>
          </cell>
          <cell r="AQ47">
            <v>37199</v>
          </cell>
          <cell r="AR47">
            <v>-21670</v>
          </cell>
          <cell r="AS47">
            <v>0</v>
          </cell>
          <cell r="AT47">
            <v>0</v>
          </cell>
          <cell r="AU47">
            <v>57767</v>
          </cell>
          <cell r="AV47">
            <v>4606</v>
          </cell>
          <cell r="AW47">
            <v>53161</v>
          </cell>
          <cell r="AX47">
            <v>40436</v>
          </cell>
          <cell r="AY47">
            <v>7148</v>
          </cell>
          <cell r="AZ47">
            <v>-22901</v>
          </cell>
          <cell r="BA47">
            <v>0</v>
          </cell>
          <cell r="BB47">
            <v>0</v>
          </cell>
          <cell r="BC47">
            <v>24685</v>
          </cell>
          <cell r="BD47">
            <v>7284</v>
          </cell>
          <cell r="BE47">
            <v>17401</v>
          </cell>
        </row>
        <row r="48">
          <cell r="I48" t="str">
            <v>2S負荷率</v>
          </cell>
          <cell r="J48">
            <v>0.65339999999999998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0.65339999999999998</v>
          </cell>
          <cell r="P48">
            <v>0</v>
          </cell>
          <cell r="Q48">
            <v>0.65339999999999998</v>
          </cell>
          <cell r="R48">
            <v>0.63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0.63</v>
          </cell>
          <cell r="X48">
            <v>0</v>
          </cell>
          <cell r="Y48">
            <v>0.63</v>
          </cell>
          <cell r="Z48">
            <v>0.7</v>
          </cell>
          <cell r="AA48">
            <v>0.40250000000000002</v>
          </cell>
          <cell r="AB48">
            <v>-0.35389999999999999</v>
          </cell>
          <cell r="AC48">
            <v>0</v>
          </cell>
          <cell r="AD48">
            <v>0</v>
          </cell>
          <cell r="AE48">
            <v>0.74860000000000004</v>
          </cell>
          <cell r="AF48">
            <v>0</v>
          </cell>
          <cell r="AG48">
            <v>0.74860000000000004</v>
          </cell>
          <cell r="AH48">
            <v>0.5484</v>
          </cell>
          <cell r="AI48">
            <v>0.31890000000000002</v>
          </cell>
          <cell r="AJ48">
            <v>-0.2722</v>
          </cell>
          <cell r="AK48">
            <v>0</v>
          </cell>
          <cell r="AL48">
            <v>0</v>
          </cell>
          <cell r="AM48">
            <v>0.59499999999999997</v>
          </cell>
          <cell r="AN48">
            <v>0</v>
          </cell>
          <cell r="AO48">
            <v>0.59499999999999997</v>
          </cell>
          <cell r="AP48">
            <v>0.75700000000000001</v>
          </cell>
          <cell r="AQ48">
            <v>0.66659999999999997</v>
          </cell>
          <cell r="AR48">
            <v>-0.38840000000000002</v>
          </cell>
          <cell r="AS48">
            <v>0</v>
          </cell>
          <cell r="AT48">
            <v>0</v>
          </cell>
          <cell r="AU48">
            <v>1.0353000000000001</v>
          </cell>
          <cell r="AV48">
            <v>8.2500000000000004E-2</v>
          </cell>
          <cell r="AW48">
            <v>0.95269999999999999</v>
          </cell>
          <cell r="AX48">
            <v>0.72470000000000001</v>
          </cell>
          <cell r="AY48">
            <v>0.12809999999999999</v>
          </cell>
          <cell r="AZ48">
            <v>-0.41039999999999999</v>
          </cell>
          <cell r="BA48">
            <v>0</v>
          </cell>
          <cell r="BB48">
            <v>0</v>
          </cell>
          <cell r="BC48">
            <v>0.44240000000000002</v>
          </cell>
          <cell r="BD48">
            <v>0.1305</v>
          </cell>
          <cell r="BE48">
            <v>0.31180000000000002</v>
          </cell>
        </row>
        <row r="49">
          <cell r="C49" t="str">
            <v>代表工数</v>
          </cell>
          <cell r="D49">
            <v>101.7</v>
          </cell>
          <cell r="I49" t="str">
            <v>3S負荷率</v>
          </cell>
          <cell r="J49">
            <v>0.46560000000000001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0.46560000000000001</v>
          </cell>
          <cell r="P49">
            <v>0</v>
          </cell>
          <cell r="Q49">
            <v>0.46560000000000001</v>
          </cell>
          <cell r="R49">
            <v>0.44900000000000001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0.44900000000000001</v>
          </cell>
          <cell r="X49">
            <v>0</v>
          </cell>
          <cell r="Y49">
            <v>0.44900000000000001</v>
          </cell>
          <cell r="Z49">
            <v>0.49890000000000001</v>
          </cell>
          <cell r="AA49">
            <v>0.28689999999999999</v>
          </cell>
          <cell r="AB49">
            <v>-0.25219999999999998</v>
          </cell>
          <cell r="AC49">
            <v>0</v>
          </cell>
          <cell r="AD49">
            <v>0</v>
          </cell>
          <cell r="AE49">
            <v>0.53349999999999997</v>
          </cell>
          <cell r="AF49">
            <v>0</v>
          </cell>
          <cell r="AG49">
            <v>0.53349999999999997</v>
          </cell>
          <cell r="AH49">
            <v>0.39079999999999998</v>
          </cell>
          <cell r="AI49">
            <v>0.2273</v>
          </cell>
          <cell r="AJ49">
            <v>-0.19400000000000001</v>
          </cell>
          <cell r="AK49">
            <v>0</v>
          </cell>
          <cell r="AL49">
            <v>0</v>
          </cell>
          <cell r="AM49">
            <v>0.42399999999999999</v>
          </cell>
          <cell r="AN49">
            <v>0</v>
          </cell>
          <cell r="AO49">
            <v>0.42399999999999999</v>
          </cell>
          <cell r="AP49">
            <v>0.53939999999999999</v>
          </cell>
          <cell r="AQ49">
            <v>0.47510000000000002</v>
          </cell>
          <cell r="AR49">
            <v>-0.27679999999999999</v>
          </cell>
          <cell r="AS49">
            <v>0</v>
          </cell>
          <cell r="AT49">
            <v>0</v>
          </cell>
          <cell r="AU49">
            <v>0.73780000000000001</v>
          </cell>
          <cell r="AV49">
            <v>5.8799999999999998E-2</v>
          </cell>
          <cell r="AW49">
            <v>0.67889999999999995</v>
          </cell>
          <cell r="AX49">
            <v>0.51639999999999997</v>
          </cell>
          <cell r="AY49">
            <v>9.1300000000000006E-2</v>
          </cell>
          <cell r="AZ49">
            <v>-0.29249999999999998</v>
          </cell>
          <cell r="BA49">
            <v>0</v>
          </cell>
          <cell r="BB49">
            <v>0</v>
          </cell>
          <cell r="BC49">
            <v>0.31530000000000002</v>
          </cell>
          <cell r="BD49">
            <v>9.2999999999999999E-2</v>
          </cell>
          <cell r="BE49">
            <v>0.22220000000000001</v>
          </cell>
        </row>
        <row r="50">
          <cell r="I50" t="str">
            <v>(能力)</v>
          </cell>
          <cell r="J50">
            <v>358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358</v>
          </cell>
          <cell r="P50">
            <v>0</v>
          </cell>
          <cell r="Q50">
            <v>358</v>
          </cell>
          <cell r="R50">
            <v>345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345</v>
          </cell>
          <cell r="X50">
            <v>0</v>
          </cell>
          <cell r="Y50">
            <v>345</v>
          </cell>
          <cell r="Z50">
            <v>384</v>
          </cell>
          <cell r="AA50">
            <v>220</v>
          </cell>
          <cell r="AB50">
            <v>-194</v>
          </cell>
          <cell r="AC50">
            <v>0</v>
          </cell>
          <cell r="AD50">
            <v>0</v>
          </cell>
          <cell r="AE50">
            <v>410</v>
          </cell>
          <cell r="AF50">
            <v>0</v>
          </cell>
          <cell r="AG50">
            <v>410</v>
          </cell>
          <cell r="AH50">
            <v>300</v>
          </cell>
          <cell r="AI50">
            <v>174</v>
          </cell>
          <cell r="AJ50">
            <v>-149</v>
          </cell>
          <cell r="AK50">
            <v>0</v>
          </cell>
          <cell r="AL50">
            <v>0</v>
          </cell>
          <cell r="AM50">
            <v>326</v>
          </cell>
          <cell r="AN50">
            <v>0</v>
          </cell>
          <cell r="AO50">
            <v>326</v>
          </cell>
          <cell r="AP50">
            <v>415</v>
          </cell>
          <cell r="AQ50">
            <v>365</v>
          </cell>
          <cell r="AR50">
            <v>-213</v>
          </cell>
          <cell r="AS50">
            <v>0</v>
          </cell>
          <cell r="AT50">
            <v>0</v>
          </cell>
          <cell r="AU50">
            <v>568</v>
          </cell>
          <cell r="AV50">
            <v>45</v>
          </cell>
          <cell r="AW50">
            <v>522</v>
          </cell>
          <cell r="AX50">
            <v>397</v>
          </cell>
          <cell r="AY50">
            <v>70</v>
          </cell>
          <cell r="AZ50">
            <v>-225</v>
          </cell>
          <cell r="BA50">
            <v>0</v>
          </cell>
          <cell r="BB50">
            <v>0</v>
          </cell>
          <cell r="BC50">
            <v>242</v>
          </cell>
          <cell r="BD50">
            <v>71</v>
          </cell>
          <cell r="BE50">
            <v>171</v>
          </cell>
        </row>
        <row r="51">
          <cell r="C51" t="str">
            <v>２Ｒ</v>
          </cell>
          <cell r="E51" t="str">
            <v>2S</v>
          </cell>
          <cell r="F51">
            <v>930</v>
          </cell>
          <cell r="G51">
            <v>1</v>
          </cell>
          <cell r="H51">
            <v>55800</v>
          </cell>
          <cell r="I51" t="str">
            <v>月産個数</v>
          </cell>
          <cell r="J51">
            <v>5089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5089</v>
          </cell>
          <cell r="P51">
            <v>0</v>
          </cell>
          <cell r="R51">
            <v>4396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4396</v>
          </cell>
          <cell r="Z51">
            <v>5648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5648</v>
          </cell>
          <cell r="AH51">
            <v>6398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6398</v>
          </cell>
          <cell r="AP51">
            <v>3027</v>
          </cell>
          <cell r="AQ51">
            <v>0</v>
          </cell>
          <cell r="AR51">
            <v>0</v>
          </cell>
          <cell r="AS51">
            <v>0</v>
          </cell>
          <cell r="AT51">
            <v>1</v>
          </cell>
          <cell r="AU51">
            <v>3027</v>
          </cell>
          <cell r="AX51">
            <v>5694</v>
          </cell>
          <cell r="AY51">
            <v>0</v>
          </cell>
          <cell r="AZ51">
            <v>0</v>
          </cell>
          <cell r="BA51">
            <v>0</v>
          </cell>
          <cell r="BB51">
            <v>2</v>
          </cell>
          <cell r="BC51">
            <v>5694</v>
          </cell>
        </row>
        <row r="52">
          <cell r="C52" t="str">
            <v>アルミフレーム</v>
          </cell>
          <cell r="E52" t="str">
            <v>3S</v>
          </cell>
          <cell r="F52">
            <v>1305</v>
          </cell>
          <cell r="G52">
            <v>1</v>
          </cell>
          <cell r="H52">
            <v>78300</v>
          </cell>
          <cell r="I52" t="str">
            <v>日産個数</v>
          </cell>
          <cell r="J52">
            <v>254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254</v>
          </cell>
          <cell r="P52">
            <v>0</v>
          </cell>
          <cell r="R52">
            <v>231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231</v>
          </cell>
          <cell r="Z52">
            <v>257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257</v>
          </cell>
          <cell r="AH52">
            <v>320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320</v>
          </cell>
          <cell r="AP52">
            <v>178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178</v>
          </cell>
          <cell r="AX52">
            <v>265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265</v>
          </cell>
        </row>
        <row r="53">
          <cell r="I53" t="str">
            <v>負荷工数</v>
          </cell>
          <cell r="J53">
            <v>35662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35662</v>
          </cell>
          <cell r="P53">
            <v>0</v>
          </cell>
          <cell r="Q53">
            <v>35662</v>
          </cell>
          <cell r="R53">
            <v>32432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32432</v>
          </cell>
          <cell r="X53">
            <v>0</v>
          </cell>
          <cell r="Y53">
            <v>32432</v>
          </cell>
          <cell r="Z53">
            <v>36083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36083</v>
          </cell>
          <cell r="AF53">
            <v>0</v>
          </cell>
          <cell r="AG53">
            <v>36083</v>
          </cell>
          <cell r="AH53">
            <v>44928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44928</v>
          </cell>
          <cell r="AN53">
            <v>0</v>
          </cell>
          <cell r="AO53">
            <v>44928</v>
          </cell>
          <cell r="AP53">
            <v>24991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24991</v>
          </cell>
          <cell r="AV53">
            <v>0</v>
          </cell>
          <cell r="AW53">
            <v>24991</v>
          </cell>
          <cell r="AX53">
            <v>37206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37206</v>
          </cell>
          <cell r="BD53">
            <v>0</v>
          </cell>
          <cell r="BE53">
            <v>37206</v>
          </cell>
        </row>
        <row r="54">
          <cell r="I54" t="str">
            <v>2S負荷率</v>
          </cell>
          <cell r="J54">
            <v>0.6391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0.6391</v>
          </cell>
          <cell r="P54">
            <v>0</v>
          </cell>
          <cell r="Q54">
            <v>0.6391</v>
          </cell>
          <cell r="R54">
            <v>0.58120000000000005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0.58120000000000005</v>
          </cell>
          <cell r="X54">
            <v>0</v>
          </cell>
          <cell r="Y54">
            <v>0.58120000000000005</v>
          </cell>
          <cell r="Z54">
            <v>0.64659999999999995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0.64659999999999995</v>
          </cell>
          <cell r="AF54">
            <v>0</v>
          </cell>
          <cell r="AG54">
            <v>0.64659999999999995</v>
          </cell>
          <cell r="AH54">
            <v>0.80520000000000003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0.80520000000000003</v>
          </cell>
          <cell r="AN54">
            <v>0</v>
          </cell>
          <cell r="AO54">
            <v>0.80520000000000003</v>
          </cell>
          <cell r="AP54">
            <v>0.44790000000000002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0.44790000000000002</v>
          </cell>
          <cell r="AV54">
            <v>0</v>
          </cell>
          <cell r="AW54">
            <v>0.44790000000000002</v>
          </cell>
          <cell r="AX54">
            <v>0.66679999999999995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0.66679999999999995</v>
          </cell>
          <cell r="BD54">
            <v>0</v>
          </cell>
          <cell r="BE54">
            <v>0.66679999999999995</v>
          </cell>
        </row>
        <row r="55">
          <cell r="C55" t="str">
            <v>代表工数</v>
          </cell>
          <cell r="D55">
            <v>101.7</v>
          </cell>
          <cell r="I55" t="str">
            <v>3S負荷率</v>
          </cell>
          <cell r="J55">
            <v>0.45550000000000002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0.45550000000000002</v>
          </cell>
          <cell r="P55">
            <v>0</v>
          </cell>
          <cell r="Q55">
            <v>0.45550000000000002</v>
          </cell>
          <cell r="R55">
            <v>0.41420000000000001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0.41420000000000001</v>
          </cell>
          <cell r="X55">
            <v>0</v>
          </cell>
          <cell r="Y55">
            <v>0.41420000000000001</v>
          </cell>
          <cell r="Z55">
            <v>0.46079999999999999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0.46079999999999999</v>
          </cell>
          <cell r="AF55">
            <v>0</v>
          </cell>
          <cell r="AG55">
            <v>0.46079999999999999</v>
          </cell>
          <cell r="AH55">
            <v>0.57379999999999998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0.57379999999999998</v>
          </cell>
          <cell r="AN55">
            <v>0</v>
          </cell>
          <cell r="AO55">
            <v>0.57379999999999998</v>
          </cell>
          <cell r="AP55">
            <v>0.31919999999999998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0.31919999999999998</v>
          </cell>
          <cell r="AV55">
            <v>0</v>
          </cell>
          <cell r="AW55">
            <v>0.31919999999999998</v>
          </cell>
          <cell r="AX55">
            <v>0.47520000000000001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0.47520000000000001</v>
          </cell>
          <cell r="BD55">
            <v>0</v>
          </cell>
          <cell r="BE55">
            <v>0.47520000000000001</v>
          </cell>
        </row>
        <row r="56">
          <cell r="I56" t="str">
            <v>(能力)</v>
          </cell>
          <cell r="J56">
            <v>350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350</v>
          </cell>
          <cell r="P56">
            <v>0</v>
          </cell>
          <cell r="Q56">
            <v>350</v>
          </cell>
          <cell r="R56">
            <v>318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318</v>
          </cell>
          <cell r="X56">
            <v>0</v>
          </cell>
          <cell r="Y56">
            <v>318</v>
          </cell>
          <cell r="Z56">
            <v>354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354</v>
          </cell>
          <cell r="AF56">
            <v>0</v>
          </cell>
          <cell r="AG56">
            <v>354</v>
          </cell>
          <cell r="AH56">
            <v>441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441</v>
          </cell>
          <cell r="AN56">
            <v>0</v>
          </cell>
          <cell r="AO56">
            <v>441</v>
          </cell>
          <cell r="AP56">
            <v>245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245</v>
          </cell>
          <cell r="AV56">
            <v>0</v>
          </cell>
          <cell r="AW56">
            <v>245</v>
          </cell>
          <cell r="AX56">
            <v>365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365</v>
          </cell>
          <cell r="BD56">
            <v>0</v>
          </cell>
          <cell r="BE56">
            <v>365</v>
          </cell>
        </row>
        <row r="57">
          <cell r="C57" t="str">
            <v>４Ｒ</v>
          </cell>
          <cell r="E57" t="str">
            <v>2S</v>
          </cell>
          <cell r="F57">
            <v>930</v>
          </cell>
          <cell r="G57">
            <v>1</v>
          </cell>
          <cell r="H57">
            <v>55800</v>
          </cell>
          <cell r="I57" t="str">
            <v>月産個数</v>
          </cell>
          <cell r="J57">
            <v>14776</v>
          </cell>
          <cell r="K57">
            <v>0</v>
          </cell>
          <cell r="L57">
            <v>0</v>
          </cell>
          <cell r="M57">
            <v>-2070</v>
          </cell>
          <cell r="N57">
            <v>0</v>
          </cell>
          <cell r="O57">
            <v>12706</v>
          </cell>
          <cell r="R57">
            <v>13165</v>
          </cell>
          <cell r="S57">
            <v>0</v>
          </cell>
          <cell r="T57">
            <v>0</v>
          </cell>
          <cell r="U57">
            <v>-1058</v>
          </cell>
          <cell r="V57">
            <v>0</v>
          </cell>
          <cell r="W57">
            <v>12107</v>
          </cell>
          <cell r="Z57">
            <v>16823</v>
          </cell>
          <cell r="AA57">
            <v>4581</v>
          </cell>
          <cell r="AB57">
            <v>-4013</v>
          </cell>
          <cell r="AC57">
            <v>-3284</v>
          </cell>
          <cell r="AD57">
            <v>0</v>
          </cell>
          <cell r="AE57">
            <v>14107</v>
          </cell>
          <cell r="AH57">
            <v>14881</v>
          </cell>
          <cell r="AI57">
            <v>3797</v>
          </cell>
          <cell r="AJ57">
            <v>-2808</v>
          </cell>
          <cell r="AK57">
            <v>-3338</v>
          </cell>
          <cell r="AL57">
            <v>0</v>
          </cell>
          <cell r="AM57">
            <v>12532</v>
          </cell>
          <cell r="AP57">
            <v>11825</v>
          </cell>
          <cell r="AQ57">
            <v>5634</v>
          </cell>
          <cell r="AR57">
            <v>-3782</v>
          </cell>
          <cell r="AS57">
            <v>-1899</v>
          </cell>
          <cell r="AT57">
            <v>1</v>
          </cell>
          <cell r="AU57">
            <v>11778</v>
          </cell>
          <cell r="AV57">
            <v>78300</v>
          </cell>
          <cell r="AX57">
            <v>16784</v>
          </cell>
          <cell r="AY57">
            <v>1658</v>
          </cell>
          <cell r="AZ57">
            <v>-4377</v>
          </cell>
          <cell r="BA57">
            <v>400</v>
          </cell>
          <cell r="BB57">
            <v>2</v>
          </cell>
          <cell r="BC57">
            <v>14465</v>
          </cell>
          <cell r="BD57">
            <v>156600</v>
          </cell>
        </row>
        <row r="58">
          <cell r="C58" t="str">
            <v>１２５０ton</v>
          </cell>
          <cell r="E58" t="str">
            <v>3S</v>
          </cell>
          <cell r="F58">
            <v>1305</v>
          </cell>
          <cell r="G58">
            <v>1</v>
          </cell>
          <cell r="H58">
            <v>78300</v>
          </cell>
          <cell r="I58" t="str">
            <v>日産個数</v>
          </cell>
          <cell r="J58">
            <v>739</v>
          </cell>
          <cell r="K58">
            <v>0</v>
          </cell>
          <cell r="L58">
            <v>0</v>
          </cell>
          <cell r="M58">
            <v>-104</v>
          </cell>
          <cell r="N58">
            <v>0</v>
          </cell>
          <cell r="O58">
            <v>636</v>
          </cell>
          <cell r="R58">
            <v>694</v>
          </cell>
          <cell r="S58">
            <v>0</v>
          </cell>
          <cell r="T58">
            <v>0</v>
          </cell>
          <cell r="U58">
            <v>-56</v>
          </cell>
          <cell r="V58">
            <v>0</v>
          </cell>
          <cell r="W58">
            <v>639</v>
          </cell>
          <cell r="Z58">
            <v>765</v>
          </cell>
          <cell r="AA58">
            <v>209</v>
          </cell>
          <cell r="AB58">
            <v>-182</v>
          </cell>
          <cell r="AC58">
            <v>-149</v>
          </cell>
          <cell r="AD58">
            <v>0</v>
          </cell>
          <cell r="AE58">
            <v>642</v>
          </cell>
          <cell r="AH58">
            <v>744</v>
          </cell>
          <cell r="AI58">
            <v>189</v>
          </cell>
          <cell r="AJ58">
            <v>-140</v>
          </cell>
          <cell r="AK58">
            <v>-167</v>
          </cell>
          <cell r="AL58">
            <v>0</v>
          </cell>
          <cell r="AM58">
            <v>626</v>
          </cell>
          <cell r="AP58">
            <v>696</v>
          </cell>
          <cell r="AQ58">
            <v>331</v>
          </cell>
          <cell r="AR58">
            <v>-223</v>
          </cell>
          <cell r="AS58">
            <v>-112</v>
          </cell>
          <cell r="AT58">
            <v>0</v>
          </cell>
          <cell r="AU58">
            <v>692</v>
          </cell>
          <cell r="AV58" t="str">
            <v>3S/1</v>
          </cell>
          <cell r="AX58">
            <v>779</v>
          </cell>
          <cell r="AY58">
            <v>78</v>
          </cell>
          <cell r="AZ58">
            <v>-204</v>
          </cell>
          <cell r="BA58">
            <v>19</v>
          </cell>
          <cell r="BB58">
            <v>0</v>
          </cell>
          <cell r="BC58">
            <v>672</v>
          </cell>
          <cell r="BD58" t="str">
            <v>3S/2</v>
          </cell>
        </row>
        <row r="59">
          <cell r="I59" t="str">
            <v>負荷工数</v>
          </cell>
          <cell r="J59">
            <v>90878</v>
          </cell>
          <cell r="K59">
            <v>0</v>
          </cell>
          <cell r="L59">
            <v>0</v>
          </cell>
          <cell r="M59">
            <v>-12833</v>
          </cell>
          <cell r="N59">
            <v>0</v>
          </cell>
          <cell r="O59">
            <v>78177</v>
          </cell>
          <cell r="P59">
            <v>0</v>
          </cell>
          <cell r="Q59">
            <v>78177</v>
          </cell>
          <cell r="R59">
            <v>85212</v>
          </cell>
          <cell r="S59">
            <v>0</v>
          </cell>
          <cell r="T59">
            <v>0</v>
          </cell>
          <cell r="U59">
            <v>-7375</v>
          </cell>
          <cell r="V59">
            <v>0</v>
          </cell>
          <cell r="W59">
            <v>77968</v>
          </cell>
          <cell r="X59">
            <v>0</v>
          </cell>
          <cell r="Y59">
            <v>77968</v>
          </cell>
          <cell r="Z59">
            <v>93968</v>
          </cell>
          <cell r="AA59">
            <v>22724</v>
          </cell>
          <cell r="AB59">
            <v>-19748</v>
          </cell>
          <cell r="AC59">
            <v>-18956</v>
          </cell>
          <cell r="AD59">
            <v>0</v>
          </cell>
          <cell r="AE59">
            <v>77857</v>
          </cell>
          <cell r="AF59">
            <v>0</v>
          </cell>
          <cell r="AG59">
            <v>77857</v>
          </cell>
          <cell r="AH59">
            <v>93506</v>
          </cell>
          <cell r="AI59">
            <v>21069</v>
          </cell>
          <cell r="AJ59">
            <v>-15191</v>
          </cell>
          <cell r="AK59">
            <v>-21253</v>
          </cell>
          <cell r="AL59">
            <v>0</v>
          </cell>
          <cell r="AM59">
            <v>78131</v>
          </cell>
          <cell r="AN59">
            <v>0</v>
          </cell>
          <cell r="AO59">
            <v>78131</v>
          </cell>
          <cell r="AP59">
            <v>85143</v>
          </cell>
          <cell r="AQ59">
            <v>37199</v>
          </cell>
          <cell r="AR59">
            <v>-25426</v>
          </cell>
          <cell r="AS59">
            <v>-14158</v>
          </cell>
          <cell r="AT59">
            <v>0</v>
          </cell>
          <cell r="AU59">
            <v>82758</v>
          </cell>
          <cell r="AV59">
            <v>4606</v>
          </cell>
          <cell r="AW59">
            <v>78152</v>
          </cell>
          <cell r="AX59">
            <v>97103</v>
          </cell>
          <cell r="AY59">
            <v>8961</v>
          </cell>
          <cell r="AZ59">
            <v>-22901</v>
          </cell>
          <cell r="BA59">
            <v>2324</v>
          </cell>
          <cell r="BB59">
            <v>0</v>
          </cell>
          <cell r="BC59">
            <v>85489</v>
          </cell>
          <cell r="BD59">
            <v>7284</v>
          </cell>
          <cell r="BE59">
            <v>78205</v>
          </cell>
        </row>
        <row r="60">
          <cell r="I60" t="str">
            <v>2S負荷率</v>
          </cell>
          <cell r="J60">
            <v>1.6286</v>
          </cell>
          <cell r="K60">
            <v>0</v>
          </cell>
          <cell r="L60">
            <v>0</v>
          </cell>
          <cell r="M60">
            <v>-0.23</v>
          </cell>
          <cell r="N60">
            <v>0</v>
          </cell>
          <cell r="O60">
            <v>1.401</v>
          </cell>
          <cell r="P60">
            <v>0</v>
          </cell>
          <cell r="Q60">
            <v>1.401</v>
          </cell>
          <cell r="R60">
            <v>1.5270999999999999</v>
          </cell>
          <cell r="S60">
            <v>0</v>
          </cell>
          <cell r="T60">
            <v>0</v>
          </cell>
          <cell r="U60">
            <v>-0.13220000000000001</v>
          </cell>
          <cell r="V60">
            <v>0</v>
          </cell>
          <cell r="W60">
            <v>1.3973</v>
          </cell>
          <cell r="X60">
            <v>0</v>
          </cell>
          <cell r="Y60">
            <v>1.3973</v>
          </cell>
          <cell r="Z60">
            <v>1.6839999999999999</v>
          </cell>
          <cell r="AA60">
            <v>0.40720000000000001</v>
          </cell>
          <cell r="AB60">
            <v>-0.35389999999999999</v>
          </cell>
          <cell r="AC60">
            <v>-0.3397</v>
          </cell>
          <cell r="AD60">
            <v>0</v>
          </cell>
          <cell r="AE60">
            <v>1.3953</v>
          </cell>
          <cell r="AF60">
            <v>0</v>
          </cell>
          <cell r="AG60">
            <v>1.3953</v>
          </cell>
          <cell r="AH60">
            <v>1.6757</v>
          </cell>
          <cell r="AI60">
            <v>0.37759999999999999</v>
          </cell>
          <cell r="AJ60">
            <v>-0.2722</v>
          </cell>
          <cell r="AK60">
            <v>-0.38090000000000002</v>
          </cell>
          <cell r="AL60">
            <v>0</v>
          </cell>
          <cell r="AM60">
            <v>1.4001999999999999</v>
          </cell>
          <cell r="AN60">
            <v>0</v>
          </cell>
          <cell r="AO60">
            <v>1.4001999999999999</v>
          </cell>
          <cell r="AP60">
            <v>1.5259</v>
          </cell>
          <cell r="AQ60">
            <v>0.66659999999999997</v>
          </cell>
          <cell r="AR60">
            <v>-0.45569999999999999</v>
          </cell>
          <cell r="AS60">
            <v>-0.25369999999999998</v>
          </cell>
          <cell r="AT60">
            <v>0</v>
          </cell>
          <cell r="AU60">
            <v>1.4831000000000001</v>
          </cell>
          <cell r="AV60">
            <v>8.2500000000000004E-2</v>
          </cell>
          <cell r="AW60">
            <v>1.4006000000000001</v>
          </cell>
          <cell r="AX60">
            <v>1.7402</v>
          </cell>
          <cell r="AY60">
            <v>0.16059999999999999</v>
          </cell>
          <cell r="AZ60">
            <v>-0.41039999999999999</v>
          </cell>
          <cell r="BA60">
            <v>4.1599999999999998E-2</v>
          </cell>
          <cell r="BB60">
            <v>0</v>
          </cell>
          <cell r="BC60">
            <v>1.5321</v>
          </cell>
          <cell r="BD60">
            <v>0.1305</v>
          </cell>
          <cell r="BE60">
            <v>1.4015</v>
          </cell>
        </row>
        <row r="61">
          <cell r="C61" t="str">
            <v>代表工数</v>
          </cell>
          <cell r="D61">
            <v>101.7</v>
          </cell>
          <cell r="I61" t="str">
            <v>3S負荷率</v>
          </cell>
          <cell r="J61">
            <v>1.1606000000000001</v>
          </cell>
          <cell r="K61">
            <v>0</v>
          </cell>
          <cell r="L61">
            <v>0</v>
          </cell>
          <cell r="M61">
            <v>-0.16389999999999999</v>
          </cell>
          <cell r="N61">
            <v>0</v>
          </cell>
          <cell r="O61">
            <v>0.99839999999999995</v>
          </cell>
          <cell r="P61">
            <v>0</v>
          </cell>
          <cell r="Q61">
            <v>0.99839999999999995</v>
          </cell>
          <cell r="R61">
            <v>1.0883</v>
          </cell>
          <cell r="S61">
            <v>0</v>
          </cell>
          <cell r="T61">
            <v>0</v>
          </cell>
          <cell r="U61">
            <v>-9.4200000000000006E-2</v>
          </cell>
          <cell r="V61">
            <v>0</v>
          </cell>
          <cell r="W61">
            <v>0.99580000000000002</v>
          </cell>
          <cell r="X61">
            <v>0</v>
          </cell>
          <cell r="Y61">
            <v>0.99580000000000002</v>
          </cell>
          <cell r="Z61">
            <v>1.2000999999999999</v>
          </cell>
          <cell r="AA61">
            <v>0.29020000000000001</v>
          </cell>
          <cell r="AB61">
            <v>-0.25219999999999998</v>
          </cell>
          <cell r="AC61">
            <v>-0.24210000000000001</v>
          </cell>
          <cell r="AD61">
            <v>0</v>
          </cell>
          <cell r="AE61">
            <v>0.99429999999999996</v>
          </cell>
          <cell r="AF61">
            <v>0</v>
          </cell>
          <cell r="AG61">
            <v>0.99429999999999996</v>
          </cell>
          <cell r="AH61">
            <v>1.1941999999999999</v>
          </cell>
          <cell r="AI61">
            <v>0.26910000000000001</v>
          </cell>
          <cell r="AJ61">
            <v>-0.19400000000000001</v>
          </cell>
          <cell r="AK61">
            <v>-0.27139999999999997</v>
          </cell>
          <cell r="AL61">
            <v>0</v>
          </cell>
          <cell r="AM61">
            <v>0.99780000000000002</v>
          </cell>
          <cell r="AN61">
            <v>0</v>
          </cell>
          <cell r="AO61">
            <v>0.99780000000000002</v>
          </cell>
          <cell r="AP61">
            <v>1.0873999999999999</v>
          </cell>
          <cell r="AQ61">
            <v>0.47510000000000002</v>
          </cell>
          <cell r="AR61">
            <v>-0.32469999999999999</v>
          </cell>
          <cell r="AS61">
            <v>-0.18079999999999999</v>
          </cell>
          <cell r="AT61">
            <v>0</v>
          </cell>
          <cell r="AU61">
            <v>1.0569</v>
          </cell>
          <cell r="AV61">
            <v>5.8799999999999998E-2</v>
          </cell>
          <cell r="AW61">
            <v>0.99809999999999999</v>
          </cell>
          <cell r="AX61">
            <v>1.2401</v>
          </cell>
          <cell r="AY61">
            <v>0.1144</v>
          </cell>
          <cell r="AZ61">
            <v>-0.29249999999999998</v>
          </cell>
          <cell r="BA61">
            <v>2.9700000000000001E-2</v>
          </cell>
          <cell r="BB61">
            <v>0</v>
          </cell>
          <cell r="BC61">
            <v>1.0918000000000001</v>
          </cell>
          <cell r="BD61">
            <v>9.2999999999999999E-2</v>
          </cell>
          <cell r="BE61">
            <v>0.99880000000000002</v>
          </cell>
        </row>
        <row r="62">
          <cell r="C62" t="str">
            <v>(RGC TC)</v>
          </cell>
          <cell r="G62" t="str">
            <v>(代表能力)</v>
          </cell>
          <cell r="H62">
            <v>769</v>
          </cell>
          <cell r="I62" t="str">
            <v>(能力)</v>
          </cell>
          <cell r="J62">
            <v>893</v>
          </cell>
          <cell r="K62">
            <v>0</v>
          </cell>
          <cell r="L62">
            <v>0</v>
          </cell>
          <cell r="M62">
            <v>-126</v>
          </cell>
          <cell r="N62">
            <v>0</v>
          </cell>
          <cell r="O62">
            <v>768</v>
          </cell>
          <cell r="P62">
            <v>0</v>
          </cell>
          <cell r="Q62">
            <v>768</v>
          </cell>
          <cell r="R62">
            <v>837</v>
          </cell>
          <cell r="S62">
            <v>0</v>
          </cell>
          <cell r="T62">
            <v>0</v>
          </cell>
          <cell r="U62">
            <v>-72</v>
          </cell>
          <cell r="V62">
            <v>0</v>
          </cell>
          <cell r="W62">
            <v>766</v>
          </cell>
          <cell r="X62">
            <v>0</v>
          </cell>
          <cell r="Y62">
            <v>766</v>
          </cell>
          <cell r="Z62">
            <v>923</v>
          </cell>
          <cell r="AA62">
            <v>223</v>
          </cell>
          <cell r="AB62">
            <v>-194</v>
          </cell>
          <cell r="AC62">
            <v>-186</v>
          </cell>
          <cell r="AD62">
            <v>0</v>
          </cell>
          <cell r="AE62">
            <v>765</v>
          </cell>
          <cell r="AF62">
            <v>0</v>
          </cell>
          <cell r="AG62">
            <v>765</v>
          </cell>
          <cell r="AH62">
            <v>919</v>
          </cell>
          <cell r="AI62">
            <v>207</v>
          </cell>
          <cell r="AJ62">
            <v>-149</v>
          </cell>
          <cell r="AK62">
            <v>-208</v>
          </cell>
          <cell r="AL62">
            <v>0</v>
          </cell>
          <cell r="AM62">
            <v>768</v>
          </cell>
          <cell r="AN62">
            <v>0</v>
          </cell>
          <cell r="AO62">
            <v>768</v>
          </cell>
          <cell r="AP62">
            <v>837</v>
          </cell>
          <cell r="AQ62">
            <v>365</v>
          </cell>
          <cell r="AR62">
            <v>-250</v>
          </cell>
          <cell r="AS62">
            <v>-139</v>
          </cell>
          <cell r="AT62">
            <v>0</v>
          </cell>
          <cell r="AU62">
            <v>813</v>
          </cell>
          <cell r="AV62">
            <v>45</v>
          </cell>
          <cell r="AW62">
            <v>768</v>
          </cell>
          <cell r="AX62">
            <v>954</v>
          </cell>
          <cell r="AY62">
            <v>88</v>
          </cell>
          <cell r="AZ62">
            <v>-225</v>
          </cell>
          <cell r="BA62">
            <v>22</v>
          </cell>
          <cell r="BB62">
            <v>0</v>
          </cell>
          <cell r="BC62">
            <v>840</v>
          </cell>
          <cell r="BD62">
            <v>71</v>
          </cell>
          <cell r="BE62">
            <v>768</v>
          </cell>
        </row>
        <row r="63">
          <cell r="C63" t="str">
            <v>ＰＤ</v>
          </cell>
          <cell r="E63" t="str">
            <v>2S</v>
          </cell>
          <cell r="F63">
            <v>930</v>
          </cell>
          <cell r="G63">
            <v>1</v>
          </cell>
          <cell r="H63">
            <v>55800</v>
          </cell>
          <cell r="I63" t="str">
            <v>月産個数</v>
          </cell>
          <cell r="J63">
            <v>7312</v>
          </cell>
          <cell r="K63">
            <v>0</v>
          </cell>
          <cell r="L63">
            <v>0</v>
          </cell>
          <cell r="M63">
            <v>2070</v>
          </cell>
          <cell r="N63">
            <v>0</v>
          </cell>
          <cell r="O63">
            <v>9382</v>
          </cell>
          <cell r="R63">
            <v>7314</v>
          </cell>
          <cell r="S63">
            <v>0</v>
          </cell>
          <cell r="T63">
            <v>0</v>
          </cell>
          <cell r="U63">
            <v>1058</v>
          </cell>
          <cell r="V63">
            <v>0</v>
          </cell>
          <cell r="W63">
            <v>8372</v>
          </cell>
          <cell r="Z63">
            <v>7379</v>
          </cell>
          <cell r="AA63">
            <v>450</v>
          </cell>
          <cell r="AB63">
            <v>-462</v>
          </cell>
          <cell r="AC63">
            <v>3284</v>
          </cell>
          <cell r="AD63">
            <v>0</v>
          </cell>
          <cell r="AE63">
            <v>10651</v>
          </cell>
          <cell r="AH63">
            <v>7791</v>
          </cell>
          <cell r="AI63">
            <v>350</v>
          </cell>
          <cell r="AJ63">
            <v>0</v>
          </cell>
          <cell r="AK63">
            <v>3338</v>
          </cell>
          <cell r="AL63">
            <v>0</v>
          </cell>
          <cell r="AM63">
            <v>11479</v>
          </cell>
          <cell r="AP63">
            <v>6047</v>
          </cell>
          <cell r="AQ63">
            <v>1520</v>
          </cell>
          <cell r="AR63">
            <v>0</v>
          </cell>
          <cell r="AS63">
            <v>1899</v>
          </cell>
          <cell r="AT63">
            <v>0</v>
          </cell>
          <cell r="AU63">
            <v>9466</v>
          </cell>
          <cell r="AX63">
            <v>9147</v>
          </cell>
          <cell r="AY63">
            <v>400</v>
          </cell>
          <cell r="AZ63">
            <v>-1520</v>
          </cell>
          <cell r="BA63">
            <v>-400</v>
          </cell>
          <cell r="BB63">
            <v>0</v>
          </cell>
          <cell r="BC63">
            <v>7627</v>
          </cell>
        </row>
        <row r="64">
          <cell r="C64" t="str">
            <v>　Ｔ／Ｃ</v>
          </cell>
          <cell r="E64" t="str">
            <v>3S</v>
          </cell>
          <cell r="F64">
            <v>1305</v>
          </cell>
          <cell r="G64">
            <v>1</v>
          </cell>
          <cell r="H64">
            <v>78300</v>
          </cell>
          <cell r="I64" t="str">
            <v>日産個数</v>
          </cell>
          <cell r="J64">
            <v>366</v>
          </cell>
          <cell r="K64">
            <v>0</v>
          </cell>
          <cell r="L64">
            <v>0</v>
          </cell>
          <cell r="M64">
            <v>104</v>
          </cell>
          <cell r="N64">
            <v>0</v>
          </cell>
          <cell r="O64">
            <v>470</v>
          </cell>
          <cell r="R64">
            <v>385</v>
          </cell>
          <cell r="S64">
            <v>0</v>
          </cell>
          <cell r="T64">
            <v>0</v>
          </cell>
          <cell r="U64">
            <v>56</v>
          </cell>
          <cell r="V64">
            <v>0</v>
          </cell>
          <cell r="W64">
            <v>441</v>
          </cell>
          <cell r="Z64">
            <v>335</v>
          </cell>
          <cell r="AA64">
            <v>20</v>
          </cell>
          <cell r="AB64">
            <v>-21</v>
          </cell>
          <cell r="AC64">
            <v>149</v>
          </cell>
          <cell r="AD64">
            <v>0</v>
          </cell>
          <cell r="AE64">
            <v>484</v>
          </cell>
          <cell r="AH64">
            <v>390</v>
          </cell>
          <cell r="AI64">
            <v>18</v>
          </cell>
          <cell r="AJ64">
            <v>0</v>
          </cell>
          <cell r="AK64">
            <v>167</v>
          </cell>
          <cell r="AL64">
            <v>0</v>
          </cell>
          <cell r="AM64">
            <v>574</v>
          </cell>
          <cell r="AP64">
            <v>356</v>
          </cell>
          <cell r="AQ64">
            <v>89</v>
          </cell>
          <cell r="AR64">
            <v>0</v>
          </cell>
          <cell r="AS64">
            <v>112</v>
          </cell>
          <cell r="AT64">
            <v>0</v>
          </cell>
          <cell r="AU64">
            <v>557</v>
          </cell>
          <cell r="AX64">
            <v>425</v>
          </cell>
          <cell r="AY64">
            <v>19</v>
          </cell>
          <cell r="AZ64">
            <v>-71</v>
          </cell>
          <cell r="BA64">
            <v>-19</v>
          </cell>
          <cell r="BB64">
            <v>0</v>
          </cell>
          <cell r="BC64">
            <v>355</v>
          </cell>
        </row>
        <row r="65">
          <cell r="I65" t="str">
            <v>負荷工数</v>
          </cell>
          <cell r="J65">
            <v>36563</v>
          </cell>
          <cell r="K65">
            <v>0</v>
          </cell>
          <cell r="L65">
            <v>0</v>
          </cell>
          <cell r="M65">
            <v>10389</v>
          </cell>
          <cell r="N65">
            <v>0</v>
          </cell>
          <cell r="O65">
            <v>46952</v>
          </cell>
          <cell r="P65">
            <v>0</v>
          </cell>
          <cell r="Q65">
            <v>46952</v>
          </cell>
          <cell r="R65">
            <v>38462</v>
          </cell>
          <cell r="S65">
            <v>0</v>
          </cell>
          <cell r="T65">
            <v>0</v>
          </cell>
          <cell r="U65">
            <v>5594</v>
          </cell>
          <cell r="V65">
            <v>0</v>
          </cell>
          <cell r="W65">
            <v>44056</v>
          </cell>
          <cell r="X65">
            <v>0</v>
          </cell>
          <cell r="Y65">
            <v>44056</v>
          </cell>
          <cell r="Z65">
            <v>33467</v>
          </cell>
          <cell r="AA65">
            <v>1998</v>
          </cell>
          <cell r="AB65">
            <v>-2098</v>
          </cell>
          <cell r="AC65">
            <v>14885</v>
          </cell>
          <cell r="AD65">
            <v>0</v>
          </cell>
          <cell r="AE65">
            <v>48352</v>
          </cell>
          <cell r="AF65">
            <v>0</v>
          </cell>
          <cell r="AG65">
            <v>48352</v>
          </cell>
          <cell r="AH65">
            <v>34437</v>
          </cell>
          <cell r="AI65">
            <v>1589</v>
          </cell>
          <cell r="AJ65">
            <v>0</v>
          </cell>
          <cell r="AK65">
            <v>14746</v>
          </cell>
          <cell r="AL65">
            <v>0</v>
          </cell>
          <cell r="AM65">
            <v>50684</v>
          </cell>
          <cell r="AN65">
            <v>0</v>
          </cell>
          <cell r="AO65">
            <v>50684</v>
          </cell>
          <cell r="AP65">
            <v>35671</v>
          </cell>
          <cell r="AQ65">
            <v>8918</v>
          </cell>
          <cell r="AR65">
            <v>0</v>
          </cell>
          <cell r="AS65">
            <v>11645</v>
          </cell>
          <cell r="AT65">
            <v>0</v>
          </cell>
          <cell r="AU65">
            <v>56234</v>
          </cell>
          <cell r="AV65">
            <v>0</v>
          </cell>
          <cell r="AW65">
            <v>56234</v>
          </cell>
          <cell r="AX65">
            <v>42585</v>
          </cell>
          <cell r="AY65">
            <v>1904</v>
          </cell>
          <cell r="AZ65">
            <v>-7114</v>
          </cell>
          <cell r="BA65">
            <v>-1904</v>
          </cell>
          <cell r="BB65">
            <v>0</v>
          </cell>
          <cell r="BC65">
            <v>35571</v>
          </cell>
          <cell r="BD65">
            <v>0</v>
          </cell>
          <cell r="BE65">
            <v>35571</v>
          </cell>
        </row>
        <row r="66">
          <cell r="I66" t="str">
            <v>2S負荷率</v>
          </cell>
          <cell r="J66">
            <v>0.65529999999999999</v>
          </cell>
          <cell r="K66">
            <v>0</v>
          </cell>
          <cell r="L66">
            <v>0</v>
          </cell>
          <cell r="M66">
            <v>0.1862</v>
          </cell>
          <cell r="N66">
            <v>0</v>
          </cell>
          <cell r="O66">
            <v>0.84140000000000004</v>
          </cell>
          <cell r="P66">
            <v>0</v>
          </cell>
          <cell r="Q66">
            <v>0.84140000000000004</v>
          </cell>
          <cell r="R66">
            <v>0.68930000000000002</v>
          </cell>
          <cell r="S66">
            <v>0</v>
          </cell>
          <cell r="T66">
            <v>0</v>
          </cell>
          <cell r="U66">
            <v>0.1003</v>
          </cell>
          <cell r="V66">
            <v>0</v>
          </cell>
          <cell r="W66">
            <v>0.78949999999999998</v>
          </cell>
          <cell r="X66">
            <v>0</v>
          </cell>
          <cell r="Y66">
            <v>0.78949999999999998</v>
          </cell>
          <cell r="Z66">
            <v>0.5998</v>
          </cell>
          <cell r="AA66">
            <v>3.5799999999999998E-2</v>
          </cell>
          <cell r="AB66">
            <v>-3.7600000000000001E-2</v>
          </cell>
          <cell r="AC66">
            <v>0.26679999999999998</v>
          </cell>
          <cell r="AD66">
            <v>0</v>
          </cell>
          <cell r="AE66">
            <v>0.86650000000000005</v>
          </cell>
          <cell r="AF66">
            <v>0</v>
          </cell>
          <cell r="AG66">
            <v>0.86650000000000005</v>
          </cell>
          <cell r="AH66">
            <v>0.61719999999999997</v>
          </cell>
          <cell r="AI66">
            <v>2.8500000000000001E-2</v>
          </cell>
          <cell r="AJ66">
            <v>0</v>
          </cell>
          <cell r="AK66">
            <v>0.26429999999999998</v>
          </cell>
          <cell r="AL66">
            <v>0</v>
          </cell>
          <cell r="AM66">
            <v>0.9083</v>
          </cell>
          <cell r="AN66">
            <v>0</v>
          </cell>
          <cell r="AO66">
            <v>0.9083</v>
          </cell>
          <cell r="AP66">
            <v>0.63929999999999998</v>
          </cell>
          <cell r="AQ66">
            <v>0.1598</v>
          </cell>
          <cell r="AR66">
            <v>0</v>
          </cell>
          <cell r="AS66">
            <v>0.2087</v>
          </cell>
          <cell r="AT66">
            <v>0</v>
          </cell>
          <cell r="AU66">
            <v>1.0078</v>
          </cell>
          <cell r="AV66">
            <v>0</v>
          </cell>
          <cell r="AW66">
            <v>1.0078</v>
          </cell>
          <cell r="AX66">
            <v>0.76319999999999999</v>
          </cell>
          <cell r="AY66">
            <v>3.4099999999999998E-2</v>
          </cell>
          <cell r="AZ66">
            <v>-0.1275</v>
          </cell>
          <cell r="BA66">
            <v>-3.4099999999999998E-2</v>
          </cell>
          <cell r="BB66">
            <v>0</v>
          </cell>
          <cell r="BC66">
            <v>0.63749999999999996</v>
          </cell>
          <cell r="BD66">
            <v>0</v>
          </cell>
          <cell r="BE66">
            <v>0.63749999999999996</v>
          </cell>
        </row>
        <row r="67">
          <cell r="C67" t="str">
            <v>代表工数</v>
          </cell>
          <cell r="D67">
            <v>99.9</v>
          </cell>
          <cell r="I67" t="str">
            <v>3S負荷率</v>
          </cell>
          <cell r="J67">
            <v>0.46700000000000003</v>
          </cell>
          <cell r="K67">
            <v>0</v>
          </cell>
          <cell r="L67">
            <v>0</v>
          </cell>
          <cell r="M67">
            <v>0.13270000000000001</v>
          </cell>
          <cell r="N67">
            <v>0</v>
          </cell>
          <cell r="O67">
            <v>0.59960000000000002</v>
          </cell>
          <cell r="P67">
            <v>0</v>
          </cell>
          <cell r="Q67">
            <v>0.59960000000000002</v>
          </cell>
          <cell r="R67">
            <v>0.49120000000000003</v>
          </cell>
          <cell r="S67">
            <v>0</v>
          </cell>
          <cell r="T67">
            <v>0</v>
          </cell>
          <cell r="U67">
            <v>7.1400000000000005E-2</v>
          </cell>
          <cell r="V67">
            <v>0</v>
          </cell>
          <cell r="W67">
            <v>0.56269999999999998</v>
          </cell>
          <cell r="X67">
            <v>0</v>
          </cell>
          <cell r="Y67">
            <v>0.56269999999999998</v>
          </cell>
          <cell r="Z67">
            <v>0.4274</v>
          </cell>
          <cell r="AA67">
            <v>2.5499999999999998E-2</v>
          </cell>
          <cell r="AB67">
            <v>-2.6800000000000001E-2</v>
          </cell>
          <cell r="AC67">
            <v>0.19009999999999999</v>
          </cell>
          <cell r="AD67">
            <v>0</v>
          </cell>
          <cell r="AE67">
            <v>0.61750000000000005</v>
          </cell>
          <cell r="AF67">
            <v>0</v>
          </cell>
          <cell r="AG67">
            <v>0.61750000000000005</v>
          </cell>
          <cell r="AH67">
            <v>0.43980000000000002</v>
          </cell>
          <cell r="AI67">
            <v>2.0299999999999999E-2</v>
          </cell>
          <cell r="AJ67">
            <v>0</v>
          </cell>
          <cell r="AK67">
            <v>0.1883</v>
          </cell>
          <cell r="AL67">
            <v>0</v>
          </cell>
          <cell r="AM67">
            <v>0.64729999999999999</v>
          </cell>
          <cell r="AN67">
            <v>0</v>
          </cell>
          <cell r="AO67">
            <v>0.64729999999999999</v>
          </cell>
          <cell r="AP67">
            <v>0.4556</v>
          </cell>
          <cell r="AQ67">
            <v>0.1139</v>
          </cell>
          <cell r="AR67">
            <v>0</v>
          </cell>
          <cell r="AS67">
            <v>0.1487</v>
          </cell>
          <cell r="AT67">
            <v>0</v>
          </cell>
          <cell r="AU67">
            <v>0.71819999999999995</v>
          </cell>
          <cell r="AV67">
            <v>0</v>
          </cell>
          <cell r="AW67">
            <v>0.71819999999999995</v>
          </cell>
          <cell r="AX67">
            <v>0.54390000000000005</v>
          </cell>
          <cell r="AY67">
            <v>2.4299999999999999E-2</v>
          </cell>
          <cell r="AZ67">
            <v>-9.0899999999999995E-2</v>
          </cell>
          <cell r="BA67">
            <v>-2.4299999999999999E-2</v>
          </cell>
          <cell r="BB67">
            <v>0</v>
          </cell>
          <cell r="BC67">
            <v>0.45429999999999998</v>
          </cell>
          <cell r="BD67">
            <v>0</v>
          </cell>
          <cell r="BE67">
            <v>0.45429999999999998</v>
          </cell>
        </row>
        <row r="68">
          <cell r="I68" t="str">
            <v>(換算個数)</v>
          </cell>
          <cell r="J68">
            <v>365</v>
          </cell>
          <cell r="K68">
            <v>0</v>
          </cell>
          <cell r="L68">
            <v>0</v>
          </cell>
          <cell r="M68">
            <v>103</v>
          </cell>
          <cell r="N68">
            <v>0</v>
          </cell>
          <cell r="O68">
            <v>469</v>
          </cell>
          <cell r="P68">
            <v>0</v>
          </cell>
          <cell r="Q68">
            <v>469</v>
          </cell>
          <cell r="R68">
            <v>385</v>
          </cell>
          <cell r="S68">
            <v>0</v>
          </cell>
          <cell r="T68">
            <v>0</v>
          </cell>
          <cell r="U68">
            <v>55</v>
          </cell>
          <cell r="V68">
            <v>0</v>
          </cell>
          <cell r="W68">
            <v>441</v>
          </cell>
          <cell r="X68">
            <v>0</v>
          </cell>
          <cell r="Y68">
            <v>441</v>
          </cell>
          <cell r="Z68">
            <v>335</v>
          </cell>
          <cell r="AA68">
            <v>20</v>
          </cell>
          <cell r="AB68">
            <v>-21</v>
          </cell>
          <cell r="AC68">
            <v>148</v>
          </cell>
          <cell r="AD68">
            <v>0</v>
          </cell>
          <cell r="AE68">
            <v>484</v>
          </cell>
          <cell r="AF68">
            <v>0</v>
          </cell>
          <cell r="AG68">
            <v>484</v>
          </cell>
          <cell r="AH68">
            <v>344</v>
          </cell>
          <cell r="AI68">
            <v>15</v>
          </cell>
          <cell r="AJ68">
            <v>0</v>
          </cell>
          <cell r="AK68">
            <v>147</v>
          </cell>
          <cell r="AL68">
            <v>0</v>
          </cell>
          <cell r="AM68">
            <v>507</v>
          </cell>
          <cell r="AN68">
            <v>0</v>
          </cell>
          <cell r="AO68">
            <v>507</v>
          </cell>
          <cell r="AP68">
            <v>357</v>
          </cell>
          <cell r="AQ68">
            <v>89</v>
          </cell>
          <cell r="AR68">
            <v>0</v>
          </cell>
          <cell r="AS68">
            <v>116</v>
          </cell>
          <cell r="AT68">
            <v>0</v>
          </cell>
          <cell r="AU68">
            <v>562</v>
          </cell>
          <cell r="AV68">
            <v>0</v>
          </cell>
          <cell r="AW68">
            <v>562</v>
          </cell>
          <cell r="AX68">
            <v>426</v>
          </cell>
          <cell r="AY68">
            <v>19</v>
          </cell>
          <cell r="AZ68">
            <v>-71</v>
          </cell>
          <cell r="BA68">
            <v>-19</v>
          </cell>
          <cell r="BB68">
            <v>0</v>
          </cell>
          <cell r="BC68">
            <v>356</v>
          </cell>
          <cell r="BD68">
            <v>0</v>
          </cell>
          <cell r="BE68">
            <v>356</v>
          </cell>
        </row>
        <row r="69">
          <cell r="C69" t="str">
            <v>ＰＤ</v>
          </cell>
          <cell r="E69" t="str">
            <v>2S</v>
          </cell>
          <cell r="F69">
            <v>930</v>
          </cell>
          <cell r="G69">
            <v>1</v>
          </cell>
          <cell r="H69">
            <v>55800</v>
          </cell>
          <cell r="I69" t="str">
            <v>月産個数</v>
          </cell>
          <cell r="J69">
            <v>7312</v>
          </cell>
          <cell r="K69">
            <v>0</v>
          </cell>
          <cell r="L69">
            <v>0</v>
          </cell>
          <cell r="M69">
            <v>-1100</v>
          </cell>
          <cell r="N69">
            <v>0</v>
          </cell>
          <cell r="O69">
            <v>6212</v>
          </cell>
          <cell r="P69">
            <v>0</v>
          </cell>
          <cell r="R69">
            <v>7314</v>
          </cell>
          <cell r="S69">
            <v>0</v>
          </cell>
          <cell r="T69">
            <v>0</v>
          </cell>
          <cell r="U69">
            <v>-850</v>
          </cell>
          <cell r="V69">
            <v>0</v>
          </cell>
          <cell r="W69">
            <v>6464</v>
          </cell>
          <cell r="X69">
            <v>0</v>
          </cell>
          <cell r="Z69">
            <v>7379</v>
          </cell>
          <cell r="AA69">
            <v>450</v>
          </cell>
          <cell r="AB69">
            <v>-462</v>
          </cell>
          <cell r="AC69">
            <v>-800</v>
          </cell>
          <cell r="AD69">
            <v>0</v>
          </cell>
          <cell r="AE69">
            <v>6567</v>
          </cell>
          <cell r="AF69">
            <v>0</v>
          </cell>
          <cell r="AH69">
            <v>7791</v>
          </cell>
          <cell r="AI69">
            <v>350</v>
          </cell>
          <cell r="AJ69">
            <v>0</v>
          </cell>
          <cell r="AK69">
            <v>-2000</v>
          </cell>
          <cell r="AL69">
            <v>0</v>
          </cell>
          <cell r="AM69">
            <v>6141</v>
          </cell>
          <cell r="AN69">
            <v>0</v>
          </cell>
          <cell r="AP69">
            <v>6047</v>
          </cell>
          <cell r="AQ69">
            <v>0</v>
          </cell>
          <cell r="AR69">
            <v>0</v>
          </cell>
          <cell r="AS69">
            <v>-1230</v>
          </cell>
          <cell r="AT69">
            <v>0</v>
          </cell>
          <cell r="AU69">
            <v>4817</v>
          </cell>
          <cell r="AV69">
            <v>78300</v>
          </cell>
          <cell r="AX69">
            <v>9147</v>
          </cell>
          <cell r="AY69">
            <v>400</v>
          </cell>
          <cell r="AZ69">
            <v>0</v>
          </cell>
          <cell r="BA69">
            <v>1100</v>
          </cell>
          <cell r="BB69">
            <v>0</v>
          </cell>
          <cell r="BC69">
            <v>10647</v>
          </cell>
          <cell r="BD69">
            <v>78300</v>
          </cell>
        </row>
        <row r="70">
          <cell r="C70" t="str">
            <v>　Ｍ／Ｃ</v>
          </cell>
          <cell r="E70" t="str">
            <v>3S</v>
          </cell>
          <cell r="F70">
            <v>1305</v>
          </cell>
          <cell r="G70">
            <v>1</v>
          </cell>
          <cell r="H70">
            <v>78300</v>
          </cell>
          <cell r="I70" t="str">
            <v>日産個数</v>
          </cell>
          <cell r="J70">
            <v>366</v>
          </cell>
          <cell r="K70">
            <v>0</v>
          </cell>
          <cell r="L70">
            <v>0</v>
          </cell>
          <cell r="M70">
            <v>-55</v>
          </cell>
          <cell r="N70">
            <v>0</v>
          </cell>
          <cell r="O70">
            <v>311</v>
          </cell>
          <cell r="P70">
            <v>0</v>
          </cell>
          <cell r="R70">
            <v>385</v>
          </cell>
          <cell r="S70">
            <v>0</v>
          </cell>
          <cell r="T70">
            <v>0</v>
          </cell>
          <cell r="U70">
            <v>-45</v>
          </cell>
          <cell r="V70">
            <v>0</v>
          </cell>
          <cell r="W70">
            <v>340</v>
          </cell>
          <cell r="X70">
            <v>0</v>
          </cell>
          <cell r="Z70">
            <v>335</v>
          </cell>
          <cell r="AA70">
            <v>20</v>
          </cell>
          <cell r="AB70">
            <v>-21</v>
          </cell>
          <cell r="AC70">
            <v>-36</v>
          </cell>
          <cell r="AD70">
            <v>0</v>
          </cell>
          <cell r="AE70">
            <v>299</v>
          </cell>
          <cell r="AF70">
            <v>0</v>
          </cell>
          <cell r="AH70">
            <v>390</v>
          </cell>
          <cell r="AI70">
            <v>18</v>
          </cell>
          <cell r="AJ70">
            <v>0</v>
          </cell>
          <cell r="AK70">
            <v>-100</v>
          </cell>
          <cell r="AL70">
            <v>0</v>
          </cell>
          <cell r="AM70">
            <v>307</v>
          </cell>
          <cell r="AN70">
            <v>0</v>
          </cell>
          <cell r="AP70">
            <v>356</v>
          </cell>
          <cell r="AQ70">
            <v>0</v>
          </cell>
          <cell r="AR70">
            <v>0</v>
          </cell>
          <cell r="AS70">
            <v>-72</v>
          </cell>
          <cell r="AT70">
            <v>0</v>
          </cell>
          <cell r="AU70">
            <v>283</v>
          </cell>
          <cell r="AV70" t="str">
            <v>3S/1</v>
          </cell>
          <cell r="AX70">
            <v>425</v>
          </cell>
          <cell r="AY70">
            <v>19</v>
          </cell>
          <cell r="AZ70">
            <v>0</v>
          </cell>
          <cell r="BA70">
            <v>51</v>
          </cell>
          <cell r="BB70">
            <v>0</v>
          </cell>
          <cell r="BC70">
            <v>495</v>
          </cell>
          <cell r="BD70" t="str">
            <v>3S/1</v>
          </cell>
        </row>
        <row r="71">
          <cell r="I71" t="str">
            <v>負荷工数</v>
          </cell>
          <cell r="J71">
            <v>36563</v>
          </cell>
          <cell r="K71">
            <v>0</v>
          </cell>
          <cell r="L71">
            <v>0</v>
          </cell>
          <cell r="M71">
            <v>-5495</v>
          </cell>
          <cell r="N71">
            <v>0</v>
          </cell>
          <cell r="O71">
            <v>31069</v>
          </cell>
          <cell r="P71">
            <v>0</v>
          </cell>
          <cell r="Q71">
            <v>31069</v>
          </cell>
          <cell r="R71">
            <v>38462</v>
          </cell>
          <cell r="S71">
            <v>0</v>
          </cell>
          <cell r="T71">
            <v>0</v>
          </cell>
          <cell r="U71">
            <v>-4496</v>
          </cell>
          <cell r="V71">
            <v>0</v>
          </cell>
          <cell r="W71">
            <v>33966</v>
          </cell>
          <cell r="X71">
            <v>0</v>
          </cell>
          <cell r="Y71">
            <v>33966</v>
          </cell>
          <cell r="Z71">
            <v>33467</v>
          </cell>
          <cell r="AA71">
            <v>1998</v>
          </cell>
          <cell r="AB71">
            <v>-2098</v>
          </cell>
          <cell r="AC71">
            <v>-3596</v>
          </cell>
          <cell r="AD71">
            <v>0</v>
          </cell>
          <cell r="AE71">
            <v>29870</v>
          </cell>
          <cell r="AF71">
            <v>0</v>
          </cell>
          <cell r="AG71">
            <v>29870</v>
          </cell>
          <cell r="AH71">
            <v>34437</v>
          </cell>
          <cell r="AI71">
            <v>1589</v>
          </cell>
          <cell r="AJ71">
            <v>0</v>
          </cell>
          <cell r="AK71">
            <v>-8830</v>
          </cell>
          <cell r="AL71">
            <v>0</v>
          </cell>
          <cell r="AM71">
            <v>27108</v>
          </cell>
          <cell r="AN71">
            <v>0</v>
          </cell>
          <cell r="AO71">
            <v>27108</v>
          </cell>
          <cell r="AP71">
            <v>33286</v>
          </cell>
          <cell r="AQ71">
            <v>0</v>
          </cell>
          <cell r="AR71">
            <v>0</v>
          </cell>
          <cell r="AS71">
            <v>-6732</v>
          </cell>
          <cell r="AT71">
            <v>0</v>
          </cell>
          <cell r="AU71">
            <v>26461</v>
          </cell>
          <cell r="AV71">
            <v>4606</v>
          </cell>
          <cell r="AW71">
            <v>21855</v>
          </cell>
          <cell r="AX71">
            <v>39738</v>
          </cell>
          <cell r="AY71">
            <v>1777</v>
          </cell>
          <cell r="AZ71">
            <v>0</v>
          </cell>
          <cell r="BA71">
            <v>4769</v>
          </cell>
          <cell r="BB71">
            <v>0</v>
          </cell>
          <cell r="BC71">
            <v>46283</v>
          </cell>
          <cell r="BD71">
            <v>3642</v>
          </cell>
          <cell r="BE71">
            <v>42641</v>
          </cell>
        </row>
        <row r="72">
          <cell r="I72" t="str">
            <v>2S負荷率</v>
          </cell>
          <cell r="J72">
            <v>0.65529999999999999</v>
          </cell>
          <cell r="K72">
            <v>0</v>
          </cell>
          <cell r="L72">
            <v>0</v>
          </cell>
          <cell r="M72">
            <v>-9.8500000000000004E-2</v>
          </cell>
          <cell r="N72">
            <v>0</v>
          </cell>
          <cell r="O72">
            <v>0.55679999999999996</v>
          </cell>
          <cell r="P72">
            <v>0</v>
          </cell>
          <cell r="Q72">
            <v>0.55679999999999996</v>
          </cell>
          <cell r="R72">
            <v>0.68930000000000002</v>
          </cell>
          <cell r="S72">
            <v>0</v>
          </cell>
          <cell r="T72">
            <v>0</v>
          </cell>
          <cell r="U72">
            <v>-8.0600000000000005E-2</v>
          </cell>
          <cell r="V72">
            <v>0</v>
          </cell>
          <cell r="W72">
            <v>0.60870000000000002</v>
          </cell>
          <cell r="X72">
            <v>0</v>
          </cell>
          <cell r="Y72">
            <v>0.60870000000000002</v>
          </cell>
          <cell r="Z72">
            <v>0.5998</v>
          </cell>
          <cell r="AA72">
            <v>3.5799999999999998E-2</v>
          </cell>
          <cell r="AB72">
            <v>-3.7600000000000001E-2</v>
          </cell>
          <cell r="AC72">
            <v>-6.4399999999999999E-2</v>
          </cell>
          <cell r="AD72">
            <v>0</v>
          </cell>
          <cell r="AE72">
            <v>0.5353</v>
          </cell>
          <cell r="AF72">
            <v>0</v>
          </cell>
          <cell r="AG72">
            <v>0.5353</v>
          </cell>
          <cell r="AH72">
            <v>0.61719999999999997</v>
          </cell>
          <cell r="AI72">
            <v>2.8500000000000001E-2</v>
          </cell>
          <cell r="AJ72">
            <v>0</v>
          </cell>
          <cell r="AK72">
            <v>-0.15820000000000001</v>
          </cell>
          <cell r="AL72">
            <v>0</v>
          </cell>
          <cell r="AM72">
            <v>0.48580000000000001</v>
          </cell>
          <cell r="AN72">
            <v>0</v>
          </cell>
          <cell r="AO72">
            <v>0.48580000000000001</v>
          </cell>
          <cell r="AP72">
            <v>0.59650000000000003</v>
          </cell>
          <cell r="AQ72">
            <v>0</v>
          </cell>
          <cell r="AR72">
            <v>0</v>
          </cell>
          <cell r="AS72">
            <v>-0.1206</v>
          </cell>
          <cell r="AT72">
            <v>0</v>
          </cell>
          <cell r="AU72">
            <v>0.47420000000000001</v>
          </cell>
          <cell r="AV72">
            <v>8.2500000000000004E-2</v>
          </cell>
          <cell r="AW72">
            <v>0.39169999999999999</v>
          </cell>
          <cell r="AX72">
            <v>0.71220000000000006</v>
          </cell>
          <cell r="AY72">
            <v>3.1800000000000002E-2</v>
          </cell>
          <cell r="AZ72">
            <v>0</v>
          </cell>
          <cell r="BA72">
            <v>8.5500000000000007E-2</v>
          </cell>
          <cell r="BB72">
            <v>0</v>
          </cell>
          <cell r="BC72">
            <v>0.82940000000000003</v>
          </cell>
          <cell r="BD72">
            <v>6.5299999999999997E-2</v>
          </cell>
          <cell r="BE72">
            <v>0.76419999999999999</v>
          </cell>
        </row>
        <row r="73">
          <cell r="C73" t="str">
            <v>代表工数</v>
          </cell>
          <cell r="D73">
            <v>99.9</v>
          </cell>
          <cell r="I73" t="str">
            <v>3S負荷率</v>
          </cell>
          <cell r="J73">
            <v>0.46700000000000003</v>
          </cell>
          <cell r="K73">
            <v>0</v>
          </cell>
          <cell r="L73">
            <v>0</v>
          </cell>
          <cell r="M73">
            <v>-7.0199999999999999E-2</v>
          </cell>
          <cell r="N73">
            <v>0</v>
          </cell>
          <cell r="O73">
            <v>0.39679999999999999</v>
          </cell>
          <cell r="P73">
            <v>0</v>
          </cell>
          <cell r="Q73">
            <v>0.39679999999999999</v>
          </cell>
          <cell r="R73">
            <v>0.49120000000000003</v>
          </cell>
          <cell r="S73">
            <v>0</v>
          </cell>
          <cell r="T73">
            <v>0</v>
          </cell>
          <cell r="U73">
            <v>-5.74E-2</v>
          </cell>
          <cell r="V73">
            <v>0</v>
          </cell>
          <cell r="W73">
            <v>0.43380000000000002</v>
          </cell>
          <cell r="X73">
            <v>0</v>
          </cell>
          <cell r="Y73">
            <v>0.43380000000000002</v>
          </cell>
          <cell r="Z73">
            <v>0.4274</v>
          </cell>
          <cell r="AA73">
            <v>2.5499999999999998E-2</v>
          </cell>
          <cell r="AB73">
            <v>-2.6800000000000001E-2</v>
          </cell>
          <cell r="AC73">
            <v>-4.5900000000000003E-2</v>
          </cell>
          <cell r="AD73">
            <v>0</v>
          </cell>
          <cell r="AE73">
            <v>0.38150000000000001</v>
          </cell>
          <cell r="AF73">
            <v>0</v>
          </cell>
          <cell r="AG73">
            <v>0.38150000000000001</v>
          </cell>
          <cell r="AH73">
            <v>0.43980000000000002</v>
          </cell>
          <cell r="AI73">
            <v>2.0299999999999999E-2</v>
          </cell>
          <cell r="AJ73">
            <v>0</v>
          </cell>
          <cell r="AK73">
            <v>-0.1128</v>
          </cell>
          <cell r="AL73">
            <v>0</v>
          </cell>
          <cell r="AM73">
            <v>0.34620000000000001</v>
          </cell>
          <cell r="AN73">
            <v>0</v>
          </cell>
          <cell r="AO73">
            <v>0.34620000000000001</v>
          </cell>
          <cell r="AP73">
            <v>0.42509999999999998</v>
          </cell>
          <cell r="AQ73">
            <v>0</v>
          </cell>
          <cell r="AR73">
            <v>0</v>
          </cell>
          <cell r="AS73">
            <v>-8.5999999999999993E-2</v>
          </cell>
          <cell r="AT73">
            <v>0</v>
          </cell>
          <cell r="AU73">
            <v>0.33789999999999998</v>
          </cell>
          <cell r="AV73">
            <v>5.8799999999999998E-2</v>
          </cell>
          <cell r="AW73">
            <v>0.27910000000000001</v>
          </cell>
          <cell r="AX73">
            <v>0.50749999999999995</v>
          </cell>
          <cell r="AY73">
            <v>2.2700000000000001E-2</v>
          </cell>
          <cell r="AZ73">
            <v>0</v>
          </cell>
          <cell r="BA73">
            <v>6.0900000000000003E-2</v>
          </cell>
          <cell r="BB73">
            <v>0</v>
          </cell>
          <cell r="BC73">
            <v>0.59109999999999996</v>
          </cell>
          <cell r="BD73">
            <v>4.65E-2</v>
          </cell>
          <cell r="BE73">
            <v>0.54459999999999997</v>
          </cell>
        </row>
        <row r="74">
          <cell r="I74" t="str">
            <v>(能力)</v>
          </cell>
          <cell r="J74">
            <v>365</v>
          </cell>
          <cell r="K74">
            <v>0</v>
          </cell>
          <cell r="L74">
            <v>0</v>
          </cell>
          <cell r="M74">
            <v>-55</v>
          </cell>
          <cell r="N74">
            <v>0</v>
          </cell>
          <cell r="O74">
            <v>311</v>
          </cell>
          <cell r="P74">
            <v>0</v>
          </cell>
          <cell r="Q74">
            <v>311</v>
          </cell>
          <cell r="R74">
            <v>385</v>
          </cell>
          <cell r="S74">
            <v>0</v>
          </cell>
          <cell r="T74">
            <v>0</v>
          </cell>
          <cell r="U74">
            <v>-45</v>
          </cell>
          <cell r="V74">
            <v>0</v>
          </cell>
          <cell r="W74">
            <v>340</v>
          </cell>
          <cell r="X74">
            <v>0</v>
          </cell>
          <cell r="Y74">
            <v>340</v>
          </cell>
          <cell r="Z74">
            <v>335</v>
          </cell>
          <cell r="AA74">
            <v>20</v>
          </cell>
          <cell r="AB74">
            <v>-21</v>
          </cell>
          <cell r="AC74">
            <v>-35</v>
          </cell>
          <cell r="AD74">
            <v>0</v>
          </cell>
          <cell r="AE74">
            <v>298</v>
          </cell>
          <cell r="AF74">
            <v>0</v>
          </cell>
          <cell r="AG74">
            <v>298</v>
          </cell>
          <cell r="AH74">
            <v>344</v>
          </cell>
          <cell r="AI74">
            <v>15</v>
          </cell>
          <cell r="AJ74">
            <v>0</v>
          </cell>
          <cell r="AK74">
            <v>-88</v>
          </cell>
          <cell r="AL74">
            <v>0</v>
          </cell>
          <cell r="AM74">
            <v>271</v>
          </cell>
          <cell r="AN74">
            <v>0</v>
          </cell>
          <cell r="AO74">
            <v>271</v>
          </cell>
          <cell r="AP74">
            <v>333</v>
          </cell>
          <cell r="AQ74">
            <v>0</v>
          </cell>
          <cell r="AR74">
            <v>0</v>
          </cell>
          <cell r="AS74">
            <v>-67</v>
          </cell>
          <cell r="AT74">
            <v>0</v>
          </cell>
          <cell r="AU74">
            <v>264</v>
          </cell>
          <cell r="AV74">
            <v>46</v>
          </cell>
          <cell r="AW74">
            <v>218</v>
          </cell>
          <cell r="AX74">
            <v>397</v>
          </cell>
          <cell r="AY74">
            <v>17</v>
          </cell>
          <cell r="AZ74">
            <v>0</v>
          </cell>
          <cell r="BA74">
            <v>47</v>
          </cell>
          <cell r="BB74">
            <v>0</v>
          </cell>
          <cell r="BC74">
            <v>463</v>
          </cell>
          <cell r="BD74">
            <v>36</v>
          </cell>
          <cell r="BE74">
            <v>426</v>
          </cell>
        </row>
        <row r="75">
          <cell r="C75" t="str">
            <v>４Ｒ</v>
          </cell>
          <cell r="E75" t="str">
            <v>2S</v>
          </cell>
          <cell r="F75">
            <v>930</v>
          </cell>
          <cell r="G75">
            <v>1</v>
          </cell>
          <cell r="H75">
            <v>55800</v>
          </cell>
          <cell r="I75" t="str">
            <v>月産個数</v>
          </cell>
          <cell r="J75">
            <v>14624</v>
          </cell>
          <cell r="K75">
            <v>0</v>
          </cell>
          <cell r="L75">
            <v>0</v>
          </cell>
          <cell r="M75">
            <v>970</v>
          </cell>
          <cell r="N75">
            <v>0</v>
          </cell>
          <cell r="O75">
            <v>15594</v>
          </cell>
          <cell r="R75">
            <v>14628</v>
          </cell>
          <cell r="S75">
            <v>0</v>
          </cell>
          <cell r="T75">
            <v>0</v>
          </cell>
          <cell r="U75">
            <v>208</v>
          </cell>
          <cell r="V75">
            <v>0</v>
          </cell>
          <cell r="W75">
            <v>14836</v>
          </cell>
          <cell r="Z75">
            <v>14758</v>
          </cell>
          <cell r="AA75">
            <v>900</v>
          </cell>
          <cell r="AB75">
            <v>-924</v>
          </cell>
          <cell r="AC75">
            <v>2484</v>
          </cell>
          <cell r="AD75">
            <v>0</v>
          </cell>
          <cell r="AE75">
            <v>17218</v>
          </cell>
          <cell r="AH75">
            <v>15582</v>
          </cell>
          <cell r="AI75">
            <v>700</v>
          </cell>
          <cell r="AJ75">
            <v>0</v>
          </cell>
          <cell r="AK75">
            <v>1338</v>
          </cell>
          <cell r="AL75">
            <v>0</v>
          </cell>
          <cell r="AM75">
            <v>17620</v>
          </cell>
          <cell r="AP75">
            <v>12094</v>
          </cell>
          <cell r="AQ75">
            <v>1520</v>
          </cell>
          <cell r="AR75">
            <v>0</v>
          </cell>
          <cell r="AS75">
            <v>669</v>
          </cell>
          <cell r="AT75">
            <v>0</v>
          </cell>
          <cell r="AU75">
            <v>14283</v>
          </cell>
          <cell r="AV75">
            <v>78300</v>
          </cell>
          <cell r="AX75">
            <v>18294</v>
          </cell>
          <cell r="AY75">
            <v>800</v>
          </cell>
          <cell r="AZ75">
            <v>-1520</v>
          </cell>
          <cell r="BA75">
            <v>700</v>
          </cell>
          <cell r="BB75">
            <v>0</v>
          </cell>
          <cell r="BC75">
            <v>18274</v>
          </cell>
          <cell r="BD75">
            <v>78300</v>
          </cell>
        </row>
        <row r="76">
          <cell r="C76" t="str">
            <v>１６５０ton</v>
          </cell>
          <cell r="E76" t="str">
            <v>3S</v>
          </cell>
          <cell r="F76">
            <v>1305</v>
          </cell>
          <cell r="G76">
            <v>1</v>
          </cell>
          <cell r="H76">
            <v>78300</v>
          </cell>
          <cell r="I76" t="str">
            <v>日産個数</v>
          </cell>
          <cell r="J76">
            <v>732</v>
          </cell>
          <cell r="K76">
            <v>0</v>
          </cell>
          <cell r="L76">
            <v>0</v>
          </cell>
          <cell r="M76">
            <v>49</v>
          </cell>
          <cell r="N76">
            <v>0</v>
          </cell>
          <cell r="O76">
            <v>781</v>
          </cell>
          <cell r="R76">
            <v>770</v>
          </cell>
          <cell r="S76">
            <v>0</v>
          </cell>
          <cell r="T76">
            <v>0</v>
          </cell>
          <cell r="U76">
            <v>11</v>
          </cell>
          <cell r="V76">
            <v>0</v>
          </cell>
          <cell r="W76">
            <v>781</v>
          </cell>
          <cell r="Z76">
            <v>670</v>
          </cell>
          <cell r="AA76">
            <v>40</v>
          </cell>
          <cell r="AB76">
            <v>-42</v>
          </cell>
          <cell r="AC76">
            <v>113</v>
          </cell>
          <cell r="AD76">
            <v>0</v>
          </cell>
          <cell r="AE76">
            <v>783</v>
          </cell>
          <cell r="AH76">
            <v>780</v>
          </cell>
          <cell r="AI76">
            <v>36</v>
          </cell>
          <cell r="AJ76">
            <v>0</v>
          </cell>
          <cell r="AK76">
            <v>67</v>
          </cell>
          <cell r="AL76">
            <v>0</v>
          </cell>
          <cell r="AM76">
            <v>881</v>
          </cell>
          <cell r="AP76">
            <v>712</v>
          </cell>
          <cell r="AQ76">
            <v>89</v>
          </cell>
          <cell r="AR76">
            <v>0</v>
          </cell>
          <cell r="AS76">
            <v>40</v>
          </cell>
          <cell r="AT76">
            <v>0</v>
          </cell>
          <cell r="AU76">
            <v>840</v>
          </cell>
          <cell r="AV76" t="str">
            <v>3S/1</v>
          </cell>
          <cell r="AX76">
            <v>850</v>
          </cell>
          <cell r="AY76">
            <v>38</v>
          </cell>
          <cell r="AZ76">
            <v>-71</v>
          </cell>
          <cell r="BA76">
            <v>32</v>
          </cell>
          <cell r="BB76">
            <v>0</v>
          </cell>
          <cell r="BC76">
            <v>850</v>
          </cell>
          <cell r="BD76" t="str">
            <v>3S/1</v>
          </cell>
        </row>
        <row r="77">
          <cell r="C77" t="str">
            <v>新M/C</v>
          </cell>
          <cell r="I77" t="str">
            <v>負荷工数</v>
          </cell>
          <cell r="J77">
            <v>73126</v>
          </cell>
          <cell r="K77">
            <v>0</v>
          </cell>
          <cell r="L77">
            <v>0</v>
          </cell>
          <cell r="M77">
            <v>4894</v>
          </cell>
          <cell r="N77">
            <v>0</v>
          </cell>
          <cell r="O77">
            <v>78021</v>
          </cell>
          <cell r="P77">
            <v>0</v>
          </cell>
          <cell r="Q77">
            <v>78021</v>
          </cell>
          <cell r="R77">
            <v>76924</v>
          </cell>
          <cell r="S77">
            <v>0</v>
          </cell>
          <cell r="T77">
            <v>0</v>
          </cell>
          <cell r="U77">
            <v>1098</v>
          </cell>
          <cell r="V77">
            <v>0</v>
          </cell>
          <cell r="W77">
            <v>78022</v>
          </cell>
          <cell r="X77">
            <v>0</v>
          </cell>
          <cell r="Y77">
            <v>78022</v>
          </cell>
          <cell r="Z77">
            <v>66934</v>
          </cell>
          <cell r="AA77">
            <v>3996</v>
          </cell>
          <cell r="AB77">
            <v>-4196</v>
          </cell>
          <cell r="AC77">
            <v>11289</v>
          </cell>
          <cell r="AD77">
            <v>0</v>
          </cell>
          <cell r="AE77">
            <v>78222</v>
          </cell>
          <cell r="AF77">
            <v>0</v>
          </cell>
          <cell r="AG77">
            <v>78222</v>
          </cell>
          <cell r="AH77">
            <v>68874</v>
          </cell>
          <cell r="AI77">
            <v>3178</v>
          </cell>
          <cell r="AJ77">
            <v>0</v>
          </cell>
          <cell r="AK77">
            <v>5916</v>
          </cell>
          <cell r="AL77">
            <v>0</v>
          </cell>
          <cell r="AM77">
            <v>77792</v>
          </cell>
          <cell r="AN77">
            <v>0</v>
          </cell>
          <cell r="AO77">
            <v>77792</v>
          </cell>
          <cell r="AP77">
            <v>68957</v>
          </cell>
          <cell r="AQ77">
            <v>8918</v>
          </cell>
          <cell r="AR77">
            <v>0</v>
          </cell>
          <cell r="AS77">
            <v>4913</v>
          </cell>
          <cell r="AT77">
            <v>0</v>
          </cell>
          <cell r="AU77">
            <v>82695</v>
          </cell>
          <cell r="AV77">
            <v>4606</v>
          </cell>
          <cell r="AW77">
            <v>78089</v>
          </cell>
          <cell r="AX77">
            <v>82323</v>
          </cell>
          <cell r="AY77">
            <v>3681</v>
          </cell>
          <cell r="AZ77">
            <v>-7114</v>
          </cell>
          <cell r="BA77">
            <v>2865</v>
          </cell>
          <cell r="BB77">
            <v>0</v>
          </cell>
          <cell r="BC77">
            <v>81854</v>
          </cell>
          <cell r="BD77">
            <v>3642</v>
          </cell>
          <cell r="BE77">
            <v>78212</v>
          </cell>
        </row>
        <row r="78">
          <cell r="I78" t="str">
            <v>2S負荷率</v>
          </cell>
          <cell r="J78">
            <v>1.3105</v>
          </cell>
          <cell r="K78">
            <v>0</v>
          </cell>
          <cell r="L78">
            <v>0</v>
          </cell>
          <cell r="M78">
            <v>8.77E-2</v>
          </cell>
          <cell r="N78">
            <v>0</v>
          </cell>
          <cell r="O78">
            <v>1.3982000000000001</v>
          </cell>
          <cell r="P78">
            <v>0</v>
          </cell>
          <cell r="Q78">
            <v>1.3982000000000001</v>
          </cell>
          <cell r="R78">
            <v>1.3786</v>
          </cell>
          <cell r="S78">
            <v>0</v>
          </cell>
          <cell r="T78">
            <v>0</v>
          </cell>
          <cell r="U78">
            <v>1.9699999999999999E-2</v>
          </cell>
          <cell r="V78">
            <v>0</v>
          </cell>
          <cell r="W78">
            <v>1.3982000000000001</v>
          </cell>
          <cell r="X78">
            <v>0</v>
          </cell>
          <cell r="Y78">
            <v>1.3982000000000001</v>
          </cell>
          <cell r="Z78">
            <v>1.1995</v>
          </cell>
          <cell r="AA78">
            <v>7.1599999999999997E-2</v>
          </cell>
          <cell r="AB78">
            <v>-7.5200000000000003E-2</v>
          </cell>
          <cell r="AC78">
            <v>0.20230000000000001</v>
          </cell>
          <cell r="AD78">
            <v>0</v>
          </cell>
          <cell r="AE78">
            <v>1.4017999999999999</v>
          </cell>
          <cell r="AF78">
            <v>0</v>
          </cell>
          <cell r="AG78">
            <v>1.4017999999999999</v>
          </cell>
          <cell r="AH78">
            <v>1.2343</v>
          </cell>
          <cell r="AI78">
            <v>5.7000000000000002E-2</v>
          </cell>
          <cell r="AJ78">
            <v>0</v>
          </cell>
          <cell r="AK78">
            <v>0.106</v>
          </cell>
          <cell r="AL78">
            <v>0</v>
          </cell>
          <cell r="AM78">
            <v>1.3940999999999999</v>
          </cell>
          <cell r="AN78">
            <v>0</v>
          </cell>
          <cell r="AO78">
            <v>1.3940999999999999</v>
          </cell>
          <cell r="AP78">
            <v>1.2358</v>
          </cell>
          <cell r="AQ78">
            <v>0.1598</v>
          </cell>
          <cell r="AR78">
            <v>0</v>
          </cell>
          <cell r="AS78">
            <v>8.7999999999999995E-2</v>
          </cell>
          <cell r="AT78">
            <v>0</v>
          </cell>
          <cell r="AU78">
            <v>1.482</v>
          </cell>
          <cell r="AV78">
            <v>8.2500000000000004E-2</v>
          </cell>
          <cell r="AW78">
            <v>1.3994</v>
          </cell>
          <cell r="AX78">
            <v>1.4753000000000001</v>
          </cell>
          <cell r="AY78">
            <v>6.6000000000000003E-2</v>
          </cell>
          <cell r="AZ78">
            <v>-0.1275</v>
          </cell>
          <cell r="BA78">
            <v>5.1299999999999998E-2</v>
          </cell>
          <cell r="BB78">
            <v>0</v>
          </cell>
          <cell r="BC78">
            <v>1.4669000000000001</v>
          </cell>
          <cell r="BD78">
            <v>6.5299999999999997E-2</v>
          </cell>
          <cell r="BE78">
            <v>1.4016</v>
          </cell>
        </row>
        <row r="79">
          <cell r="C79" t="str">
            <v>代表工数</v>
          </cell>
          <cell r="D79">
            <v>99.9</v>
          </cell>
          <cell r="I79" t="str">
            <v>3S負荷率</v>
          </cell>
          <cell r="J79">
            <v>0.93389999999999995</v>
          </cell>
          <cell r="K79">
            <v>0</v>
          </cell>
          <cell r="L79">
            <v>0</v>
          </cell>
          <cell r="M79">
            <v>6.25E-2</v>
          </cell>
          <cell r="N79">
            <v>0</v>
          </cell>
          <cell r="O79">
            <v>0.99639999999999995</v>
          </cell>
          <cell r="P79">
            <v>0</v>
          </cell>
          <cell r="Q79">
            <v>0.99639999999999995</v>
          </cell>
          <cell r="R79">
            <v>0.98240000000000005</v>
          </cell>
          <cell r="S79">
            <v>0</v>
          </cell>
          <cell r="T79">
            <v>0</v>
          </cell>
          <cell r="U79">
            <v>1.4E-2</v>
          </cell>
          <cell r="V79">
            <v>0</v>
          </cell>
          <cell r="W79">
            <v>0.99639999999999995</v>
          </cell>
          <cell r="X79">
            <v>0</v>
          </cell>
          <cell r="Y79">
            <v>0.99639999999999995</v>
          </cell>
          <cell r="Z79">
            <v>0.8548</v>
          </cell>
          <cell r="AA79">
            <v>5.0999999999999997E-2</v>
          </cell>
          <cell r="AB79">
            <v>-5.3600000000000002E-2</v>
          </cell>
          <cell r="AC79">
            <v>0.14419999999999999</v>
          </cell>
          <cell r="AD79">
            <v>0</v>
          </cell>
          <cell r="AE79">
            <v>0.999</v>
          </cell>
          <cell r="AF79">
            <v>0</v>
          </cell>
          <cell r="AG79">
            <v>0.999</v>
          </cell>
          <cell r="AH79">
            <v>0.87960000000000005</v>
          </cell>
          <cell r="AI79">
            <v>4.0599999999999997E-2</v>
          </cell>
          <cell r="AJ79">
            <v>0</v>
          </cell>
          <cell r="AK79">
            <v>7.5600000000000001E-2</v>
          </cell>
          <cell r="AL79">
            <v>0</v>
          </cell>
          <cell r="AM79">
            <v>0.99350000000000005</v>
          </cell>
          <cell r="AN79">
            <v>0</v>
          </cell>
          <cell r="AO79">
            <v>0.99350000000000005</v>
          </cell>
          <cell r="AP79">
            <v>0.88070000000000004</v>
          </cell>
          <cell r="AQ79">
            <v>0.1139</v>
          </cell>
          <cell r="AR79">
            <v>0</v>
          </cell>
          <cell r="AS79">
            <v>6.2700000000000006E-2</v>
          </cell>
          <cell r="AT79">
            <v>0</v>
          </cell>
          <cell r="AU79">
            <v>1.0561</v>
          </cell>
          <cell r="AV79">
            <v>5.8799999999999998E-2</v>
          </cell>
          <cell r="AW79">
            <v>0.99729999999999996</v>
          </cell>
          <cell r="AX79">
            <v>1.0513999999999999</v>
          </cell>
          <cell r="AY79">
            <v>4.7E-2</v>
          </cell>
          <cell r="AZ79">
            <v>-9.0899999999999995E-2</v>
          </cell>
          <cell r="BA79">
            <v>3.6600000000000001E-2</v>
          </cell>
          <cell r="BB79">
            <v>0</v>
          </cell>
          <cell r="BC79">
            <v>1.0454000000000001</v>
          </cell>
          <cell r="BD79">
            <v>4.65E-2</v>
          </cell>
          <cell r="BE79">
            <v>0.99890000000000001</v>
          </cell>
        </row>
        <row r="80">
          <cell r="C80" t="str">
            <v>(RGC MC)</v>
          </cell>
          <cell r="G80" t="str">
            <v>(代表能力)</v>
          </cell>
          <cell r="H80">
            <v>783</v>
          </cell>
          <cell r="I80" t="str">
            <v>(能力)</v>
          </cell>
          <cell r="J80">
            <v>731</v>
          </cell>
          <cell r="K80">
            <v>0</v>
          </cell>
          <cell r="L80">
            <v>0</v>
          </cell>
          <cell r="M80">
            <v>48</v>
          </cell>
          <cell r="N80">
            <v>0</v>
          </cell>
          <cell r="O80">
            <v>780</v>
          </cell>
          <cell r="P80">
            <v>0</v>
          </cell>
          <cell r="Q80">
            <v>780</v>
          </cell>
          <cell r="R80">
            <v>770</v>
          </cell>
          <cell r="S80">
            <v>0</v>
          </cell>
          <cell r="T80">
            <v>0</v>
          </cell>
          <cell r="U80">
            <v>10</v>
          </cell>
          <cell r="V80">
            <v>0</v>
          </cell>
          <cell r="W80">
            <v>781</v>
          </cell>
          <cell r="X80">
            <v>0</v>
          </cell>
          <cell r="Y80">
            <v>781</v>
          </cell>
          <cell r="Z80">
            <v>670</v>
          </cell>
          <cell r="AA80">
            <v>40</v>
          </cell>
          <cell r="AB80">
            <v>-42</v>
          </cell>
          <cell r="AC80">
            <v>113</v>
          </cell>
          <cell r="AD80">
            <v>0</v>
          </cell>
          <cell r="AE80">
            <v>783</v>
          </cell>
          <cell r="AF80">
            <v>0</v>
          </cell>
          <cell r="AG80">
            <v>783</v>
          </cell>
          <cell r="AH80">
            <v>689</v>
          </cell>
          <cell r="AI80">
            <v>31</v>
          </cell>
          <cell r="AJ80">
            <v>0</v>
          </cell>
          <cell r="AK80">
            <v>59</v>
          </cell>
          <cell r="AL80">
            <v>0</v>
          </cell>
          <cell r="AM80">
            <v>778</v>
          </cell>
          <cell r="AN80">
            <v>0</v>
          </cell>
          <cell r="AO80">
            <v>778</v>
          </cell>
          <cell r="AP80">
            <v>690</v>
          </cell>
          <cell r="AQ80">
            <v>89</v>
          </cell>
          <cell r="AR80">
            <v>0</v>
          </cell>
          <cell r="AS80">
            <v>49</v>
          </cell>
          <cell r="AT80">
            <v>0</v>
          </cell>
          <cell r="AU80">
            <v>827</v>
          </cell>
          <cell r="AV80">
            <v>46</v>
          </cell>
          <cell r="AW80">
            <v>781</v>
          </cell>
          <cell r="AX80">
            <v>824</v>
          </cell>
          <cell r="AY80">
            <v>36</v>
          </cell>
          <cell r="AZ80">
            <v>-71</v>
          </cell>
          <cell r="BA80">
            <v>28</v>
          </cell>
          <cell r="BB80">
            <v>0</v>
          </cell>
          <cell r="BC80">
            <v>819</v>
          </cell>
          <cell r="BD80">
            <v>36</v>
          </cell>
          <cell r="BE80">
            <v>782</v>
          </cell>
        </row>
        <row r="81">
          <cell r="C81" t="str">
            <v>工    程</v>
          </cell>
          <cell r="E81" t="str">
            <v>設定</v>
          </cell>
          <cell r="I81" t="str">
            <v>項   目</v>
          </cell>
          <cell r="J81" t="str">
            <v>４月</v>
          </cell>
          <cell r="Q81">
            <v>20</v>
          </cell>
          <cell r="R81" t="str">
            <v>５月</v>
          </cell>
          <cell r="Y81">
            <v>19</v>
          </cell>
          <cell r="Z81" t="str">
            <v>６月</v>
          </cell>
          <cell r="AG81">
            <v>22</v>
          </cell>
          <cell r="AH81" t="str">
            <v>７月</v>
          </cell>
          <cell r="AO81">
            <v>20</v>
          </cell>
          <cell r="AP81" t="str">
            <v>８月</v>
          </cell>
          <cell r="AW81">
            <v>17</v>
          </cell>
          <cell r="AX81" t="str">
            <v>９月</v>
          </cell>
          <cell r="BE81">
            <v>21.5</v>
          </cell>
        </row>
        <row r="82">
          <cell r="F82" t="str">
            <v>(分)</v>
          </cell>
          <cell r="G82" t="str">
            <v>(台)</v>
          </cell>
          <cell r="H82" t="str">
            <v>(秒)</v>
          </cell>
          <cell r="J82" t="str">
            <v>生          産</v>
          </cell>
          <cell r="R82" t="str">
            <v>生          産</v>
          </cell>
          <cell r="Z82" t="str">
            <v>生          産</v>
          </cell>
          <cell r="AH82" t="str">
            <v>生          産</v>
          </cell>
          <cell r="AP82" t="str">
            <v>生          産</v>
          </cell>
          <cell r="AX82" t="str">
            <v>生          産</v>
          </cell>
        </row>
        <row r="83">
          <cell r="E83" t="str">
            <v>勤怠</v>
          </cell>
          <cell r="F83" t="str">
            <v>負荷時間</v>
          </cell>
          <cell r="G83" t="str">
            <v>M/C数</v>
          </cell>
          <cell r="H83" t="str">
            <v>総負荷時間</v>
          </cell>
          <cell r="J83" t="str">
            <v>基本</v>
          </cell>
          <cell r="K83" t="str">
            <v>追込</v>
          </cell>
          <cell r="L83" t="str">
            <v>活用</v>
          </cell>
          <cell r="M83" t="str">
            <v>フレキ</v>
          </cell>
          <cell r="N83" t="str">
            <v>外作</v>
          </cell>
          <cell r="O83" t="str">
            <v>実  行</v>
          </cell>
          <cell r="P83" t="str">
            <v>休　買</v>
          </cell>
          <cell r="Q83" t="str">
            <v>最　終</v>
          </cell>
          <cell r="R83" t="str">
            <v>基本</v>
          </cell>
          <cell r="S83" t="str">
            <v>追込</v>
          </cell>
          <cell r="T83" t="str">
            <v>活用</v>
          </cell>
          <cell r="U83" t="str">
            <v>フレキ</v>
          </cell>
          <cell r="V83" t="str">
            <v>外作</v>
          </cell>
          <cell r="W83" t="str">
            <v>実  行</v>
          </cell>
          <cell r="X83" t="str">
            <v>休　買</v>
          </cell>
          <cell r="Y83" t="str">
            <v>最　終</v>
          </cell>
          <cell r="Z83" t="str">
            <v>基本</v>
          </cell>
          <cell r="AA83" t="str">
            <v>追込</v>
          </cell>
          <cell r="AB83" t="str">
            <v>活用</v>
          </cell>
          <cell r="AC83" t="str">
            <v>フレキ</v>
          </cell>
          <cell r="AD83" t="str">
            <v>外作</v>
          </cell>
          <cell r="AE83" t="str">
            <v>実  行</v>
          </cell>
          <cell r="AF83" t="str">
            <v>休　買</v>
          </cell>
          <cell r="AG83" t="str">
            <v>最　終</v>
          </cell>
          <cell r="AH83" t="str">
            <v>基本</v>
          </cell>
          <cell r="AI83" t="str">
            <v>追込</v>
          </cell>
          <cell r="AJ83" t="str">
            <v>活用</v>
          </cell>
          <cell r="AK83" t="str">
            <v>フレキ</v>
          </cell>
          <cell r="AL83" t="str">
            <v>外作</v>
          </cell>
          <cell r="AM83" t="str">
            <v>実  行</v>
          </cell>
          <cell r="AN83" t="str">
            <v>休　買</v>
          </cell>
          <cell r="AO83" t="str">
            <v>最　終</v>
          </cell>
          <cell r="AP83" t="str">
            <v>基本</v>
          </cell>
          <cell r="AQ83" t="str">
            <v>追込</v>
          </cell>
          <cell r="AR83" t="str">
            <v>活用</v>
          </cell>
          <cell r="AS83" t="str">
            <v>フレキ</v>
          </cell>
          <cell r="AT83" t="str">
            <v>外作</v>
          </cell>
          <cell r="AU83" t="str">
            <v>実  行</v>
          </cell>
          <cell r="AV83" t="str">
            <v>休　買</v>
          </cell>
          <cell r="AW83" t="str">
            <v>最　終</v>
          </cell>
          <cell r="AX83" t="str">
            <v>基本</v>
          </cell>
          <cell r="AY83" t="str">
            <v>追込</v>
          </cell>
          <cell r="AZ83" t="str">
            <v>活用</v>
          </cell>
          <cell r="BA83" t="str">
            <v>フレキ</v>
          </cell>
          <cell r="BB83" t="str">
            <v>外作</v>
          </cell>
          <cell r="BC83" t="str">
            <v>実  行</v>
          </cell>
          <cell r="BD83" t="str">
            <v>休　買</v>
          </cell>
          <cell r="BE83" t="str">
            <v>最　終</v>
          </cell>
        </row>
        <row r="84">
          <cell r="C84" t="str">
            <v>２Ｒケース</v>
          </cell>
          <cell r="E84" t="str">
            <v>2S</v>
          </cell>
          <cell r="F84">
            <v>930</v>
          </cell>
          <cell r="G84">
            <v>2</v>
          </cell>
          <cell r="H84">
            <v>111600</v>
          </cell>
          <cell r="I84" t="str">
            <v>月産個数</v>
          </cell>
          <cell r="J84">
            <v>13988</v>
          </cell>
          <cell r="K84">
            <v>1870</v>
          </cell>
          <cell r="L84">
            <v>0</v>
          </cell>
          <cell r="M84">
            <v>0</v>
          </cell>
          <cell r="N84">
            <v>0</v>
          </cell>
          <cell r="O84">
            <v>15858</v>
          </cell>
          <cell r="P84">
            <v>0</v>
          </cell>
          <cell r="R84">
            <v>14662</v>
          </cell>
          <cell r="S84">
            <v>1792.2103180539766</v>
          </cell>
          <cell r="T84">
            <v>0</v>
          </cell>
          <cell r="U84">
            <v>0</v>
          </cell>
          <cell r="V84">
            <v>0</v>
          </cell>
          <cell r="W84">
            <v>16454.210318053978</v>
          </cell>
          <cell r="X84">
            <v>0</v>
          </cell>
          <cell r="Z84">
            <v>14551</v>
          </cell>
          <cell r="AA84">
            <v>6195.2103180539762</v>
          </cell>
          <cell r="AB84">
            <v>-144</v>
          </cell>
          <cell r="AC84">
            <v>0</v>
          </cell>
          <cell r="AD84">
            <v>0</v>
          </cell>
          <cell r="AE84">
            <v>20602.210318053978</v>
          </cell>
          <cell r="AF84">
            <v>111600</v>
          </cell>
          <cell r="AH84">
            <v>12001</v>
          </cell>
          <cell r="AI84">
            <v>2000</v>
          </cell>
          <cell r="AJ84">
            <v>-340</v>
          </cell>
          <cell r="AK84">
            <v>4681</v>
          </cell>
          <cell r="AL84">
            <v>0</v>
          </cell>
          <cell r="AM84">
            <v>18342</v>
          </cell>
          <cell r="AN84">
            <v>0</v>
          </cell>
          <cell r="AP84">
            <v>7866</v>
          </cell>
          <cell r="AQ84">
            <v>0</v>
          </cell>
          <cell r="AR84">
            <v>-42</v>
          </cell>
          <cell r="AS84">
            <v>6303</v>
          </cell>
          <cell r="AT84">
            <v>0</v>
          </cell>
          <cell r="AU84">
            <v>14127</v>
          </cell>
          <cell r="AV84">
            <v>156600</v>
          </cell>
          <cell r="AX84">
            <v>13512</v>
          </cell>
          <cell r="AY84">
            <v>5388</v>
          </cell>
          <cell r="AZ84">
            <v>-1633</v>
          </cell>
          <cell r="BA84">
            <v>6448</v>
          </cell>
          <cell r="BB84">
            <v>0</v>
          </cell>
          <cell r="BC84">
            <v>23715</v>
          </cell>
        </row>
        <row r="85">
          <cell r="E85" t="str">
            <v>3S</v>
          </cell>
          <cell r="F85">
            <v>1305</v>
          </cell>
          <cell r="G85">
            <v>2</v>
          </cell>
          <cell r="H85">
            <v>156600</v>
          </cell>
          <cell r="I85" t="str">
            <v>日産個数</v>
          </cell>
          <cell r="J85">
            <v>701</v>
          </cell>
          <cell r="K85">
            <v>97</v>
          </cell>
          <cell r="L85">
            <v>0</v>
          </cell>
          <cell r="M85">
            <v>0</v>
          </cell>
          <cell r="N85">
            <v>0</v>
          </cell>
          <cell r="O85">
            <v>795</v>
          </cell>
          <cell r="P85">
            <v>0</v>
          </cell>
          <cell r="R85">
            <v>771</v>
          </cell>
          <cell r="S85">
            <v>94</v>
          </cell>
          <cell r="T85">
            <v>0</v>
          </cell>
          <cell r="U85">
            <v>0</v>
          </cell>
          <cell r="V85">
            <v>0</v>
          </cell>
          <cell r="W85">
            <v>862</v>
          </cell>
          <cell r="X85">
            <v>0</v>
          </cell>
          <cell r="Z85">
            <v>660</v>
          </cell>
          <cell r="AA85">
            <v>282</v>
          </cell>
          <cell r="AB85">
            <v>-6</v>
          </cell>
          <cell r="AC85">
            <v>0</v>
          </cell>
          <cell r="AD85">
            <v>0</v>
          </cell>
          <cell r="AE85">
            <v>937</v>
          </cell>
          <cell r="AF85" t="str">
            <v>2S/1</v>
          </cell>
          <cell r="AH85">
            <v>602</v>
          </cell>
          <cell r="AI85">
            <v>100</v>
          </cell>
          <cell r="AJ85">
            <v>-17</v>
          </cell>
          <cell r="AK85">
            <v>234</v>
          </cell>
          <cell r="AL85">
            <v>0</v>
          </cell>
          <cell r="AM85">
            <v>918</v>
          </cell>
          <cell r="AN85">
            <v>0</v>
          </cell>
          <cell r="AP85">
            <v>462</v>
          </cell>
          <cell r="AQ85">
            <v>0</v>
          </cell>
          <cell r="AR85">
            <v>-2</v>
          </cell>
          <cell r="AS85">
            <v>371</v>
          </cell>
          <cell r="AT85">
            <v>0</v>
          </cell>
          <cell r="AU85">
            <v>831</v>
          </cell>
          <cell r="AV85" t="str">
            <v>3S/1</v>
          </cell>
          <cell r="AX85">
            <v>629</v>
          </cell>
          <cell r="AY85">
            <v>252</v>
          </cell>
          <cell r="AZ85">
            <v>-76</v>
          </cell>
          <cell r="BA85">
            <v>300</v>
          </cell>
          <cell r="BB85">
            <v>0</v>
          </cell>
          <cell r="BC85">
            <v>1103</v>
          </cell>
        </row>
        <row r="86">
          <cell r="I86" t="str">
            <v>負荷工数</v>
          </cell>
          <cell r="J86">
            <v>78928</v>
          </cell>
          <cell r="K86">
            <v>10806</v>
          </cell>
          <cell r="L86">
            <v>0</v>
          </cell>
          <cell r="M86">
            <v>0</v>
          </cell>
          <cell r="N86">
            <v>0</v>
          </cell>
          <cell r="O86">
            <v>89401</v>
          </cell>
          <cell r="P86">
            <v>0</v>
          </cell>
          <cell r="Q86">
            <v>89401</v>
          </cell>
          <cell r="R86">
            <v>86808</v>
          </cell>
          <cell r="S86">
            <v>9821</v>
          </cell>
          <cell r="T86">
            <v>0</v>
          </cell>
          <cell r="U86">
            <v>0</v>
          </cell>
          <cell r="V86">
            <v>0</v>
          </cell>
          <cell r="W86">
            <v>96310</v>
          </cell>
          <cell r="X86">
            <v>0</v>
          </cell>
          <cell r="Y86">
            <v>96310</v>
          </cell>
          <cell r="Z86">
            <v>73999</v>
          </cell>
          <cell r="AA86">
            <v>30958</v>
          </cell>
          <cell r="AB86">
            <v>-664</v>
          </cell>
          <cell r="AC86">
            <v>0</v>
          </cell>
          <cell r="AD86">
            <v>0</v>
          </cell>
          <cell r="AE86">
            <v>104402</v>
          </cell>
          <cell r="AF86">
            <v>5073</v>
          </cell>
          <cell r="AG86">
            <v>99329</v>
          </cell>
          <cell r="AH86">
            <v>67785</v>
          </cell>
          <cell r="AI86">
            <v>11140</v>
          </cell>
          <cell r="AJ86">
            <v>-1845</v>
          </cell>
          <cell r="AK86">
            <v>24241</v>
          </cell>
          <cell r="AL86">
            <v>0</v>
          </cell>
          <cell r="AM86">
            <v>101211</v>
          </cell>
          <cell r="AN86">
            <v>0</v>
          </cell>
          <cell r="AO86">
            <v>101211</v>
          </cell>
          <cell r="AP86">
            <v>52396</v>
          </cell>
          <cell r="AQ86">
            <v>0</v>
          </cell>
          <cell r="AR86">
            <v>-221</v>
          </cell>
          <cell r="AS86">
            <v>38433</v>
          </cell>
          <cell r="AT86">
            <v>0</v>
          </cell>
          <cell r="AU86">
            <v>90608</v>
          </cell>
          <cell r="AV86">
            <v>9212</v>
          </cell>
          <cell r="AW86">
            <v>81396</v>
          </cell>
          <cell r="AX86">
            <v>71585</v>
          </cell>
          <cell r="AY86">
            <v>28627</v>
          </cell>
          <cell r="AZ86">
            <v>-8564</v>
          </cell>
          <cell r="BA86">
            <v>31065</v>
          </cell>
          <cell r="BB86">
            <v>0</v>
          </cell>
          <cell r="BC86">
            <v>122490</v>
          </cell>
          <cell r="BD86">
            <v>0</v>
          </cell>
          <cell r="BE86">
            <v>122490</v>
          </cell>
        </row>
        <row r="87">
          <cell r="I87" t="str">
            <v>2S負荷率</v>
          </cell>
          <cell r="J87">
            <v>0.70720000000000005</v>
          </cell>
          <cell r="K87">
            <v>9.6799999999999997E-2</v>
          </cell>
          <cell r="L87">
            <v>0</v>
          </cell>
          <cell r="M87">
            <v>0</v>
          </cell>
          <cell r="N87">
            <v>0</v>
          </cell>
          <cell r="O87">
            <v>0.80110000000000003</v>
          </cell>
          <cell r="P87">
            <v>0</v>
          </cell>
          <cell r="Q87">
            <v>0.80110000000000003</v>
          </cell>
          <cell r="R87">
            <v>0.77780000000000005</v>
          </cell>
          <cell r="S87">
            <v>8.7999999999999995E-2</v>
          </cell>
          <cell r="T87">
            <v>0</v>
          </cell>
          <cell r="U87">
            <v>0</v>
          </cell>
          <cell r="V87">
            <v>0</v>
          </cell>
          <cell r="W87">
            <v>0.86299999999999999</v>
          </cell>
          <cell r="X87">
            <v>0</v>
          </cell>
          <cell r="Y87">
            <v>0.86299999999999999</v>
          </cell>
          <cell r="Z87">
            <v>0.66310000000000002</v>
          </cell>
          <cell r="AA87">
            <v>0.27739999999999998</v>
          </cell>
          <cell r="AB87">
            <v>-5.8999999999999999E-3</v>
          </cell>
          <cell r="AC87">
            <v>0</v>
          </cell>
          <cell r="AD87">
            <v>0</v>
          </cell>
          <cell r="AE87">
            <v>0.9355</v>
          </cell>
          <cell r="AF87">
            <v>4.5499999999999999E-2</v>
          </cell>
          <cell r="AG87">
            <v>0.89</v>
          </cell>
          <cell r="AH87">
            <v>0.60740000000000005</v>
          </cell>
          <cell r="AI87">
            <v>9.98E-2</v>
          </cell>
          <cell r="AJ87">
            <v>-1.6500000000000001E-2</v>
          </cell>
          <cell r="AK87">
            <v>0.2172</v>
          </cell>
          <cell r="AL87">
            <v>0</v>
          </cell>
          <cell r="AM87">
            <v>0.90690000000000004</v>
          </cell>
          <cell r="AN87">
            <v>0</v>
          </cell>
          <cell r="AO87">
            <v>0.90690000000000004</v>
          </cell>
          <cell r="AP87">
            <v>0.46949999999999997</v>
          </cell>
          <cell r="AQ87">
            <v>0</v>
          </cell>
          <cell r="AR87">
            <v>-2E-3</v>
          </cell>
          <cell r="AS87">
            <v>0.34439999999999998</v>
          </cell>
          <cell r="AT87">
            <v>0</v>
          </cell>
          <cell r="AU87">
            <v>0.81189999999999996</v>
          </cell>
          <cell r="AV87">
            <v>8.2500000000000004E-2</v>
          </cell>
          <cell r="AW87">
            <v>0.72940000000000005</v>
          </cell>
          <cell r="AX87">
            <v>0.64139999999999997</v>
          </cell>
          <cell r="AY87">
            <v>0.25650000000000001</v>
          </cell>
          <cell r="AZ87">
            <v>-7.6700000000000004E-2</v>
          </cell>
          <cell r="BA87">
            <v>0.27839999999999998</v>
          </cell>
          <cell r="BB87">
            <v>0</v>
          </cell>
          <cell r="BC87">
            <v>1.0975999999999999</v>
          </cell>
          <cell r="BD87">
            <v>0</v>
          </cell>
          <cell r="BE87">
            <v>1.0975999999999999</v>
          </cell>
        </row>
        <row r="88">
          <cell r="C88" t="str">
            <v>代表工数</v>
          </cell>
          <cell r="D88">
            <v>96.6</v>
          </cell>
          <cell r="I88" t="str">
            <v>3S負荷率</v>
          </cell>
          <cell r="J88">
            <v>0.504</v>
          </cell>
          <cell r="K88">
            <v>6.9000000000000006E-2</v>
          </cell>
          <cell r="L88">
            <v>0</v>
          </cell>
          <cell r="M88">
            <v>0</v>
          </cell>
          <cell r="N88">
            <v>0</v>
          </cell>
          <cell r="O88">
            <v>0.57089999999999996</v>
          </cell>
          <cell r="P88">
            <v>0</v>
          </cell>
          <cell r="Q88">
            <v>0.57089999999999996</v>
          </cell>
          <cell r="R88">
            <v>0.55430000000000001</v>
          </cell>
          <cell r="S88">
            <v>6.2700000000000006E-2</v>
          </cell>
          <cell r="T88">
            <v>0</v>
          </cell>
          <cell r="U88">
            <v>0</v>
          </cell>
          <cell r="V88">
            <v>0</v>
          </cell>
          <cell r="W88">
            <v>0.61499999999999999</v>
          </cell>
          <cell r="X88">
            <v>0</v>
          </cell>
          <cell r="Y88">
            <v>0.61499999999999999</v>
          </cell>
          <cell r="Z88">
            <v>0.47249999999999998</v>
          </cell>
          <cell r="AA88">
            <v>0.19769999999999999</v>
          </cell>
          <cell r="AB88">
            <v>-4.1999999999999997E-3</v>
          </cell>
          <cell r="AC88">
            <v>0</v>
          </cell>
          <cell r="AD88">
            <v>0</v>
          </cell>
          <cell r="AE88">
            <v>0.66669999999999996</v>
          </cell>
          <cell r="AF88">
            <v>3.2399999999999998E-2</v>
          </cell>
          <cell r="AG88">
            <v>0.63429999999999997</v>
          </cell>
          <cell r="AH88">
            <v>0.43290000000000001</v>
          </cell>
          <cell r="AI88">
            <v>7.1099999999999997E-2</v>
          </cell>
          <cell r="AJ88">
            <v>-1.18E-2</v>
          </cell>
          <cell r="AK88">
            <v>0.15479999999999999</v>
          </cell>
          <cell r="AL88">
            <v>0</v>
          </cell>
          <cell r="AM88">
            <v>0.64629999999999999</v>
          </cell>
          <cell r="AN88">
            <v>0</v>
          </cell>
          <cell r="AO88">
            <v>0.64629999999999999</v>
          </cell>
          <cell r="AP88">
            <v>0.33460000000000001</v>
          </cell>
          <cell r="AQ88">
            <v>0</v>
          </cell>
          <cell r="AR88">
            <v>-1.4E-3</v>
          </cell>
          <cell r="AS88">
            <v>0.24540000000000001</v>
          </cell>
          <cell r="AT88">
            <v>0</v>
          </cell>
          <cell r="AU88">
            <v>0.5786</v>
          </cell>
          <cell r="AV88">
            <v>5.8799999999999998E-2</v>
          </cell>
          <cell r="AW88">
            <v>0.51980000000000004</v>
          </cell>
          <cell r="AX88">
            <v>0.45710000000000001</v>
          </cell>
          <cell r="AY88">
            <v>0.18279999999999999</v>
          </cell>
          <cell r="AZ88">
            <v>-5.4699999999999999E-2</v>
          </cell>
          <cell r="BA88">
            <v>0.19839999999999999</v>
          </cell>
          <cell r="BB88">
            <v>0</v>
          </cell>
          <cell r="BC88">
            <v>0.78220000000000001</v>
          </cell>
          <cell r="BD88">
            <v>0</v>
          </cell>
          <cell r="BE88">
            <v>0.78220000000000001</v>
          </cell>
        </row>
        <row r="89">
          <cell r="D89">
            <v>0.5</v>
          </cell>
          <cell r="I89" t="str">
            <v>(換算個数)</v>
          </cell>
          <cell r="J89">
            <v>817</v>
          </cell>
          <cell r="K89">
            <v>111</v>
          </cell>
          <cell r="L89">
            <v>0</v>
          </cell>
          <cell r="M89">
            <v>0</v>
          </cell>
          <cell r="N89">
            <v>0</v>
          </cell>
          <cell r="O89">
            <v>925</v>
          </cell>
          <cell r="P89">
            <v>0</v>
          </cell>
          <cell r="Q89">
            <v>925</v>
          </cell>
          <cell r="R89">
            <v>898</v>
          </cell>
          <cell r="S89">
            <v>101</v>
          </cell>
          <cell r="T89">
            <v>0</v>
          </cell>
          <cell r="U89">
            <v>0</v>
          </cell>
          <cell r="V89">
            <v>0</v>
          </cell>
          <cell r="W89">
            <v>996</v>
          </cell>
          <cell r="X89">
            <v>0</v>
          </cell>
          <cell r="Y89">
            <v>996</v>
          </cell>
          <cell r="Z89">
            <v>766</v>
          </cell>
          <cell r="AA89">
            <v>320</v>
          </cell>
          <cell r="AB89">
            <v>-6</v>
          </cell>
          <cell r="AC89">
            <v>0</v>
          </cell>
          <cell r="AD89">
            <v>0</v>
          </cell>
          <cell r="AE89">
            <v>1080</v>
          </cell>
          <cell r="AF89">
            <v>52</v>
          </cell>
          <cell r="AG89">
            <v>1028</v>
          </cell>
          <cell r="AH89">
            <v>701</v>
          </cell>
          <cell r="AI89">
            <v>115</v>
          </cell>
          <cell r="AJ89">
            <v>-19</v>
          </cell>
          <cell r="AK89">
            <v>250</v>
          </cell>
          <cell r="AL89">
            <v>0</v>
          </cell>
          <cell r="AM89">
            <v>1047</v>
          </cell>
          <cell r="AN89">
            <v>0</v>
          </cell>
          <cell r="AO89">
            <v>1047</v>
          </cell>
          <cell r="AP89">
            <v>542</v>
          </cell>
          <cell r="AQ89">
            <v>0</v>
          </cell>
          <cell r="AR89">
            <v>-2</v>
          </cell>
          <cell r="AS89">
            <v>397</v>
          </cell>
          <cell r="AT89">
            <v>0</v>
          </cell>
          <cell r="AU89">
            <v>937</v>
          </cell>
          <cell r="AV89">
            <v>95</v>
          </cell>
          <cell r="AW89">
            <v>842</v>
          </cell>
          <cell r="AX89">
            <v>741</v>
          </cell>
          <cell r="AY89">
            <v>296</v>
          </cell>
          <cell r="AZ89">
            <v>-88</v>
          </cell>
          <cell r="BA89">
            <v>321</v>
          </cell>
          <cell r="BB89">
            <v>0</v>
          </cell>
          <cell r="BC89">
            <v>1268</v>
          </cell>
          <cell r="BD89">
            <v>0</v>
          </cell>
          <cell r="BE89">
            <v>1268</v>
          </cell>
        </row>
        <row r="90">
          <cell r="C90" t="str">
            <v>４Ｒ</v>
          </cell>
          <cell r="E90" t="str">
            <v>2S</v>
          </cell>
          <cell r="F90">
            <v>930</v>
          </cell>
          <cell r="G90">
            <v>2</v>
          </cell>
          <cell r="H90">
            <v>111600</v>
          </cell>
          <cell r="I90" t="str">
            <v>月産個数</v>
          </cell>
          <cell r="J90">
            <v>11691</v>
          </cell>
          <cell r="K90">
            <v>3000</v>
          </cell>
          <cell r="L90">
            <v>0</v>
          </cell>
          <cell r="M90">
            <v>0</v>
          </cell>
          <cell r="N90">
            <v>0</v>
          </cell>
          <cell r="O90">
            <v>14691</v>
          </cell>
          <cell r="R90">
            <v>11127</v>
          </cell>
          <cell r="S90">
            <v>500</v>
          </cell>
          <cell r="T90">
            <v>-355</v>
          </cell>
          <cell r="U90">
            <v>0</v>
          </cell>
          <cell r="V90">
            <v>0</v>
          </cell>
          <cell r="W90">
            <v>11272</v>
          </cell>
          <cell r="Z90">
            <v>13226</v>
          </cell>
          <cell r="AA90">
            <v>1360</v>
          </cell>
          <cell r="AB90">
            <v>-3429</v>
          </cell>
          <cell r="AC90">
            <v>0</v>
          </cell>
          <cell r="AD90">
            <v>0</v>
          </cell>
          <cell r="AE90">
            <v>11157</v>
          </cell>
          <cell r="AH90">
            <v>11656</v>
          </cell>
          <cell r="AI90">
            <v>2000</v>
          </cell>
          <cell r="AJ90">
            <v>-3065</v>
          </cell>
          <cell r="AK90">
            <v>0</v>
          </cell>
          <cell r="AL90">
            <v>0</v>
          </cell>
          <cell r="AM90">
            <v>10591</v>
          </cell>
          <cell r="AP90">
            <v>10115</v>
          </cell>
          <cell r="AQ90">
            <v>4864</v>
          </cell>
          <cell r="AR90">
            <v>0</v>
          </cell>
          <cell r="AS90">
            <v>0</v>
          </cell>
          <cell r="AT90">
            <v>0</v>
          </cell>
          <cell r="AU90">
            <v>14979</v>
          </cell>
          <cell r="AX90">
            <v>14544</v>
          </cell>
          <cell r="AY90">
            <v>0</v>
          </cell>
          <cell r="AZ90">
            <v>-5384</v>
          </cell>
          <cell r="BA90">
            <v>0</v>
          </cell>
          <cell r="BB90">
            <v>0</v>
          </cell>
          <cell r="BC90">
            <v>9160</v>
          </cell>
          <cell r="BD90">
            <v>223200</v>
          </cell>
        </row>
        <row r="91">
          <cell r="C91" t="str">
            <v>　制御系/ＴＣ</v>
          </cell>
          <cell r="E91" t="str">
            <v>3S</v>
          </cell>
          <cell r="F91">
            <v>1305</v>
          </cell>
          <cell r="G91">
            <v>2</v>
          </cell>
          <cell r="H91">
            <v>156600</v>
          </cell>
          <cell r="I91" t="str">
            <v>日産個数</v>
          </cell>
          <cell r="J91">
            <v>584</v>
          </cell>
          <cell r="K91">
            <v>150</v>
          </cell>
          <cell r="L91">
            <v>0</v>
          </cell>
          <cell r="M91">
            <v>0</v>
          </cell>
          <cell r="N91">
            <v>0</v>
          </cell>
          <cell r="O91">
            <v>734</v>
          </cell>
          <cell r="R91">
            <v>586</v>
          </cell>
          <cell r="S91">
            <v>26</v>
          </cell>
          <cell r="T91">
            <v>-19</v>
          </cell>
          <cell r="U91">
            <v>0</v>
          </cell>
          <cell r="V91">
            <v>0</v>
          </cell>
          <cell r="W91">
            <v>594</v>
          </cell>
          <cell r="Z91">
            <v>601</v>
          </cell>
          <cell r="AA91">
            <v>62</v>
          </cell>
          <cell r="AB91">
            <v>-156</v>
          </cell>
          <cell r="AC91">
            <v>0</v>
          </cell>
          <cell r="AD91">
            <v>0</v>
          </cell>
          <cell r="AE91">
            <v>507</v>
          </cell>
          <cell r="AH91">
            <v>583</v>
          </cell>
          <cell r="AI91">
            <v>100</v>
          </cell>
          <cell r="AJ91">
            <v>-153</v>
          </cell>
          <cell r="AK91">
            <v>0</v>
          </cell>
          <cell r="AL91">
            <v>0</v>
          </cell>
          <cell r="AM91">
            <v>529</v>
          </cell>
          <cell r="AP91">
            <v>595</v>
          </cell>
          <cell r="AQ91">
            <v>286</v>
          </cell>
          <cell r="AR91">
            <v>0</v>
          </cell>
          <cell r="AS91">
            <v>0</v>
          </cell>
          <cell r="AT91">
            <v>0</v>
          </cell>
          <cell r="AU91">
            <v>881</v>
          </cell>
          <cell r="AX91">
            <v>676</v>
          </cell>
          <cell r="AY91">
            <v>0</v>
          </cell>
          <cell r="AZ91">
            <v>-250</v>
          </cell>
          <cell r="BA91">
            <v>0</v>
          </cell>
          <cell r="BB91">
            <v>0</v>
          </cell>
          <cell r="BC91">
            <v>426</v>
          </cell>
          <cell r="BD91" t="str">
            <v>2S/2</v>
          </cell>
        </row>
        <row r="92">
          <cell r="I92" t="str">
            <v>負荷工数</v>
          </cell>
          <cell r="J92">
            <v>36071</v>
          </cell>
          <cell r="K92">
            <v>8310</v>
          </cell>
          <cell r="L92">
            <v>0</v>
          </cell>
          <cell r="M92">
            <v>0</v>
          </cell>
          <cell r="N92">
            <v>0</v>
          </cell>
          <cell r="O92">
            <v>44381</v>
          </cell>
          <cell r="P92">
            <v>0</v>
          </cell>
          <cell r="Q92">
            <v>44381</v>
          </cell>
          <cell r="R92">
            <v>35757</v>
          </cell>
          <cell r="S92">
            <v>1440</v>
          </cell>
          <cell r="T92">
            <v>-1053</v>
          </cell>
          <cell r="U92">
            <v>0</v>
          </cell>
          <cell r="V92">
            <v>0</v>
          </cell>
          <cell r="W92">
            <v>36200</v>
          </cell>
          <cell r="X92">
            <v>0</v>
          </cell>
          <cell r="Y92">
            <v>36200</v>
          </cell>
          <cell r="Z92">
            <v>39561</v>
          </cell>
          <cell r="AA92">
            <v>7312</v>
          </cell>
          <cell r="AB92">
            <v>-8642</v>
          </cell>
          <cell r="AC92">
            <v>0</v>
          </cell>
          <cell r="AD92">
            <v>0</v>
          </cell>
          <cell r="AE92">
            <v>38230</v>
          </cell>
          <cell r="AF92">
            <v>0</v>
          </cell>
          <cell r="AG92">
            <v>38230</v>
          </cell>
          <cell r="AH92">
            <v>35059</v>
          </cell>
          <cell r="AI92">
            <v>5540</v>
          </cell>
          <cell r="AJ92">
            <v>-10229</v>
          </cell>
          <cell r="AK92">
            <v>0</v>
          </cell>
          <cell r="AL92">
            <v>0</v>
          </cell>
          <cell r="AM92">
            <v>30262</v>
          </cell>
          <cell r="AN92">
            <v>0</v>
          </cell>
          <cell r="AO92">
            <v>30262</v>
          </cell>
          <cell r="AP92">
            <v>38167</v>
          </cell>
          <cell r="AQ92">
            <v>20411</v>
          </cell>
          <cell r="AR92">
            <v>0</v>
          </cell>
          <cell r="AS92">
            <v>0</v>
          </cell>
          <cell r="AT92">
            <v>0</v>
          </cell>
          <cell r="AU92">
            <v>58578</v>
          </cell>
          <cell r="AV92">
            <v>0</v>
          </cell>
          <cell r="AW92">
            <v>58578</v>
          </cell>
          <cell r="AX92">
            <v>42602</v>
          </cell>
          <cell r="AY92">
            <v>0</v>
          </cell>
          <cell r="AZ92">
            <v>-15655</v>
          </cell>
          <cell r="BA92">
            <v>0</v>
          </cell>
          <cell r="BB92">
            <v>0</v>
          </cell>
          <cell r="BC92">
            <v>26946</v>
          </cell>
          <cell r="BD92">
            <v>10381</v>
          </cell>
          <cell r="BE92">
            <v>16565</v>
          </cell>
        </row>
        <row r="93">
          <cell r="I93" t="str">
            <v>2S負荷率</v>
          </cell>
          <cell r="J93">
            <v>0.32319999999999999</v>
          </cell>
          <cell r="K93">
            <v>7.4499999999999997E-2</v>
          </cell>
          <cell r="L93">
            <v>0</v>
          </cell>
          <cell r="M93">
            <v>0</v>
          </cell>
          <cell r="N93">
            <v>0</v>
          </cell>
          <cell r="O93">
            <v>0.3977</v>
          </cell>
          <cell r="P93">
            <v>0</v>
          </cell>
          <cell r="Q93">
            <v>0.3977</v>
          </cell>
          <cell r="R93">
            <v>0.32040000000000002</v>
          </cell>
          <cell r="S93">
            <v>1.29E-2</v>
          </cell>
          <cell r="T93">
            <v>-9.4000000000000004E-3</v>
          </cell>
          <cell r="U93">
            <v>0</v>
          </cell>
          <cell r="V93">
            <v>0</v>
          </cell>
          <cell r="W93">
            <v>0.32440000000000002</v>
          </cell>
          <cell r="X93">
            <v>0</v>
          </cell>
          <cell r="Y93">
            <v>0.32440000000000002</v>
          </cell>
          <cell r="Z93">
            <v>0.35449999999999998</v>
          </cell>
          <cell r="AA93">
            <v>6.5500000000000003E-2</v>
          </cell>
          <cell r="AB93">
            <v>-7.7399999999999997E-2</v>
          </cell>
          <cell r="AC93">
            <v>0</v>
          </cell>
          <cell r="AD93">
            <v>0</v>
          </cell>
          <cell r="AE93">
            <v>0.34260000000000002</v>
          </cell>
          <cell r="AF93">
            <v>0</v>
          </cell>
          <cell r="AG93">
            <v>0.34260000000000002</v>
          </cell>
          <cell r="AH93">
            <v>0.31409999999999999</v>
          </cell>
          <cell r="AI93">
            <v>4.9599999999999998E-2</v>
          </cell>
          <cell r="AJ93">
            <v>-9.1700000000000004E-2</v>
          </cell>
          <cell r="AK93">
            <v>0</v>
          </cell>
          <cell r="AL93">
            <v>0</v>
          </cell>
          <cell r="AM93">
            <v>0.2712</v>
          </cell>
          <cell r="AN93">
            <v>0</v>
          </cell>
          <cell r="AO93">
            <v>0.2712</v>
          </cell>
          <cell r="AP93">
            <v>0.34200000000000003</v>
          </cell>
          <cell r="AQ93">
            <v>0.18290000000000001</v>
          </cell>
          <cell r="AR93">
            <v>0</v>
          </cell>
          <cell r="AS93">
            <v>0</v>
          </cell>
          <cell r="AT93">
            <v>0</v>
          </cell>
          <cell r="AU93">
            <v>0.52490000000000003</v>
          </cell>
          <cell r="AV93">
            <v>0</v>
          </cell>
          <cell r="AW93">
            <v>0.52490000000000003</v>
          </cell>
          <cell r="AX93">
            <v>0.38169999999999998</v>
          </cell>
          <cell r="AY93">
            <v>0</v>
          </cell>
          <cell r="AZ93">
            <v>-0.14030000000000001</v>
          </cell>
          <cell r="BA93">
            <v>0</v>
          </cell>
          <cell r="BB93">
            <v>0</v>
          </cell>
          <cell r="BC93">
            <v>0.24149999999999999</v>
          </cell>
          <cell r="BD93">
            <v>9.2999999999999999E-2</v>
          </cell>
          <cell r="BE93">
            <v>0.1484</v>
          </cell>
        </row>
        <row r="94">
          <cell r="C94" t="str">
            <v>代表工数</v>
          </cell>
          <cell r="D94">
            <v>96.6</v>
          </cell>
          <cell r="I94" t="str">
            <v>3S負荷率</v>
          </cell>
          <cell r="J94">
            <v>0.2303</v>
          </cell>
          <cell r="K94">
            <v>5.3100000000000001E-2</v>
          </cell>
          <cell r="L94">
            <v>0</v>
          </cell>
          <cell r="M94">
            <v>0</v>
          </cell>
          <cell r="N94">
            <v>0</v>
          </cell>
          <cell r="O94">
            <v>0.28339999999999999</v>
          </cell>
          <cell r="P94">
            <v>0</v>
          </cell>
          <cell r="Q94">
            <v>0.28339999999999999</v>
          </cell>
          <cell r="R94">
            <v>0.2283</v>
          </cell>
          <cell r="S94">
            <v>9.1999999999999998E-3</v>
          </cell>
          <cell r="T94">
            <v>-6.7000000000000002E-3</v>
          </cell>
          <cell r="U94">
            <v>0</v>
          </cell>
          <cell r="V94">
            <v>0</v>
          </cell>
          <cell r="W94">
            <v>0.23119999999999999</v>
          </cell>
          <cell r="X94">
            <v>0</v>
          </cell>
          <cell r="Y94">
            <v>0.23119999999999999</v>
          </cell>
          <cell r="Z94">
            <v>0.25259999999999999</v>
          </cell>
          <cell r="AA94">
            <v>4.6699999999999998E-2</v>
          </cell>
          <cell r="AB94">
            <v>-5.5199999999999999E-2</v>
          </cell>
          <cell r="AC94">
            <v>0</v>
          </cell>
          <cell r="AD94">
            <v>0</v>
          </cell>
          <cell r="AE94">
            <v>0.24410000000000001</v>
          </cell>
          <cell r="AF94">
            <v>0</v>
          </cell>
          <cell r="AG94">
            <v>0.24410000000000001</v>
          </cell>
          <cell r="AH94">
            <v>0.22389999999999999</v>
          </cell>
          <cell r="AI94">
            <v>3.5400000000000001E-2</v>
          </cell>
          <cell r="AJ94">
            <v>-6.5299999999999997E-2</v>
          </cell>
          <cell r="AK94">
            <v>0</v>
          </cell>
          <cell r="AL94">
            <v>0</v>
          </cell>
          <cell r="AM94">
            <v>0.19320000000000001</v>
          </cell>
          <cell r="AN94">
            <v>0</v>
          </cell>
          <cell r="AO94">
            <v>0.19320000000000001</v>
          </cell>
          <cell r="AP94">
            <v>0.2437</v>
          </cell>
          <cell r="AQ94">
            <v>0.1303</v>
          </cell>
          <cell r="AR94">
            <v>0</v>
          </cell>
          <cell r="AS94">
            <v>0</v>
          </cell>
          <cell r="AT94">
            <v>0</v>
          </cell>
          <cell r="AU94">
            <v>0.37409999999999999</v>
          </cell>
          <cell r="AV94">
            <v>0</v>
          </cell>
          <cell r="AW94">
            <v>0.37409999999999999</v>
          </cell>
          <cell r="AX94">
            <v>0.27200000000000002</v>
          </cell>
          <cell r="AY94">
            <v>0</v>
          </cell>
          <cell r="AZ94">
            <v>-0.1</v>
          </cell>
          <cell r="BA94">
            <v>0</v>
          </cell>
          <cell r="BB94">
            <v>0</v>
          </cell>
          <cell r="BC94">
            <v>0.1721</v>
          </cell>
          <cell r="BD94">
            <v>6.6299999999999998E-2</v>
          </cell>
          <cell r="BE94">
            <v>0.10580000000000001</v>
          </cell>
        </row>
        <row r="95">
          <cell r="D95">
            <v>0.3</v>
          </cell>
          <cell r="G95" t="str">
            <v>(能力)</v>
          </cell>
          <cell r="H95">
            <v>486</v>
          </cell>
          <cell r="I95" t="str">
            <v>(能力)</v>
          </cell>
          <cell r="J95">
            <v>373</v>
          </cell>
          <cell r="K95">
            <v>86</v>
          </cell>
          <cell r="L95">
            <v>0</v>
          </cell>
          <cell r="M95">
            <v>0</v>
          </cell>
          <cell r="N95">
            <v>0</v>
          </cell>
          <cell r="O95">
            <v>459</v>
          </cell>
          <cell r="P95">
            <v>0</v>
          </cell>
          <cell r="Q95">
            <v>459</v>
          </cell>
          <cell r="R95">
            <v>370</v>
          </cell>
          <cell r="S95">
            <v>14</v>
          </cell>
          <cell r="T95">
            <v>-10</v>
          </cell>
          <cell r="U95">
            <v>0</v>
          </cell>
          <cell r="V95">
            <v>0</v>
          </cell>
          <cell r="W95">
            <v>374</v>
          </cell>
          <cell r="X95">
            <v>0</v>
          </cell>
          <cell r="Y95">
            <v>374</v>
          </cell>
          <cell r="Z95">
            <v>409</v>
          </cell>
          <cell r="AA95">
            <v>75</v>
          </cell>
          <cell r="AB95">
            <v>-89</v>
          </cell>
          <cell r="AC95">
            <v>0</v>
          </cell>
          <cell r="AD95">
            <v>0</v>
          </cell>
          <cell r="AE95">
            <v>395</v>
          </cell>
          <cell r="AF95">
            <v>0</v>
          </cell>
          <cell r="AG95">
            <v>395</v>
          </cell>
          <cell r="AH95">
            <v>362</v>
          </cell>
          <cell r="AI95">
            <v>57</v>
          </cell>
          <cell r="AJ95">
            <v>-105</v>
          </cell>
          <cell r="AK95">
            <v>0</v>
          </cell>
          <cell r="AL95">
            <v>0</v>
          </cell>
          <cell r="AM95">
            <v>313</v>
          </cell>
          <cell r="AN95">
            <v>0</v>
          </cell>
          <cell r="AO95">
            <v>313</v>
          </cell>
          <cell r="AP95">
            <v>395</v>
          </cell>
          <cell r="AQ95">
            <v>211</v>
          </cell>
          <cell r="AR95">
            <v>0</v>
          </cell>
          <cell r="AS95">
            <v>0</v>
          </cell>
          <cell r="AT95">
            <v>0</v>
          </cell>
          <cell r="AU95">
            <v>606</v>
          </cell>
          <cell r="AV95">
            <v>0</v>
          </cell>
          <cell r="AW95">
            <v>606</v>
          </cell>
          <cell r="AX95">
            <v>441</v>
          </cell>
          <cell r="AY95">
            <v>0</v>
          </cell>
          <cell r="AZ95">
            <v>-162</v>
          </cell>
          <cell r="BA95">
            <v>0</v>
          </cell>
          <cell r="BB95">
            <v>0</v>
          </cell>
          <cell r="BC95">
            <v>278</v>
          </cell>
          <cell r="BD95">
            <v>107</v>
          </cell>
          <cell r="BE95">
            <v>171</v>
          </cell>
        </row>
        <row r="96">
          <cell r="C96" t="str">
            <v>２Ｒ</v>
          </cell>
          <cell r="E96" t="str">
            <v>2S</v>
          </cell>
          <cell r="F96">
            <v>930</v>
          </cell>
          <cell r="G96">
            <v>2</v>
          </cell>
          <cell r="H96">
            <v>111600</v>
          </cell>
          <cell r="I96" t="str">
            <v>月産個数</v>
          </cell>
          <cell r="J96">
            <v>3785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3785</v>
          </cell>
          <cell r="R96">
            <v>3120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3120</v>
          </cell>
          <cell r="Z96">
            <v>3518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3518</v>
          </cell>
          <cell r="AH96">
            <v>4212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4212</v>
          </cell>
          <cell r="AP96">
            <v>2000</v>
          </cell>
          <cell r="AQ96">
            <v>250</v>
          </cell>
          <cell r="AR96">
            <v>0</v>
          </cell>
          <cell r="AS96">
            <v>0</v>
          </cell>
          <cell r="AT96">
            <v>0</v>
          </cell>
          <cell r="AU96">
            <v>2250</v>
          </cell>
          <cell r="AX96">
            <v>3362</v>
          </cell>
          <cell r="AY96">
            <v>0</v>
          </cell>
          <cell r="AZ96">
            <v>-250</v>
          </cell>
          <cell r="BA96">
            <v>0</v>
          </cell>
          <cell r="BB96">
            <v>0</v>
          </cell>
          <cell r="BC96">
            <v>3112</v>
          </cell>
        </row>
        <row r="97">
          <cell r="C97" t="str">
            <v>アルミフレーム</v>
          </cell>
          <cell r="E97" t="str">
            <v>3S</v>
          </cell>
          <cell r="F97">
            <v>1305</v>
          </cell>
          <cell r="G97">
            <v>2</v>
          </cell>
          <cell r="H97">
            <v>156600</v>
          </cell>
          <cell r="I97" t="str">
            <v>日産個数</v>
          </cell>
          <cell r="J97">
            <v>189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189</v>
          </cell>
          <cell r="R97">
            <v>164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164</v>
          </cell>
          <cell r="Z97">
            <v>160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160</v>
          </cell>
          <cell r="AH97">
            <v>211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211</v>
          </cell>
          <cell r="AP97">
            <v>118</v>
          </cell>
          <cell r="AQ97">
            <v>15</v>
          </cell>
          <cell r="AR97">
            <v>0</v>
          </cell>
          <cell r="AS97">
            <v>0</v>
          </cell>
          <cell r="AT97">
            <v>0</v>
          </cell>
          <cell r="AU97">
            <v>132</v>
          </cell>
          <cell r="AX97">
            <v>156</v>
          </cell>
          <cell r="AY97">
            <v>0</v>
          </cell>
          <cell r="AZ97">
            <v>-12</v>
          </cell>
          <cell r="BA97">
            <v>0</v>
          </cell>
          <cell r="BB97">
            <v>0</v>
          </cell>
          <cell r="BC97">
            <v>145</v>
          </cell>
        </row>
        <row r="98">
          <cell r="I98" t="str">
            <v>負荷工数</v>
          </cell>
          <cell r="J98">
            <v>22019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22019</v>
          </cell>
          <cell r="P98">
            <v>0</v>
          </cell>
          <cell r="Q98">
            <v>22019</v>
          </cell>
          <cell r="R98">
            <v>19106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19106</v>
          </cell>
          <cell r="X98">
            <v>0</v>
          </cell>
          <cell r="Y98">
            <v>19106</v>
          </cell>
          <cell r="Z98">
            <v>18640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18640</v>
          </cell>
          <cell r="AF98">
            <v>0</v>
          </cell>
          <cell r="AG98">
            <v>18640</v>
          </cell>
          <cell r="AH98">
            <v>24582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24582</v>
          </cell>
          <cell r="AN98">
            <v>0</v>
          </cell>
          <cell r="AO98">
            <v>24582</v>
          </cell>
          <cell r="AP98">
            <v>13747</v>
          </cell>
          <cell r="AQ98">
            <v>1748</v>
          </cell>
          <cell r="AR98">
            <v>0</v>
          </cell>
          <cell r="AS98">
            <v>0</v>
          </cell>
          <cell r="AT98">
            <v>0</v>
          </cell>
          <cell r="AU98">
            <v>15378</v>
          </cell>
          <cell r="AV98">
            <v>0</v>
          </cell>
          <cell r="AW98">
            <v>15378</v>
          </cell>
          <cell r="AX98">
            <v>18174</v>
          </cell>
          <cell r="AY98">
            <v>0</v>
          </cell>
          <cell r="AZ98">
            <v>-1398</v>
          </cell>
          <cell r="BA98">
            <v>0</v>
          </cell>
          <cell r="BB98">
            <v>0</v>
          </cell>
          <cell r="BC98">
            <v>16893</v>
          </cell>
          <cell r="BD98">
            <v>0</v>
          </cell>
          <cell r="BE98">
            <v>16893</v>
          </cell>
        </row>
        <row r="99">
          <cell r="I99" t="str">
            <v>2S負荷率</v>
          </cell>
          <cell r="J99">
            <v>0.1973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0.1973</v>
          </cell>
          <cell r="P99">
            <v>0</v>
          </cell>
          <cell r="Q99">
            <v>0.1973</v>
          </cell>
          <cell r="R99">
            <v>0.17119999999999999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0.17119999999999999</v>
          </cell>
          <cell r="X99">
            <v>0</v>
          </cell>
          <cell r="Y99">
            <v>0.17119999999999999</v>
          </cell>
          <cell r="Z99">
            <v>0.16700000000000001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0.16700000000000001</v>
          </cell>
          <cell r="AF99">
            <v>0</v>
          </cell>
          <cell r="AG99">
            <v>0.16700000000000001</v>
          </cell>
          <cell r="AH99">
            <v>0.2203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0.2203</v>
          </cell>
          <cell r="AN99">
            <v>0</v>
          </cell>
          <cell r="AO99">
            <v>0.2203</v>
          </cell>
          <cell r="AP99">
            <v>0.1232</v>
          </cell>
          <cell r="AQ99">
            <v>1.5699999999999999E-2</v>
          </cell>
          <cell r="AR99">
            <v>0</v>
          </cell>
          <cell r="AS99">
            <v>0</v>
          </cell>
          <cell r="AT99">
            <v>0</v>
          </cell>
          <cell r="AU99">
            <v>0.13780000000000001</v>
          </cell>
          <cell r="AV99">
            <v>0</v>
          </cell>
          <cell r="AW99">
            <v>0.13780000000000001</v>
          </cell>
          <cell r="AX99">
            <v>0.1628</v>
          </cell>
          <cell r="AY99">
            <v>0</v>
          </cell>
          <cell r="AZ99">
            <v>-1.2500000000000001E-2</v>
          </cell>
          <cell r="BA99">
            <v>0</v>
          </cell>
          <cell r="BB99">
            <v>0</v>
          </cell>
          <cell r="BC99">
            <v>0.15140000000000001</v>
          </cell>
          <cell r="BD99">
            <v>0</v>
          </cell>
          <cell r="BE99">
            <v>0.15140000000000001</v>
          </cell>
        </row>
        <row r="100">
          <cell r="C100" t="str">
            <v>代表工数</v>
          </cell>
          <cell r="D100">
            <v>96.6</v>
          </cell>
          <cell r="I100" t="str">
            <v>3S負荷率</v>
          </cell>
          <cell r="J100">
            <v>0.1406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0.1406</v>
          </cell>
          <cell r="P100">
            <v>0</v>
          </cell>
          <cell r="Q100">
            <v>0.1406</v>
          </cell>
          <cell r="R100">
            <v>0.122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0.122</v>
          </cell>
          <cell r="X100">
            <v>0</v>
          </cell>
          <cell r="Y100">
            <v>0.122</v>
          </cell>
          <cell r="Z100">
            <v>0.11899999999999999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0.11899999999999999</v>
          </cell>
          <cell r="AF100">
            <v>0</v>
          </cell>
          <cell r="AG100">
            <v>0.11899999999999999</v>
          </cell>
          <cell r="AH100">
            <v>0.157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0.157</v>
          </cell>
          <cell r="AN100">
            <v>0</v>
          </cell>
          <cell r="AO100">
            <v>0.157</v>
          </cell>
          <cell r="AP100">
            <v>8.7800000000000003E-2</v>
          </cell>
          <cell r="AQ100">
            <v>1.12E-2</v>
          </cell>
          <cell r="AR100">
            <v>0</v>
          </cell>
          <cell r="AS100">
            <v>0</v>
          </cell>
          <cell r="AT100">
            <v>0</v>
          </cell>
          <cell r="AU100">
            <v>9.8199999999999996E-2</v>
          </cell>
          <cell r="AV100">
            <v>0</v>
          </cell>
          <cell r="AW100">
            <v>9.8199999999999996E-2</v>
          </cell>
          <cell r="AX100">
            <v>0.11609999999999999</v>
          </cell>
          <cell r="AY100">
            <v>0</v>
          </cell>
          <cell r="AZ100">
            <v>-8.8999999999999999E-3</v>
          </cell>
          <cell r="BA100">
            <v>0</v>
          </cell>
          <cell r="BB100">
            <v>0</v>
          </cell>
          <cell r="BC100">
            <v>0.1079</v>
          </cell>
          <cell r="BD100">
            <v>0</v>
          </cell>
          <cell r="BE100">
            <v>0.1079</v>
          </cell>
        </row>
        <row r="101">
          <cell r="D101">
            <v>0.2</v>
          </cell>
          <cell r="G101" t="str">
            <v>(能力)</v>
          </cell>
          <cell r="H101">
            <v>324</v>
          </cell>
          <cell r="I101" t="str">
            <v>(能力)</v>
          </cell>
          <cell r="J101">
            <v>227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227</v>
          </cell>
          <cell r="P101">
            <v>0</v>
          </cell>
          <cell r="Q101">
            <v>227</v>
          </cell>
          <cell r="R101">
            <v>197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197</v>
          </cell>
          <cell r="X101">
            <v>0</v>
          </cell>
          <cell r="Y101">
            <v>197</v>
          </cell>
          <cell r="Z101">
            <v>192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192</v>
          </cell>
          <cell r="AF101">
            <v>0</v>
          </cell>
          <cell r="AG101">
            <v>192</v>
          </cell>
          <cell r="AH101">
            <v>254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254</v>
          </cell>
          <cell r="AN101">
            <v>0</v>
          </cell>
          <cell r="AO101">
            <v>254</v>
          </cell>
          <cell r="AP101">
            <v>142</v>
          </cell>
          <cell r="AQ101">
            <v>18</v>
          </cell>
          <cell r="AR101">
            <v>0</v>
          </cell>
          <cell r="AS101">
            <v>0</v>
          </cell>
          <cell r="AT101">
            <v>0</v>
          </cell>
          <cell r="AU101">
            <v>159</v>
          </cell>
          <cell r="AV101">
            <v>0</v>
          </cell>
          <cell r="AW101">
            <v>159</v>
          </cell>
          <cell r="AX101">
            <v>188</v>
          </cell>
          <cell r="AY101">
            <v>0</v>
          </cell>
          <cell r="AZ101">
            <v>-14</v>
          </cell>
          <cell r="BA101">
            <v>0</v>
          </cell>
          <cell r="BB101">
            <v>0</v>
          </cell>
          <cell r="BC101">
            <v>174</v>
          </cell>
          <cell r="BD101">
            <v>0</v>
          </cell>
          <cell r="BE101">
            <v>174</v>
          </cell>
        </row>
        <row r="102">
          <cell r="C102" t="str">
            <v>汎用</v>
          </cell>
          <cell r="E102" t="str">
            <v>2S</v>
          </cell>
          <cell r="F102">
            <v>930</v>
          </cell>
          <cell r="G102">
            <v>2</v>
          </cell>
          <cell r="H102">
            <v>111600</v>
          </cell>
          <cell r="I102" t="str">
            <v>月産個数</v>
          </cell>
          <cell r="J102">
            <v>35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35</v>
          </cell>
          <cell r="R102">
            <v>10</v>
          </cell>
          <cell r="S102">
            <v>728.37209302325584</v>
          </cell>
          <cell r="T102">
            <v>0</v>
          </cell>
          <cell r="U102">
            <v>0</v>
          </cell>
          <cell r="V102">
            <v>0</v>
          </cell>
          <cell r="W102">
            <v>738.37209302325584</v>
          </cell>
          <cell r="Z102">
            <v>41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41</v>
          </cell>
          <cell r="AH102">
            <v>56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56</v>
          </cell>
          <cell r="AP102">
            <v>24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24</v>
          </cell>
          <cell r="AX102">
            <v>20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20</v>
          </cell>
        </row>
        <row r="103">
          <cell r="C103" t="str">
            <v>　ＩーＧＸ</v>
          </cell>
          <cell r="E103" t="str">
            <v>3S</v>
          </cell>
          <cell r="F103">
            <v>1305</v>
          </cell>
          <cell r="G103">
            <v>2</v>
          </cell>
          <cell r="H103">
            <v>156600</v>
          </cell>
          <cell r="I103" t="str">
            <v>日産個数</v>
          </cell>
          <cell r="J103">
            <v>2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2</v>
          </cell>
          <cell r="R103">
            <v>1</v>
          </cell>
          <cell r="S103">
            <v>38</v>
          </cell>
          <cell r="T103">
            <v>0</v>
          </cell>
          <cell r="U103">
            <v>0</v>
          </cell>
          <cell r="V103">
            <v>0</v>
          </cell>
          <cell r="W103">
            <v>39</v>
          </cell>
          <cell r="Z103">
            <v>2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2</v>
          </cell>
          <cell r="AH103">
            <v>3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3</v>
          </cell>
          <cell r="AP103">
            <v>1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</v>
          </cell>
          <cell r="AX103">
            <v>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1</v>
          </cell>
        </row>
        <row r="104">
          <cell r="I104" t="str">
            <v>負荷工数</v>
          </cell>
          <cell r="J104">
            <v>215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215</v>
          </cell>
          <cell r="P104">
            <v>0</v>
          </cell>
          <cell r="Q104">
            <v>215</v>
          </cell>
          <cell r="R104">
            <v>108</v>
          </cell>
          <cell r="S104">
            <v>4085</v>
          </cell>
          <cell r="T104">
            <v>0</v>
          </cell>
          <cell r="U104">
            <v>0</v>
          </cell>
          <cell r="V104">
            <v>0</v>
          </cell>
          <cell r="W104">
            <v>4193</v>
          </cell>
          <cell r="X104">
            <v>0</v>
          </cell>
          <cell r="Y104">
            <v>4193</v>
          </cell>
          <cell r="Z104">
            <v>215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215</v>
          </cell>
          <cell r="AF104">
            <v>0</v>
          </cell>
          <cell r="AG104">
            <v>215</v>
          </cell>
          <cell r="AH104">
            <v>323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323</v>
          </cell>
          <cell r="AN104">
            <v>0</v>
          </cell>
          <cell r="AO104">
            <v>323</v>
          </cell>
          <cell r="AP104">
            <v>108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108</v>
          </cell>
          <cell r="AV104">
            <v>0</v>
          </cell>
          <cell r="AW104">
            <v>108</v>
          </cell>
          <cell r="AX104">
            <v>108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108</v>
          </cell>
          <cell r="BD104">
            <v>0</v>
          </cell>
          <cell r="BE104">
            <v>108</v>
          </cell>
        </row>
        <row r="105">
          <cell r="I105" t="str">
            <v>2S負荷率</v>
          </cell>
          <cell r="J105">
            <v>1.9E-3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1.9E-3</v>
          </cell>
          <cell r="P105">
            <v>0</v>
          </cell>
          <cell r="Q105">
            <v>1.9E-3</v>
          </cell>
          <cell r="R105">
            <v>1E-3</v>
          </cell>
          <cell r="S105">
            <v>3.6600000000000001E-2</v>
          </cell>
          <cell r="T105">
            <v>0</v>
          </cell>
          <cell r="U105">
            <v>0</v>
          </cell>
          <cell r="V105">
            <v>0</v>
          </cell>
          <cell r="W105">
            <v>3.7600000000000001E-2</v>
          </cell>
          <cell r="X105">
            <v>0</v>
          </cell>
          <cell r="Y105">
            <v>3.7600000000000001E-2</v>
          </cell>
          <cell r="Z105">
            <v>1.9E-3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1.9E-3</v>
          </cell>
          <cell r="AF105">
            <v>0</v>
          </cell>
          <cell r="AG105">
            <v>1.9E-3</v>
          </cell>
          <cell r="AH105">
            <v>2.8999999999999998E-3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2.8999999999999998E-3</v>
          </cell>
          <cell r="AN105">
            <v>0</v>
          </cell>
          <cell r="AO105">
            <v>2.8999999999999998E-3</v>
          </cell>
          <cell r="AP105">
            <v>1E-3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1E-3</v>
          </cell>
          <cell r="AV105">
            <v>0</v>
          </cell>
          <cell r="AW105">
            <v>1E-3</v>
          </cell>
          <cell r="AX105">
            <v>1E-3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1E-3</v>
          </cell>
          <cell r="BD105">
            <v>0</v>
          </cell>
          <cell r="BE105">
            <v>1E-3</v>
          </cell>
        </row>
        <row r="106">
          <cell r="C106" t="str">
            <v>代表工数</v>
          </cell>
          <cell r="D106">
            <v>96.6</v>
          </cell>
          <cell r="I106" t="str">
            <v>3S負荷率</v>
          </cell>
          <cell r="J106">
            <v>1.4E-3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1.4E-3</v>
          </cell>
          <cell r="P106">
            <v>0</v>
          </cell>
          <cell r="Q106">
            <v>1.4E-3</v>
          </cell>
          <cell r="R106">
            <v>6.9999999999999999E-4</v>
          </cell>
          <cell r="S106">
            <v>2.6100000000000002E-2</v>
          </cell>
          <cell r="T106">
            <v>0</v>
          </cell>
          <cell r="U106">
            <v>0</v>
          </cell>
          <cell r="V106">
            <v>0</v>
          </cell>
          <cell r="W106">
            <v>2.6800000000000001E-2</v>
          </cell>
          <cell r="X106">
            <v>0</v>
          </cell>
          <cell r="Y106">
            <v>2.6800000000000001E-2</v>
          </cell>
          <cell r="Z106">
            <v>1.4E-3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1.4E-3</v>
          </cell>
          <cell r="AF106">
            <v>0</v>
          </cell>
          <cell r="AG106">
            <v>1.4E-3</v>
          </cell>
          <cell r="AH106">
            <v>2.0999999999999999E-3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2.0999999999999999E-3</v>
          </cell>
          <cell r="AN106">
            <v>0</v>
          </cell>
          <cell r="AO106">
            <v>2.0999999999999999E-3</v>
          </cell>
          <cell r="AP106">
            <v>6.9999999999999999E-4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6.9999999999999999E-4</v>
          </cell>
          <cell r="AV106">
            <v>0</v>
          </cell>
          <cell r="AW106">
            <v>6.9999999999999999E-4</v>
          </cell>
          <cell r="AX106">
            <v>6.9999999999999999E-4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6.9999999999999999E-4</v>
          </cell>
          <cell r="BD106">
            <v>0</v>
          </cell>
          <cell r="BE106">
            <v>6.9999999999999999E-4</v>
          </cell>
        </row>
        <row r="107">
          <cell r="D107">
            <v>0</v>
          </cell>
          <cell r="G107" t="str">
            <v>(能力)</v>
          </cell>
          <cell r="H107">
            <v>0</v>
          </cell>
          <cell r="I107" t="str">
            <v>(能力)</v>
          </cell>
          <cell r="J107">
            <v>2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2</v>
          </cell>
          <cell r="P107">
            <v>0</v>
          </cell>
          <cell r="Q107">
            <v>2</v>
          </cell>
          <cell r="R107">
            <v>1</v>
          </cell>
          <cell r="S107">
            <v>42</v>
          </cell>
          <cell r="T107">
            <v>0</v>
          </cell>
          <cell r="U107">
            <v>0</v>
          </cell>
          <cell r="V107">
            <v>0</v>
          </cell>
          <cell r="W107">
            <v>43</v>
          </cell>
          <cell r="X107">
            <v>0</v>
          </cell>
          <cell r="Y107">
            <v>43</v>
          </cell>
          <cell r="Z107">
            <v>2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2</v>
          </cell>
          <cell r="AF107">
            <v>0</v>
          </cell>
          <cell r="AG107">
            <v>2</v>
          </cell>
          <cell r="AH107">
            <v>3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3</v>
          </cell>
          <cell r="AN107">
            <v>0</v>
          </cell>
          <cell r="AO107">
            <v>3</v>
          </cell>
          <cell r="AP107">
            <v>1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1</v>
          </cell>
          <cell r="AX107">
            <v>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1</v>
          </cell>
        </row>
        <row r="108">
          <cell r="C108" t="str">
            <v>２Ｒ/４Ｒ/汎用</v>
          </cell>
          <cell r="E108" t="str">
            <v>2S</v>
          </cell>
          <cell r="F108">
            <v>930</v>
          </cell>
          <cell r="G108">
            <v>2</v>
          </cell>
          <cell r="H108">
            <v>111600</v>
          </cell>
          <cell r="I108" t="str">
            <v>月産個数</v>
          </cell>
          <cell r="J108">
            <v>18392</v>
          </cell>
          <cell r="K108">
            <v>2020</v>
          </cell>
          <cell r="L108">
            <v>0</v>
          </cell>
          <cell r="M108">
            <v>0</v>
          </cell>
          <cell r="N108">
            <v>0</v>
          </cell>
          <cell r="O108">
            <v>20412</v>
          </cell>
          <cell r="R108">
            <v>18378</v>
          </cell>
          <cell r="S108">
            <v>2546.5824110772323</v>
          </cell>
          <cell r="T108">
            <v>-19</v>
          </cell>
          <cell r="U108">
            <v>0</v>
          </cell>
          <cell r="V108">
            <v>0</v>
          </cell>
          <cell r="W108">
            <v>20906.582411077234</v>
          </cell>
          <cell r="Z108">
            <v>18711</v>
          </cell>
          <cell r="AA108">
            <v>6257.2103180539762</v>
          </cell>
          <cell r="AB108">
            <v>-300</v>
          </cell>
          <cell r="AC108">
            <v>0</v>
          </cell>
          <cell r="AD108">
            <v>0</v>
          </cell>
          <cell r="AE108">
            <v>24668.210318053978</v>
          </cell>
          <cell r="AF108">
            <v>111600</v>
          </cell>
          <cell r="AH108">
            <v>16852</v>
          </cell>
          <cell r="AI108">
            <v>2100</v>
          </cell>
          <cell r="AJ108">
            <v>-493</v>
          </cell>
          <cell r="AK108">
            <v>4681</v>
          </cell>
          <cell r="AL108">
            <v>0</v>
          </cell>
          <cell r="AM108">
            <v>23139</v>
          </cell>
          <cell r="AP108">
            <v>10485</v>
          </cell>
          <cell r="AQ108">
            <v>536</v>
          </cell>
          <cell r="AR108">
            <v>-42</v>
          </cell>
          <cell r="AS108">
            <v>6303</v>
          </cell>
          <cell r="AT108">
            <v>0</v>
          </cell>
          <cell r="AU108">
            <v>17282</v>
          </cell>
          <cell r="AV108">
            <v>156600</v>
          </cell>
          <cell r="AX108">
            <v>17570</v>
          </cell>
          <cell r="AY108">
            <v>5388</v>
          </cell>
          <cell r="AZ108">
            <v>-2133</v>
          </cell>
          <cell r="BA108">
            <v>6448</v>
          </cell>
          <cell r="BB108">
            <v>0</v>
          </cell>
          <cell r="BC108">
            <v>27273</v>
          </cell>
          <cell r="BD108">
            <v>223200</v>
          </cell>
        </row>
        <row r="109">
          <cell r="C109" t="str">
            <v>８００ton</v>
          </cell>
          <cell r="E109" t="str">
            <v>3S</v>
          </cell>
          <cell r="F109">
            <v>1305</v>
          </cell>
          <cell r="G109">
            <v>2</v>
          </cell>
          <cell r="H109">
            <v>156600</v>
          </cell>
          <cell r="I109" t="str">
            <v>日産個数</v>
          </cell>
          <cell r="J109">
            <v>1476</v>
          </cell>
          <cell r="K109">
            <v>247</v>
          </cell>
          <cell r="L109">
            <v>0</v>
          </cell>
          <cell r="M109">
            <v>0</v>
          </cell>
          <cell r="N109">
            <v>0</v>
          </cell>
          <cell r="O109">
            <v>1720</v>
          </cell>
          <cell r="R109">
            <v>1522</v>
          </cell>
          <cell r="S109">
            <v>158</v>
          </cell>
          <cell r="T109">
            <v>-19</v>
          </cell>
          <cell r="U109">
            <v>0</v>
          </cell>
          <cell r="V109">
            <v>0</v>
          </cell>
          <cell r="W109">
            <v>1659</v>
          </cell>
          <cell r="Z109">
            <v>1423</v>
          </cell>
          <cell r="AA109">
            <v>344</v>
          </cell>
          <cell r="AB109">
            <v>-162</v>
          </cell>
          <cell r="AC109">
            <v>0</v>
          </cell>
          <cell r="AD109">
            <v>0</v>
          </cell>
          <cell r="AE109">
            <v>1606</v>
          </cell>
          <cell r="AF109" t="str">
            <v>2S/1</v>
          </cell>
          <cell r="AH109">
            <v>1399</v>
          </cell>
          <cell r="AI109">
            <v>200</v>
          </cell>
          <cell r="AJ109">
            <v>-170</v>
          </cell>
          <cell r="AK109">
            <v>234</v>
          </cell>
          <cell r="AL109">
            <v>0</v>
          </cell>
          <cell r="AM109">
            <v>1661</v>
          </cell>
          <cell r="AP109">
            <v>1176</v>
          </cell>
          <cell r="AQ109">
            <v>301</v>
          </cell>
          <cell r="AR109">
            <v>-2</v>
          </cell>
          <cell r="AS109">
            <v>371</v>
          </cell>
          <cell r="AT109">
            <v>0</v>
          </cell>
          <cell r="AU109">
            <v>1845</v>
          </cell>
          <cell r="AV109" t="str">
            <v>3S/1</v>
          </cell>
          <cell r="AX109">
            <v>1462</v>
          </cell>
          <cell r="AY109">
            <v>252</v>
          </cell>
          <cell r="AZ109">
            <v>-338</v>
          </cell>
          <cell r="BA109">
            <v>300</v>
          </cell>
          <cell r="BB109">
            <v>0</v>
          </cell>
          <cell r="BC109">
            <v>1675</v>
          </cell>
          <cell r="BD109" t="str">
            <v>2S/2</v>
          </cell>
        </row>
        <row r="110">
          <cell r="C110" t="str">
            <v>合計</v>
          </cell>
          <cell r="I110" t="str">
            <v>負荷工数</v>
          </cell>
          <cell r="J110">
            <v>137233</v>
          </cell>
          <cell r="K110">
            <v>19116</v>
          </cell>
          <cell r="L110">
            <v>0</v>
          </cell>
          <cell r="M110">
            <v>0</v>
          </cell>
          <cell r="N110">
            <v>0</v>
          </cell>
          <cell r="O110">
            <v>156016</v>
          </cell>
          <cell r="P110">
            <v>0</v>
          </cell>
          <cell r="Q110">
            <v>156016</v>
          </cell>
          <cell r="R110">
            <v>141779</v>
          </cell>
          <cell r="S110">
            <v>15346</v>
          </cell>
          <cell r="T110">
            <v>-1053</v>
          </cell>
          <cell r="U110">
            <v>0</v>
          </cell>
          <cell r="V110">
            <v>0</v>
          </cell>
          <cell r="W110">
            <v>155809</v>
          </cell>
          <cell r="X110">
            <v>0</v>
          </cell>
          <cell r="Y110">
            <v>155809</v>
          </cell>
          <cell r="Z110">
            <v>132415</v>
          </cell>
          <cell r="AA110">
            <v>38270</v>
          </cell>
          <cell r="AB110">
            <v>-9306</v>
          </cell>
          <cell r="AC110">
            <v>0</v>
          </cell>
          <cell r="AD110">
            <v>0</v>
          </cell>
          <cell r="AE110">
            <v>161487</v>
          </cell>
          <cell r="AF110">
            <v>5073</v>
          </cell>
          <cell r="AG110">
            <v>156414</v>
          </cell>
          <cell r="AH110">
            <v>127749</v>
          </cell>
          <cell r="AI110">
            <v>16680</v>
          </cell>
          <cell r="AJ110">
            <v>-12074</v>
          </cell>
          <cell r="AK110">
            <v>24241</v>
          </cell>
          <cell r="AL110">
            <v>0</v>
          </cell>
          <cell r="AM110">
            <v>156378</v>
          </cell>
          <cell r="AN110">
            <v>0</v>
          </cell>
          <cell r="AO110">
            <v>156378</v>
          </cell>
          <cell r="AP110">
            <v>104418</v>
          </cell>
          <cell r="AQ110">
            <v>22159</v>
          </cell>
          <cell r="AR110">
            <v>-221</v>
          </cell>
          <cell r="AS110">
            <v>38433</v>
          </cell>
          <cell r="AT110">
            <v>0</v>
          </cell>
          <cell r="AU110">
            <v>164672</v>
          </cell>
          <cell r="AV110">
            <v>9212</v>
          </cell>
          <cell r="AW110">
            <v>155460</v>
          </cell>
          <cell r="AX110">
            <v>132469</v>
          </cell>
          <cell r="AY110">
            <v>28627</v>
          </cell>
          <cell r="AZ110">
            <v>-25617</v>
          </cell>
          <cell r="BA110">
            <v>31065</v>
          </cell>
          <cell r="BB110">
            <v>0</v>
          </cell>
          <cell r="BC110">
            <v>166437</v>
          </cell>
          <cell r="BD110">
            <v>10381</v>
          </cell>
          <cell r="BE110">
            <v>156056</v>
          </cell>
        </row>
        <row r="111">
          <cell r="I111" t="str">
            <v>2S負荷率</v>
          </cell>
          <cell r="J111">
            <v>1.2297</v>
          </cell>
          <cell r="K111">
            <v>0.17130000000000001</v>
          </cell>
          <cell r="L111">
            <v>0</v>
          </cell>
          <cell r="M111">
            <v>0</v>
          </cell>
          <cell r="N111">
            <v>0</v>
          </cell>
          <cell r="O111">
            <v>1.3979999999999999</v>
          </cell>
          <cell r="P111">
            <v>0</v>
          </cell>
          <cell r="Q111">
            <v>1.3979999999999999</v>
          </cell>
          <cell r="R111">
            <v>1.2704</v>
          </cell>
          <cell r="S111">
            <v>0.13750000000000001</v>
          </cell>
          <cell r="T111">
            <v>-9.4000000000000004E-3</v>
          </cell>
          <cell r="U111">
            <v>0</v>
          </cell>
          <cell r="V111">
            <v>0</v>
          </cell>
          <cell r="W111">
            <v>1.3960999999999999</v>
          </cell>
          <cell r="X111">
            <v>0</v>
          </cell>
          <cell r="Y111">
            <v>1.3960999999999999</v>
          </cell>
          <cell r="Z111">
            <v>1.1865000000000001</v>
          </cell>
          <cell r="AA111">
            <v>0.34289999999999998</v>
          </cell>
          <cell r="AB111">
            <v>-8.3400000000000002E-2</v>
          </cell>
          <cell r="AC111">
            <v>0</v>
          </cell>
          <cell r="AD111">
            <v>0</v>
          </cell>
          <cell r="AE111">
            <v>1.4470000000000001</v>
          </cell>
          <cell r="AF111">
            <v>4.5499999999999999E-2</v>
          </cell>
          <cell r="AG111">
            <v>1.4016</v>
          </cell>
          <cell r="AH111">
            <v>1.1447000000000001</v>
          </cell>
          <cell r="AI111">
            <v>0.14949999999999999</v>
          </cell>
          <cell r="AJ111">
            <v>-0.1082</v>
          </cell>
          <cell r="AK111">
            <v>0.2172</v>
          </cell>
          <cell r="AL111">
            <v>0</v>
          </cell>
          <cell r="AM111">
            <v>1.4012</v>
          </cell>
          <cell r="AN111">
            <v>0</v>
          </cell>
          <cell r="AO111">
            <v>1.4012</v>
          </cell>
          <cell r="AP111">
            <v>0.93559999999999999</v>
          </cell>
          <cell r="AQ111">
            <v>0.1986</v>
          </cell>
          <cell r="AR111">
            <v>-2E-3</v>
          </cell>
          <cell r="AS111">
            <v>0.34439999999999998</v>
          </cell>
          <cell r="AT111">
            <v>0</v>
          </cell>
          <cell r="AU111">
            <v>1.4756</v>
          </cell>
          <cell r="AV111">
            <v>8.2500000000000004E-2</v>
          </cell>
          <cell r="AW111">
            <v>1.393</v>
          </cell>
          <cell r="AX111">
            <v>1.1870000000000001</v>
          </cell>
          <cell r="AY111">
            <v>0.25650000000000001</v>
          </cell>
          <cell r="AZ111">
            <v>-0.22950000000000001</v>
          </cell>
          <cell r="BA111">
            <v>0.27839999999999998</v>
          </cell>
          <cell r="BB111">
            <v>0</v>
          </cell>
          <cell r="BC111">
            <v>1.4914000000000001</v>
          </cell>
          <cell r="BD111">
            <v>9.2999999999999999E-2</v>
          </cell>
          <cell r="BE111">
            <v>1.3984000000000001</v>
          </cell>
        </row>
        <row r="112">
          <cell r="C112" t="str">
            <v>代表工数</v>
          </cell>
          <cell r="D112">
            <v>96.6</v>
          </cell>
          <cell r="I112" t="str">
            <v>3S負荷率</v>
          </cell>
          <cell r="J112">
            <v>0.87629999999999997</v>
          </cell>
          <cell r="K112">
            <v>0.1221</v>
          </cell>
          <cell r="L112">
            <v>0</v>
          </cell>
          <cell r="M112">
            <v>0</v>
          </cell>
          <cell r="N112">
            <v>0</v>
          </cell>
          <cell r="O112">
            <v>0.99629999999999996</v>
          </cell>
          <cell r="P112">
            <v>0</v>
          </cell>
          <cell r="Q112">
            <v>0.99629999999999996</v>
          </cell>
          <cell r="R112">
            <v>0.90539999999999998</v>
          </cell>
          <cell r="S112">
            <v>9.8000000000000004E-2</v>
          </cell>
          <cell r="T112">
            <v>-6.7000000000000002E-3</v>
          </cell>
          <cell r="U112">
            <v>0</v>
          </cell>
          <cell r="V112">
            <v>0</v>
          </cell>
          <cell r="W112">
            <v>0.99490000000000001</v>
          </cell>
          <cell r="X112">
            <v>0</v>
          </cell>
          <cell r="Y112">
            <v>0.99490000000000001</v>
          </cell>
          <cell r="Z112">
            <v>0.84560000000000002</v>
          </cell>
          <cell r="AA112">
            <v>0.24440000000000001</v>
          </cell>
          <cell r="AB112">
            <v>-5.9400000000000001E-2</v>
          </cell>
          <cell r="AC112">
            <v>0</v>
          </cell>
          <cell r="AD112">
            <v>0</v>
          </cell>
          <cell r="AE112">
            <v>1.0311999999999999</v>
          </cell>
          <cell r="AF112">
            <v>3.2399999999999998E-2</v>
          </cell>
          <cell r="AG112">
            <v>0.99880000000000002</v>
          </cell>
          <cell r="AH112">
            <v>0.81579999999999997</v>
          </cell>
          <cell r="AI112">
            <v>0.1065</v>
          </cell>
          <cell r="AJ112">
            <v>-7.7100000000000002E-2</v>
          </cell>
          <cell r="AK112">
            <v>0.15479999999999999</v>
          </cell>
          <cell r="AL112">
            <v>0</v>
          </cell>
          <cell r="AM112">
            <v>0.99860000000000004</v>
          </cell>
          <cell r="AN112">
            <v>0</v>
          </cell>
          <cell r="AO112">
            <v>0.99860000000000004</v>
          </cell>
          <cell r="AP112">
            <v>0.66679999999999995</v>
          </cell>
          <cell r="AQ112">
            <v>0.14149999999999999</v>
          </cell>
          <cell r="AR112">
            <v>-1.4E-3</v>
          </cell>
          <cell r="AS112">
            <v>0.24540000000000001</v>
          </cell>
          <cell r="AT112">
            <v>0</v>
          </cell>
          <cell r="AU112">
            <v>1.0515000000000001</v>
          </cell>
          <cell r="AV112">
            <v>5.8799999999999998E-2</v>
          </cell>
          <cell r="AW112">
            <v>0.99270000000000003</v>
          </cell>
          <cell r="AX112">
            <v>0.84589999999999999</v>
          </cell>
          <cell r="AY112">
            <v>0.18279999999999999</v>
          </cell>
          <cell r="AZ112">
            <v>-0.1636</v>
          </cell>
          <cell r="BA112">
            <v>0.19839999999999999</v>
          </cell>
          <cell r="BB112">
            <v>0</v>
          </cell>
          <cell r="BC112">
            <v>1.0628</v>
          </cell>
          <cell r="BD112">
            <v>6.6299999999999998E-2</v>
          </cell>
          <cell r="BE112">
            <v>0.99650000000000005</v>
          </cell>
        </row>
        <row r="113">
          <cell r="C113" t="str">
            <v>(ZF6 C/B)</v>
          </cell>
          <cell r="D113">
            <v>1</v>
          </cell>
          <cell r="G113" t="str">
            <v>(代表能力)</v>
          </cell>
          <cell r="H113">
            <v>1621</v>
          </cell>
          <cell r="I113" t="str">
            <v>(能力)</v>
          </cell>
          <cell r="J113">
            <v>1420</v>
          </cell>
          <cell r="K113">
            <v>197</v>
          </cell>
          <cell r="L113">
            <v>0</v>
          </cell>
          <cell r="M113">
            <v>0</v>
          </cell>
          <cell r="N113">
            <v>0</v>
          </cell>
          <cell r="O113">
            <v>1615</v>
          </cell>
          <cell r="P113">
            <v>0</v>
          </cell>
          <cell r="Q113">
            <v>1615</v>
          </cell>
          <cell r="R113">
            <v>1467</v>
          </cell>
          <cell r="S113">
            <v>158</v>
          </cell>
          <cell r="T113">
            <v>-10</v>
          </cell>
          <cell r="U113">
            <v>0</v>
          </cell>
          <cell r="V113">
            <v>0</v>
          </cell>
          <cell r="W113">
            <v>1612</v>
          </cell>
          <cell r="X113">
            <v>0</v>
          </cell>
          <cell r="Y113">
            <v>1612</v>
          </cell>
          <cell r="Z113">
            <v>1370</v>
          </cell>
          <cell r="AA113">
            <v>396</v>
          </cell>
          <cell r="AB113">
            <v>-96</v>
          </cell>
          <cell r="AC113">
            <v>0</v>
          </cell>
          <cell r="AD113">
            <v>0</v>
          </cell>
          <cell r="AE113">
            <v>1671</v>
          </cell>
          <cell r="AF113">
            <v>52</v>
          </cell>
          <cell r="AG113">
            <v>1619</v>
          </cell>
          <cell r="AH113">
            <v>1322</v>
          </cell>
          <cell r="AI113">
            <v>172</v>
          </cell>
          <cell r="AJ113">
            <v>-124</v>
          </cell>
          <cell r="AK113">
            <v>250</v>
          </cell>
          <cell r="AL113">
            <v>0</v>
          </cell>
          <cell r="AM113">
            <v>1618</v>
          </cell>
          <cell r="AN113">
            <v>0</v>
          </cell>
          <cell r="AO113">
            <v>1618</v>
          </cell>
          <cell r="AP113">
            <v>1080</v>
          </cell>
          <cell r="AQ113">
            <v>229</v>
          </cell>
          <cell r="AR113">
            <v>-2</v>
          </cell>
          <cell r="AS113">
            <v>397</v>
          </cell>
          <cell r="AT113">
            <v>0</v>
          </cell>
          <cell r="AU113">
            <v>1704</v>
          </cell>
          <cell r="AV113">
            <v>95</v>
          </cell>
          <cell r="AW113">
            <v>1609</v>
          </cell>
          <cell r="AX113">
            <v>1371</v>
          </cell>
          <cell r="AY113">
            <v>296</v>
          </cell>
          <cell r="AZ113">
            <v>-265</v>
          </cell>
          <cell r="BA113">
            <v>321</v>
          </cell>
          <cell r="BB113">
            <v>0</v>
          </cell>
          <cell r="BC113">
            <v>1722</v>
          </cell>
          <cell r="BD113">
            <v>107</v>
          </cell>
          <cell r="BE113">
            <v>1615</v>
          </cell>
        </row>
        <row r="114">
          <cell r="C114" t="str">
            <v>汎用</v>
          </cell>
          <cell r="E114" t="str">
            <v>2S</v>
          </cell>
          <cell r="F114">
            <v>930</v>
          </cell>
          <cell r="G114">
            <v>4</v>
          </cell>
          <cell r="H114">
            <v>223200</v>
          </cell>
          <cell r="I114" t="str">
            <v>月産個数</v>
          </cell>
          <cell r="J114">
            <v>44512</v>
          </cell>
          <cell r="K114">
            <v>3000</v>
          </cell>
          <cell r="L114">
            <v>0</v>
          </cell>
          <cell r="M114">
            <v>0</v>
          </cell>
          <cell r="N114">
            <v>0</v>
          </cell>
          <cell r="O114">
            <v>47512</v>
          </cell>
          <cell r="P114">
            <v>0</v>
          </cell>
          <cell r="R114">
            <v>45405</v>
          </cell>
          <cell r="S114">
            <v>1300</v>
          </cell>
          <cell r="T114">
            <v>0</v>
          </cell>
          <cell r="U114">
            <v>0</v>
          </cell>
          <cell r="V114">
            <v>0</v>
          </cell>
          <cell r="W114">
            <v>46705</v>
          </cell>
          <cell r="X114">
            <v>0</v>
          </cell>
          <cell r="Z114">
            <v>53632</v>
          </cell>
          <cell r="AA114">
            <v>1400</v>
          </cell>
          <cell r="AB114">
            <v>0</v>
          </cell>
          <cell r="AC114">
            <v>0</v>
          </cell>
          <cell r="AD114">
            <v>0</v>
          </cell>
          <cell r="AE114">
            <v>55032</v>
          </cell>
          <cell r="AF114">
            <v>167400</v>
          </cell>
          <cell r="AH114">
            <v>51289</v>
          </cell>
          <cell r="AI114">
            <v>2700</v>
          </cell>
          <cell r="AJ114">
            <v>0</v>
          </cell>
          <cell r="AK114">
            <v>0</v>
          </cell>
          <cell r="AL114">
            <v>0</v>
          </cell>
          <cell r="AM114">
            <v>53989</v>
          </cell>
          <cell r="AN114">
            <v>469800</v>
          </cell>
          <cell r="AP114">
            <v>46189</v>
          </cell>
          <cell r="AQ114">
            <v>0</v>
          </cell>
          <cell r="AR114">
            <v>-1950</v>
          </cell>
          <cell r="AS114">
            <v>0</v>
          </cell>
          <cell r="AT114">
            <v>0</v>
          </cell>
          <cell r="AU114">
            <v>44239</v>
          </cell>
          <cell r="AV114">
            <v>234900</v>
          </cell>
          <cell r="AX114">
            <v>58575</v>
          </cell>
          <cell r="AY114">
            <v>0</v>
          </cell>
          <cell r="AZ114">
            <v>-750</v>
          </cell>
          <cell r="BA114">
            <v>0</v>
          </cell>
          <cell r="BB114">
            <v>0</v>
          </cell>
          <cell r="BC114">
            <v>57825</v>
          </cell>
          <cell r="BD114">
            <v>469800</v>
          </cell>
        </row>
        <row r="115">
          <cell r="C115" t="str">
            <v>バレル</v>
          </cell>
          <cell r="E115" t="str">
            <v>3S</v>
          </cell>
          <cell r="F115">
            <v>1305</v>
          </cell>
          <cell r="G115">
            <v>4</v>
          </cell>
          <cell r="H115">
            <v>313200</v>
          </cell>
          <cell r="I115" t="str">
            <v>日産個数</v>
          </cell>
          <cell r="J115">
            <v>2226</v>
          </cell>
          <cell r="K115">
            <v>150</v>
          </cell>
          <cell r="L115">
            <v>0</v>
          </cell>
          <cell r="M115">
            <v>0</v>
          </cell>
          <cell r="N115">
            <v>0</v>
          </cell>
          <cell r="O115">
            <v>2376</v>
          </cell>
          <cell r="P115">
            <v>0</v>
          </cell>
          <cell r="R115">
            <v>2391</v>
          </cell>
          <cell r="S115">
            <v>68</v>
          </cell>
          <cell r="T115">
            <v>0</v>
          </cell>
          <cell r="U115">
            <v>0</v>
          </cell>
          <cell r="V115">
            <v>0</v>
          </cell>
          <cell r="W115">
            <v>2459</v>
          </cell>
          <cell r="X115">
            <v>0</v>
          </cell>
          <cell r="Z115">
            <v>2437</v>
          </cell>
          <cell r="AA115">
            <v>64</v>
          </cell>
          <cell r="AB115">
            <v>0</v>
          </cell>
          <cell r="AC115">
            <v>0</v>
          </cell>
          <cell r="AD115">
            <v>0</v>
          </cell>
          <cell r="AE115">
            <v>2501</v>
          </cell>
          <cell r="AF115" t="str">
            <v>2S/1</v>
          </cell>
          <cell r="AH115">
            <v>2564</v>
          </cell>
          <cell r="AI115">
            <v>135</v>
          </cell>
          <cell r="AJ115">
            <v>0</v>
          </cell>
          <cell r="AK115">
            <v>0</v>
          </cell>
          <cell r="AL115">
            <v>0</v>
          </cell>
          <cell r="AM115">
            <v>2699</v>
          </cell>
          <cell r="AN115" t="str">
            <v>3S/2</v>
          </cell>
          <cell r="AP115">
            <v>2717</v>
          </cell>
          <cell r="AQ115">
            <v>0</v>
          </cell>
          <cell r="AR115">
            <v>-115</v>
          </cell>
          <cell r="AS115">
            <v>0</v>
          </cell>
          <cell r="AT115">
            <v>0</v>
          </cell>
          <cell r="AU115">
            <v>2602</v>
          </cell>
          <cell r="AV115" t="str">
            <v>3S/1</v>
          </cell>
          <cell r="AX115">
            <v>2724</v>
          </cell>
          <cell r="AY115">
            <v>0</v>
          </cell>
          <cell r="AZ115">
            <v>-35</v>
          </cell>
          <cell r="BA115">
            <v>0</v>
          </cell>
          <cell r="BB115">
            <v>0</v>
          </cell>
          <cell r="BC115">
            <v>2689</v>
          </cell>
          <cell r="BD115" t="str">
            <v>3S/2</v>
          </cell>
        </row>
        <row r="116">
          <cell r="I116" t="str">
            <v>負荷工数</v>
          </cell>
          <cell r="J116">
            <v>212700</v>
          </cell>
          <cell r="K116">
            <v>14295</v>
          </cell>
          <cell r="L116">
            <v>0</v>
          </cell>
          <cell r="M116">
            <v>0</v>
          </cell>
          <cell r="N116">
            <v>0</v>
          </cell>
          <cell r="O116">
            <v>226995</v>
          </cell>
          <cell r="P116">
            <v>0</v>
          </cell>
          <cell r="Q116">
            <v>226995</v>
          </cell>
          <cell r="R116">
            <v>228451</v>
          </cell>
          <cell r="S116">
            <v>6569</v>
          </cell>
          <cell r="T116">
            <v>0</v>
          </cell>
          <cell r="U116">
            <v>0</v>
          </cell>
          <cell r="V116">
            <v>0</v>
          </cell>
          <cell r="W116">
            <v>235020</v>
          </cell>
          <cell r="X116">
            <v>0</v>
          </cell>
          <cell r="Y116">
            <v>235020</v>
          </cell>
          <cell r="Z116">
            <v>232523</v>
          </cell>
          <cell r="AA116">
            <v>6182</v>
          </cell>
          <cell r="AB116">
            <v>0</v>
          </cell>
          <cell r="AC116">
            <v>0</v>
          </cell>
          <cell r="AD116">
            <v>0</v>
          </cell>
          <cell r="AE116">
            <v>238706</v>
          </cell>
          <cell r="AF116">
            <v>7609</v>
          </cell>
          <cell r="AG116">
            <v>231097</v>
          </cell>
          <cell r="AH116">
            <v>244926</v>
          </cell>
          <cell r="AI116">
            <v>13041</v>
          </cell>
          <cell r="AJ116">
            <v>0</v>
          </cell>
          <cell r="AK116">
            <v>0</v>
          </cell>
          <cell r="AL116">
            <v>0</v>
          </cell>
          <cell r="AM116">
            <v>257967</v>
          </cell>
          <cell r="AN116">
            <v>23490</v>
          </cell>
          <cell r="AO116">
            <v>234477</v>
          </cell>
          <cell r="AP116">
            <v>259784</v>
          </cell>
          <cell r="AQ116">
            <v>0</v>
          </cell>
          <cell r="AR116">
            <v>-11109</v>
          </cell>
          <cell r="AS116">
            <v>0</v>
          </cell>
          <cell r="AT116">
            <v>0</v>
          </cell>
          <cell r="AU116">
            <v>248675</v>
          </cell>
          <cell r="AV116">
            <v>13818</v>
          </cell>
          <cell r="AW116">
            <v>234857</v>
          </cell>
          <cell r="AX116">
            <v>260060</v>
          </cell>
          <cell r="AY116">
            <v>0</v>
          </cell>
          <cell r="AZ116">
            <v>-3381</v>
          </cell>
          <cell r="BA116">
            <v>0</v>
          </cell>
          <cell r="BB116">
            <v>0</v>
          </cell>
          <cell r="BC116">
            <v>256679</v>
          </cell>
          <cell r="BD116">
            <v>21851</v>
          </cell>
          <cell r="BE116">
            <v>234828</v>
          </cell>
        </row>
        <row r="117">
          <cell r="I117" t="str">
            <v>2S負荷率</v>
          </cell>
          <cell r="J117">
            <v>0.95299999999999996</v>
          </cell>
          <cell r="K117">
            <v>6.4000000000000001E-2</v>
          </cell>
          <cell r="L117">
            <v>0</v>
          </cell>
          <cell r="M117">
            <v>0</v>
          </cell>
          <cell r="N117">
            <v>0</v>
          </cell>
          <cell r="O117">
            <v>1.0169999999999999</v>
          </cell>
          <cell r="P117">
            <v>0</v>
          </cell>
          <cell r="Q117">
            <v>1.0169999999999999</v>
          </cell>
          <cell r="R117">
            <v>1.0235000000000001</v>
          </cell>
          <cell r="S117">
            <v>2.9399999999999999E-2</v>
          </cell>
          <cell r="T117">
            <v>0</v>
          </cell>
          <cell r="U117">
            <v>0</v>
          </cell>
          <cell r="V117">
            <v>0</v>
          </cell>
          <cell r="W117">
            <v>1.0529999999999999</v>
          </cell>
          <cell r="X117">
            <v>0</v>
          </cell>
          <cell r="Y117">
            <v>1.0529999999999999</v>
          </cell>
          <cell r="Z117">
            <v>1.0418000000000001</v>
          </cell>
          <cell r="AA117">
            <v>2.7699999999999999E-2</v>
          </cell>
          <cell r="AB117">
            <v>0</v>
          </cell>
          <cell r="AC117">
            <v>0</v>
          </cell>
          <cell r="AD117">
            <v>0</v>
          </cell>
          <cell r="AE117">
            <v>1.0694999999999999</v>
          </cell>
          <cell r="AF117">
            <v>3.4099999999999998E-2</v>
          </cell>
          <cell r="AG117">
            <v>1.0354000000000001</v>
          </cell>
          <cell r="AH117">
            <v>1.0972999999999999</v>
          </cell>
          <cell r="AI117">
            <v>5.8400000000000001E-2</v>
          </cell>
          <cell r="AJ117">
            <v>0</v>
          </cell>
          <cell r="AK117">
            <v>0</v>
          </cell>
          <cell r="AL117">
            <v>0</v>
          </cell>
          <cell r="AM117">
            <v>1.1557999999999999</v>
          </cell>
          <cell r="AN117">
            <v>0.1052</v>
          </cell>
          <cell r="AO117">
            <v>1.0505</v>
          </cell>
          <cell r="AP117">
            <v>1.1638999999999999</v>
          </cell>
          <cell r="AQ117">
            <v>0</v>
          </cell>
          <cell r="AR117">
            <v>-4.9799999999999997E-2</v>
          </cell>
          <cell r="AS117">
            <v>0</v>
          </cell>
          <cell r="AT117">
            <v>0</v>
          </cell>
          <cell r="AU117">
            <v>1.1141000000000001</v>
          </cell>
          <cell r="AV117">
            <v>6.1899999999999997E-2</v>
          </cell>
          <cell r="AW117">
            <v>1.0522</v>
          </cell>
          <cell r="AX117">
            <v>1.1651</v>
          </cell>
          <cell r="AY117">
            <v>0</v>
          </cell>
          <cell r="AZ117">
            <v>-1.5100000000000001E-2</v>
          </cell>
          <cell r="BA117">
            <v>0</v>
          </cell>
          <cell r="BB117">
            <v>0</v>
          </cell>
          <cell r="BC117">
            <v>1.1499999999999999</v>
          </cell>
          <cell r="BD117">
            <v>9.7900000000000001E-2</v>
          </cell>
          <cell r="BE117">
            <v>1.0521</v>
          </cell>
        </row>
        <row r="118">
          <cell r="C118" t="str">
            <v>代表工数</v>
          </cell>
          <cell r="D118">
            <v>96.6</v>
          </cell>
          <cell r="I118" t="str">
            <v>3S負荷率</v>
          </cell>
          <cell r="J118">
            <v>0.67910000000000004</v>
          </cell>
          <cell r="K118">
            <v>4.5600000000000002E-2</v>
          </cell>
          <cell r="L118">
            <v>0</v>
          </cell>
          <cell r="M118">
            <v>0</v>
          </cell>
          <cell r="N118">
            <v>0</v>
          </cell>
          <cell r="O118">
            <v>0.7248</v>
          </cell>
          <cell r="P118">
            <v>0</v>
          </cell>
          <cell r="Q118">
            <v>0.7248</v>
          </cell>
          <cell r="R118">
            <v>0.72940000000000005</v>
          </cell>
          <cell r="S118">
            <v>2.1000000000000001E-2</v>
          </cell>
          <cell r="T118">
            <v>0</v>
          </cell>
          <cell r="U118">
            <v>0</v>
          </cell>
          <cell r="V118">
            <v>0</v>
          </cell>
          <cell r="W118">
            <v>0.75039999999999996</v>
          </cell>
          <cell r="X118">
            <v>0</v>
          </cell>
          <cell r="Y118">
            <v>0.75039999999999996</v>
          </cell>
          <cell r="Z118">
            <v>0.74239999999999995</v>
          </cell>
          <cell r="AA118">
            <v>1.9699999999999999E-2</v>
          </cell>
          <cell r="AB118">
            <v>0</v>
          </cell>
          <cell r="AC118">
            <v>0</v>
          </cell>
          <cell r="AD118">
            <v>0</v>
          </cell>
          <cell r="AE118">
            <v>0.76219999999999999</v>
          </cell>
          <cell r="AF118">
            <v>2.4299999999999999E-2</v>
          </cell>
          <cell r="AG118">
            <v>0.7379</v>
          </cell>
          <cell r="AH118">
            <v>0.78200000000000003</v>
          </cell>
          <cell r="AI118">
            <v>4.1599999999999998E-2</v>
          </cell>
          <cell r="AJ118">
            <v>0</v>
          </cell>
          <cell r="AK118">
            <v>0</v>
          </cell>
          <cell r="AL118">
            <v>0</v>
          </cell>
          <cell r="AM118">
            <v>0.8236</v>
          </cell>
          <cell r="AN118">
            <v>7.4999999999999997E-2</v>
          </cell>
          <cell r="AO118">
            <v>0.74860000000000004</v>
          </cell>
          <cell r="AP118">
            <v>0.82950000000000002</v>
          </cell>
          <cell r="AQ118">
            <v>0</v>
          </cell>
          <cell r="AR118">
            <v>-3.5499999999999997E-2</v>
          </cell>
          <cell r="AS118">
            <v>0</v>
          </cell>
          <cell r="AT118">
            <v>0</v>
          </cell>
          <cell r="AU118">
            <v>0.79400000000000004</v>
          </cell>
          <cell r="AV118">
            <v>4.41E-2</v>
          </cell>
          <cell r="AW118">
            <v>0.74990000000000001</v>
          </cell>
          <cell r="AX118">
            <v>0.83030000000000004</v>
          </cell>
          <cell r="AY118">
            <v>0</v>
          </cell>
          <cell r="AZ118">
            <v>-1.0800000000000001E-2</v>
          </cell>
          <cell r="BA118">
            <v>0</v>
          </cell>
          <cell r="BB118">
            <v>0</v>
          </cell>
          <cell r="BC118">
            <v>0.81950000000000001</v>
          </cell>
          <cell r="BD118">
            <v>6.9800000000000001E-2</v>
          </cell>
          <cell r="BE118">
            <v>0.74980000000000002</v>
          </cell>
        </row>
        <row r="119">
          <cell r="D119">
            <v>0.75</v>
          </cell>
          <cell r="G119" t="str">
            <v>(能力)</v>
          </cell>
          <cell r="H119">
            <v>2431</v>
          </cell>
          <cell r="I119" t="str">
            <v>(換算個数)</v>
          </cell>
          <cell r="J119">
            <v>2201</v>
          </cell>
          <cell r="K119">
            <v>147</v>
          </cell>
          <cell r="L119">
            <v>0</v>
          </cell>
          <cell r="M119">
            <v>0</v>
          </cell>
          <cell r="N119">
            <v>0</v>
          </cell>
          <cell r="O119">
            <v>2349</v>
          </cell>
          <cell r="P119">
            <v>0</v>
          </cell>
          <cell r="Q119">
            <v>2349</v>
          </cell>
          <cell r="R119">
            <v>2364</v>
          </cell>
          <cell r="S119">
            <v>68</v>
          </cell>
          <cell r="T119">
            <v>0</v>
          </cell>
          <cell r="U119">
            <v>0</v>
          </cell>
          <cell r="V119">
            <v>0</v>
          </cell>
          <cell r="W119">
            <v>2432</v>
          </cell>
          <cell r="X119">
            <v>0</v>
          </cell>
          <cell r="Y119">
            <v>2432</v>
          </cell>
          <cell r="Z119">
            <v>2407</v>
          </cell>
          <cell r="AA119">
            <v>63</v>
          </cell>
          <cell r="AB119">
            <v>0</v>
          </cell>
          <cell r="AC119">
            <v>0</v>
          </cell>
          <cell r="AD119">
            <v>0</v>
          </cell>
          <cell r="AE119">
            <v>2471</v>
          </cell>
          <cell r="AF119">
            <v>78</v>
          </cell>
          <cell r="AG119">
            <v>2392</v>
          </cell>
          <cell r="AH119">
            <v>2535</v>
          </cell>
          <cell r="AI119">
            <v>135</v>
          </cell>
          <cell r="AJ119">
            <v>0</v>
          </cell>
          <cell r="AK119">
            <v>0</v>
          </cell>
          <cell r="AL119">
            <v>0</v>
          </cell>
          <cell r="AM119">
            <v>2670</v>
          </cell>
          <cell r="AN119">
            <v>243</v>
          </cell>
          <cell r="AO119">
            <v>2427</v>
          </cell>
          <cell r="AP119">
            <v>2689</v>
          </cell>
          <cell r="AQ119">
            <v>0</v>
          </cell>
          <cell r="AR119">
            <v>-115</v>
          </cell>
          <cell r="AS119">
            <v>0</v>
          </cell>
          <cell r="AT119">
            <v>0</v>
          </cell>
          <cell r="AU119">
            <v>2574</v>
          </cell>
          <cell r="AV119">
            <v>143</v>
          </cell>
          <cell r="AW119">
            <v>2431</v>
          </cell>
          <cell r="AX119">
            <v>2692</v>
          </cell>
          <cell r="AY119">
            <v>0</v>
          </cell>
          <cell r="AZ119">
            <v>-35</v>
          </cell>
          <cell r="BA119">
            <v>0</v>
          </cell>
          <cell r="BB119">
            <v>0</v>
          </cell>
          <cell r="BC119">
            <v>2657</v>
          </cell>
          <cell r="BD119">
            <v>226</v>
          </cell>
          <cell r="BE119">
            <v>2430</v>
          </cell>
        </row>
        <row r="120">
          <cell r="C120" t="str">
            <v>汎用</v>
          </cell>
          <cell r="E120" t="str">
            <v>2S</v>
          </cell>
          <cell r="F120">
            <v>930</v>
          </cell>
          <cell r="G120">
            <v>4</v>
          </cell>
          <cell r="H120">
            <v>223200</v>
          </cell>
          <cell r="I120" t="str">
            <v>月産個数</v>
          </cell>
          <cell r="J120">
            <v>33286</v>
          </cell>
          <cell r="K120">
            <v>1500</v>
          </cell>
          <cell r="L120">
            <v>0</v>
          </cell>
          <cell r="M120">
            <v>0</v>
          </cell>
          <cell r="N120">
            <v>0</v>
          </cell>
          <cell r="O120">
            <v>34786</v>
          </cell>
          <cell r="P120">
            <v>0</v>
          </cell>
          <cell r="R120">
            <v>35167</v>
          </cell>
          <cell r="S120">
            <v>1500</v>
          </cell>
          <cell r="T120">
            <v>0</v>
          </cell>
          <cell r="U120">
            <v>0</v>
          </cell>
          <cell r="V120">
            <v>0</v>
          </cell>
          <cell r="W120">
            <v>36667</v>
          </cell>
          <cell r="X120">
            <v>0</v>
          </cell>
          <cell r="Z120">
            <v>41229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41229</v>
          </cell>
          <cell r="AF120">
            <v>55800</v>
          </cell>
          <cell r="AH120">
            <v>39263</v>
          </cell>
          <cell r="AI120">
            <v>2900</v>
          </cell>
          <cell r="AJ120">
            <v>0</v>
          </cell>
          <cell r="AK120">
            <v>0</v>
          </cell>
          <cell r="AL120">
            <v>0</v>
          </cell>
          <cell r="AM120">
            <v>42163</v>
          </cell>
          <cell r="AN120">
            <v>156600</v>
          </cell>
          <cell r="AP120">
            <v>36203</v>
          </cell>
          <cell r="AQ120">
            <v>0</v>
          </cell>
          <cell r="AR120">
            <v>-1700</v>
          </cell>
          <cell r="AS120">
            <v>0</v>
          </cell>
          <cell r="AT120">
            <v>0</v>
          </cell>
          <cell r="AU120">
            <v>34503</v>
          </cell>
          <cell r="AV120">
            <v>78300</v>
          </cell>
          <cell r="AX120">
            <v>44530</v>
          </cell>
          <cell r="AY120">
            <v>0</v>
          </cell>
          <cell r="AZ120">
            <v>300</v>
          </cell>
          <cell r="BA120">
            <v>0</v>
          </cell>
          <cell r="BB120">
            <v>0</v>
          </cell>
          <cell r="BC120">
            <v>44830</v>
          </cell>
          <cell r="BD120">
            <v>156600</v>
          </cell>
        </row>
        <row r="121">
          <cell r="C121" t="str">
            <v>カバー</v>
          </cell>
          <cell r="E121" t="str">
            <v>3S</v>
          </cell>
          <cell r="F121">
            <v>1305</v>
          </cell>
          <cell r="G121">
            <v>4</v>
          </cell>
          <cell r="H121">
            <v>313200</v>
          </cell>
          <cell r="I121" t="str">
            <v>日産個数</v>
          </cell>
          <cell r="J121">
            <v>1664</v>
          </cell>
          <cell r="K121">
            <v>75</v>
          </cell>
          <cell r="L121">
            <v>0</v>
          </cell>
          <cell r="M121">
            <v>0</v>
          </cell>
          <cell r="N121">
            <v>0</v>
          </cell>
          <cell r="O121">
            <v>1739</v>
          </cell>
          <cell r="P121">
            <v>0</v>
          </cell>
          <cell r="R121">
            <v>1851</v>
          </cell>
          <cell r="S121">
            <v>79</v>
          </cell>
          <cell r="T121">
            <v>0</v>
          </cell>
          <cell r="U121">
            <v>0</v>
          </cell>
          <cell r="V121">
            <v>0</v>
          </cell>
          <cell r="W121">
            <v>1930</v>
          </cell>
          <cell r="X121">
            <v>0</v>
          </cell>
          <cell r="Z121">
            <v>1874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1874</v>
          </cell>
          <cell r="AF121" t="str">
            <v>2S/1</v>
          </cell>
          <cell r="AH121">
            <v>1963</v>
          </cell>
          <cell r="AI121">
            <v>145</v>
          </cell>
          <cell r="AJ121">
            <v>0</v>
          </cell>
          <cell r="AK121">
            <v>0</v>
          </cell>
          <cell r="AL121">
            <v>0</v>
          </cell>
          <cell r="AM121">
            <v>2108</v>
          </cell>
          <cell r="AN121" t="str">
            <v>3S/2</v>
          </cell>
          <cell r="AP121">
            <v>2129</v>
          </cell>
          <cell r="AQ121">
            <v>0</v>
          </cell>
          <cell r="AR121">
            <v>-100</v>
          </cell>
          <cell r="AS121">
            <v>0</v>
          </cell>
          <cell r="AT121">
            <v>0</v>
          </cell>
          <cell r="AU121">
            <v>2029</v>
          </cell>
          <cell r="AV121" t="str">
            <v>3S/1</v>
          </cell>
          <cell r="AX121">
            <v>2071</v>
          </cell>
          <cell r="AY121">
            <v>0</v>
          </cell>
          <cell r="AZ121">
            <v>14</v>
          </cell>
          <cell r="BA121">
            <v>0</v>
          </cell>
          <cell r="BB121">
            <v>0</v>
          </cell>
          <cell r="BC121">
            <v>2085</v>
          </cell>
          <cell r="BD121" t="str">
            <v>3S/2</v>
          </cell>
        </row>
        <row r="122">
          <cell r="I122" t="str">
            <v>負荷工数</v>
          </cell>
          <cell r="J122">
            <v>67060</v>
          </cell>
          <cell r="K122">
            <v>3023</v>
          </cell>
          <cell r="L122">
            <v>0</v>
          </cell>
          <cell r="M122">
            <v>0</v>
          </cell>
          <cell r="N122">
            <v>0</v>
          </cell>
          <cell r="O122">
            <v>70082</v>
          </cell>
          <cell r="P122">
            <v>0</v>
          </cell>
          <cell r="Q122">
            <v>70082</v>
          </cell>
          <cell r="R122">
            <v>74595</v>
          </cell>
          <cell r="S122">
            <v>3184</v>
          </cell>
          <cell r="T122">
            <v>0</v>
          </cell>
          <cell r="U122">
            <v>0</v>
          </cell>
          <cell r="V122">
            <v>0</v>
          </cell>
          <cell r="W122">
            <v>77778</v>
          </cell>
          <cell r="X122">
            <v>0</v>
          </cell>
          <cell r="Y122">
            <v>77778</v>
          </cell>
          <cell r="Z122">
            <v>75523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75523</v>
          </cell>
          <cell r="AF122">
            <v>2536</v>
          </cell>
          <cell r="AG122">
            <v>72987</v>
          </cell>
          <cell r="AH122">
            <v>79110</v>
          </cell>
          <cell r="AI122">
            <v>5844</v>
          </cell>
          <cell r="AJ122">
            <v>0</v>
          </cell>
          <cell r="AK122">
            <v>0</v>
          </cell>
          <cell r="AL122">
            <v>0</v>
          </cell>
          <cell r="AM122">
            <v>84953</v>
          </cell>
          <cell r="AN122">
            <v>7830</v>
          </cell>
          <cell r="AO122">
            <v>77123</v>
          </cell>
          <cell r="AP122">
            <v>85798</v>
          </cell>
          <cell r="AQ122">
            <v>0</v>
          </cell>
          <cell r="AR122">
            <v>-4030</v>
          </cell>
          <cell r="AS122">
            <v>0</v>
          </cell>
          <cell r="AT122">
            <v>0</v>
          </cell>
          <cell r="AU122">
            <v>81768</v>
          </cell>
          <cell r="AV122">
            <v>4606</v>
          </cell>
          <cell r="AW122">
            <v>77162</v>
          </cell>
          <cell r="AX122">
            <v>83461</v>
          </cell>
          <cell r="AY122">
            <v>0</v>
          </cell>
          <cell r="AZ122">
            <v>564</v>
          </cell>
          <cell r="BA122">
            <v>0</v>
          </cell>
          <cell r="BB122">
            <v>0</v>
          </cell>
          <cell r="BC122">
            <v>84025</v>
          </cell>
          <cell r="BD122">
            <v>7284</v>
          </cell>
          <cell r="BE122">
            <v>76741</v>
          </cell>
        </row>
        <row r="123">
          <cell r="I123" t="str">
            <v>2S負荷率</v>
          </cell>
          <cell r="J123">
            <v>0.3004</v>
          </cell>
          <cell r="K123">
            <v>1.35E-2</v>
          </cell>
          <cell r="L123">
            <v>0</v>
          </cell>
          <cell r="M123">
            <v>0</v>
          </cell>
          <cell r="N123">
            <v>0</v>
          </cell>
          <cell r="O123">
            <v>0.314</v>
          </cell>
          <cell r="P123">
            <v>0</v>
          </cell>
          <cell r="Q123">
            <v>0.314</v>
          </cell>
          <cell r="R123">
            <v>0.3342</v>
          </cell>
          <cell r="S123">
            <v>1.43E-2</v>
          </cell>
          <cell r="T123">
            <v>0</v>
          </cell>
          <cell r="U123">
            <v>0</v>
          </cell>
          <cell r="V123">
            <v>0</v>
          </cell>
          <cell r="W123">
            <v>0.34849999999999998</v>
          </cell>
          <cell r="X123">
            <v>0</v>
          </cell>
          <cell r="Y123">
            <v>0.34849999999999998</v>
          </cell>
          <cell r="Z123">
            <v>0.33839999999999998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0.33839999999999998</v>
          </cell>
          <cell r="AF123">
            <v>1.14E-2</v>
          </cell>
          <cell r="AG123">
            <v>0.32700000000000001</v>
          </cell>
          <cell r="AH123">
            <v>0.35439999999999999</v>
          </cell>
          <cell r="AI123">
            <v>2.6200000000000001E-2</v>
          </cell>
          <cell r="AJ123">
            <v>0</v>
          </cell>
          <cell r="AK123">
            <v>0</v>
          </cell>
          <cell r="AL123">
            <v>0</v>
          </cell>
          <cell r="AM123">
            <v>0.38059999999999999</v>
          </cell>
          <cell r="AN123">
            <v>3.5099999999999999E-2</v>
          </cell>
          <cell r="AO123">
            <v>0.34549999999999997</v>
          </cell>
          <cell r="AP123">
            <v>0.38440000000000002</v>
          </cell>
          <cell r="AQ123">
            <v>0</v>
          </cell>
          <cell r="AR123">
            <v>-1.8100000000000002E-2</v>
          </cell>
          <cell r="AS123">
            <v>0</v>
          </cell>
          <cell r="AT123">
            <v>0</v>
          </cell>
          <cell r="AU123">
            <v>0.36630000000000001</v>
          </cell>
          <cell r="AV123">
            <v>2.06E-2</v>
          </cell>
          <cell r="AW123">
            <v>0.34570000000000001</v>
          </cell>
          <cell r="AX123">
            <v>0.37390000000000001</v>
          </cell>
          <cell r="AY123">
            <v>0</v>
          </cell>
          <cell r="AZ123">
            <v>2.5000000000000001E-3</v>
          </cell>
          <cell r="BA123">
            <v>0</v>
          </cell>
          <cell r="BB123">
            <v>0</v>
          </cell>
          <cell r="BC123">
            <v>0.3765</v>
          </cell>
          <cell r="BD123">
            <v>3.2599999999999997E-2</v>
          </cell>
          <cell r="BE123">
            <v>0.34379999999999999</v>
          </cell>
        </row>
        <row r="124">
          <cell r="C124" t="str">
            <v>代表工数</v>
          </cell>
          <cell r="D124">
            <v>96.6</v>
          </cell>
          <cell r="I124" t="str">
            <v>3S負荷率</v>
          </cell>
          <cell r="J124">
            <v>0.21410000000000001</v>
          </cell>
          <cell r="K124">
            <v>9.7000000000000003E-3</v>
          </cell>
          <cell r="L124">
            <v>0</v>
          </cell>
          <cell r="M124">
            <v>0</v>
          </cell>
          <cell r="N124">
            <v>0</v>
          </cell>
          <cell r="O124">
            <v>0.2238</v>
          </cell>
          <cell r="P124">
            <v>0</v>
          </cell>
          <cell r="Q124">
            <v>0.2238</v>
          </cell>
          <cell r="R124">
            <v>0.2382</v>
          </cell>
          <cell r="S124">
            <v>1.0200000000000001E-2</v>
          </cell>
          <cell r="T124">
            <v>0</v>
          </cell>
          <cell r="U124">
            <v>0</v>
          </cell>
          <cell r="V124">
            <v>0</v>
          </cell>
          <cell r="W124">
            <v>0.24829999999999999</v>
          </cell>
          <cell r="X124">
            <v>0</v>
          </cell>
          <cell r="Y124">
            <v>0.24829999999999999</v>
          </cell>
          <cell r="Z124">
            <v>0.24110000000000001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0.24110000000000001</v>
          </cell>
          <cell r="AF124">
            <v>8.0999999999999996E-3</v>
          </cell>
          <cell r="AG124">
            <v>0.23300000000000001</v>
          </cell>
          <cell r="AH124">
            <v>0.25259999999999999</v>
          </cell>
          <cell r="AI124">
            <v>1.8700000000000001E-2</v>
          </cell>
          <cell r="AJ124">
            <v>0</v>
          </cell>
          <cell r="AK124">
            <v>0</v>
          </cell>
          <cell r="AL124">
            <v>0</v>
          </cell>
          <cell r="AM124">
            <v>0.2712</v>
          </cell>
          <cell r="AN124">
            <v>2.5000000000000001E-2</v>
          </cell>
          <cell r="AO124">
            <v>0.2462</v>
          </cell>
          <cell r="AP124">
            <v>0.27389999999999998</v>
          </cell>
          <cell r="AQ124">
            <v>0</v>
          </cell>
          <cell r="AR124">
            <v>-1.29E-2</v>
          </cell>
          <cell r="AS124">
            <v>0</v>
          </cell>
          <cell r="AT124">
            <v>0</v>
          </cell>
          <cell r="AU124">
            <v>0.2611</v>
          </cell>
          <cell r="AV124">
            <v>1.47E-2</v>
          </cell>
          <cell r="AW124">
            <v>0.24640000000000001</v>
          </cell>
          <cell r="AX124">
            <v>0.26650000000000001</v>
          </cell>
          <cell r="AY124">
            <v>0</v>
          </cell>
          <cell r="AZ124">
            <v>1.8E-3</v>
          </cell>
          <cell r="BA124">
            <v>0</v>
          </cell>
          <cell r="BB124">
            <v>0</v>
          </cell>
          <cell r="BC124">
            <v>0.26829999999999998</v>
          </cell>
          <cell r="BD124">
            <v>2.3300000000000001E-2</v>
          </cell>
          <cell r="BE124">
            <v>0.245</v>
          </cell>
        </row>
        <row r="125">
          <cell r="D125">
            <v>0.25</v>
          </cell>
          <cell r="G125" t="str">
            <v>(能力)</v>
          </cell>
          <cell r="H125">
            <v>810</v>
          </cell>
          <cell r="I125" t="str">
            <v>(能力)</v>
          </cell>
          <cell r="J125">
            <v>694</v>
          </cell>
          <cell r="K125">
            <v>31</v>
          </cell>
          <cell r="L125">
            <v>0</v>
          </cell>
          <cell r="M125">
            <v>0</v>
          </cell>
          <cell r="N125">
            <v>0</v>
          </cell>
          <cell r="O125">
            <v>725</v>
          </cell>
          <cell r="P125">
            <v>0</v>
          </cell>
          <cell r="Q125">
            <v>725</v>
          </cell>
          <cell r="R125">
            <v>772</v>
          </cell>
          <cell r="S125">
            <v>32</v>
          </cell>
          <cell r="T125">
            <v>0</v>
          </cell>
          <cell r="U125">
            <v>0</v>
          </cell>
          <cell r="V125">
            <v>0</v>
          </cell>
          <cell r="W125">
            <v>805</v>
          </cell>
          <cell r="X125">
            <v>0</v>
          </cell>
          <cell r="Y125">
            <v>805</v>
          </cell>
          <cell r="Z125">
            <v>781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781</v>
          </cell>
          <cell r="AF125">
            <v>26</v>
          </cell>
          <cell r="AG125">
            <v>755</v>
          </cell>
          <cell r="AH125">
            <v>818</v>
          </cell>
          <cell r="AI125">
            <v>60</v>
          </cell>
          <cell r="AJ125">
            <v>0</v>
          </cell>
          <cell r="AK125">
            <v>0</v>
          </cell>
          <cell r="AL125">
            <v>0</v>
          </cell>
          <cell r="AM125">
            <v>879</v>
          </cell>
          <cell r="AN125">
            <v>81</v>
          </cell>
          <cell r="AO125">
            <v>798</v>
          </cell>
          <cell r="AP125">
            <v>888</v>
          </cell>
          <cell r="AQ125">
            <v>0</v>
          </cell>
          <cell r="AR125">
            <v>-41</v>
          </cell>
          <cell r="AS125">
            <v>0</v>
          </cell>
          <cell r="AT125">
            <v>0</v>
          </cell>
          <cell r="AU125">
            <v>846</v>
          </cell>
          <cell r="AV125">
            <v>47</v>
          </cell>
          <cell r="AW125">
            <v>798</v>
          </cell>
          <cell r="AX125">
            <v>863</v>
          </cell>
          <cell r="AY125">
            <v>0</v>
          </cell>
          <cell r="AZ125">
            <v>5</v>
          </cell>
          <cell r="BA125">
            <v>0</v>
          </cell>
          <cell r="BB125">
            <v>0</v>
          </cell>
          <cell r="BC125">
            <v>869</v>
          </cell>
          <cell r="BD125">
            <v>75</v>
          </cell>
          <cell r="BE125">
            <v>794</v>
          </cell>
        </row>
        <row r="126">
          <cell r="C126" t="str">
            <v>汎用</v>
          </cell>
          <cell r="E126" t="str">
            <v>2S</v>
          </cell>
          <cell r="F126">
            <v>930</v>
          </cell>
          <cell r="G126">
            <v>4</v>
          </cell>
          <cell r="H126">
            <v>223200</v>
          </cell>
          <cell r="I126" t="str">
            <v>月産個数</v>
          </cell>
          <cell r="J126">
            <v>0</v>
          </cell>
          <cell r="K126">
            <v>0</v>
          </cell>
          <cell r="L126">
            <v>0</v>
          </cell>
          <cell r="M126">
            <v>2800</v>
          </cell>
          <cell r="N126">
            <v>0</v>
          </cell>
          <cell r="O126">
            <v>2800</v>
          </cell>
          <cell r="R126">
            <v>955.42105263157896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Z126">
            <v>1098.2727272727273</v>
          </cell>
          <cell r="AA126">
            <v>0</v>
          </cell>
          <cell r="AB126">
            <v>0</v>
          </cell>
          <cell r="AC126">
            <v>1600</v>
          </cell>
          <cell r="AD126">
            <v>0</v>
          </cell>
          <cell r="AE126">
            <v>1600</v>
          </cell>
          <cell r="AH126">
            <v>1056.4000000000001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P126">
            <v>1010.9411764705883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X126">
            <v>1169.5348837209303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C127" t="str">
            <v>ヘッド</v>
          </cell>
          <cell r="E127" t="str">
            <v>3S</v>
          </cell>
          <cell r="F127">
            <v>1305</v>
          </cell>
          <cell r="G127">
            <v>4</v>
          </cell>
          <cell r="H127">
            <v>313200</v>
          </cell>
          <cell r="I127" t="str">
            <v>日産個数</v>
          </cell>
          <cell r="J127">
            <v>0</v>
          </cell>
          <cell r="K127">
            <v>0</v>
          </cell>
          <cell r="L127">
            <v>0</v>
          </cell>
          <cell r="M127">
            <v>140</v>
          </cell>
          <cell r="N127">
            <v>0</v>
          </cell>
          <cell r="O127">
            <v>140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73</v>
          </cell>
          <cell r="AD127">
            <v>0</v>
          </cell>
          <cell r="AE127">
            <v>73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</row>
        <row r="128">
          <cell r="I128" t="str">
            <v>負荷工数</v>
          </cell>
          <cell r="J128">
            <v>0</v>
          </cell>
          <cell r="K128">
            <v>0</v>
          </cell>
          <cell r="L128">
            <v>0</v>
          </cell>
          <cell r="M128">
            <v>15540</v>
          </cell>
          <cell r="N128">
            <v>0</v>
          </cell>
          <cell r="O128">
            <v>15540</v>
          </cell>
          <cell r="P128">
            <v>0</v>
          </cell>
          <cell r="Q128">
            <v>15540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8103</v>
          </cell>
          <cell r="AD128">
            <v>0</v>
          </cell>
          <cell r="AE128">
            <v>8103</v>
          </cell>
          <cell r="AF128">
            <v>0</v>
          </cell>
          <cell r="AG128">
            <v>8103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</row>
        <row r="129">
          <cell r="I129" t="str">
            <v>2S負荷率</v>
          </cell>
          <cell r="J129">
            <v>0</v>
          </cell>
          <cell r="K129">
            <v>0</v>
          </cell>
          <cell r="L129">
            <v>0</v>
          </cell>
          <cell r="M129">
            <v>6.9599999999999995E-2</v>
          </cell>
          <cell r="N129">
            <v>0</v>
          </cell>
          <cell r="O129">
            <v>6.9599999999999995E-2</v>
          </cell>
          <cell r="P129">
            <v>0</v>
          </cell>
          <cell r="Q129">
            <v>6.9599999999999995E-2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3.6299999999999999E-2</v>
          </cell>
          <cell r="AD129">
            <v>0</v>
          </cell>
          <cell r="AE129">
            <v>3.6299999999999999E-2</v>
          </cell>
          <cell r="AF129">
            <v>0</v>
          </cell>
          <cell r="AG129">
            <v>3.6299999999999999E-2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</row>
        <row r="130">
          <cell r="C130" t="str">
            <v>代表工数</v>
          </cell>
          <cell r="D130">
            <v>96.6</v>
          </cell>
          <cell r="I130" t="str">
            <v>3S負荷率</v>
          </cell>
          <cell r="J130">
            <v>0</v>
          </cell>
          <cell r="K130">
            <v>0</v>
          </cell>
          <cell r="L130">
            <v>0</v>
          </cell>
          <cell r="M130">
            <v>4.9599999999999998E-2</v>
          </cell>
          <cell r="N130">
            <v>0</v>
          </cell>
          <cell r="O130">
            <v>4.9599999999999998E-2</v>
          </cell>
          <cell r="P130">
            <v>0</v>
          </cell>
          <cell r="Q130">
            <v>4.9599999999999998E-2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2.5899999999999999E-2</v>
          </cell>
          <cell r="AD130">
            <v>0</v>
          </cell>
          <cell r="AE130">
            <v>2.5899999999999999E-2</v>
          </cell>
          <cell r="AF130">
            <v>0</v>
          </cell>
          <cell r="AG130">
            <v>2.5899999999999999E-2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</row>
        <row r="131">
          <cell r="D131">
            <v>0</v>
          </cell>
          <cell r="G131" t="str">
            <v>(能力)</v>
          </cell>
          <cell r="H131">
            <v>0</v>
          </cell>
          <cell r="I131" t="str">
            <v>(能力)</v>
          </cell>
          <cell r="J131">
            <v>0</v>
          </cell>
          <cell r="K131">
            <v>0</v>
          </cell>
          <cell r="L131">
            <v>0</v>
          </cell>
          <cell r="M131">
            <v>160</v>
          </cell>
          <cell r="N131">
            <v>0</v>
          </cell>
          <cell r="O131">
            <v>160</v>
          </cell>
          <cell r="P131">
            <v>0</v>
          </cell>
          <cell r="Q131">
            <v>160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83</v>
          </cell>
          <cell r="AD131">
            <v>0</v>
          </cell>
          <cell r="AE131">
            <v>83</v>
          </cell>
          <cell r="AF131">
            <v>0</v>
          </cell>
          <cell r="AG131">
            <v>83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</row>
        <row r="132">
          <cell r="C132" t="str">
            <v>汎用</v>
          </cell>
          <cell r="E132" t="str">
            <v>2S</v>
          </cell>
          <cell r="F132">
            <v>930</v>
          </cell>
          <cell r="G132">
            <v>4</v>
          </cell>
          <cell r="H132">
            <v>223200</v>
          </cell>
          <cell r="I132" t="str">
            <v>月産個数</v>
          </cell>
          <cell r="J132">
            <v>77798</v>
          </cell>
          <cell r="K132">
            <v>4500</v>
          </cell>
          <cell r="L132">
            <v>0</v>
          </cell>
          <cell r="M132">
            <v>2800</v>
          </cell>
          <cell r="N132">
            <v>0</v>
          </cell>
          <cell r="O132">
            <v>85098</v>
          </cell>
          <cell r="R132">
            <v>81527.421052631573</v>
          </cell>
          <cell r="S132">
            <v>2800</v>
          </cell>
          <cell r="T132">
            <v>0</v>
          </cell>
          <cell r="U132">
            <v>0</v>
          </cell>
          <cell r="V132">
            <v>0</v>
          </cell>
          <cell r="W132">
            <v>83372</v>
          </cell>
          <cell r="Z132">
            <v>95959.272727272721</v>
          </cell>
          <cell r="AA132">
            <v>1400</v>
          </cell>
          <cell r="AB132">
            <v>0</v>
          </cell>
          <cell r="AC132">
            <v>1600</v>
          </cell>
          <cell r="AD132">
            <v>0</v>
          </cell>
          <cell r="AE132">
            <v>97861</v>
          </cell>
          <cell r="AF132">
            <v>223200</v>
          </cell>
          <cell r="AH132">
            <v>91608.4</v>
          </cell>
          <cell r="AI132">
            <v>5600</v>
          </cell>
          <cell r="AJ132">
            <v>0</v>
          </cell>
          <cell r="AK132">
            <v>0</v>
          </cell>
          <cell r="AL132">
            <v>0</v>
          </cell>
          <cell r="AM132">
            <v>96152</v>
          </cell>
          <cell r="AN132">
            <v>626400</v>
          </cell>
          <cell r="AP132">
            <v>83402.941176470587</v>
          </cell>
          <cell r="AQ132">
            <v>0</v>
          </cell>
          <cell r="AR132">
            <v>-3650</v>
          </cell>
          <cell r="AS132">
            <v>0</v>
          </cell>
          <cell r="AT132">
            <v>0</v>
          </cell>
          <cell r="AU132">
            <v>78742</v>
          </cell>
          <cell r="AV132">
            <v>313200</v>
          </cell>
          <cell r="AX132">
            <v>104274.53488372093</v>
          </cell>
          <cell r="AY132">
            <v>0</v>
          </cell>
          <cell r="AZ132">
            <v>-450</v>
          </cell>
          <cell r="BA132">
            <v>0</v>
          </cell>
          <cell r="BB132">
            <v>0</v>
          </cell>
          <cell r="BC132">
            <v>102655</v>
          </cell>
          <cell r="BD132">
            <v>626400</v>
          </cell>
        </row>
        <row r="133">
          <cell r="C133" t="str">
            <v xml:space="preserve">  ５００ton</v>
          </cell>
          <cell r="E133" t="str">
            <v>3S</v>
          </cell>
          <cell r="F133">
            <v>1305</v>
          </cell>
          <cell r="G133">
            <v>4</v>
          </cell>
          <cell r="H133">
            <v>313200</v>
          </cell>
          <cell r="I133" t="str">
            <v>日産個数</v>
          </cell>
          <cell r="J133">
            <v>3890</v>
          </cell>
          <cell r="K133">
            <v>225</v>
          </cell>
          <cell r="L133">
            <v>0</v>
          </cell>
          <cell r="M133">
            <v>140</v>
          </cell>
          <cell r="N133">
            <v>0</v>
          </cell>
          <cell r="O133">
            <v>4255</v>
          </cell>
          <cell r="R133">
            <v>4242</v>
          </cell>
          <cell r="S133">
            <v>147</v>
          </cell>
          <cell r="T133">
            <v>0</v>
          </cell>
          <cell r="U133">
            <v>0</v>
          </cell>
          <cell r="V133">
            <v>0</v>
          </cell>
          <cell r="W133">
            <v>4389</v>
          </cell>
          <cell r="Z133">
            <v>4311</v>
          </cell>
          <cell r="AA133">
            <v>64</v>
          </cell>
          <cell r="AB133">
            <v>0</v>
          </cell>
          <cell r="AC133">
            <v>73</v>
          </cell>
          <cell r="AD133">
            <v>0</v>
          </cell>
          <cell r="AE133">
            <v>4448</v>
          </cell>
          <cell r="AF133" t="str">
            <v>2S/1</v>
          </cell>
          <cell r="AH133">
            <v>4527</v>
          </cell>
          <cell r="AI133">
            <v>280</v>
          </cell>
          <cell r="AJ133">
            <v>0</v>
          </cell>
          <cell r="AK133">
            <v>0</v>
          </cell>
          <cell r="AL133">
            <v>0</v>
          </cell>
          <cell r="AM133">
            <v>4807</v>
          </cell>
          <cell r="AN133" t="str">
            <v>3S/2</v>
          </cell>
          <cell r="AP133">
            <v>4846</v>
          </cell>
          <cell r="AQ133">
            <v>0</v>
          </cell>
          <cell r="AR133">
            <v>-215</v>
          </cell>
          <cell r="AS133">
            <v>0</v>
          </cell>
          <cell r="AT133">
            <v>0</v>
          </cell>
          <cell r="AU133">
            <v>4631</v>
          </cell>
          <cell r="AV133" t="str">
            <v>3S/1</v>
          </cell>
          <cell r="AX133">
            <v>4795</v>
          </cell>
          <cell r="AY133">
            <v>0</v>
          </cell>
          <cell r="AZ133">
            <v>-21</v>
          </cell>
          <cell r="BA133">
            <v>0</v>
          </cell>
          <cell r="BB133">
            <v>0</v>
          </cell>
          <cell r="BC133">
            <v>4774</v>
          </cell>
          <cell r="BD133" t="str">
            <v>3S/2</v>
          </cell>
        </row>
        <row r="134">
          <cell r="C134" t="str">
            <v xml:space="preserve">  合計</v>
          </cell>
          <cell r="I134" t="str">
            <v>負荷工数</v>
          </cell>
          <cell r="J134">
            <v>279760</v>
          </cell>
          <cell r="K134">
            <v>17318</v>
          </cell>
          <cell r="L134">
            <v>0</v>
          </cell>
          <cell r="M134">
            <v>15540</v>
          </cell>
          <cell r="N134">
            <v>0</v>
          </cell>
          <cell r="O134">
            <v>312617</v>
          </cell>
          <cell r="P134">
            <v>0</v>
          </cell>
          <cell r="Q134">
            <v>312617</v>
          </cell>
          <cell r="R134">
            <v>303046</v>
          </cell>
          <cell r="S134">
            <v>9753</v>
          </cell>
          <cell r="T134">
            <v>0</v>
          </cell>
          <cell r="U134">
            <v>0</v>
          </cell>
          <cell r="V134">
            <v>0</v>
          </cell>
          <cell r="W134">
            <v>312798</v>
          </cell>
          <cell r="X134">
            <v>0</v>
          </cell>
          <cell r="Y134">
            <v>312798</v>
          </cell>
          <cell r="Z134">
            <v>308046</v>
          </cell>
          <cell r="AA134">
            <v>6182</v>
          </cell>
          <cell r="AB134">
            <v>0</v>
          </cell>
          <cell r="AC134">
            <v>8103</v>
          </cell>
          <cell r="AD134">
            <v>0</v>
          </cell>
          <cell r="AE134">
            <v>322332</v>
          </cell>
          <cell r="AF134">
            <v>10145</v>
          </cell>
          <cell r="AG134">
            <v>312187</v>
          </cell>
          <cell r="AH134">
            <v>324036</v>
          </cell>
          <cell r="AI134">
            <v>18885</v>
          </cell>
          <cell r="AJ134">
            <v>0</v>
          </cell>
          <cell r="AK134">
            <v>0</v>
          </cell>
          <cell r="AL134">
            <v>0</v>
          </cell>
          <cell r="AM134">
            <v>342920</v>
          </cell>
          <cell r="AN134">
            <v>31320</v>
          </cell>
          <cell r="AO134">
            <v>311600</v>
          </cell>
          <cell r="AP134">
            <v>345582</v>
          </cell>
          <cell r="AQ134">
            <v>0</v>
          </cell>
          <cell r="AR134">
            <v>-15139</v>
          </cell>
          <cell r="AS134">
            <v>0</v>
          </cell>
          <cell r="AT134">
            <v>0</v>
          </cell>
          <cell r="AU134">
            <v>330443</v>
          </cell>
          <cell r="AV134">
            <v>18424</v>
          </cell>
          <cell r="AW134">
            <v>312019</v>
          </cell>
          <cell r="AX134">
            <v>343521</v>
          </cell>
          <cell r="AY134">
            <v>0</v>
          </cell>
          <cell r="AZ134">
            <v>-2817</v>
          </cell>
          <cell r="BA134">
            <v>0</v>
          </cell>
          <cell r="BB134">
            <v>0</v>
          </cell>
          <cell r="BC134">
            <v>340704</v>
          </cell>
          <cell r="BD134">
            <v>29135</v>
          </cell>
          <cell r="BE134">
            <v>311569</v>
          </cell>
        </row>
        <row r="135">
          <cell r="I135" t="str">
            <v>2S負荷率</v>
          </cell>
          <cell r="J135">
            <v>1.2534000000000001</v>
          </cell>
          <cell r="K135">
            <v>7.7600000000000002E-2</v>
          </cell>
          <cell r="L135">
            <v>0</v>
          </cell>
          <cell r="M135">
            <v>6.9599999999999995E-2</v>
          </cell>
          <cell r="N135">
            <v>0</v>
          </cell>
          <cell r="O135">
            <v>1.4006000000000001</v>
          </cell>
          <cell r="P135">
            <v>0</v>
          </cell>
          <cell r="Q135">
            <v>1.4006000000000001</v>
          </cell>
          <cell r="R135">
            <v>1.3576999999999999</v>
          </cell>
          <cell r="S135">
            <v>4.3700000000000003E-2</v>
          </cell>
          <cell r="T135">
            <v>0</v>
          </cell>
          <cell r="U135">
            <v>0</v>
          </cell>
          <cell r="V135">
            <v>0</v>
          </cell>
          <cell r="W135">
            <v>1.4014</v>
          </cell>
          <cell r="X135">
            <v>0</v>
          </cell>
          <cell r="Y135">
            <v>1.4014</v>
          </cell>
          <cell r="Z135">
            <v>1.3801000000000001</v>
          </cell>
          <cell r="AA135">
            <v>2.7699999999999999E-2</v>
          </cell>
          <cell r="AB135">
            <v>0</v>
          </cell>
          <cell r="AC135">
            <v>3.6299999999999999E-2</v>
          </cell>
          <cell r="AD135">
            <v>0</v>
          </cell>
          <cell r="AE135">
            <v>1.4440999999999999</v>
          </cell>
          <cell r="AF135">
            <v>4.5499999999999999E-2</v>
          </cell>
          <cell r="AG135">
            <v>1.3987000000000001</v>
          </cell>
          <cell r="AH135">
            <v>1.4518</v>
          </cell>
          <cell r="AI135">
            <v>8.4599999999999995E-2</v>
          </cell>
          <cell r="AJ135">
            <v>0</v>
          </cell>
          <cell r="AK135">
            <v>0</v>
          </cell>
          <cell r="AL135">
            <v>0</v>
          </cell>
          <cell r="AM135">
            <v>1.5364</v>
          </cell>
          <cell r="AN135">
            <v>0.14030000000000001</v>
          </cell>
          <cell r="AO135">
            <v>1.3960999999999999</v>
          </cell>
          <cell r="AP135">
            <v>1.5483</v>
          </cell>
          <cell r="AQ135">
            <v>0</v>
          </cell>
          <cell r="AR135">
            <v>-6.7799999999999999E-2</v>
          </cell>
          <cell r="AS135">
            <v>0</v>
          </cell>
          <cell r="AT135">
            <v>0</v>
          </cell>
          <cell r="AU135">
            <v>1.4804999999999999</v>
          </cell>
          <cell r="AV135">
            <v>8.2500000000000004E-2</v>
          </cell>
          <cell r="AW135">
            <v>1.3978999999999999</v>
          </cell>
          <cell r="AX135">
            <v>1.5390999999999999</v>
          </cell>
          <cell r="AY135">
            <v>0</v>
          </cell>
          <cell r="AZ135">
            <v>-1.26E-2</v>
          </cell>
          <cell r="BA135">
            <v>0</v>
          </cell>
          <cell r="BB135">
            <v>0</v>
          </cell>
          <cell r="BC135">
            <v>1.5265</v>
          </cell>
          <cell r="BD135">
            <v>0.1305</v>
          </cell>
          <cell r="BE135">
            <v>1.3958999999999999</v>
          </cell>
        </row>
        <row r="136">
          <cell r="C136" t="str">
            <v>代表工数</v>
          </cell>
          <cell r="D136">
            <v>96.6</v>
          </cell>
          <cell r="I136" t="str">
            <v>3S負荷率</v>
          </cell>
          <cell r="J136">
            <v>0.89319999999999999</v>
          </cell>
          <cell r="K136">
            <v>5.5300000000000002E-2</v>
          </cell>
          <cell r="L136">
            <v>0</v>
          </cell>
          <cell r="M136">
            <v>4.9599999999999998E-2</v>
          </cell>
          <cell r="N136">
            <v>0</v>
          </cell>
          <cell r="O136">
            <v>0.99809999999999999</v>
          </cell>
          <cell r="P136">
            <v>0</v>
          </cell>
          <cell r="Q136">
            <v>0.99809999999999999</v>
          </cell>
          <cell r="R136">
            <v>0.96760000000000002</v>
          </cell>
          <cell r="S136">
            <v>3.1099999999999999E-2</v>
          </cell>
          <cell r="T136">
            <v>0</v>
          </cell>
          <cell r="U136">
            <v>0</v>
          </cell>
          <cell r="V136">
            <v>0</v>
          </cell>
          <cell r="W136">
            <v>0.99870000000000003</v>
          </cell>
          <cell r="X136">
            <v>0</v>
          </cell>
          <cell r="Y136">
            <v>0.99870000000000003</v>
          </cell>
          <cell r="Z136">
            <v>0.98350000000000004</v>
          </cell>
          <cell r="AA136">
            <v>1.9699999999999999E-2</v>
          </cell>
          <cell r="AB136">
            <v>0</v>
          </cell>
          <cell r="AC136">
            <v>2.5899999999999999E-2</v>
          </cell>
          <cell r="AD136">
            <v>0</v>
          </cell>
          <cell r="AE136">
            <v>1.0291999999999999</v>
          </cell>
          <cell r="AF136">
            <v>3.2399999999999998E-2</v>
          </cell>
          <cell r="AG136">
            <v>0.99680000000000002</v>
          </cell>
          <cell r="AH136">
            <v>1.0346</v>
          </cell>
          <cell r="AI136">
            <v>6.0299999999999999E-2</v>
          </cell>
          <cell r="AJ136">
            <v>0</v>
          </cell>
          <cell r="AK136">
            <v>0</v>
          </cell>
          <cell r="AL136">
            <v>0</v>
          </cell>
          <cell r="AM136">
            <v>1.0949</v>
          </cell>
          <cell r="AN136">
            <v>0.1</v>
          </cell>
          <cell r="AO136">
            <v>0.99490000000000001</v>
          </cell>
          <cell r="AP136">
            <v>1.1033999999999999</v>
          </cell>
          <cell r="AQ136">
            <v>0</v>
          </cell>
          <cell r="AR136">
            <v>-4.8300000000000003E-2</v>
          </cell>
          <cell r="AS136">
            <v>0</v>
          </cell>
          <cell r="AT136">
            <v>0</v>
          </cell>
          <cell r="AU136">
            <v>1.0550999999999999</v>
          </cell>
          <cell r="AV136">
            <v>5.8799999999999998E-2</v>
          </cell>
          <cell r="AW136">
            <v>0.99619999999999997</v>
          </cell>
          <cell r="AX136">
            <v>1.0968</v>
          </cell>
          <cell r="AY136">
            <v>0</v>
          </cell>
          <cell r="AZ136">
            <v>-8.9999999999999993E-3</v>
          </cell>
          <cell r="BA136">
            <v>0</v>
          </cell>
          <cell r="BB136">
            <v>0</v>
          </cell>
          <cell r="BC136">
            <v>1.0878000000000001</v>
          </cell>
          <cell r="BD136">
            <v>9.2999999999999999E-2</v>
          </cell>
          <cell r="BE136">
            <v>0.99480000000000002</v>
          </cell>
        </row>
        <row r="137">
          <cell r="C137" t="str">
            <v>(ZF6 C/B)</v>
          </cell>
          <cell r="D137">
            <v>1</v>
          </cell>
          <cell r="G137" t="str">
            <v>(代表能力)</v>
          </cell>
          <cell r="H137">
            <v>3242</v>
          </cell>
          <cell r="I137" t="str">
            <v>(能力)</v>
          </cell>
          <cell r="J137">
            <v>2896</v>
          </cell>
          <cell r="K137">
            <v>179</v>
          </cell>
          <cell r="L137">
            <v>0</v>
          </cell>
          <cell r="M137">
            <v>160</v>
          </cell>
          <cell r="N137">
            <v>0</v>
          </cell>
          <cell r="O137">
            <v>3236</v>
          </cell>
          <cell r="P137">
            <v>0</v>
          </cell>
          <cell r="Q137">
            <v>3236</v>
          </cell>
          <cell r="R137">
            <v>3137</v>
          </cell>
          <cell r="S137">
            <v>100</v>
          </cell>
          <cell r="T137">
            <v>0</v>
          </cell>
          <cell r="U137">
            <v>0</v>
          </cell>
          <cell r="V137">
            <v>0</v>
          </cell>
          <cell r="W137">
            <v>3238</v>
          </cell>
          <cell r="X137">
            <v>0</v>
          </cell>
          <cell r="Y137">
            <v>3238</v>
          </cell>
          <cell r="Z137">
            <v>3188</v>
          </cell>
          <cell r="AA137">
            <v>63</v>
          </cell>
          <cell r="AB137">
            <v>0</v>
          </cell>
          <cell r="AC137">
            <v>83</v>
          </cell>
          <cell r="AD137">
            <v>0</v>
          </cell>
          <cell r="AE137">
            <v>3336</v>
          </cell>
          <cell r="AF137">
            <v>105</v>
          </cell>
          <cell r="AG137">
            <v>3231</v>
          </cell>
          <cell r="AH137">
            <v>3354</v>
          </cell>
          <cell r="AI137">
            <v>195</v>
          </cell>
          <cell r="AJ137">
            <v>0</v>
          </cell>
          <cell r="AK137">
            <v>0</v>
          </cell>
          <cell r="AL137">
            <v>0</v>
          </cell>
          <cell r="AM137">
            <v>3549</v>
          </cell>
          <cell r="AN137">
            <v>324</v>
          </cell>
          <cell r="AO137">
            <v>3225</v>
          </cell>
          <cell r="AP137">
            <v>3577</v>
          </cell>
          <cell r="AQ137">
            <v>0</v>
          </cell>
          <cell r="AR137">
            <v>-156</v>
          </cell>
          <cell r="AS137">
            <v>0</v>
          </cell>
          <cell r="AT137">
            <v>0</v>
          </cell>
          <cell r="AU137">
            <v>3420</v>
          </cell>
          <cell r="AV137">
            <v>190</v>
          </cell>
          <cell r="AW137">
            <v>3230</v>
          </cell>
          <cell r="AX137">
            <v>3556</v>
          </cell>
          <cell r="AY137">
            <v>0</v>
          </cell>
          <cell r="AZ137">
            <v>-29</v>
          </cell>
          <cell r="BA137">
            <v>0</v>
          </cell>
          <cell r="BB137">
            <v>0</v>
          </cell>
          <cell r="BC137">
            <v>3526</v>
          </cell>
          <cell r="BD137">
            <v>301</v>
          </cell>
          <cell r="BE137">
            <v>3225</v>
          </cell>
        </row>
        <row r="138">
          <cell r="C138" t="str">
            <v>２Ｒ</v>
          </cell>
          <cell r="E138" t="str">
            <v>2S</v>
          </cell>
          <cell r="F138">
            <v>930</v>
          </cell>
          <cell r="G138">
            <v>1</v>
          </cell>
          <cell r="H138">
            <v>55800</v>
          </cell>
          <cell r="I138" t="str">
            <v>月産個数</v>
          </cell>
          <cell r="J138">
            <v>8852</v>
          </cell>
          <cell r="K138">
            <v>3000</v>
          </cell>
          <cell r="L138">
            <v>0</v>
          </cell>
          <cell r="M138">
            <v>-2800</v>
          </cell>
          <cell r="N138">
            <v>0</v>
          </cell>
          <cell r="O138">
            <v>9052</v>
          </cell>
          <cell r="R138">
            <v>6947</v>
          </cell>
          <cell r="S138">
            <v>1370</v>
          </cell>
          <cell r="T138">
            <v>0</v>
          </cell>
          <cell r="U138">
            <v>0</v>
          </cell>
          <cell r="V138">
            <v>0</v>
          </cell>
          <cell r="W138">
            <v>8317</v>
          </cell>
          <cell r="Z138">
            <v>7480</v>
          </cell>
          <cell r="AA138">
            <v>5278</v>
          </cell>
          <cell r="AB138">
            <v>0</v>
          </cell>
          <cell r="AC138">
            <v>-1600</v>
          </cell>
          <cell r="AD138">
            <v>0</v>
          </cell>
          <cell r="AE138">
            <v>11158</v>
          </cell>
          <cell r="AH138">
            <v>16082</v>
          </cell>
          <cell r="AI138">
            <v>2000</v>
          </cell>
          <cell r="AJ138">
            <v>-1800</v>
          </cell>
          <cell r="AK138">
            <v>-4681</v>
          </cell>
          <cell r="AL138">
            <v>0</v>
          </cell>
          <cell r="AM138">
            <v>11601</v>
          </cell>
          <cell r="AP138">
            <v>14416</v>
          </cell>
          <cell r="AQ138">
            <v>3126</v>
          </cell>
          <cell r="AR138">
            <v>-2568</v>
          </cell>
          <cell r="AS138">
            <v>-6303</v>
          </cell>
          <cell r="AT138">
            <v>0</v>
          </cell>
          <cell r="AU138">
            <v>8671</v>
          </cell>
          <cell r="AX138">
            <v>21915</v>
          </cell>
          <cell r="AY138">
            <v>0</v>
          </cell>
          <cell r="AZ138">
            <v>-3932</v>
          </cell>
          <cell r="BA138">
            <v>-6448</v>
          </cell>
          <cell r="BB138">
            <v>0</v>
          </cell>
          <cell r="BC138">
            <v>11535</v>
          </cell>
        </row>
        <row r="139">
          <cell r="C139" t="str">
            <v>　ケース</v>
          </cell>
          <cell r="E139" t="str">
            <v>3S</v>
          </cell>
          <cell r="F139">
            <v>1305</v>
          </cell>
          <cell r="G139">
            <v>1</v>
          </cell>
          <cell r="H139">
            <v>78300</v>
          </cell>
          <cell r="I139" t="str">
            <v>日産個数</v>
          </cell>
          <cell r="J139">
            <v>442</v>
          </cell>
          <cell r="K139">
            <v>150</v>
          </cell>
          <cell r="L139">
            <v>0</v>
          </cell>
          <cell r="M139">
            <v>-140</v>
          </cell>
          <cell r="N139">
            <v>0</v>
          </cell>
          <cell r="O139">
            <v>452</v>
          </cell>
          <cell r="R139">
            <v>364</v>
          </cell>
          <cell r="S139">
            <v>72</v>
          </cell>
          <cell r="T139">
            <v>0</v>
          </cell>
          <cell r="U139">
            <v>0</v>
          </cell>
          <cell r="V139">
            <v>0</v>
          </cell>
          <cell r="W139">
            <v>436</v>
          </cell>
          <cell r="Z139">
            <v>339</v>
          </cell>
          <cell r="AA139">
            <v>240</v>
          </cell>
          <cell r="AB139">
            <v>0</v>
          </cell>
          <cell r="AC139">
            <v>-73</v>
          </cell>
          <cell r="AD139">
            <v>0</v>
          </cell>
          <cell r="AE139">
            <v>505</v>
          </cell>
          <cell r="AH139">
            <v>804</v>
          </cell>
          <cell r="AI139">
            <v>100</v>
          </cell>
          <cell r="AJ139">
            <v>-90</v>
          </cell>
          <cell r="AK139">
            <v>-234</v>
          </cell>
          <cell r="AL139">
            <v>0</v>
          </cell>
          <cell r="AM139">
            <v>580</v>
          </cell>
          <cell r="AP139">
            <v>850</v>
          </cell>
          <cell r="AQ139">
            <v>183</v>
          </cell>
          <cell r="AR139">
            <v>-152</v>
          </cell>
          <cell r="AS139">
            <v>-371</v>
          </cell>
          <cell r="AT139">
            <v>0</v>
          </cell>
          <cell r="AU139">
            <v>510</v>
          </cell>
          <cell r="AX139">
            <v>1020</v>
          </cell>
          <cell r="AY139">
            <v>0</v>
          </cell>
          <cell r="AZ139">
            <v>-184</v>
          </cell>
          <cell r="BA139">
            <v>-300</v>
          </cell>
          <cell r="BB139">
            <v>0</v>
          </cell>
          <cell r="BC139">
            <v>536</v>
          </cell>
        </row>
        <row r="140">
          <cell r="I140" t="str">
            <v>負荷工数</v>
          </cell>
          <cell r="J140">
            <v>42537</v>
          </cell>
          <cell r="K140">
            <v>12915</v>
          </cell>
          <cell r="L140">
            <v>0</v>
          </cell>
          <cell r="M140">
            <v>-14504</v>
          </cell>
          <cell r="N140">
            <v>0</v>
          </cell>
          <cell r="O140">
            <v>40948</v>
          </cell>
          <cell r="P140">
            <v>0</v>
          </cell>
          <cell r="Q140">
            <v>40948</v>
          </cell>
          <cell r="R140">
            <v>35288</v>
          </cell>
          <cell r="S140">
            <v>6687</v>
          </cell>
          <cell r="T140">
            <v>0</v>
          </cell>
          <cell r="U140">
            <v>0</v>
          </cell>
          <cell r="V140">
            <v>0</v>
          </cell>
          <cell r="W140">
            <v>41976</v>
          </cell>
          <cell r="X140">
            <v>0</v>
          </cell>
          <cell r="Y140">
            <v>41976</v>
          </cell>
          <cell r="Z140">
            <v>33676</v>
          </cell>
          <cell r="AA140">
            <v>21127</v>
          </cell>
          <cell r="AB140">
            <v>0</v>
          </cell>
          <cell r="AC140">
            <v>-7563</v>
          </cell>
          <cell r="AD140">
            <v>0</v>
          </cell>
          <cell r="AE140">
            <v>47183</v>
          </cell>
          <cell r="AF140">
            <v>0</v>
          </cell>
          <cell r="AG140">
            <v>47183</v>
          </cell>
          <cell r="AH140">
            <v>77134</v>
          </cell>
          <cell r="AI140">
            <v>10355</v>
          </cell>
          <cell r="AJ140">
            <v>-7749</v>
          </cell>
          <cell r="AK140">
            <v>-24241</v>
          </cell>
          <cell r="AL140">
            <v>0</v>
          </cell>
          <cell r="AM140">
            <v>55499</v>
          </cell>
          <cell r="AN140">
            <v>0</v>
          </cell>
          <cell r="AO140">
            <v>55499</v>
          </cell>
          <cell r="AP140">
            <v>83339</v>
          </cell>
          <cell r="AQ140">
            <v>15974</v>
          </cell>
          <cell r="AR140">
            <v>-13682</v>
          </cell>
          <cell r="AS140">
            <v>-38433</v>
          </cell>
          <cell r="AT140">
            <v>0</v>
          </cell>
          <cell r="AU140">
            <v>47212</v>
          </cell>
          <cell r="AV140">
            <v>0</v>
          </cell>
          <cell r="AW140">
            <v>47212</v>
          </cell>
          <cell r="AX140">
            <v>99769</v>
          </cell>
          <cell r="AY140">
            <v>0</v>
          </cell>
          <cell r="AZ140">
            <v>-16919</v>
          </cell>
          <cell r="BA140">
            <v>-31065</v>
          </cell>
          <cell r="BB140">
            <v>0</v>
          </cell>
          <cell r="BC140">
            <v>51798</v>
          </cell>
          <cell r="BD140">
            <v>0</v>
          </cell>
          <cell r="BE140">
            <v>51798</v>
          </cell>
        </row>
        <row r="141">
          <cell r="I141" t="str">
            <v>2S負荷率</v>
          </cell>
          <cell r="J141">
            <v>0.76229999999999998</v>
          </cell>
          <cell r="K141">
            <v>0.23150000000000001</v>
          </cell>
          <cell r="L141">
            <v>0</v>
          </cell>
          <cell r="M141">
            <v>-0.25990000000000002</v>
          </cell>
          <cell r="N141">
            <v>0</v>
          </cell>
          <cell r="O141">
            <v>0.73380000000000001</v>
          </cell>
          <cell r="P141">
            <v>0</v>
          </cell>
          <cell r="Q141">
            <v>0.73380000000000001</v>
          </cell>
          <cell r="R141">
            <v>0.63239999999999996</v>
          </cell>
          <cell r="S141">
            <v>0.1198</v>
          </cell>
          <cell r="T141">
            <v>0</v>
          </cell>
          <cell r="U141">
            <v>0</v>
          </cell>
          <cell r="V141">
            <v>0</v>
          </cell>
          <cell r="W141">
            <v>0.75229999999999997</v>
          </cell>
          <cell r="X141">
            <v>0</v>
          </cell>
          <cell r="Y141">
            <v>0.75229999999999997</v>
          </cell>
          <cell r="Z141">
            <v>0.60350000000000004</v>
          </cell>
          <cell r="AA141">
            <v>0.37859999999999999</v>
          </cell>
          <cell r="AB141">
            <v>0</v>
          </cell>
          <cell r="AC141">
            <v>-0.13550000000000001</v>
          </cell>
          <cell r="AD141">
            <v>0</v>
          </cell>
          <cell r="AE141">
            <v>0.84560000000000002</v>
          </cell>
          <cell r="AF141">
            <v>0</v>
          </cell>
          <cell r="AG141">
            <v>0.84560000000000002</v>
          </cell>
          <cell r="AH141">
            <v>1.3823000000000001</v>
          </cell>
          <cell r="AI141">
            <v>0.18559999999999999</v>
          </cell>
          <cell r="AJ141">
            <v>-0.1389</v>
          </cell>
          <cell r="AK141">
            <v>-0.43440000000000001</v>
          </cell>
          <cell r="AL141">
            <v>0</v>
          </cell>
          <cell r="AM141">
            <v>0.99460000000000004</v>
          </cell>
          <cell r="AN141">
            <v>0</v>
          </cell>
          <cell r="AO141">
            <v>0.99460000000000004</v>
          </cell>
          <cell r="AP141">
            <v>1.4935</v>
          </cell>
          <cell r="AQ141">
            <v>0.2863</v>
          </cell>
          <cell r="AR141">
            <v>-0.2452</v>
          </cell>
          <cell r="AS141">
            <v>-0.68879999999999997</v>
          </cell>
          <cell r="AT141">
            <v>0</v>
          </cell>
          <cell r="AU141">
            <v>0.84609999999999996</v>
          </cell>
          <cell r="AV141">
            <v>0</v>
          </cell>
          <cell r="AW141">
            <v>0.84609999999999996</v>
          </cell>
          <cell r="AX141">
            <v>1.788</v>
          </cell>
          <cell r="AY141">
            <v>0</v>
          </cell>
          <cell r="AZ141">
            <v>-0.30320000000000003</v>
          </cell>
          <cell r="BA141">
            <v>-0.55669999999999997</v>
          </cell>
          <cell r="BB141">
            <v>0</v>
          </cell>
          <cell r="BC141">
            <v>0.92830000000000001</v>
          </cell>
          <cell r="BD141">
            <v>0</v>
          </cell>
          <cell r="BE141">
            <v>0.92830000000000001</v>
          </cell>
        </row>
        <row r="142">
          <cell r="C142" t="str">
            <v>代表工数</v>
          </cell>
          <cell r="D142">
            <v>96.6</v>
          </cell>
          <cell r="I142" t="str">
            <v>3S負荷率</v>
          </cell>
          <cell r="J142">
            <v>0.54330000000000001</v>
          </cell>
          <cell r="K142">
            <v>0.16489999999999999</v>
          </cell>
          <cell r="L142">
            <v>0</v>
          </cell>
          <cell r="M142">
            <v>-0.1852</v>
          </cell>
          <cell r="N142">
            <v>0</v>
          </cell>
          <cell r="O142">
            <v>0.52300000000000002</v>
          </cell>
          <cell r="P142">
            <v>0</v>
          </cell>
          <cell r="Q142">
            <v>0.52300000000000002</v>
          </cell>
          <cell r="R142">
            <v>0.45069999999999999</v>
          </cell>
          <cell r="S142">
            <v>8.5400000000000004E-2</v>
          </cell>
          <cell r="T142">
            <v>0</v>
          </cell>
          <cell r="U142">
            <v>0</v>
          </cell>
          <cell r="V142">
            <v>0</v>
          </cell>
          <cell r="W142">
            <v>0.53610000000000002</v>
          </cell>
          <cell r="X142">
            <v>0</v>
          </cell>
          <cell r="Y142">
            <v>0.53610000000000002</v>
          </cell>
          <cell r="Z142">
            <v>0.43009999999999998</v>
          </cell>
          <cell r="AA142">
            <v>0.26979999999999998</v>
          </cell>
          <cell r="AB142">
            <v>0</v>
          </cell>
          <cell r="AC142">
            <v>-9.6600000000000005E-2</v>
          </cell>
          <cell r="AD142">
            <v>0</v>
          </cell>
          <cell r="AE142">
            <v>0.60260000000000002</v>
          </cell>
          <cell r="AF142">
            <v>0</v>
          </cell>
          <cell r="AG142">
            <v>0.60260000000000002</v>
          </cell>
          <cell r="AH142">
            <v>0.98509999999999998</v>
          </cell>
          <cell r="AI142">
            <v>0.13220000000000001</v>
          </cell>
          <cell r="AJ142">
            <v>-9.9000000000000005E-2</v>
          </cell>
          <cell r="AK142">
            <v>-0.30959999999999999</v>
          </cell>
          <cell r="AL142">
            <v>0</v>
          </cell>
          <cell r="AM142">
            <v>0.70879999999999999</v>
          </cell>
          <cell r="AN142">
            <v>0</v>
          </cell>
          <cell r="AO142">
            <v>0.70879999999999999</v>
          </cell>
          <cell r="AP142">
            <v>1.0644</v>
          </cell>
          <cell r="AQ142">
            <v>0.20399999999999999</v>
          </cell>
          <cell r="AR142">
            <v>-0.17469999999999999</v>
          </cell>
          <cell r="AS142">
            <v>-0.49080000000000001</v>
          </cell>
          <cell r="AT142">
            <v>0</v>
          </cell>
          <cell r="AU142">
            <v>0.60299999999999998</v>
          </cell>
          <cell r="AV142">
            <v>0</v>
          </cell>
          <cell r="AW142">
            <v>0.60299999999999998</v>
          </cell>
          <cell r="AX142">
            <v>1.2742</v>
          </cell>
          <cell r="AY142">
            <v>0</v>
          </cell>
          <cell r="AZ142">
            <v>-0.21609999999999999</v>
          </cell>
          <cell r="BA142">
            <v>-0.3967</v>
          </cell>
          <cell r="BB142">
            <v>0</v>
          </cell>
          <cell r="BC142">
            <v>0.66149999999999998</v>
          </cell>
          <cell r="BD142">
            <v>0</v>
          </cell>
          <cell r="BE142">
            <v>0.66149999999999998</v>
          </cell>
        </row>
        <row r="143">
          <cell r="I143" t="str">
            <v>(換算個数)</v>
          </cell>
          <cell r="J143">
            <v>440</v>
          </cell>
          <cell r="K143">
            <v>133</v>
          </cell>
          <cell r="L143">
            <v>0</v>
          </cell>
          <cell r="M143">
            <v>-150</v>
          </cell>
          <cell r="N143">
            <v>0</v>
          </cell>
          <cell r="O143">
            <v>423</v>
          </cell>
          <cell r="P143">
            <v>0</v>
          </cell>
          <cell r="Q143">
            <v>423</v>
          </cell>
          <cell r="R143">
            <v>365</v>
          </cell>
          <cell r="S143">
            <v>69</v>
          </cell>
          <cell r="T143">
            <v>0</v>
          </cell>
          <cell r="U143">
            <v>0</v>
          </cell>
          <cell r="V143">
            <v>0</v>
          </cell>
          <cell r="W143">
            <v>434</v>
          </cell>
          <cell r="X143">
            <v>0</v>
          </cell>
          <cell r="Y143">
            <v>434</v>
          </cell>
          <cell r="Z143">
            <v>348</v>
          </cell>
          <cell r="AA143">
            <v>218</v>
          </cell>
          <cell r="AB143">
            <v>0</v>
          </cell>
          <cell r="AC143">
            <v>-78</v>
          </cell>
          <cell r="AD143">
            <v>0</v>
          </cell>
          <cell r="AE143">
            <v>488</v>
          </cell>
          <cell r="AF143">
            <v>0</v>
          </cell>
          <cell r="AG143">
            <v>488</v>
          </cell>
          <cell r="AH143">
            <v>798</v>
          </cell>
          <cell r="AI143">
            <v>107</v>
          </cell>
          <cell r="AJ143">
            <v>-80</v>
          </cell>
          <cell r="AK143">
            <v>-250</v>
          </cell>
          <cell r="AL143">
            <v>0</v>
          </cell>
          <cell r="AM143">
            <v>574</v>
          </cell>
          <cell r="AN143">
            <v>0</v>
          </cell>
          <cell r="AO143">
            <v>574</v>
          </cell>
          <cell r="AP143">
            <v>862</v>
          </cell>
          <cell r="AQ143">
            <v>165</v>
          </cell>
          <cell r="AR143">
            <v>-141</v>
          </cell>
          <cell r="AS143">
            <v>-397</v>
          </cell>
          <cell r="AT143">
            <v>0</v>
          </cell>
          <cell r="AU143">
            <v>488</v>
          </cell>
          <cell r="AV143">
            <v>0</v>
          </cell>
          <cell r="AW143">
            <v>488</v>
          </cell>
          <cell r="AX143">
            <v>1032</v>
          </cell>
          <cell r="AY143">
            <v>0</v>
          </cell>
          <cell r="AZ143">
            <v>-175</v>
          </cell>
          <cell r="BA143">
            <v>-321</v>
          </cell>
          <cell r="BB143">
            <v>0</v>
          </cell>
          <cell r="BC143">
            <v>536</v>
          </cell>
          <cell r="BD143">
            <v>0</v>
          </cell>
          <cell r="BE143">
            <v>536</v>
          </cell>
        </row>
        <row r="144">
          <cell r="C144" t="str">
            <v>４Ｒ</v>
          </cell>
          <cell r="E144" t="str">
            <v>2S</v>
          </cell>
          <cell r="F144">
            <v>930</v>
          </cell>
          <cell r="G144">
            <v>1</v>
          </cell>
          <cell r="H144">
            <v>55800</v>
          </cell>
          <cell r="I144" t="str">
            <v>月産個数</v>
          </cell>
          <cell r="J144">
            <v>14093</v>
          </cell>
          <cell r="K144">
            <v>2763</v>
          </cell>
          <cell r="L144">
            <v>0</v>
          </cell>
          <cell r="M144">
            <v>0</v>
          </cell>
          <cell r="N144">
            <v>0</v>
          </cell>
          <cell r="O144">
            <v>16856</v>
          </cell>
          <cell r="P144">
            <v>0</v>
          </cell>
          <cell r="R144">
            <v>12975</v>
          </cell>
          <cell r="S144">
            <v>2182</v>
          </cell>
          <cell r="T144">
            <v>-657</v>
          </cell>
          <cell r="U144">
            <v>0</v>
          </cell>
          <cell r="V144">
            <v>0</v>
          </cell>
          <cell r="W144">
            <v>14500</v>
          </cell>
          <cell r="X144">
            <v>0</v>
          </cell>
          <cell r="Z144">
            <v>17291</v>
          </cell>
          <cell r="AA144">
            <v>-556</v>
          </cell>
          <cell r="AB144">
            <v>-3535</v>
          </cell>
          <cell r="AC144">
            <v>0</v>
          </cell>
          <cell r="AD144">
            <v>0</v>
          </cell>
          <cell r="AE144">
            <v>13200</v>
          </cell>
          <cell r="AF144">
            <v>0</v>
          </cell>
          <cell r="AH144">
            <v>13338</v>
          </cell>
          <cell r="AI144">
            <v>0</v>
          </cell>
          <cell r="AJ144">
            <v>-1938</v>
          </cell>
          <cell r="AK144">
            <v>0</v>
          </cell>
          <cell r="AL144">
            <v>0</v>
          </cell>
          <cell r="AM144">
            <v>11400</v>
          </cell>
          <cell r="AN144">
            <v>78300</v>
          </cell>
          <cell r="AP144">
            <v>12654</v>
          </cell>
          <cell r="AQ144">
            <v>2804</v>
          </cell>
          <cell r="AR144">
            <v>-1408</v>
          </cell>
          <cell r="AS144">
            <v>0</v>
          </cell>
          <cell r="AT144">
            <v>0</v>
          </cell>
          <cell r="AU144">
            <v>14050</v>
          </cell>
          <cell r="AV144">
            <v>78300</v>
          </cell>
          <cell r="AX144">
            <v>17758</v>
          </cell>
          <cell r="AY144">
            <v>14</v>
          </cell>
          <cell r="AZ144">
            <v>-4372</v>
          </cell>
          <cell r="BA144">
            <v>0</v>
          </cell>
          <cell r="BB144">
            <v>0</v>
          </cell>
          <cell r="BC144">
            <v>13400</v>
          </cell>
          <cell r="BD144">
            <v>111600</v>
          </cell>
        </row>
        <row r="145">
          <cell r="C145" t="str">
            <v>　制御系</v>
          </cell>
          <cell r="E145" t="str">
            <v>3S</v>
          </cell>
          <cell r="F145">
            <v>1305</v>
          </cell>
          <cell r="G145">
            <v>1</v>
          </cell>
          <cell r="H145">
            <v>78300</v>
          </cell>
          <cell r="I145" t="str">
            <v>日産個数</v>
          </cell>
          <cell r="J145">
            <v>704</v>
          </cell>
          <cell r="K145">
            <v>139</v>
          </cell>
          <cell r="L145">
            <v>0</v>
          </cell>
          <cell r="M145">
            <v>0</v>
          </cell>
          <cell r="N145">
            <v>0</v>
          </cell>
          <cell r="O145">
            <v>842</v>
          </cell>
          <cell r="P145">
            <v>0</v>
          </cell>
          <cell r="R145">
            <v>684</v>
          </cell>
          <cell r="S145">
            <v>114</v>
          </cell>
          <cell r="T145">
            <v>-35</v>
          </cell>
          <cell r="U145">
            <v>0</v>
          </cell>
          <cell r="V145">
            <v>0</v>
          </cell>
          <cell r="W145">
            <v>763</v>
          </cell>
          <cell r="X145">
            <v>0</v>
          </cell>
          <cell r="Z145">
            <v>787</v>
          </cell>
          <cell r="AA145">
            <v>-26</v>
          </cell>
          <cell r="AB145">
            <v>-160</v>
          </cell>
          <cell r="AC145">
            <v>0</v>
          </cell>
          <cell r="AD145">
            <v>0</v>
          </cell>
          <cell r="AE145">
            <v>599</v>
          </cell>
          <cell r="AF145">
            <v>0</v>
          </cell>
          <cell r="AH145">
            <v>667</v>
          </cell>
          <cell r="AI145">
            <v>0</v>
          </cell>
          <cell r="AJ145">
            <v>-97</v>
          </cell>
          <cell r="AK145">
            <v>0</v>
          </cell>
          <cell r="AL145">
            <v>0</v>
          </cell>
          <cell r="AM145">
            <v>570</v>
          </cell>
          <cell r="AN145" t="str">
            <v>3S/1</v>
          </cell>
          <cell r="AP145">
            <v>745</v>
          </cell>
          <cell r="AQ145">
            <v>165</v>
          </cell>
          <cell r="AR145">
            <v>-84</v>
          </cell>
          <cell r="AS145">
            <v>0</v>
          </cell>
          <cell r="AT145">
            <v>0</v>
          </cell>
          <cell r="AU145">
            <v>826</v>
          </cell>
          <cell r="AV145" t="str">
            <v>3S/1</v>
          </cell>
          <cell r="AX145">
            <v>825</v>
          </cell>
          <cell r="AY145">
            <v>0</v>
          </cell>
          <cell r="AZ145">
            <v>-202</v>
          </cell>
          <cell r="BA145">
            <v>0</v>
          </cell>
          <cell r="BB145">
            <v>0</v>
          </cell>
          <cell r="BC145">
            <v>623</v>
          </cell>
          <cell r="BD145" t="str">
            <v>2S/2</v>
          </cell>
        </row>
        <row r="146">
          <cell r="I146" t="str">
            <v>負荷工数</v>
          </cell>
          <cell r="J146">
            <v>31762</v>
          </cell>
          <cell r="K146">
            <v>5537</v>
          </cell>
          <cell r="L146">
            <v>0</v>
          </cell>
          <cell r="M146">
            <v>0</v>
          </cell>
          <cell r="N146">
            <v>0</v>
          </cell>
          <cell r="O146">
            <v>37194</v>
          </cell>
          <cell r="P146">
            <v>0</v>
          </cell>
          <cell r="Q146">
            <v>37194</v>
          </cell>
          <cell r="R146">
            <v>30020</v>
          </cell>
          <cell r="S146">
            <v>7986</v>
          </cell>
          <cell r="T146">
            <v>-1803</v>
          </cell>
          <cell r="U146">
            <v>0</v>
          </cell>
          <cell r="V146">
            <v>0</v>
          </cell>
          <cell r="W146">
            <v>36203</v>
          </cell>
          <cell r="X146">
            <v>0</v>
          </cell>
          <cell r="Y146">
            <v>36203</v>
          </cell>
          <cell r="Z146">
            <v>38635</v>
          </cell>
          <cell r="AA146">
            <v>-1821</v>
          </cell>
          <cell r="AB146">
            <v>-5880</v>
          </cell>
          <cell r="AC146">
            <v>0</v>
          </cell>
          <cell r="AD146">
            <v>0</v>
          </cell>
          <cell r="AE146">
            <v>30793</v>
          </cell>
          <cell r="AF146">
            <v>0</v>
          </cell>
          <cell r="AG146">
            <v>30793</v>
          </cell>
          <cell r="AH146">
            <v>28590</v>
          </cell>
          <cell r="AI146">
            <v>0</v>
          </cell>
          <cell r="AJ146">
            <v>-1980</v>
          </cell>
          <cell r="AK146">
            <v>0</v>
          </cell>
          <cell r="AL146">
            <v>0</v>
          </cell>
          <cell r="AM146">
            <v>26610</v>
          </cell>
          <cell r="AN146">
            <v>3915</v>
          </cell>
          <cell r="AO146">
            <v>22695</v>
          </cell>
          <cell r="AP146">
            <v>35215</v>
          </cell>
          <cell r="AQ146">
            <v>5924</v>
          </cell>
          <cell r="AR146">
            <v>-5885</v>
          </cell>
          <cell r="AS146">
            <v>0</v>
          </cell>
          <cell r="AT146">
            <v>0</v>
          </cell>
          <cell r="AU146">
            <v>35254</v>
          </cell>
          <cell r="AV146">
            <v>4606</v>
          </cell>
          <cell r="AW146">
            <v>30648</v>
          </cell>
          <cell r="AX146">
            <v>38019</v>
          </cell>
          <cell r="AY146">
            <v>0</v>
          </cell>
          <cell r="AZ146">
            <v>-6773</v>
          </cell>
          <cell r="BA146">
            <v>0</v>
          </cell>
          <cell r="BB146">
            <v>0</v>
          </cell>
          <cell r="BC146">
            <v>31245</v>
          </cell>
          <cell r="BD146">
            <v>5191</v>
          </cell>
          <cell r="BE146">
            <v>26054</v>
          </cell>
        </row>
        <row r="147">
          <cell r="I147" t="str">
            <v>2S負荷率</v>
          </cell>
          <cell r="J147">
            <v>0.56920000000000004</v>
          </cell>
          <cell r="K147">
            <v>9.9199999999999997E-2</v>
          </cell>
          <cell r="L147">
            <v>0</v>
          </cell>
          <cell r="M147">
            <v>0</v>
          </cell>
          <cell r="N147">
            <v>0</v>
          </cell>
          <cell r="O147">
            <v>0.66659999999999997</v>
          </cell>
          <cell r="P147">
            <v>0</v>
          </cell>
          <cell r="Q147">
            <v>0.66659999999999997</v>
          </cell>
          <cell r="R147">
            <v>0.53800000000000003</v>
          </cell>
          <cell r="S147">
            <v>0.1431</v>
          </cell>
          <cell r="T147">
            <v>-3.2300000000000002E-2</v>
          </cell>
          <cell r="U147">
            <v>0</v>
          </cell>
          <cell r="V147">
            <v>0</v>
          </cell>
          <cell r="W147">
            <v>0.64880000000000004</v>
          </cell>
          <cell r="X147">
            <v>0</v>
          </cell>
          <cell r="Y147">
            <v>0.64880000000000004</v>
          </cell>
          <cell r="Z147">
            <v>0.69240000000000002</v>
          </cell>
          <cell r="AA147">
            <v>-3.2599999999999997E-2</v>
          </cell>
          <cell r="AB147">
            <v>-0.10539999999999999</v>
          </cell>
          <cell r="AC147">
            <v>0</v>
          </cell>
          <cell r="AD147">
            <v>0</v>
          </cell>
          <cell r="AE147">
            <v>0.55179999999999996</v>
          </cell>
          <cell r="AF147">
            <v>0</v>
          </cell>
          <cell r="AG147">
            <v>0.55179999999999996</v>
          </cell>
          <cell r="AH147">
            <v>0.51239999999999997</v>
          </cell>
          <cell r="AI147">
            <v>0</v>
          </cell>
          <cell r="AJ147">
            <v>-3.5499999999999997E-2</v>
          </cell>
          <cell r="AK147">
            <v>0</v>
          </cell>
          <cell r="AL147">
            <v>0</v>
          </cell>
          <cell r="AM147">
            <v>0.47689999999999999</v>
          </cell>
          <cell r="AN147">
            <v>7.0199999999999999E-2</v>
          </cell>
          <cell r="AO147">
            <v>0.40670000000000001</v>
          </cell>
          <cell r="AP147">
            <v>0.63109999999999999</v>
          </cell>
          <cell r="AQ147">
            <v>0.1062</v>
          </cell>
          <cell r="AR147">
            <v>-0.1055</v>
          </cell>
          <cell r="AS147">
            <v>0</v>
          </cell>
          <cell r="AT147">
            <v>0</v>
          </cell>
          <cell r="AU147">
            <v>0.63180000000000003</v>
          </cell>
          <cell r="AV147">
            <v>8.2500000000000004E-2</v>
          </cell>
          <cell r="AW147">
            <v>0.54920000000000002</v>
          </cell>
          <cell r="AX147">
            <v>0.68130000000000002</v>
          </cell>
          <cell r="AY147">
            <v>0</v>
          </cell>
          <cell r="AZ147">
            <v>-0.12139999999999999</v>
          </cell>
          <cell r="BA147">
            <v>0</v>
          </cell>
          <cell r="BB147">
            <v>0</v>
          </cell>
          <cell r="BC147">
            <v>0.55989999999999995</v>
          </cell>
          <cell r="BD147">
            <v>9.2999999999999999E-2</v>
          </cell>
          <cell r="BE147">
            <v>0.46689999999999998</v>
          </cell>
        </row>
        <row r="148">
          <cell r="C148" t="str">
            <v>代表工数</v>
          </cell>
          <cell r="D148">
            <v>96.6</v>
          </cell>
          <cell r="I148" t="str">
            <v>3S負荷率</v>
          </cell>
          <cell r="J148">
            <v>0.40560000000000002</v>
          </cell>
          <cell r="K148">
            <v>7.0699999999999999E-2</v>
          </cell>
          <cell r="L148">
            <v>0</v>
          </cell>
          <cell r="M148">
            <v>0</v>
          </cell>
          <cell r="N148">
            <v>0</v>
          </cell>
          <cell r="O148">
            <v>0.47499999999999998</v>
          </cell>
          <cell r="P148">
            <v>0</v>
          </cell>
          <cell r="Q148">
            <v>0.47499999999999998</v>
          </cell>
          <cell r="R148">
            <v>0.38340000000000002</v>
          </cell>
          <cell r="S148">
            <v>0.10199999999999999</v>
          </cell>
          <cell r="T148">
            <v>-2.3E-2</v>
          </cell>
          <cell r="U148">
            <v>0</v>
          </cell>
          <cell r="V148">
            <v>0</v>
          </cell>
          <cell r="W148">
            <v>0.46239999999999998</v>
          </cell>
          <cell r="X148">
            <v>0</v>
          </cell>
          <cell r="Y148">
            <v>0.46239999999999998</v>
          </cell>
          <cell r="Z148">
            <v>0.49340000000000001</v>
          </cell>
          <cell r="AA148">
            <v>-2.3300000000000001E-2</v>
          </cell>
          <cell r="AB148">
            <v>-7.51E-2</v>
          </cell>
          <cell r="AC148">
            <v>0</v>
          </cell>
          <cell r="AD148">
            <v>0</v>
          </cell>
          <cell r="AE148">
            <v>0.39329999999999998</v>
          </cell>
          <cell r="AF148">
            <v>0</v>
          </cell>
          <cell r="AG148">
            <v>0.39329999999999998</v>
          </cell>
          <cell r="AH148">
            <v>0.36509999999999998</v>
          </cell>
          <cell r="AI148">
            <v>0</v>
          </cell>
          <cell r="AJ148">
            <v>-2.53E-2</v>
          </cell>
          <cell r="AK148">
            <v>0</v>
          </cell>
          <cell r="AL148">
            <v>0</v>
          </cell>
          <cell r="AM148">
            <v>0.33979999999999999</v>
          </cell>
          <cell r="AN148">
            <v>0.05</v>
          </cell>
          <cell r="AO148">
            <v>0.2898</v>
          </cell>
          <cell r="AP148">
            <v>0.44969999999999999</v>
          </cell>
          <cell r="AQ148">
            <v>7.5700000000000003E-2</v>
          </cell>
          <cell r="AR148">
            <v>-7.5200000000000003E-2</v>
          </cell>
          <cell r="AS148">
            <v>0</v>
          </cell>
          <cell r="AT148">
            <v>0</v>
          </cell>
          <cell r="AU148">
            <v>0.45019999999999999</v>
          </cell>
          <cell r="AV148">
            <v>5.8799999999999998E-2</v>
          </cell>
          <cell r="AW148">
            <v>0.39140000000000003</v>
          </cell>
          <cell r="AX148">
            <v>0.48559999999999998</v>
          </cell>
          <cell r="AY148">
            <v>0</v>
          </cell>
          <cell r="AZ148">
            <v>-8.6499999999999994E-2</v>
          </cell>
          <cell r="BA148">
            <v>0</v>
          </cell>
          <cell r="BB148">
            <v>0</v>
          </cell>
          <cell r="BC148">
            <v>0.39900000000000002</v>
          </cell>
          <cell r="BD148">
            <v>6.6299999999999998E-2</v>
          </cell>
          <cell r="BE148">
            <v>0.3327</v>
          </cell>
        </row>
        <row r="149">
          <cell r="I149" t="str">
            <v>(能力)</v>
          </cell>
          <cell r="J149">
            <v>328</v>
          </cell>
          <cell r="K149">
            <v>57</v>
          </cell>
          <cell r="L149">
            <v>0</v>
          </cell>
          <cell r="M149">
            <v>0</v>
          </cell>
          <cell r="N149">
            <v>0</v>
          </cell>
          <cell r="O149">
            <v>385</v>
          </cell>
          <cell r="P149">
            <v>0</v>
          </cell>
          <cell r="Q149">
            <v>385</v>
          </cell>
          <cell r="R149">
            <v>310</v>
          </cell>
          <cell r="S149">
            <v>82</v>
          </cell>
          <cell r="T149">
            <v>-18</v>
          </cell>
          <cell r="U149">
            <v>0</v>
          </cell>
          <cell r="V149">
            <v>0</v>
          </cell>
          <cell r="W149">
            <v>374</v>
          </cell>
          <cell r="X149">
            <v>0</v>
          </cell>
          <cell r="Y149">
            <v>374</v>
          </cell>
          <cell r="Z149">
            <v>399</v>
          </cell>
          <cell r="AA149">
            <v>-18</v>
          </cell>
          <cell r="AB149">
            <v>-60</v>
          </cell>
          <cell r="AC149">
            <v>0</v>
          </cell>
          <cell r="AD149">
            <v>0</v>
          </cell>
          <cell r="AE149">
            <v>318</v>
          </cell>
          <cell r="AF149">
            <v>0</v>
          </cell>
          <cell r="AG149">
            <v>318</v>
          </cell>
          <cell r="AH149">
            <v>295</v>
          </cell>
          <cell r="AI149">
            <v>0</v>
          </cell>
          <cell r="AJ149">
            <v>-20</v>
          </cell>
          <cell r="AK149">
            <v>0</v>
          </cell>
          <cell r="AL149">
            <v>0</v>
          </cell>
          <cell r="AM149">
            <v>275</v>
          </cell>
          <cell r="AN149">
            <v>40</v>
          </cell>
          <cell r="AO149">
            <v>234</v>
          </cell>
          <cell r="AP149">
            <v>364</v>
          </cell>
          <cell r="AQ149">
            <v>61</v>
          </cell>
          <cell r="AR149">
            <v>-60</v>
          </cell>
          <cell r="AS149">
            <v>0</v>
          </cell>
          <cell r="AT149">
            <v>0</v>
          </cell>
          <cell r="AU149">
            <v>364</v>
          </cell>
          <cell r="AV149">
            <v>47</v>
          </cell>
          <cell r="AW149">
            <v>317</v>
          </cell>
          <cell r="AX149">
            <v>393</v>
          </cell>
          <cell r="AY149">
            <v>0</v>
          </cell>
          <cell r="AZ149">
            <v>-70</v>
          </cell>
          <cell r="BA149">
            <v>0</v>
          </cell>
          <cell r="BB149">
            <v>0</v>
          </cell>
          <cell r="BC149">
            <v>323</v>
          </cell>
          <cell r="BD149">
            <v>53</v>
          </cell>
          <cell r="BE149">
            <v>269</v>
          </cell>
        </row>
        <row r="150">
          <cell r="C150" t="str">
            <v>２Ｒ/４Ｒ</v>
          </cell>
          <cell r="E150" t="str">
            <v>2S</v>
          </cell>
          <cell r="F150">
            <v>930</v>
          </cell>
          <cell r="G150">
            <v>1</v>
          </cell>
          <cell r="H150">
            <v>55800</v>
          </cell>
          <cell r="I150" t="str">
            <v>月産個数</v>
          </cell>
          <cell r="J150">
            <v>22945</v>
          </cell>
          <cell r="K150">
            <v>5763</v>
          </cell>
          <cell r="L150">
            <v>0</v>
          </cell>
          <cell r="M150">
            <v>-2800</v>
          </cell>
          <cell r="N150">
            <v>0</v>
          </cell>
          <cell r="O150">
            <v>25908</v>
          </cell>
          <cell r="R150">
            <v>19922</v>
          </cell>
          <cell r="S150">
            <v>3552</v>
          </cell>
          <cell r="T150">
            <v>-657</v>
          </cell>
          <cell r="U150">
            <v>0</v>
          </cell>
          <cell r="V150">
            <v>0</v>
          </cell>
          <cell r="W150">
            <v>22817</v>
          </cell>
          <cell r="Z150">
            <v>24771</v>
          </cell>
          <cell r="AA150">
            <v>4722</v>
          </cell>
          <cell r="AB150">
            <v>-3535</v>
          </cell>
          <cell r="AC150">
            <v>-1600</v>
          </cell>
          <cell r="AD150">
            <v>0</v>
          </cell>
          <cell r="AE150">
            <v>24358</v>
          </cell>
          <cell r="AH150">
            <v>29420</v>
          </cell>
          <cell r="AI150">
            <v>2000</v>
          </cell>
          <cell r="AJ150">
            <v>-3738</v>
          </cell>
          <cell r="AK150">
            <v>-4681</v>
          </cell>
          <cell r="AL150">
            <v>0</v>
          </cell>
          <cell r="AM150">
            <v>23001</v>
          </cell>
          <cell r="AN150">
            <v>78300</v>
          </cell>
          <cell r="AP150">
            <v>27070</v>
          </cell>
          <cell r="AQ150">
            <v>5930</v>
          </cell>
          <cell r="AR150">
            <v>-3976</v>
          </cell>
          <cell r="AS150">
            <v>-6303</v>
          </cell>
          <cell r="AT150">
            <v>0</v>
          </cell>
          <cell r="AU150">
            <v>22721</v>
          </cell>
          <cell r="AV150">
            <v>78300</v>
          </cell>
          <cell r="AX150">
            <v>39673</v>
          </cell>
          <cell r="AY150">
            <v>14</v>
          </cell>
          <cell r="AZ150">
            <v>-8304</v>
          </cell>
          <cell r="BA150">
            <v>-6448</v>
          </cell>
          <cell r="BB150">
            <v>0</v>
          </cell>
          <cell r="BC150">
            <v>24935</v>
          </cell>
          <cell r="BD150">
            <v>111600</v>
          </cell>
        </row>
        <row r="151">
          <cell r="C151" t="str">
            <v xml:space="preserve">  ５００ton</v>
          </cell>
          <cell r="E151" t="str">
            <v>3S</v>
          </cell>
          <cell r="F151">
            <v>1305</v>
          </cell>
          <cell r="G151">
            <v>1</v>
          </cell>
          <cell r="H151">
            <v>78300</v>
          </cell>
          <cell r="I151" t="str">
            <v>日産個数</v>
          </cell>
          <cell r="J151">
            <v>1146</v>
          </cell>
          <cell r="K151">
            <v>289</v>
          </cell>
          <cell r="L151">
            <v>0</v>
          </cell>
          <cell r="M151">
            <v>-140</v>
          </cell>
          <cell r="N151">
            <v>0</v>
          </cell>
          <cell r="O151">
            <v>1294</v>
          </cell>
          <cell r="R151">
            <v>1048</v>
          </cell>
          <cell r="S151">
            <v>186</v>
          </cell>
          <cell r="T151">
            <v>-35</v>
          </cell>
          <cell r="U151">
            <v>0</v>
          </cell>
          <cell r="V151">
            <v>0</v>
          </cell>
          <cell r="W151">
            <v>1199</v>
          </cell>
          <cell r="Z151">
            <v>1126</v>
          </cell>
          <cell r="AA151">
            <v>214</v>
          </cell>
          <cell r="AB151">
            <v>-160</v>
          </cell>
          <cell r="AC151">
            <v>-73</v>
          </cell>
          <cell r="AD151">
            <v>0</v>
          </cell>
          <cell r="AE151">
            <v>1104</v>
          </cell>
          <cell r="AH151">
            <v>1471</v>
          </cell>
          <cell r="AI151">
            <v>100</v>
          </cell>
          <cell r="AJ151">
            <v>-187</v>
          </cell>
          <cell r="AK151">
            <v>-234</v>
          </cell>
          <cell r="AL151">
            <v>0</v>
          </cell>
          <cell r="AM151">
            <v>1150</v>
          </cell>
          <cell r="AN151" t="str">
            <v>3S/1</v>
          </cell>
          <cell r="AP151">
            <v>1595</v>
          </cell>
          <cell r="AQ151">
            <v>348</v>
          </cell>
          <cell r="AR151">
            <v>-236</v>
          </cell>
          <cell r="AS151">
            <v>-371</v>
          </cell>
          <cell r="AT151">
            <v>0</v>
          </cell>
          <cell r="AU151">
            <v>1336</v>
          </cell>
          <cell r="AV151" t="str">
            <v>3S/1</v>
          </cell>
          <cell r="AX151">
            <v>1845</v>
          </cell>
          <cell r="AY151">
            <v>0</v>
          </cell>
          <cell r="AZ151">
            <v>-386</v>
          </cell>
          <cell r="BA151">
            <v>-300</v>
          </cell>
          <cell r="BB151">
            <v>0</v>
          </cell>
          <cell r="BC151">
            <v>1159</v>
          </cell>
          <cell r="BD151" t="str">
            <v>2S/2</v>
          </cell>
        </row>
        <row r="152">
          <cell r="C152" t="str">
            <v xml:space="preserve"> 　合計</v>
          </cell>
          <cell r="I152" t="str">
            <v>負荷工数</v>
          </cell>
          <cell r="J152">
            <v>74299</v>
          </cell>
          <cell r="K152">
            <v>18452</v>
          </cell>
          <cell r="L152">
            <v>0</v>
          </cell>
          <cell r="M152">
            <v>-14504</v>
          </cell>
          <cell r="N152">
            <v>0</v>
          </cell>
          <cell r="O152">
            <v>78142</v>
          </cell>
          <cell r="P152">
            <v>0</v>
          </cell>
          <cell r="Q152">
            <v>78142</v>
          </cell>
          <cell r="R152">
            <v>65308</v>
          </cell>
          <cell r="S152">
            <v>14673</v>
          </cell>
          <cell r="T152">
            <v>-1803</v>
          </cell>
          <cell r="U152">
            <v>0</v>
          </cell>
          <cell r="V152">
            <v>0</v>
          </cell>
          <cell r="W152">
            <v>78179</v>
          </cell>
          <cell r="X152">
            <v>0</v>
          </cell>
          <cell r="Y152">
            <v>78179</v>
          </cell>
          <cell r="Z152">
            <v>72311</v>
          </cell>
          <cell r="AA152">
            <v>19306</v>
          </cell>
          <cell r="AB152">
            <v>-5880</v>
          </cell>
          <cell r="AC152">
            <v>-7563</v>
          </cell>
          <cell r="AD152">
            <v>0</v>
          </cell>
          <cell r="AE152">
            <v>77976</v>
          </cell>
          <cell r="AF152">
            <v>0</v>
          </cell>
          <cell r="AG152">
            <v>77976</v>
          </cell>
          <cell r="AH152">
            <v>105724</v>
          </cell>
          <cell r="AI152">
            <v>10355</v>
          </cell>
          <cell r="AJ152">
            <v>-9729</v>
          </cell>
          <cell r="AK152">
            <v>-24241</v>
          </cell>
          <cell r="AL152">
            <v>0</v>
          </cell>
          <cell r="AM152">
            <v>82109</v>
          </cell>
          <cell r="AN152">
            <v>3915</v>
          </cell>
          <cell r="AO152">
            <v>78194</v>
          </cell>
          <cell r="AP152">
            <v>118554</v>
          </cell>
          <cell r="AQ152">
            <v>21898</v>
          </cell>
          <cell r="AR152">
            <v>-19567</v>
          </cell>
          <cell r="AS152">
            <v>-38433</v>
          </cell>
          <cell r="AT152">
            <v>0</v>
          </cell>
          <cell r="AU152">
            <v>82466</v>
          </cell>
          <cell r="AV152">
            <v>4606</v>
          </cell>
          <cell r="AW152">
            <v>77860</v>
          </cell>
          <cell r="AX152">
            <v>137788</v>
          </cell>
          <cell r="AY152">
            <v>0</v>
          </cell>
          <cell r="AZ152">
            <v>-23692</v>
          </cell>
          <cell r="BA152">
            <v>-31065</v>
          </cell>
          <cell r="BB152">
            <v>0</v>
          </cell>
          <cell r="BC152">
            <v>83043</v>
          </cell>
          <cell r="BD152">
            <v>5191</v>
          </cell>
          <cell r="BE152">
            <v>77852</v>
          </cell>
        </row>
        <row r="153">
          <cell r="I153" t="str">
            <v>2S負荷率</v>
          </cell>
          <cell r="J153">
            <v>1.3314999999999999</v>
          </cell>
          <cell r="K153">
            <v>0.33069999999999999</v>
          </cell>
          <cell r="L153">
            <v>0</v>
          </cell>
          <cell r="M153">
            <v>-0.25990000000000002</v>
          </cell>
          <cell r="N153">
            <v>0</v>
          </cell>
          <cell r="O153">
            <v>1.4004000000000001</v>
          </cell>
          <cell r="P153">
            <v>0</v>
          </cell>
          <cell r="Q153">
            <v>1.4004000000000001</v>
          </cell>
          <cell r="R153">
            <v>1.1704000000000001</v>
          </cell>
          <cell r="S153">
            <v>0.26300000000000001</v>
          </cell>
          <cell r="T153">
            <v>-3.2300000000000002E-2</v>
          </cell>
          <cell r="U153">
            <v>0</v>
          </cell>
          <cell r="V153">
            <v>0</v>
          </cell>
          <cell r="W153">
            <v>1.4011</v>
          </cell>
          <cell r="X153">
            <v>0</v>
          </cell>
          <cell r="Y153">
            <v>1.4011</v>
          </cell>
          <cell r="Z153">
            <v>1.2959000000000001</v>
          </cell>
          <cell r="AA153">
            <v>0.34599999999999997</v>
          </cell>
          <cell r="AB153">
            <v>-0.10539999999999999</v>
          </cell>
          <cell r="AC153">
            <v>-0.13550000000000001</v>
          </cell>
          <cell r="AD153">
            <v>0</v>
          </cell>
          <cell r="AE153">
            <v>1.3974</v>
          </cell>
          <cell r="AF153">
            <v>0</v>
          </cell>
          <cell r="AG153">
            <v>1.3974</v>
          </cell>
          <cell r="AH153">
            <v>1.8947000000000001</v>
          </cell>
          <cell r="AI153">
            <v>0.18559999999999999</v>
          </cell>
          <cell r="AJ153">
            <v>-0.1744</v>
          </cell>
          <cell r="AK153">
            <v>-0.43440000000000001</v>
          </cell>
          <cell r="AL153">
            <v>0</v>
          </cell>
          <cell r="AM153">
            <v>1.4715</v>
          </cell>
          <cell r="AN153">
            <v>7.0199999999999999E-2</v>
          </cell>
          <cell r="AO153">
            <v>1.4013</v>
          </cell>
          <cell r="AP153">
            <v>2.1246</v>
          </cell>
          <cell r="AQ153">
            <v>0.39240000000000003</v>
          </cell>
          <cell r="AR153">
            <v>-0.35070000000000001</v>
          </cell>
          <cell r="AS153">
            <v>-0.68879999999999997</v>
          </cell>
          <cell r="AT153">
            <v>0</v>
          </cell>
          <cell r="AU153">
            <v>1.4779</v>
          </cell>
          <cell r="AV153">
            <v>8.2500000000000004E-2</v>
          </cell>
          <cell r="AW153">
            <v>1.3953</v>
          </cell>
          <cell r="AX153">
            <v>2.4693000000000001</v>
          </cell>
          <cell r="AY153">
            <v>0</v>
          </cell>
          <cell r="AZ153">
            <v>-0.42459999999999998</v>
          </cell>
          <cell r="BA153">
            <v>-0.55669999999999997</v>
          </cell>
          <cell r="BB153">
            <v>0</v>
          </cell>
          <cell r="BC153">
            <v>1.4882</v>
          </cell>
          <cell r="BD153">
            <v>9.2999999999999999E-2</v>
          </cell>
          <cell r="BE153">
            <v>1.3952</v>
          </cell>
        </row>
        <row r="154">
          <cell r="C154" t="str">
            <v>代表工数</v>
          </cell>
          <cell r="D154">
            <v>96.6</v>
          </cell>
          <cell r="I154" t="str">
            <v>3S負荷率</v>
          </cell>
          <cell r="J154">
            <v>0.94889999999999997</v>
          </cell>
          <cell r="K154">
            <v>0.23569999999999999</v>
          </cell>
          <cell r="L154">
            <v>0</v>
          </cell>
          <cell r="M154">
            <v>-0.1852</v>
          </cell>
          <cell r="N154">
            <v>0</v>
          </cell>
          <cell r="O154">
            <v>0.998</v>
          </cell>
          <cell r="P154">
            <v>0</v>
          </cell>
          <cell r="Q154">
            <v>0.998</v>
          </cell>
          <cell r="R154">
            <v>0.83409999999999995</v>
          </cell>
          <cell r="S154">
            <v>0.18740000000000001</v>
          </cell>
          <cell r="T154">
            <v>-2.3E-2</v>
          </cell>
          <cell r="U154">
            <v>0</v>
          </cell>
          <cell r="V154">
            <v>0</v>
          </cell>
          <cell r="W154">
            <v>0.99850000000000005</v>
          </cell>
          <cell r="X154">
            <v>0</v>
          </cell>
          <cell r="Y154">
            <v>0.99850000000000005</v>
          </cell>
          <cell r="Z154">
            <v>0.92349999999999999</v>
          </cell>
          <cell r="AA154">
            <v>0.24660000000000001</v>
          </cell>
          <cell r="AB154">
            <v>-7.51E-2</v>
          </cell>
          <cell r="AC154">
            <v>-9.6600000000000005E-2</v>
          </cell>
          <cell r="AD154">
            <v>0</v>
          </cell>
          <cell r="AE154">
            <v>0.99590000000000001</v>
          </cell>
          <cell r="AF154">
            <v>0</v>
          </cell>
          <cell r="AG154">
            <v>0.99590000000000001</v>
          </cell>
          <cell r="AH154">
            <v>1.3502000000000001</v>
          </cell>
          <cell r="AI154">
            <v>0.13220000000000001</v>
          </cell>
          <cell r="AJ154">
            <v>-0.12429999999999999</v>
          </cell>
          <cell r="AK154">
            <v>-0.30959999999999999</v>
          </cell>
          <cell r="AL154">
            <v>0</v>
          </cell>
          <cell r="AM154">
            <v>1.0486</v>
          </cell>
          <cell r="AN154">
            <v>0.05</v>
          </cell>
          <cell r="AO154">
            <v>0.99860000000000004</v>
          </cell>
          <cell r="AP154">
            <v>1.5141</v>
          </cell>
          <cell r="AQ154">
            <v>0.2797</v>
          </cell>
          <cell r="AR154">
            <v>-0.24990000000000001</v>
          </cell>
          <cell r="AS154">
            <v>-0.49080000000000001</v>
          </cell>
          <cell r="AT154">
            <v>0</v>
          </cell>
          <cell r="AU154">
            <v>1.0531999999999999</v>
          </cell>
          <cell r="AV154">
            <v>5.8799999999999998E-2</v>
          </cell>
          <cell r="AW154">
            <v>0.99439999999999995</v>
          </cell>
          <cell r="AX154">
            <v>1.7597</v>
          </cell>
          <cell r="AY154">
            <v>0</v>
          </cell>
          <cell r="AZ154">
            <v>-0.30259999999999998</v>
          </cell>
          <cell r="BA154">
            <v>-0.3967</v>
          </cell>
          <cell r="BB154">
            <v>0</v>
          </cell>
          <cell r="BC154">
            <v>1.0606</v>
          </cell>
          <cell r="BD154">
            <v>6.6299999999999998E-2</v>
          </cell>
          <cell r="BE154">
            <v>0.99429999999999996</v>
          </cell>
        </row>
        <row r="155">
          <cell r="C155" t="str">
            <v>(ZF6 C/B)</v>
          </cell>
          <cell r="D155">
            <v>1</v>
          </cell>
          <cell r="G155" t="str">
            <v>(代表能力)</v>
          </cell>
          <cell r="H155">
            <v>810</v>
          </cell>
          <cell r="I155" t="str">
            <v>(能力)</v>
          </cell>
          <cell r="J155">
            <v>769</v>
          </cell>
          <cell r="K155">
            <v>191</v>
          </cell>
          <cell r="L155">
            <v>0</v>
          </cell>
          <cell r="M155">
            <v>-150</v>
          </cell>
          <cell r="N155">
            <v>0</v>
          </cell>
          <cell r="O155">
            <v>808</v>
          </cell>
          <cell r="P155">
            <v>0</v>
          </cell>
          <cell r="Q155">
            <v>808</v>
          </cell>
          <cell r="R155">
            <v>676</v>
          </cell>
          <cell r="S155">
            <v>151</v>
          </cell>
          <cell r="T155">
            <v>-18</v>
          </cell>
          <cell r="U155">
            <v>0</v>
          </cell>
          <cell r="V155">
            <v>0</v>
          </cell>
          <cell r="W155">
            <v>809</v>
          </cell>
          <cell r="X155">
            <v>0</v>
          </cell>
          <cell r="Y155">
            <v>809</v>
          </cell>
          <cell r="Z155">
            <v>748</v>
          </cell>
          <cell r="AA155">
            <v>199</v>
          </cell>
          <cell r="AB155">
            <v>-60</v>
          </cell>
          <cell r="AC155">
            <v>-78</v>
          </cell>
          <cell r="AD155">
            <v>0</v>
          </cell>
          <cell r="AE155">
            <v>807</v>
          </cell>
          <cell r="AF155">
            <v>0</v>
          </cell>
          <cell r="AG155">
            <v>807</v>
          </cell>
          <cell r="AH155">
            <v>1094</v>
          </cell>
          <cell r="AI155">
            <v>107</v>
          </cell>
          <cell r="AJ155">
            <v>-100</v>
          </cell>
          <cell r="AK155">
            <v>-250</v>
          </cell>
          <cell r="AL155">
            <v>0</v>
          </cell>
          <cell r="AM155">
            <v>849</v>
          </cell>
          <cell r="AN155">
            <v>40</v>
          </cell>
          <cell r="AO155">
            <v>809</v>
          </cell>
          <cell r="AP155">
            <v>1227</v>
          </cell>
          <cell r="AQ155">
            <v>226</v>
          </cell>
          <cell r="AR155">
            <v>-202</v>
          </cell>
          <cell r="AS155">
            <v>-397</v>
          </cell>
          <cell r="AT155">
            <v>0</v>
          </cell>
          <cell r="AU155">
            <v>853</v>
          </cell>
          <cell r="AV155">
            <v>47</v>
          </cell>
          <cell r="AW155">
            <v>806</v>
          </cell>
          <cell r="AX155">
            <v>1426</v>
          </cell>
          <cell r="AY155">
            <v>0</v>
          </cell>
          <cell r="AZ155">
            <v>-245</v>
          </cell>
          <cell r="BA155">
            <v>-321</v>
          </cell>
          <cell r="BB155">
            <v>0</v>
          </cell>
          <cell r="BC155">
            <v>859</v>
          </cell>
          <cell r="BD155">
            <v>53</v>
          </cell>
          <cell r="BE155">
            <v>805</v>
          </cell>
        </row>
        <row r="156">
          <cell r="I156" t="str">
            <v>500t×5台負荷</v>
          </cell>
          <cell r="J156">
            <v>0.90439999999999998</v>
          </cell>
          <cell r="K156">
            <v>9.1399999999999995E-2</v>
          </cell>
          <cell r="L156">
            <v>0</v>
          </cell>
          <cell r="M156">
            <v>2.5999999999999999E-3</v>
          </cell>
          <cell r="N156">
            <v>0</v>
          </cell>
          <cell r="O156">
            <v>0.99809999999999999</v>
          </cell>
          <cell r="P156">
            <v>0</v>
          </cell>
          <cell r="Q156">
            <v>0.99809999999999999</v>
          </cell>
          <cell r="R156">
            <v>0.94089999999999996</v>
          </cell>
          <cell r="S156">
            <v>6.2399999999999997E-2</v>
          </cell>
          <cell r="T156">
            <v>-4.5999999999999999E-3</v>
          </cell>
          <cell r="U156">
            <v>0</v>
          </cell>
          <cell r="V156">
            <v>0</v>
          </cell>
          <cell r="W156">
            <v>0.99870000000000003</v>
          </cell>
          <cell r="X156">
            <v>0</v>
          </cell>
          <cell r="Y156">
            <v>0.99870000000000003</v>
          </cell>
          <cell r="Z156">
            <v>0.97150000000000003</v>
          </cell>
          <cell r="AA156">
            <v>6.5100000000000005E-2</v>
          </cell>
          <cell r="AB156">
            <v>-1.4999999999999999E-2</v>
          </cell>
          <cell r="AC156">
            <v>1.4E-3</v>
          </cell>
          <cell r="AD156">
            <v>0</v>
          </cell>
          <cell r="AE156">
            <v>1.0225</v>
          </cell>
          <cell r="AF156">
            <v>2.5899999999999999E-2</v>
          </cell>
          <cell r="AG156">
            <v>0.99660000000000004</v>
          </cell>
          <cell r="AH156">
            <v>1.0976999999999999</v>
          </cell>
          <cell r="AI156">
            <v>7.4700000000000003E-2</v>
          </cell>
          <cell r="AJ156">
            <v>-2.4899999999999999E-2</v>
          </cell>
          <cell r="AK156">
            <v>-6.1899999999999997E-2</v>
          </cell>
          <cell r="AL156">
            <v>0</v>
          </cell>
          <cell r="AM156">
            <v>1.0855999999999999</v>
          </cell>
          <cell r="AN156">
            <v>0.09</v>
          </cell>
          <cell r="AO156">
            <v>0.99560000000000004</v>
          </cell>
          <cell r="AP156">
            <v>1.1855</v>
          </cell>
          <cell r="AQ156">
            <v>5.5899999999999998E-2</v>
          </cell>
          <cell r="AR156">
            <v>-8.8599999999999998E-2</v>
          </cell>
          <cell r="AS156">
            <v>-9.8199999999999996E-2</v>
          </cell>
          <cell r="AT156">
            <v>0</v>
          </cell>
          <cell r="AU156">
            <v>1.0547</v>
          </cell>
          <cell r="AV156">
            <v>5.8799999999999998E-2</v>
          </cell>
          <cell r="AW156">
            <v>0.99590000000000001</v>
          </cell>
          <cell r="AX156">
            <v>1.2294</v>
          </cell>
          <cell r="AY156">
            <v>0</v>
          </cell>
          <cell r="AZ156">
            <v>-6.7699999999999996E-2</v>
          </cell>
          <cell r="BA156">
            <v>-7.9299999999999995E-2</v>
          </cell>
          <cell r="BB156">
            <v>0</v>
          </cell>
          <cell r="BC156">
            <v>1.0824</v>
          </cell>
          <cell r="BD156">
            <v>8.77E-2</v>
          </cell>
          <cell r="BE156">
            <v>0.99470000000000003</v>
          </cell>
        </row>
        <row r="157">
          <cell r="C157" t="str">
            <v>確定</v>
          </cell>
          <cell r="D157" t="str">
            <v>SO702-EKDC-03-04</v>
          </cell>
          <cell r="BE157" t="str">
            <v>原紙保存期間 ５年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ﾁｮｺ停"/>
    </sheetNames>
    <sheetDataSet>
      <sheetData sheetId="0">
        <row r="4">
          <cell r="F4">
            <v>1337.5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償却ｼ-ﾄ(直接)"/>
      <sheetName val="償却ｼ-ﾄ(間接)"/>
      <sheetName val="2231"/>
      <sheetName val="2232"/>
      <sheetName val="2280"/>
      <sheetName val="2281"/>
      <sheetName val="2310"/>
      <sheetName val="2241"/>
      <sheetName val="2242"/>
      <sheetName val="2243"/>
      <sheetName val="2320"/>
      <sheetName val="2321"/>
      <sheetName val="2323"/>
      <sheetName val="2324"/>
      <sheetName val="2325"/>
      <sheetName val="2326"/>
      <sheetName val="2260"/>
      <sheetName val="2262"/>
      <sheetName val="2314"/>
      <sheetName val="合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中"/>
      <sheetName val="６中３版"/>
      <sheetName val="償却ｼ-ﾄ(直接)"/>
      <sheetName val="償却計算表 (定額法対応)"/>
      <sheetName val="XL4Poppy"/>
      <sheetName val="#REF!"/>
      <sheetName val="企业表一"/>
      <sheetName val="M-5C"/>
      <sheetName val="M-5A"/>
      <sheetName val="KKKKKKKK"/>
      <sheetName val="部门明细"/>
      <sheetName val="厂家明细"/>
      <sheetName val="生販Ｙ"/>
      <sheetName val="新ﾗｲﾝﾍﾞｰｽ"/>
      <sheetName val="基础数据"/>
      <sheetName val="分产品销售收入、成本表"/>
      <sheetName val="要素作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6"/>
      <sheetName val="Sheet4"/>
      <sheetName val="Sheet3"/>
      <sheetName val="Sheet2"/>
      <sheetName val="Sheet5"/>
      <sheetName val="不具合即時"/>
      <sheetName val="MO全体"/>
      <sheetName val="ENG"/>
      <sheetName val="MISS"/>
      <sheetName val="AT"/>
      <sheetName val="熱処理"/>
      <sheetName val="新ﾗｲﾝ企画提案"/>
      <sheetName val="2003"/>
      <sheetName val="ｸﾛｰｽﾞﾄﾞﾌﾚｰﾑ"/>
      <sheetName val="EX"/>
      <sheetName val="ＳＡｼｰﾄ原紙"/>
      <sheetName val="Ｓss"/>
      <sheetName val="Ｍss.４Ｒ要員"/>
      <sheetName val="目標設定会"/>
      <sheetName val="E2総括表"/>
      <sheetName val="1A"/>
      <sheetName val="旧実績報告"/>
      <sheetName val="GBY.C企"/>
      <sheetName val="下期不具合データＡＦ中検"/>
      <sheetName val="Q画面ｼｰﾄ"/>
      <sheetName val="コード表"/>
      <sheetName val="ﾗｲﾝ情報"/>
      <sheetName val="その他"/>
      <sheetName val="ﾃﾞｰﾀ２"/>
      <sheetName val="全体"/>
      <sheetName val="せず領域"/>
      <sheetName val="６中３版"/>
      <sheetName val="実習生一覧"/>
      <sheetName val="2004"/>
      <sheetName val="Ｑ領域"/>
      <sheetName val="QM_20Apl"/>
      <sheetName val="98FORECAST (1)"/>
      <sheetName val="99.1海業提示コスト(収容数 １２,８００)"/>
      <sheetName val="効果計算.XLS"/>
      <sheetName val="PC一覧"/>
      <sheetName val="現業区"/>
      <sheetName val="Maker"/>
      <sheetName val="SHARP"/>
      <sheetName val="量産品"/>
      <sheetName val="県別ﾏﾙﾁ"/>
      <sheetName val="3ﾄﾗﾝｸ閉まり"/>
      <sheetName val="ﾌﾟﾚｽ計画"/>
      <sheetName val="#REF"/>
      <sheetName val="φ6Crank"/>
      <sheetName val="LINE-UP改3"/>
      <sheetName val="一覧表元祖"/>
      <sheetName val="Revise"/>
      <sheetName val="台数ｺｽﾄ変化算出"/>
      <sheetName val="ﾗｯｸ報告3"/>
      <sheetName val="工数ﾀﾞｳﾝ目標"/>
      <sheetName val="効率UPの効果"/>
      <sheetName val="ﾍﾞｰｽ"/>
      <sheetName val="１Ｆ化物流課題"/>
      <sheetName val="77期CBRｺｽﾄHW1"/>
      <sheetName val=" IP"/>
      <sheetName val="選択候補"/>
      <sheetName val="INPUT"/>
      <sheetName val="Cycletime"/>
      <sheetName val="体質∥"/>
      <sheetName val="コストＡ"/>
      <sheetName val="国内競合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係"/>
      <sheetName val="主要施策別"/>
    </sheetNames>
    <definedNames>
      <definedName name="予算取り込み.Record6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０月度"/>
      <sheetName val="75下期"/>
      <sheetName val="マネージメント"/>
      <sheetName val="９月度"/>
      <sheetName val="７４期 月度予実管理表"/>
      <sheetName val="１２月"/>
      <sheetName val="11月"/>
      <sheetName val="１０月"/>
      <sheetName val="不具合即時"/>
      <sheetName val="0P-1"/>
      <sheetName val="98 Forecast"/>
      <sheetName val="0010"/>
      <sheetName val="７４期_月度予実管理表"/>
      <sheetName val="７４期_月度予実管理表1"/>
      <sheetName val="GF_DATA"/>
      <sheetName val="3.４Ｒ損益"/>
      <sheetName val="ＣＲ"/>
      <sheetName val="Other notes"/>
      <sheetName val="Data-G"/>
      <sheetName val=""/>
      <sheetName val="各ＳＳ総括"/>
      <sheetName val="ｸﾗﾝｸｾﾝｻｰ取付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負荷15XX"/>
      <sheetName val="Data-INPUT"/>
      <sheetName val="PARTS"/>
      <sheetName val="#REF"/>
      <sheetName val="ocean voyage"/>
      <sheetName val="６中３版"/>
      <sheetName val="その他"/>
      <sheetName val="ﾃﾞｰﾀ２"/>
      <sheetName val="全体"/>
      <sheetName val="せず領域"/>
      <sheetName val="定数"/>
      <sheetName val="98FORECAST (1)"/>
      <sheetName val="Attachment-4(2)"/>
      <sheetName val="3.４Ｒ損益"/>
      <sheetName val="????"/>
      <sheetName val="国内競合"/>
      <sheetName val="ocean_voyage"/>
      <sheetName val="98FORECAST_(1)"/>
      <sheetName val="3_４Ｒ損益"/>
      <sheetName val="VL"/>
      <sheetName val="TN"/>
      <sheetName val="ND"/>
      <sheetName val="ocean_voyage2"/>
      <sheetName val="98FORECAST_(1)2"/>
      <sheetName val="3_４Ｒ損益2"/>
      <sheetName val="ocean_voyage1"/>
      <sheetName val="98FORECAST_(1)1"/>
      <sheetName val="3_４Ｒ損益1"/>
      <sheetName val="Ｐ１"/>
      <sheetName val="ocean_voyage3"/>
      <sheetName val="98FORECAST_(1)3"/>
      <sheetName val="3_４Ｒ損益3"/>
      <sheetName val="Sheet1"/>
      <sheetName val="ocean_voyage4"/>
      <sheetName val="98FORECAST_(1)4"/>
      <sheetName val="3_４Ｒ損益4"/>
      <sheetName val="ocean_voyage5"/>
      <sheetName val="98FORECAST_(1)5"/>
      <sheetName val="3_４Ｒ損益5"/>
      <sheetName val="Sheet2"/>
      <sheetName val="Curr. Model"/>
      <sheetName val="gv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表"/>
      <sheetName val="表紙"/>
      <sheetName val="協力要請"/>
      <sheetName val="7月決定長期7月から9月生"/>
      <sheetName val="ｼﾝｸﾞﾙﾍｯﾄﾞ"/>
      <sheetName val="その他"/>
      <sheetName val="吸上げ帳票"/>
      <sheetName val="鋳造部品 (2)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要員工数現状"/>
      <sheetName val="効率UPの効果"/>
      <sheetName val="工数ﾀﾞｳﾝ目標"/>
      <sheetName val="工数ﾀﾞｳﾝ目標 (2)"/>
      <sheetName val="工数ﾀﾞｳﾝ見込み"/>
      <sheetName val="MO全体"/>
      <sheetName val="ENG"/>
      <sheetName val="MISS"/>
      <sheetName val="AT"/>
      <sheetName val="熱処理"/>
      <sheetName val="Sheet2"/>
      <sheetName val="Sheet3"/>
      <sheetName val="Sheet4"/>
      <sheetName val="Sheet5"/>
      <sheetName val="工数????目標"/>
      <sheetName val="工数____目標"/>
      <sheetName val="0010"/>
      <sheetName val="#REF!"/>
      <sheetName val="新ﾗｲﾝﾍﾞｰｽ"/>
      <sheetName val="Y-KIT"/>
      <sheetName val="数値"/>
      <sheetName val="KZZ"/>
      <sheetName val="DATA0714"/>
      <sheetName val="K33 G"/>
      <sheetName val="Balance stock"/>
      <sheetName val="1013 SHIP"/>
      <sheetName val="工数ﾀﾞｳﾝ目標_(2)"/>
      <sheetName val="ﾛｲﾔﾘﾃｨ-"/>
      <sheetName val="50cc計算結果(GETAstd)"/>
      <sheetName val="効率UP目論見"/>
      <sheetName val="ありたい姿効果検証"/>
      <sheetName val="#REF"/>
      <sheetName val="dongia (2)"/>
      <sheetName val="DANH SACH DUOC DAO TAO"/>
      <sheetName val="GF_DATA"/>
      <sheetName val="HTE LIST"/>
      <sheetName val="Co. Code"/>
      <sheetName val="工数ﾀﾞｳﾝ目標_(2)1"/>
      <sheetName val="D群179人"/>
      <sheetName val="List of Rem Entries"/>
      <sheetName val="A01"/>
      <sheetName val="Masters"/>
      <sheetName val="一覧表元祖"/>
      <sheetName val="新ﾗｲﾝ企画提案"/>
      <sheetName val="償却ｼ-ﾄ(2R直接)"/>
      <sheetName val="XL4Poppy"/>
      <sheetName val="コストＡ"/>
      <sheetName val="まとめ"/>
      <sheetName val="财务费用"/>
      <sheetName val="实绩"/>
      <sheetName val="机一"/>
      <sheetName val="Touring"/>
      <sheetName val="76期ﾃｰﾏ依頼"/>
      <sheetName val="ﾍﾞｰｽ"/>
      <sheetName val="附表17—完检一次合格率推移一览表"/>
      <sheetName val="1A"/>
      <sheetName val="KKKKKKKK"/>
      <sheetName val="月度实绩"/>
      <sheetName val="01年3月"/>
      <sheetName val="12月"/>
      <sheetName val="SPECSHEET"/>
      <sheetName val="その他経"/>
      <sheetName val="78期 設備負荷率"/>
      <sheetName val="79期 設備負荷率"/>
      <sheetName val="早見"/>
      <sheetName val="FM-EQ-504-04(01)"/>
    </sheetNames>
    <sheetDataSet>
      <sheetData sheetId="0">
        <row r="9">
          <cell r="AF9">
            <v>52</v>
          </cell>
        </row>
      </sheetData>
      <sheetData sheetId="1" refreshError="1">
        <row r="9">
          <cell r="AF9">
            <v>52</v>
          </cell>
        </row>
        <row r="12">
          <cell r="AE12">
            <v>4.3745727956254272E-5</v>
          </cell>
          <cell r="AQ12">
            <v>4.3745727956254272E-5</v>
          </cell>
        </row>
        <row r="22">
          <cell r="AE22">
            <v>4.3745727956254272E-5</v>
          </cell>
          <cell r="AQ22">
            <v>4.3745727956254272E-5</v>
          </cell>
        </row>
        <row r="37">
          <cell r="AE37">
            <v>4.3745727956254272E-5</v>
          </cell>
        </row>
        <row r="41">
          <cell r="AQ41">
            <v>4.3745727956254272E-5</v>
          </cell>
        </row>
        <row r="52">
          <cell r="AE52">
            <v>4.3745727956254272E-5</v>
          </cell>
        </row>
        <row r="53">
          <cell r="AQ53">
            <v>4.3745727956254272E-5</v>
          </cell>
        </row>
        <row r="64">
          <cell r="AE64">
            <v>4.3745727956254272E-5</v>
          </cell>
        </row>
      </sheetData>
      <sheetData sheetId="2" refreshError="1">
        <row r="9">
          <cell r="AF9">
            <v>52</v>
          </cell>
        </row>
        <row r="10">
          <cell r="AF10">
            <v>500</v>
          </cell>
        </row>
        <row r="11">
          <cell r="AF11">
            <v>250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数平準化ｽﾗｲﾄﾞdata"/>
      <sheetName val="工数平準化ｽﾗｲﾄﾞｸﾞﾗﾌ"/>
      <sheetName val="要員工数現状"/>
      <sheetName val="効率UP目論見"/>
      <sheetName val="工数ﾀﾞｳﾝ目論見2"/>
      <sheetName val="ＣＤ施策の方向性"/>
      <sheetName val="展開ＳＴＥＰ"/>
      <sheetName val="工数ﾀﾞｳﾝ目標"/>
      <sheetName val="効率UPの効果"/>
      <sheetName val="#REF!"/>
      <sheetName val="ありたい姿施策検討2"/>
      <sheetName val="_o___Ò_ê___i___úŠm_F_Ì___Æ_j"/>
      <sheetName val="#REF"/>
      <sheetName val="Pre"/>
      <sheetName val="償却ｼ-ﾄ(2R直接)"/>
      <sheetName val="月度实绩"/>
      <sheetName val="ﾁｮｺ停"/>
      <sheetName val="台数ｺｽﾄ変化算出"/>
      <sheetName val="ocean voyage"/>
      <sheetName val="Touring"/>
      <sheetName val="６中３版"/>
      <sheetName val="附表17—完检一次合格率推移一览表"/>
      <sheetName val="ﾍﾞｰｽ"/>
      <sheetName val="フリクションデータ"/>
      <sheetName val="50cc計算結果(GETAstd)"/>
      <sheetName val="Sheet3"/>
      <sheetName val="ﾛｲﾔﾘﾃｨ-"/>
      <sheetName val="INDEX"/>
      <sheetName val="ｺｽﾄ収益仮試算"/>
      <sheetName val="コスト体質改革"/>
      <sheetName val="新ﾗｲﾝﾍﾞｰｽ"/>
      <sheetName val="新ﾗｲﾝ将来戦略"/>
      <sheetName val="12月"/>
      <sheetName val="3月"/>
      <sheetName val="KRFF市场索赔"/>
      <sheetName val="ｺｽﾄ企画"/>
      <sheetName val="１Ｆ化物流課題"/>
      <sheetName val="Data-INPUT"/>
      <sheetName val="Stock"/>
      <sheetName val="应收票据"/>
      <sheetName val="月份分析"/>
      <sheetName val="XL4Poppy"/>
      <sheetName val="目录"/>
      <sheetName val="74上部門費ｺﾒﾝﾄ入力"/>
      <sheetName val="人员需求"/>
      <sheetName val="楼款99年底"/>
      <sheetName val="其他99年底"/>
      <sheetName val="预收楼款99年底"/>
      <sheetName val="1A"/>
      <sheetName val="废品率"/>
      <sheetName val="ｺﾝY条件BD"/>
      <sheetName val="Bang gia tong hop"/>
      <sheetName val="２２,５億の配分案"/>
      <sheetName val="单台政策"/>
      <sheetName val="销量（区域）"/>
      <sheetName val="一覧表元祖"/>
      <sheetName val="GBY.C企"/>
      <sheetName val="ﾗｯｸ報告3"/>
      <sheetName val="结算"/>
      <sheetName val="74上"/>
      <sheetName val="BAOCAONGAY"/>
      <sheetName val="NHAP 進貨"/>
      <sheetName val="TONG HOP 總合"/>
      <sheetName val="XUAT 出貨"/>
      <sheetName val="集計"/>
      <sheetName val="损益表"/>
      <sheetName val="B-B"/>
      <sheetName val="Analysis"/>
      <sheetName val="C-C"/>
      <sheetName val="D-D"/>
      <sheetName val="国内競合"/>
      <sheetName val="단면 (2)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DONGIA"/>
      <sheetName val="thao-go"/>
      <sheetName val="DON GIA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登録データ"/>
      <sheetName val="奖金ok"/>
      <sheetName val="95灯油"/>
      <sheetName val="1月 "/>
      <sheetName val="实绩"/>
      <sheetName val="产量"/>
      <sheetName val="m doc"/>
      <sheetName val="缸盖"/>
      <sheetName val="缸体GCC、KCW"/>
      <sheetName val="缸体KC6"/>
      <sheetName val="缸体kew"/>
      <sheetName val="箱体"/>
      <sheetName val="机一"/>
      <sheetName val="企业表一"/>
      <sheetName val="Bang chiet tinh TBA"/>
      <sheetName val="truc tiep"/>
      <sheetName val="ｴｱｰ配管"/>
      <sheetName val="gVL"/>
      <sheetName val="3.４Ｒ損益"/>
      <sheetName val="まとめ"/>
      <sheetName val="新ﾗｲﾝ企画提案"/>
      <sheetName val="Detail"/>
      <sheetName val="nhapT7"/>
      <sheetName val="4"/>
      <sheetName val="Sales"/>
      <sheetName val="ma-pt"/>
      <sheetName val="核算项目余额表"/>
      <sheetName val="SPECSHEET"/>
      <sheetName val="能力検証"/>
      <sheetName val="DI-ESTI"/>
      <sheetName val="PO"/>
      <sheetName val="コストＡ"/>
      <sheetName val="80HM収益"/>
      <sheetName val="财务费用"/>
      <sheetName val="76期ﾃｰﾏ依頼"/>
      <sheetName val="供应部"/>
      <sheetName val="MALG"/>
      <sheetName val="ｶﾞﾗｽ円環 直材 (2)"/>
      <sheetName val="液圧拡張ｺｽﾄ比較"/>
      <sheetName val="AE1218"/>
      <sheetName val="Thuc thanh"/>
      <sheetName val="tra-vat-lieu"/>
      <sheetName val="Sheet2"/>
      <sheetName val="MTO REV.0"/>
      <sheetName val="ﾘﾝｸﾃﾞｰﾀ"/>
      <sheetName val="見積61X0"/>
      <sheetName val="A6,MAY"/>
      <sheetName val="関連ファイル読込"/>
      <sheetName val="0010"/>
      <sheetName val="DONVIBAN"/>
      <sheetName val="NGUON"/>
      <sheetName val="1月明细-原件"/>
      <sheetName val="3月明细-原件"/>
      <sheetName val="修正4月"/>
      <sheetName val="HONDAｶﾚﾝﾀﾞｰ"/>
      <sheetName val="Present"/>
      <sheetName val="KVJA右盖CT实际计算"/>
      <sheetName val="基础处理"/>
      <sheetName val="科目名称表"/>
      <sheetName val="B"/>
      <sheetName val="01年3月"/>
      <sheetName val="A6"/>
      <sheetName val="ﾛｲ"/>
      <sheetName val="98CB750F2"/>
      <sheetName val="ﾎｰｽ,ｸﾘｯﾌﾟ設計"/>
      <sheetName val="A表(3)"/>
      <sheetName val="Chiet tinh dz22"/>
      <sheetName val="一覧"/>
      <sheetName val="条件"/>
      <sheetName val="プリモ_S0"/>
      <sheetName val="プリモ_S1"/>
      <sheetName val="プリモ_S2"/>
      <sheetName val="プリモ_S3"/>
      <sheetName val="体質∥"/>
    </sheetNames>
    <sheetDataSet>
      <sheetData sheetId="0" refreshError="1"/>
      <sheetData sheetId="1" refreshError="1"/>
      <sheetData sheetId="2" refreshError="1"/>
      <sheetData sheetId="3" refreshError="1">
        <row r="12">
          <cell r="AE12">
            <v>4.3745727956254272E-5</v>
          </cell>
          <cell r="AQ12">
            <v>4.3745727956254272E-5</v>
          </cell>
        </row>
        <row r="22">
          <cell r="AE22">
            <v>4.3745727956254272E-5</v>
          </cell>
          <cell r="AQ22">
            <v>4.3745727956254272E-5</v>
          </cell>
        </row>
        <row r="37">
          <cell r="AE37">
            <v>4.3745727956254272E-5</v>
          </cell>
        </row>
        <row r="41">
          <cell r="AQ41">
            <v>4.3745727956254272E-5</v>
          </cell>
        </row>
        <row r="52">
          <cell r="AE52">
            <v>4.3745727956254272E-5</v>
          </cell>
        </row>
        <row r="53">
          <cell r="AQ53">
            <v>4.3745727956254272E-5</v>
          </cell>
        </row>
        <row r="64">
          <cell r="AE64">
            <v>4.3745727956254272E-5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57150">
          <a:solidFill>
            <a:srgbClr val="FF0000"/>
          </a:solidFill>
          <a:headEnd type="diamond" w="med" len="med"/>
          <a:tailEnd type="diamond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  <a:lnDef>
      <a:spPr>
        <a:ln w="57150">
          <a:solidFill>
            <a:srgbClr val="FF0000"/>
          </a:solidFill>
          <a:headEnd type="diamond" w="med" len="med"/>
          <a:tailEnd type="diamond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997C-D3EA-4D24-8E32-5926975B4803}">
  <sheetPr>
    <tabColor rgb="FFCCFFCC"/>
    <pageSetUpPr fitToPage="1"/>
  </sheetPr>
  <dimension ref="A1:BF564"/>
  <sheetViews>
    <sheetView showGridLines="0" view="pageBreakPreview" zoomScale="40" zoomScaleNormal="75" zoomScaleSheetLayoutView="40" workbookViewId="0">
      <pane xSplit="5" ySplit="4" topLeftCell="F31" activePane="bottomRight" state="frozen"/>
      <selection activeCell="AJ222" sqref="AJ222"/>
      <selection pane="topRight" activeCell="AJ222" sqref="AJ222"/>
      <selection pane="bottomLeft" activeCell="AJ222" sqref="AJ222"/>
      <selection pane="bottomRight" activeCell="AJ222" sqref="AJ222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41" width="9.26953125" style="3" bestFit="1" customWidth="1"/>
    <col min="42" max="42" width="9.453125" bestFit="1" customWidth="1"/>
    <col min="43" max="43" width="20.08984375" bestFit="1" customWidth="1"/>
    <col min="44" max="44" width="7.6328125" style="3" bestFit="1" customWidth="1"/>
    <col min="45" max="45" width="0" style="3" hidden="1" customWidth="1"/>
    <col min="46" max="46" width="9.26953125" style="3" bestFit="1" customWidth="1"/>
    <col min="47" max="49" width="0" style="3" hidden="1" customWidth="1"/>
    <col min="50" max="50" width="22.36328125" style="3" bestFit="1" customWidth="1"/>
    <col min="51" max="51" width="20.08984375" style="3" bestFit="1" customWidth="1"/>
    <col min="52" max="54" width="20.6328125" style="3" customWidth="1"/>
    <col min="55" max="55" width="17.6328125" style="3" bestFit="1" customWidth="1"/>
    <col min="56" max="56" width="7.6328125" style="3" bestFit="1" customWidth="1"/>
    <col min="57" max="16384" width="9" style="3"/>
  </cols>
  <sheetData>
    <row r="1" spans="1:52" ht="24" customHeight="1" thickBot="1">
      <c r="A1" s="1">
        <v>1</v>
      </c>
      <c r="B1" s="2"/>
      <c r="C1" s="1"/>
      <c r="D1" s="1"/>
      <c r="E1" s="1"/>
      <c r="F1" s="1"/>
      <c r="G1" s="1"/>
      <c r="N1" s="118">
        <v>2025</v>
      </c>
      <c r="O1" s="119"/>
      <c r="P1" s="91" t="s">
        <v>0</v>
      </c>
      <c r="Q1" s="91">
        <v>6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44" t="s">
        <v>2</v>
      </c>
      <c r="AB1" s="92">
        <v>20</v>
      </c>
      <c r="AC1" s="1"/>
      <c r="AD1" s="1"/>
      <c r="AE1" s="1"/>
      <c r="AF1" s="1"/>
      <c r="AG1" s="1"/>
      <c r="AH1" s="1"/>
      <c r="AI1" s="1"/>
      <c r="AJ1" s="1"/>
      <c r="AK1" s="1"/>
      <c r="AY1" s="3" t="s">
        <v>81</v>
      </c>
      <c r="AZ1" s="3" t="s">
        <v>82</v>
      </c>
    </row>
    <row r="2" spans="1:52" ht="24" customHeight="1" thickBot="1">
      <c r="A2" s="1">
        <v>1</v>
      </c>
      <c r="B2" s="4"/>
      <c r="C2" s="1"/>
      <c r="D2" s="1"/>
      <c r="E2" s="1"/>
      <c r="F2" s="418"/>
      <c r="G2" s="70"/>
      <c r="H2" s="418"/>
      <c r="I2" s="418"/>
      <c r="J2" s="419"/>
      <c r="K2" s="418"/>
      <c r="L2" s="418"/>
      <c r="M2" s="418"/>
      <c r="N2" s="418"/>
      <c r="O2" s="419"/>
      <c r="P2" s="419"/>
      <c r="Q2" s="419"/>
      <c r="R2" s="419"/>
      <c r="S2" s="418"/>
      <c r="T2" s="418"/>
      <c r="U2" s="419"/>
      <c r="V2" s="419"/>
      <c r="W2" s="419"/>
      <c r="X2" s="418"/>
      <c r="Y2" s="419"/>
      <c r="Z2" s="419"/>
      <c r="AA2" s="418"/>
      <c r="AB2" s="418"/>
      <c r="AC2" s="420"/>
      <c r="AD2" s="70"/>
      <c r="AE2" s="70"/>
      <c r="AF2" s="70"/>
      <c r="AG2" s="418"/>
      <c r="AH2" s="139"/>
      <c r="AI2" s="157"/>
      <c r="AJ2" s="139"/>
      <c r="AK2" s="1"/>
      <c r="AL2" s="28"/>
      <c r="AM2" s="28" t="s">
        <v>3</v>
      </c>
      <c r="AN2" s="3"/>
      <c r="AP2" s="533" t="s">
        <v>58</v>
      </c>
      <c r="AQ2" s="534"/>
      <c r="AR2" s="535"/>
      <c r="AT2" s="533" t="s">
        <v>58</v>
      </c>
      <c r="AU2" s="534"/>
      <c r="AV2" s="534"/>
      <c r="AW2" s="535"/>
      <c r="AX2" s="141"/>
      <c r="AY2" s="3" t="s">
        <v>109</v>
      </c>
      <c r="AZ2" s="3" t="s">
        <v>109</v>
      </c>
    </row>
    <row r="3" spans="1:52" ht="16.149999999999999" customHeight="1">
      <c r="A3" s="1">
        <v>1</v>
      </c>
      <c r="B3" s="5" t="s">
        <v>4</v>
      </c>
      <c r="C3" s="270" t="s">
        <v>5</v>
      </c>
      <c r="D3" s="270" t="s">
        <v>121</v>
      </c>
      <c r="E3" s="138" t="s">
        <v>6</v>
      </c>
      <c r="F3" s="306">
        <f t="shared" ref="F3:AI3" si="0">F4</f>
        <v>45809</v>
      </c>
      <c r="G3" s="306">
        <f t="shared" si="0"/>
        <v>45810</v>
      </c>
      <c r="H3" s="306">
        <f t="shared" si="0"/>
        <v>45811</v>
      </c>
      <c r="I3" s="306">
        <f t="shared" si="0"/>
        <v>45812</v>
      </c>
      <c r="J3" s="306">
        <f t="shared" si="0"/>
        <v>45813</v>
      </c>
      <c r="K3" s="306">
        <f t="shared" si="0"/>
        <v>45814</v>
      </c>
      <c r="L3" s="306">
        <f t="shared" si="0"/>
        <v>45815</v>
      </c>
      <c r="M3" s="306">
        <f t="shared" si="0"/>
        <v>45816</v>
      </c>
      <c r="N3" s="306">
        <f t="shared" si="0"/>
        <v>45817</v>
      </c>
      <c r="O3" s="306">
        <f t="shared" si="0"/>
        <v>45818</v>
      </c>
      <c r="P3" s="306">
        <f t="shared" si="0"/>
        <v>45819</v>
      </c>
      <c r="Q3" s="306">
        <f t="shared" si="0"/>
        <v>45820</v>
      </c>
      <c r="R3" s="306">
        <f t="shared" si="0"/>
        <v>45821</v>
      </c>
      <c r="S3" s="306">
        <f t="shared" si="0"/>
        <v>45822</v>
      </c>
      <c r="T3" s="306">
        <f t="shared" si="0"/>
        <v>45823</v>
      </c>
      <c r="U3" s="306">
        <f t="shared" si="0"/>
        <v>45824</v>
      </c>
      <c r="V3" s="306">
        <f t="shared" si="0"/>
        <v>45825</v>
      </c>
      <c r="W3" s="306">
        <f t="shared" si="0"/>
        <v>45826</v>
      </c>
      <c r="X3" s="306">
        <f t="shared" si="0"/>
        <v>45827</v>
      </c>
      <c r="Y3" s="306">
        <f t="shared" si="0"/>
        <v>45828</v>
      </c>
      <c r="Z3" s="306">
        <f t="shared" si="0"/>
        <v>45829</v>
      </c>
      <c r="AA3" s="306">
        <f t="shared" si="0"/>
        <v>45830</v>
      </c>
      <c r="AB3" s="306">
        <f t="shared" si="0"/>
        <v>45831</v>
      </c>
      <c r="AC3" s="306">
        <f t="shared" si="0"/>
        <v>45832</v>
      </c>
      <c r="AD3" s="306">
        <f t="shared" si="0"/>
        <v>45833</v>
      </c>
      <c r="AE3" s="306">
        <f t="shared" si="0"/>
        <v>45834</v>
      </c>
      <c r="AF3" s="306">
        <f t="shared" si="0"/>
        <v>45835</v>
      </c>
      <c r="AG3" s="306">
        <f t="shared" si="0"/>
        <v>45836</v>
      </c>
      <c r="AH3" s="306">
        <f t="shared" si="0"/>
        <v>45837</v>
      </c>
      <c r="AI3" s="306">
        <f t="shared" si="0"/>
        <v>45838</v>
      </c>
      <c r="AJ3" s="307">
        <f>AJ4</f>
        <v>45839</v>
      </c>
      <c r="AK3" s="536" t="s">
        <v>7</v>
      </c>
      <c r="AL3" s="71" t="s">
        <v>8</v>
      </c>
      <c r="AM3" s="71" t="s">
        <v>9</v>
      </c>
      <c r="AN3" s="64" t="s">
        <v>64</v>
      </c>
      <c r="AO3" s="227"/>
      <c r="AP3" s="38" t="s">
        <v>4</v>
      </c>
      <c r="AQ3" s="36" t="s">
        <v>5</v>
      </c>
      <c r="AR3" s="538" t="s">
        <v>7</v>
      </c>
      <c r="AT3" s="59"/>
      <c r="AU3" s="60"/>
      <c r="AV3" s="60"/>
      <c r="AW3" s="60"/>
      <c r="AX3" s="60"/>
      <c r="AY3" s="229"/>
      <c r="AZ3" s="229"/>
    </row>
    <row r="4" spans="1:52" ht="14.25" customHeight="1" thickBot="1">
      <c r="A4" s="1">
        <v>1</v>
      </c>
      <c r="B4" s="72"/>
      <c r="C4" s="34"/>
      <c r="D4" s="34" t="s">
        <v>10</v>
      </c>
      <c r="E4" s="270" t="s">
        <v>11</v>
      </c>
      <c r="F4" s="308">
        <f>DATE(N1,Q1,1)</f>
        <v>45809</v>
      </c>
      <c r="G4" s="308">
        <f t="shared" ref="G4:AJ4" si="1">F4+1</f>
        <v>45810</v>
      </c>
      <c r="H4" s="308">
        <f t="shared" si="1"/>
        <v>45811</v>
      </c>
      <c r="I4" s="308">
        <f t="shared" si="1"/>
        <v>45812</v>
      </c>
      <c r="J4" s="308">
        <f t="shared" si="1"/>
        <v>45813</v>
      </c>
      <c r="K4" s="308">
        <f t="shared" si="1"/>
        <v>45814</v>
      </c>
      <c r="L4" s="308">
        <f t="shared" si="1"/>
        <v>45815</v>
      </c>
      <c r="M4" s="308">
        <f t="shared" si="1"/>
        <v>45816</v>
      </c>
      <c r="N4" s="308">
        <f t="shared" si="1"/>
        <v>45817</v>
      </c>
      <c r="O4" s="308">
        <f t="shared" si="1"/>
        <v>45818</v>
      </c>
      <c r="P4" s="308">
        <f t="shared" si="1"/>
        <v>45819</v>
      </c>
      <c r="Q4" s="308">
        <f t="shared" si="1"/>
        <v>45820</v>
      </c>
      <c r="R4" s="308">
        <f t="shared" si="1"/>
        <v>45821</v>
      </c>
      <c r="S4" s="308">
        <f t="shared" si="1"/>
        <v>45822</v>
      </c>
      <c r="T4" s="308">
        <f t="shared" si="1"/>
        <v>45823</v>
      </c>
      <c r="U4" s="308">
        <f t="shared" si="1"/>
        <v>45824</v>
      </c>
      <c r="V4" s="308">
        <f t="shared" si="1"/>
        <v>45825</v>
      </c>
      <c r="W4" s="308">
        <f t="shared" si="1"/>
        <v>45826</v>
      </c>
      <c r="X4" s="308">
        <f t="shared" si="1"/>
        <v>45827</v>
      </c>
      <c r="Y4" s="308">
        <f t="shared" si="1"/>
        <v>45828</v>
      </c>
      <c r="Z4" s="308">
        <f t="shared" si="1"/>
        <v>45829</v>
      </c>
      <c r="AA4" s="308">
        <f t="shared" si="1"/>
        <v>45830</v>
      </c>
      <c r="AB4" s="308">
        <f t="shared" si="1"/>
        <v>45831</v>
      </c>
      <c r="AC4" s="308">
        <f t="shared" si="1"/>
        <v>45832</v>
      </c>
      <c r="AD4" s="308">
        <f t="shared" si="1"/>
        <v>45833</v>
      </c>
      <c r="AE4" s="308">
        <f t="shared" si="1"/>
        <v>45834</v>
      </c>
      <c r="AF4" s="308">
        <f t="shared" si="1"/>
        <v>45835</v>
      </c>
      <c r="AG4" s="308">
        <f t="shared" si="1"/>
        <v>45836</v>
      </c>
      <c r="AH4" s="308">
        <f t="shared" si="1"/>
        <v>45837</v>
      </c>
      <c r="AI4" s="308">
        <f t="shared" si="1"/>
        <v>45838</v>
      </c>
      <c r="AJ4" s="309">
        <f t="shared" si="1"/>
        <v>45839</v>
      </c>
      <c r="AK4" s="537"/>
      <c r="AL4" s="73">
        <v>5</v>
      </c>
      <c r="AM4" s="8">
        <f>AL4+1</f>
        <v>6</v>
      </c>
      <c r="AN4" s="64" t="s">
        <v>63</v>
      </c>
      <c r="AO4" s="227"/>
      <c r="AP4" s="39"/>
      <c r="AQ4" s="7"/>
      <c r="AR4" s="539"/>
      <c r="AT4" s="60"/>
      <c r="AU4" s="60"/>
      <c r="AV4" s="60"/>
      <c r="AW4" s="60"/>
      <c r="AX4" s="60"/>
    </row>
    <row r="5" spans="1:52" s="12" customFormat="1" ht="19.5" hidden="1" customHeight="1">
      <c r="A5" s="9">
        <v>1</v>
      </c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255"/>
      <c r="L5" s="255"/>
      <c r="M5" s="255"/>
      <c r="N5" s="172"/>
      <c r="O5" s="255"/>
      <c r="P5" s="255"/>
      <c r="Q5" s="255"/>
      <c r="R5" s="255"/>
      <c r="S5" s="255"/>
      <c r="T5" s="255"/>
      <c r="U5" s="172"/>
      <c r="V5" s="255"/>
      <c r="W5" s="255"/>
      <c r="X5" s="255"/>
      <c r="Y5" s="255"/>
      <c r="Z5" s="255"/>
      <c r="AA5" s="255"/>
      <c r="AB5" s="172"/>
      <c r="AC5" s="255"/>
      <c r="AD5" s="255"/>
      <c r="AE5" s="255"/>
      <c r="AF5" s="255"/>
      <c r="AG5" s="255"/>
      <c r="AH5" s="255"/>
      <c r="AI5" s="255"/>
      <c r="AJ5" s="404"/>
      <c r="AK5" s="95">
        <f>SUM(F5:AJ5)</f>
        <v>0</v>
      </c>
      <c r="AL5" s="96">
        <f>ROUNDUP(AL12/0.92,0)</f>
        <v>0</v>
      </c>
      <c r="AM5" s="96">
        <f>ROUNDUP(AM12/0.92,0)</f>
        <v>0</v>
      </c>
      <c r="AN5" s="252"/>
      <c r="AO5" s="228">
        <v>0</v>
      </c>
      <c r="AP5" s="40" t="str">
        <f>B5</f>
        <v>MFL</v>
      </c>
      <c r="AQ5" s="29" t="str">
        <f>C5</f>
        <v>素材納入計画</v>
      </c>
      <c r="AR5" s="41">
        <f t="shared" ref="AR5:AR68" si="2">AK5</f>
        <v>0</v>
      </c>
      <c r="AT5" s="247" t="s">
        <v>59</v>
      </c>
      <c r="AU5" s="61"/>
      <c r="AV5" s="61"/>
      <c r="AW5" s="61"/>
      <c r="AX5" s="61"/>
    </row>
    <row r="6" spans="1:52" s="12" customFormat="1" ht="19.5" hidden="1" customHeight="1">
      <c r="A6" s="9">
        <v>1</v>
      </c>
      <c r="B6" s="13" t="s">
        <v>30</v>
      </c>
      <c r="C6" s="145" t="s">
        <v>125</v>
      </c>
      <c r="D6" s="145"/>
      <c r="E6" s="35"/>
      <c r="F6" s="256">
        <f t="shared" ref="F6:AJ6" si="3">E6+F5-F7</f>
        <v>0</v>
      </c>
      <c r="G6" s="256">
        <f t="shared" si="3"/>
        <v>0</v>
      </c>
      <c r="H6" s="256">
        <f t="shared" si="3"/>
        <v>0</v>
      </c>
      <c r="I6" s="256">
        <f t="shared" si="3"/>
        <v>0</v>
      </c>
      <c r="J6" s="256">
        <f t="shared" si="3"/>
        <v>0</v>
      </c>
      <c r="K6" s="256">
        <f t="shared" si="3"/>
        <v>0</v>
      </c>
      <c r="L6" s="256">
        <f t="shared" si="3"/>
        <v>0</v>
      </c>
      <c r="M6" s="256">
        <f t="shared" si="3"/>
        <v>0</v>
      </c>
      <c r="N6" s="173">
        <f t="shared" si="3"/>
        <v>0</v>
      </c>
      <c r="O6" s="256">
        <f t="shared" si="3"/>
        <v>0</v>
      </c>
      <c r="P6" s="256">
        <f t="shared" si="3"/>
        <v>0</v>
      </c>
      <c r="Q6" s="256">
        <f t="shared" si="3"/>
        <v>0</v>
      </c>
      <c r="R6" s="256">
        <f t="shared" si="3"/>
        <v>0</v>
      </c>
      <c r="S6" s="256">
        <f t="shared" si="3"/>
        <v>0</v>
      </c>
      <c r="T6" s="256">
        <f t="shared" si="3"/>
        <v>0</v>
      </c>
      <c r="U6" s="173">
        <f t="shared" si="3"/>
        <v>0</v>
      </c>
      <c r="V6" s="256">
        <f t="shared" si="3"/>
        <v>0</v>
      </c>
      <c r="W6" s="256">
        <f t="shared" si="3"/>
        <v>0</v>
      </c>
      <c r="X6" s="256">
        <f t="shared" si="3"/>
        <v>0</v>
      </c>
      <c r="Y6" s="256">
        <f t="shared" si="3"/>
        <v>0</v>
      </c>
      <c r="Z6" s="256">
        <f t="shared" si="3"/>
        <v>0</v>
      </c>
      <c r="AA6" s="256">
        <f t="shared" si="3"/>
        <v>0</v>
      </c>
      <c r="AB6" s="173">
        <f t="shared" si="3"/>
        <v>0</v>
      </c>
      <c r="AC6" s="256">
        <f t="shared" si="3"/>
        <v>0</v>
      </c>
      <c r="AD6" s="256">
        <f t="shared" si="3"/>
        <v>0</v>
      </c>
      <c r="AE6" s="256">
        <f t="shared" si="3"/>
        <v>0</v>
      </c>
      <c r="AF6" s="256">
        <f t="shared" si="3"/>
        <v>0</v>
      </c>
      <c r="AG6" s="256">
        <f t="shared" si="3"/>
        <v>0</v>
      </c>
      <c r="AH6" s="256">
        <f t="shared" si="3"/>
        <v>0</v>
      </c>
      <c r="AI6" s="256">
        <f t="shared" si="3"/>
        <v>0</v>
      </c>
      <c r="AJ6" s="405">
        <f t="shared" si="3"/>
        <v>0</v>
      </c>
      <c r="AK6" s="169">
        <f>AJ6</f>
        <v>0</v>
      </c>
      <c r="AL6" s="126"/>
      <c r="AM6" s="126"/>
      <c r="AO6" s="228">
        <v>0</v>
      </c>
      <c r="AP6" s="42" t="str">
        <f t="shared" ref="AP6:AP17" si="4">AP5</f>
        <v>MFL</v>
      </c>
      <c r="AQ6" s="14" t="str">
        <f t="shared" ref="AQ6:AQ69" si="5">C6</f>
        <v>素材在庫計画</v>
      </c>
      <c r="AR6" s="43">
        <f t="shared" si="2"/>
        <v>0</v>
      </c>
      <c r="AT6" s="246" t="s">
        <v>60</v>
      </c>
      <c r="AU6" s="61"/>
      <c r="AV6" s="61"/>
      <c r="AW6" s="61"/>
      <c r="AX6" s="61"/>
    </row>
    <row r="7" spans="1:52" s="12" customFormat="1" ht="18.75" hidden="1" customHeight="1">
      <c r="A7" s="9">
        <v>1</v>
      </c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255"/>
      <c r="L7" s="255"/>
      <c r="M7" s="255"/>
      <c r="N7" s="174"/>
      <c r="O7" s="255"/>
      <c r="P7" s="255"/>
      <c r="Q7" s="255"/>
      <c r="R7" s="255"/>
      <c r="S7" s="255"/>
      <c r="T7" s="255"/>
      <c r="U7" s="174"/>
      <c r="V7" s="255"/>
      <c r="W7" s="255"/>
      <c r="X7" s="255"/>
      <c r="Y7" s="255"/>
      <c r="Z7" s="255"/>
      <c r="AA7" s="255"/>
      <c r="AB7" s="174"/>
      <c r="AC7" s="255"/>
      <c r="AD7" s="255"/>
      <c r="AE7" s="255"/>
      <c r="AF7" s="255"/>
      <c r="AG7" s="255"/>
      <c r="AH7" s="255"/>
      <c r="AI7" s="255"/>
      <c r="AJ7" s="404"/>
      <c r="AK7" s="117">
        <f>SUM(E7:AJ7)</f>
        <v>0</v>
      </c>
      <c r="AL7" s="82"/>
      <c r="AM7" s="82"/>
      <c r="AN7" s="210"/>
      <c r="AO7" s="228">
        <v>0</v>
      </c>
      <c r="AP7" s="42" t="str">
        <f t="shared" si="4"/>
        <v>MFL</v>
      </c>
      <c r="AQ7" s="16" t="str">
        <f t="shared" si="5"/>
        <v>圧検加工計画</v>
      </c>
      <c r="AR7" s="44">
        <f t="shared" si="2"/>
        <v>0</v>
      </c>
      <c r="AT7" s="248" t="s">
        <v>61</v>
      </c>
      <c r="AU7" s="61"/>
      <c r="AV7" s="61"/>
      <c r="AW7" s="61"/>
      <c r="AX7" s="61"/>
    </row>
    <row r="8" spans="1:52" s="12" customFormat="1" ht="18.75" hidden="1" customHeight="1">
      <c r="A8" s="9">
        <v>0</v>
      </c>
      <c r="B8" s="15"/>
      <c r="C8" s="146" t="s">
        <v>15</v>
      </c>
      <c r="D8" s="147">
        <v>0.08</v>
      </c>
      <c r="E8" s="80"/>
      <c r="F8" s="257">
        <f t="shared" ref="F8:AJ8" si="6">ROUND(F7*$D8,0)</f>
        <v>0</v>
      </c>
      <c r="G8" s="257">
        <f t="shared" si="6"/>
        <v>0</v>
      </c>
      <c r="H8" s="257">
        <f t="shared" si="6"/>
        <v>0</v>
      </c>
      <c r="I8" s="257">
        <f t="shared" si="6"/>
        <v>0</v>
      </c>
      <c r="J8" s="257">
        <f t="shared" si="6"/>
        <v>0</v>
      </c>
      <c r="K8" s="257">
        <f t="shared" si="6"/>
        <v>0</v>
      </c>
      <c r="L8" s="257">
        <f t="shared" si="6"/>
        <v>0</v>
      </c>
      <c r="M8" s="257">
        <f t="shared" si="6"/>
        <v>0</v>
      </c>
      <c r="N8" s="175">
        <f t="shared" si="6"/>
        <v>0</v>
      </c>
      <c r="O8" s="257">
        <f t="shared" si="6"/>
        <v>0</v>
      </c>
      <c r="P8" s="257">
        <f t="shared" si="6"/>
        <v>0</v>
      </c>
      <c r="Q8" s="257">
        <f t="shared" si="6"/>
        <v>0</v>
      </c>
      <c r="R8" s="257">
        <f t="shared" si="6"/>
        <v>0</v>
      </c>
      <c r="S8" s="257">
        <f t="shared" si="6"/>
        <v>0</v>
      </c>
      <c r="T8" s="257">
        <f t="shared" si="6"/>
        <v>0</v>
      </c>
      <c r="U8" s="175">
        <f t="shared" si="6"/>
        <v>0</v>
      </c>
      <c r="V8" s="257">
        <f t="shared" si="6"/>
        <v>0</v>
      </c>
      <c r="W8" s="257">
        <f t="shared" si="6"/>
        <v>0</v>
      </c>
      <c r="X8" s="257">
        <f t="shared" si="6"/>
        <v>0</v>
      </c>
      <c r="Y8" s="257">
        <f t="shared" si="6"/>
        <v>0</v>
      </c>
      <c r="Z8" s="257">
        <f t="shared" si="6"/>
        <v>0</v>
      </c>
      <c r="AA8" s="257">
        <f t="shared" si="6"/>
        <v>0</v>
      </c>
      <c r="AB8" s="175">
        <f t="shared" si="6"/>
        <v>0</v>
      </c>
      <c r="AC8" s="257">
        <f t="shared" si="6"/>
        <v>0</v>
      </c>
      <c r="AD8" s="257">
        <f t="shared" si="6"/>
        <v>0</v>
      </c>
      <c r="AE8" s="257">
        <f t="shared" si="6"/>
        <v>0</v>
      </c>
      <c r="AF8" s="257">
        <f t="shared" si="6"/>
        <v>0</v>
      </c>
      <c r="AG8" s="257">
        <f t="shared" si="6"/>
        <v>0</v>
      </c>
      <c r="AH8" s="257">
        <f t="shared" si="6"/>
        <v>0</v>
      </c>
      <c r="AI8" s="257">
        <f t="shared" si="6"/>
        <v>0</v>
      </c>
      <c r="AJ8" s="406">
        <f t="shared" si="6"/>
        <v>0</v>
      </c>
      <c r="AK8" s="128">
        <f>SUM(F8:AJ8)</f>
        <v>0</v>
      </c>
      <c r="AL8" s="126"/>
      <c r="AM8" s="126"/>
      <c r="AO8" s="228">
        <v>0</v>
      </c>
      <c r="AP8" s="42" t="str">
        <f t="shared" si="4"/>
        <v>MFL</v>
      </c>
      <c r="AQ8" s="17" t="str">
        <f t="shared" si="5"/>
        <v>一次漏れ数</v>
      </c>
      <c r="AR8" s="45">
        <f t="shared" si="2"/>
        <v>0</v>
      </c>
      <c r="AT8" s="246" t="s">
        <v>60</v>
      </c>
      <c r="AU8" s="61"/>
      <c r="AV8" s="61"/>
      <c r="AW8" s="61"/>
      <c r="AX8" s="61"/>
    </row>
    <row r="9" spans="1:52" s="12" customFormat="1" ht="18.75" hidden="1" customHeight="1">
      <c r="A9" s="9">
        <v>0</v>
      </c>
      <c r="B9" s="15"/>
      <c r="C9" s="148" t="s">
        <v>16</v>
      </c>
      <c r="D9" s="149"/>
      <c r="E9" s="66"/>
      <c r="F9" s="255">
        <f t="shared" ref="F9:AJ9" si="7">E9+F8-F10</f>
        <v>0</v>
      </c>
      <c r="G9" s="255">
        <f t="shared" si="7"/>
        <v>0</v>
      </c>
      <c r="H9" s="255">
        <f t="shared" si="7"/>
        <v>0</v>
      </c>
      <c r="I9" s="255">
        <f t="shared" si="7"/>
        <v>0</v>
      </c>
      <c r="J9" s="255">
        <f t="shared" si="7"/>
        <v>0</v>
      </c>
      <c r="K9" s="255">
        <f t="shared" si="7"/>
        <v>0</v>
      </c>
      <c r="L9" s="255">
        <f t="shared" si="7"/>
        <v>0</v>
      </c>
      <c r="M9" s="255">
        <f t="shared" si="7"/>
        <v>0</v>
      </c>
      <c r="N9" s="176">
        <f t="shared" si="7"/>
        <v>0</v>
      </c>
      <c r="O9" s="255">
        <f t="shared" si="7"/>
        <v>0</v>
      </c>
      <c r="P9" s="255">
        <f t="shared" si="7"/>
        <v>0</v>
      </c>
      <c r="Q9" s="255">
        <f t="shared" si="7"/>
        <v>0</v>
      </c>
      <c r="R9" s="255">
        <f t="shared" si="7"/>
        <v>0</v>
      </c>
      <c r="S9" s="255">
        <f t="shared" si="7"/>
        <v>0</v>
      </c>
      <c r="T9" s="255">
        <f t="shared" si="7"/>
        <v>0</v>
      </c>
      <c r="U9" s="176">
        <f t="shared" si="7"/>
        <v>0</v>
      </c>
      <c r="V9" s="255">
        <f t="shared" si="7"/>
        <v>0</v>
      </c>
      <c r="W9" s="255">
        <f t="shared" si="7"/>
        <v>0</v>
      </c>
      <c r="X9" s="255">
        <f t="shared" si="7"/>
        <v>0</v>
      </c>
      <c r="Y9" s="255">
        <f t="shared" si="7"/>
        <v>0</v>
      </c>
      <c r="Z9" s="255">
        <f t="shared" si="7"/>
        <v>0</v>
      </c>
      <c r="AA9" s="255">
        <f t="shared" si="7"/>
        <v>0</v>
      </c>
      <c r="AB9" s="176">
        <f t="shared" si="7"/>
        <v>0</v>
      </c>
      <c r="AC9" s="255">
        <f t="shared" si="7"/>
        <v>0</v>
      </c>
      <c r="AD9" s="255">
        <f t="shared" si="7"/>
        <v>0</v>
      </c>
      <c r="AE9" s="255">
        <f t="shared" si="7"/>
        <v>0</v>
      </c>
      <c r="AF9" s="255">
        <f t="shared" si="7"/>
        <v>0</v>
      </c>
      <c r="AG9" s="255">
        <f t="shared" si="7"/>
        <v>0</v>
      </c>
      <c r="AH9" s="255">
        <f t="shared" si="7"/>
        <v>0</v>
      </c>
      <c r="AI9" s="255">
        <f t="shared" si="7"/>
        <v>0</v>
      </c>
      <c r="AJ9" s="404">
        <f t="shared" si="7"/>
        <v>0</v>
      </c>
      <c r="AK9" s="129">
        <f>AJ9</f>
        <v>0</v>
      </c>
      <c r="AL9" s="126"/>
      <c r="AM9" s="126"/>
      <c r="AO9" s="228">
        <v>0</v>
      </c>
      <c r="AP9" s="42" t="str">
        <f t="shared" si="4"/>
        <v>MFL</v>
      </c>
      <c r="AQ9" s="18" t="str">
        <f t="shared" si="5"/>
        <v>一次漏れ在庫</v>
      </c>
      <c r="AR9" s="46">
        <f t="shared" si="2"/>
        <v>0</v>
      </c>
      <c r="AT9" s="246" t="s">
        <v>60</v>
      </c>
      <c r="AU9" s="61"/>
      <c r="AV9" s="61"/>
      <c r="AW9" s="61"/>
      <c r="AX9" s="61"/>
    </row>
    <row r="10" spans="1:52" s="12" customFormat="1" ht="18.75" hidden="1" customHeight="1">
      <c r="A10" s="9">
        <v>0</v>
      </c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255"/>
      <c r="L10" s="255"/>
      <c r="M10" s="255"/>
      <c r="N10" s="176"/>
      <c r="O10" s="255"/>
      <c r="P10" s="255"/>
      <c r="Q10" s="255"/>
      <c r="R10" s="255"/>
      <c r="S10" s="255"/>
      <c r="T10" s="255"/>
      <c r="U10" s="176"/>
      <c r="V10" s="255"/>
      <c r="W10" s="255"/>
      <c r="X10" s="255"/>
      <c r="Y10" s="255"/>
      <c r="Z10" s="255"/>
      <c r="AA10" s="255"/>
      <c r="AB10" s="176"/>
      <c r="AC10" s="255"/>
      <c r="AD10" s="255"/>
      <c r="AE10" s="255"/>
      <c r="AF10" s="255"/>
      <c r="AG10" s="255"/>
      <c r="AH10" s="255"/>
      <c r="AI10" s="255"/>
      <c r="AJ10" s="404"/>
      <c r="AK10" s="129">
        <f>SUM(F10:AJ10)</f>
        <v>0</v>
      </c>
      <c r="AL10" s="126"/>
      <c r="AM10" s="126"/>
      <c r="AO10" s="228">
        <v>0</v>
      </c>
      <c r="AP10" s="42" t="str">
        <f t="shared" si="4"/>
        <v>MFL</v>
      </c>
      <c r="AQ10" s="18" t="str">
        <f t="shared" si="5"/>
        <v>二次圧検計画</v>
      </c>
      <c r="AR10" s="46">
        <f t="shared" si="2"/>
        <v>0</v>
      </c>
      <c r="AT10" s="246" t="s">
        <v>60</v>
      </c>
      <c r="AU10" s="61"/>
      <c r="AV10" s="61"/>
      <c r="AW10" s="61"/>
      <c r="AX10" s="61"/>
    </row>
    <row r="11" spans="1:52" s="12" customFormat="1" ht="18.75" hidden="1" customHeight="1">
      <c r="A11" s="9">
        <v>0</v>
      </c>
      <c r="B11" s="15"/>
      <c r="C11" s="150" t="s">
        <v>18</v>
      </c>
      <c r="D11" s="151">
        <v>0.5</v>
      </c>
      <c r="E11" s="81"/>
      <c r="F11" s="258">
        <f t="shared" ref="F11:AJ11" si="8">ROUND(F10*$D11,0)</f>
        <v>0</v>
      </c>
      <c r="G11" s="258">
        <f t="shared" si="8"/>
        <v>0</v>
      </c>
      <c r="H11" s="258">
        <f t="shared" si="8"/>
        <v>0</v>
      </c>
      <c r="I11" s="258">
        <f t="shared" si="8"/>
        <v>0</v>
      </c>
      <c r="J11" s="258">
        <f t="shared" si="8"/>
        <v>0</v>
      </c>
      <c r="K11" s="258">
        <f t="shared" si="8"/>
        <v>0</v>
      </c>
      <c r="L11" s="258">
        <f t="shared" si="8"/>
        <v>0</v>
      </c>
      <c r="M11" s="258">
        <f t="shared" si="8"/>
        <v>0</v>
      </c>
      <c r="N11" s="177">
        <f t="shared" si="8"/>
        <v>0</v>
      </c>
      <c r="O11" s="258">
        <f t="shared" si="8"/>
        <v>0</v>
      </c>
      <c r="P11" s="258">
        <f t="shared" si="8"/>
        <v>0</v>
      </c>
      <c r="Q11" s="258">
        <f t="shared" si="8"/>
        <v>0</v>
      </c>
      <c r="R11" s="258">
        <f t="shared" si="8"/>
        <v>0</v>
      </c>
      <c r="S11" s="258">
        <f t="shared" si="8"/>
        <v>0</v>
      </c>
      <c r="T11" s="258">
        <f t="shared" si="8"/>
        <v>0</v>
      </c>
      <c r="U11" s="177">
        <f t="shared" si="8"/>
        <v>0</v>
      </c>
      <c r="V11" s="258">
        <f t="shared" si="8"/>
        <v>0</v>
      </c>
      <c r="W11" s="258">
        <f t="shared" si="8"/>
        <v>0</v>
      </c>
      <c r="X11" s="258">
        <f t="shared" si="8"/>
        <v>0</v>
      </c>
      <c r="Y11" s="258">
        <f t="shared" si="8"/>
        <v>0</v>
      </c>
      <c r="Z11" s="258">
        <f t="shared" si="8"/>
        <v>0</v>
      </c>
      <c r="AA11" s="258">
        <f t="shared" si="8"/>
        <v>0</v>
      </c>
      <c r="AB11" s="177">
        <f t="shared" si="8"/>
        <v>0</v>
      </c>
      <c r="AC11" s="258">
        <f t="shared" si="8"/>
        <v>0</v>
      </c>
      <c r="AD11" s="258">
        <f t="shared" si="8"/>
        <v>0</v>
      </c>
      <c r="AE11" s="258">
        <f t="shared" si="8"/>
        <v>0</v>
      </c>
      <c r="AF11" s="258">
        <f t="shared" si="8"/>
        <v>0</v>
      </c>
      <c r="AG11" s="258">
        <f t="shared" si="8"/>
        <v>0</v>
      </c>
      <c r="AH11" s="258">
        <f t="shared" si="8"/>
        <v>0</v>
      </c>
      <c r="AI11" s="258">
        <f t="shared" si="8"/>
        <v>0</v>
      </c>
      <c r="AJ11" s="407">
        <f t="shared" si="8"/>
        <v>0</v>
      </c>
      <c r="AK11" s="130">
        <f>SUM(F11:AJ11)</f>
        <v>0</v>
      </c>
      <c r="AL11" s="126"/>
      <c r="AM11" s="126"/>
      <c r="AO11" s="228">
        <v>0</v>
      </c>
      <c r="AP11" s="42" t="str">
        <f t="shared" si="4"/>
        <v>MFL</v>
      </c>
      <c r="AQ11" s="14" t="str">
        <f t="shared" si="5"/>
        <v>二次漏れ数（廃却）</v>
      </c>
      <c r="AR11" s="47">
        <f t="shared" si="2"/>
        <v>0</v>
      </c>
      <c r="AT11" s="246" t="s">
        <v>60</v>
      </c>
      <c r="AU11" s="61"/>
      <c r="AV11" s="61"/>
      <c r="AW11" s="61"/>
      <c r="AX11" s="61"/>
    </row>
    <row r="12" spans="1:52" s="12" customFormat="1" ht="18.75" hidden="1" customHeight="1">
      <c r="A12" s="9">
        <v>1</v>
      </c>
      <c r="B12" s="10"/>
      <c r="C12" s="135" t="s">
        <v>19</v>
      </c>
      <c r="D12" s="136">
        <f>1-D8</f>
        <v>0.92</v>
      </c>
      <c r="E12" s="90"/>
      <c r="F12" s="255">
        <f t="shared" ref="F12:AJ12" si="9">(F7-F8)+(F10-F11)</f>
        <v>0</v>
      </c>
      <c r="G12" s="255">
        <f t="shared" si="9"/>
        <v>0</v>
      </c>
      <c r="H12" s="255">
        <f t="shared" si="9"/>
        <v>0</v>
      </c>
      <c r="I12" s="255">
        <f t="shared" si="9"/>
        <v>0</v>
      </c>
      <c r="J12" s="255">
        <f t="shared" si="9"/>
        <v>0</v>
      </c>
      <c r="K12" s="255">
        <f t="shared" si="9"/>
        <v>0</v>
      </c>
      <c r="L12" s="255">
        <f t="shared" si="9"/>
        <v>0</v>
      </c>
      <c r="M12" s="255">
        <f t="shared" si="9"/>
        <v>0</v>
      </c>
      <c r="N12" s="174">
        <f t="shared" si="9"/>
        <v>0</v>
      </c>
      <c r="O12" s="255">
        <f t="shared" si="9"/>
        <v>0</v>
      </c>
      <c r="P12" s="255">
        <f t="shared" si="9"/>
        <v>0</v>
      </c>
      <c r="Q12" s="255">
        <f t="shared" si="9"/>
        <v>0</v>
      </c>
      <c r="R12" s="255">
        <f t="shared" si="9"/>
        <v>0</v>
      </c>
      <c r="S12" s="255">
        <f t="shared" si="9"/>
        <v>0</v>
      </c>
      <c r="T12" s="255">
        <f t="shared" si="9"/>
        <v>0</v>
      </c>
      <c r="U12" s="174">
        <f t="shared" si="9"/>
        <v>0</v>
      </c>
      <c r="V12" s="255">
        <f t="shared" si="9"/>
        <v>0</v>
      </c>
      <c r="W12" s="255">
        <f t="shared" si="9"/>
        <v>0</v>
      </c>
      <c r="X12" s="255">
        <f t="shared" si="9"/>
        <v>0</v>
      </c>
      <c r="Y12" s="255">
        <f t="shared" si="9"/>
        <v>0</v>
      </c>
      <c r="Z12" s="255">
        <f t="shared" si="9"/>
        <v>0</v>
      </c>
      <c r="AA12" s="255">
        <f t="shared" si="9"/>
        <v>0</v>
      </c>
      <c r="AB12" s="174">
        <f t="shared" si="9"/>
        <v>0</v>
      </c>
      <c r="AC12" s="255">
        <f t="shared" si="9"/>
        <v>0</v>
      </c>
      <c r="AD12" s="255">
        <f t="shared" si="9"/>
        <v>0</v>
      </c>
      <c r="AE12" s="255">
        <f t="shared" si="9"/>
        <v>0</v>
      </c>
      <c r="AF12" s="255">
        <f t="shared" si="9"/>
        <v>0</v>
      </c>
      <c r="AG12" s="255">
        <f t="shared" si="9"/>
        <v>0</v>
      </c>
      <c r="AH12" s="255">
        <f t="shared" si="9"/>
        <v>0</v>
      </c>
      <c r="AI12" s="255">
        <f t="shared" si="9"/>
        <v>0</v>
      </c>
      <c r="AJ12" s="404">
        <f t="shared" si="9"/>
        <v>0</v>
      </c>
      <c r="AK12" s="117">
        <f>SUM(E12:AJ12)</f>
        <v>0</v>
      </c>
      <c r="AL12" s="82">
        <f>ROUNDUP(AY12*1.1,0)</f>
        <v>0</v>
      </c>
      <c r="AM12" s="82">
        <f>ROUNDUP(AZ12*1.1,0)</f>
        <v>0</v>
      </c>
      <c r="AN12" s="210"/>
      <c r="AO12" s="228">
        <v>0</v>
      </c>
      <c r="AP12" s="42" t="str">
        <f t="shared" si="4"/>
        <v>MFL</v>
      </c>
      <c r="AQ12" s="11" t="str">
        <f t="shared" si="5"/>
        <v>Ｌ３加工計画</v>
      </c>
      <c r="AR12" s="48">
        <f t="shared" si="2"/>
        <v>0</v>
      </c>
      <c r="AT12" s="248" t="s">
        <v>61</v>
      </c>
      <c r="AU12" s="60"/>
      <c r="AV12" s="60"/>
      <c r="AW12" s="60"/>
      <c r="AX12" s="60"/>
      <c r="AY12" s="12">
        <f>AY346</f>
        <v>0</v>
      </c>
      <c r="AZ12" s="12">
        <f>AZ346</f>
        <v>0</v>
      </c>
    </row>
    <row r="13" spans="1:52" ht="18.75" hidden="1" customHeight="1">
      <c r="A13" s="9">
        <v>1</v>
      </c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257"/>
      <c r="L13" s="257"/>
      <c r="M13" s="257"/>
      <c r="N13" s="178"/>
      <c r="O13" s="257"/>
      <c r="P13" s="257"/>
      <c r="Q13" s="257"/>
      <c r="R13" s="257"/>
      <c r="S13" s="257"/>
      <c r="T13" s="257"/>
      <c r="U13" s="178"/>
      <c r="V13" s="257"/>
      <c r="W13" s="257"/>
      <c r="X13" s="257"/>
      <c r="Y13" s="257"/>
      <c r="Z13" s="257"/>
      <c r="AA13" s="257"/>
      <c r="AB13" s="178"/>
      <c r="AC13" s="257"/>
      <c r="AD13" s="257"/>
      <c r="AE13" s="257"/>
      <c r="AF13" s="257"/>
      <c r="AG13" s="257"/>
      <c r="AH13" s="257"/>
      <c r="AI13" s="257"/>
      <c r="AJ13" s="406"/>
      <c r="AK13" s="104">
        <f>SUM(F13:AJ13)</f>
        <v>0</v>
      </c>
      <c r="AL13" s="105"/>
      <c r="AM13" s="105"/>
      <c r="AN13" s="207"/>
      <c r="AO13" s="227">
        <v>0</v>
      </c>
      <c r="AP13" s="42" t="str">
        <f t="shared" si="4"/>
        <v>MFL</v>
      </c>
      <c r="AQ13" s="19" t="str">
        <f t="shared" si="5"/>
        <v>組立計画</v>
      </c>
      <c r="AR13" s="49">
        <f t="shared" si="2"/>
        <v>0</v>
      </c>
      <c r="AT13" s="63" t="s">
        <v>62</v>
      </c>
      <c r="AU13" s="60"/>
      <c r="AV13" s="60"/>
      <c r="AW13" s="60"/>
      <c r="AX13" s="60"/>
    </row>
    <row r="14" spans="1:52" ht="18.75" hidden="1" customHeight="1">
      <c r="A14" s="9">
        <v>1</v>
      </c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319"/>
      <c r="L14" s="319"/>
      <c r="M14" s="319"/>
      <c r="N14" s="179"/>
      <c r="O14" s="319"/>
      <c r="P14" s="319"/>
      <c r="Q14" s="319"/>
      <c r="R14" s="319"/>
      <c r="S14" s="319"/>
      <c r="T14" s="319"/>
      <c r="U14" s="179"/>
      <c r="V14" s="319"/>
      <c r="W14" s="319"/>
      <c r="X14" s="319"/>
      <c r="Y14" s="319"/>
      <c r="Z14" s="319"/>
      <c r="AA14" s="319"/>
      <c r="AB14" s="179"/>
      <c r="AC14" s="319"/>
      <c r="AD14" s="319"/>
      <c r="AE14" s="319"/>
      <c r="AF14" s="319"/>
      <c r="AG14" s="319"/>
      <c r="AH14" s="319"/>
      <c r="AI14" s="319"/>
      <c r="AJ14" s="408"/>
      <c r="AK14" s="107">
        <f>SUM(F14:AJ14)</f>
        <v>0</v>
      </c>
      <c r="AL14" s="108"/>
      <c r="AM14" s="108"/>
      <c r="AN14" s="207"/>
      <c r="AO14" s="227">
        <v>0</v>
      </c>
      <c r="AP14" s="42" t="str">
        <f t="shared" si="4"/>
        <v>MFL</v>
      </c>
      <c r="AQ14" s="20" t="str">
        <f t="shared" si="5"/>
        <v>ＳＰ</v>
      </c>
      <c r="AR14" s="50">
        <f t="shared" si="2"/>
        <v>0</v>
      </c>
      <c r="AT14" s="63" t="s">
        <v>62</v>
      </c>
      <c r="AU14" s="60"/>
      <c r="AV14" s="60"/>
      <c r="AW14" s="60"/>
      <c r="AX14" s="60"/>
    </row>
    <row r="15" spans="1:52" ht="18.75" hidden="1" customHeight="1">
      <c r="A15" s="9">
        <v>1</v>
      </c>
      <c r="B15" s="13" t="s">
        <v>44</v>
      </c>
      <c r="C15" s="152" t="s">
        <v>21</v>
      </c>
      <c r="D15" s="152"/>
      <c r="E15" s="67"/>
      <c r="F15" s="259">
        <f t="shared" ref="F15:AI15" si="10">SUBTOTAL(9,L13:L14)</f>
        <v>0</v>
      </c>
      <c r="G15" s="259">
        <f t="shared" si="10"/>
        <v>0</v>
      </c>
      <c r="H15" s="259">
        <f t="shared" si="10"/>
        <v>0</v>
      </c>
      <c r="I15" s="259">
        <f t="shared" si="10"/>
        <v>0</v>
      </c>
      <c r="J15" s="259">
        <f t="shared" si="10"/>
        <v>0</v>
      </c>
      <c r="K15" s="259">
        <f t="shared" si="10"/>
        <v>0</v>
      </c>
      <c r="L15" s="259">
        <f t="shared" si="10"/>
        <v>0</v>
      </c>
      <c r="M15" s="259">
        <f t="shared" si="10"/>
        <v>0</v>
      </c>
      <c r="N15" s="180">
        <f t="shared" si="10"/>
        <v>0</v>
      </c>
      <c r="O15" s="259">
        <f t="shared" si="10"/>
        <v>0</v>
      </c>
      <c r="P15" s="259">
        <f t="shared" si="10"/>
        <v>0</v>
      </c>
      <c r="Q15" s="259">
        <f t="shared" si="10"/>
        <v>0</v>
      </c>
      <c r="R15" s="259">
        <f t="shared" si="10"/>
        <v>0</v>
      </c>
      <c r="S15" s="259">
        <f t="shared" si="10"/>
        <v>0</v>
      </c>
      <c r="T15" s="259">
        <f t="shared" si="10"/>
        <v>0</v>
      </c>
      <c r="U15" s="180">
        <f t="shared" si="10"/>
        <v>0</v>
      </c>
      <c r="V15" s="259">
        <f t="shared" si="10"/>
        <v>0</v>
      </c>
      <c r="W15" s="259">
        <f t="shared" si="10"/>
        <v>0</v>
      </c>
      <c r="X15" s="259">
        <f t="shared" si="10"/>
        <v>0</v>
      </c>
      <c r="Y15" s="259">
        <f t="shared" si="10"/>
        <v>0</v>
      </c>
      <c r="Z15" s="259">
        <f t="shared" si="10"/>
        <v>0</v>
      </c>
      <c r="AA15" s="259">
        <f t="shared" si="10"/>
        <v>0</v>
      </c>
      <c r="AB15" s="180">
        <f t="shared" si="10"/>
        <v>0</v>
      </c>
      <c r="AC15" s="259">
        <f t="shared" si="10"/>
        <v>0</v>
      </c>
      <c r="AD15" s="259">
        <f t="shared" si="10"/>
        <v>0</v>
      </c>
      <c r="AE15" s="259">
        <f t="shared" si="10"/>
        <v>0</v>
      </c>
      <c r="AF15" s="259">
        <f t="shared" si="10"/>
        <v>0</v>
      </c>
      <c r="AG15" s="259">
        <f t="shared" si="10"/>
        <v>0</v>
      </c>
      <c r="AH15" s="259">
        <f t="shared" si="10"/>
        <v>0</v>
      </c>
      <c r="AI15" s="259">
        <f t="shared" si="10"/>
        <v>0</v>
      </c>
      <c r="AJ15" s="409"/>
      <c r="AK15" s="131">
        <f>SUM(F15:AJ15)</f>
        <v>0</v>
      </c>
      <c r="AL15" s="31"/>
      <c r="AM15" s="31"/>
      <c r="AO15" s="227">
        <v>0</v>
      </c>
      <c r="AP15" s="42" t="str">
        <f t="shared" si="4"/>
        <v>MFL</v>
      </c>
      <c r="AQ15" s="21" t="str">
        <f t="shared" si="5"/>
        <v>解体</v>
      </c>
      <c r="AR15" s="51">
        <f t="shared" si="2"/>
        <v>0</v>
      </c>
      <c r="AT15" s="246" t="s">
        <v>60</v>
      </c>
      <c r="AU15" s="60"/>
      <c r="AV15" s="60"/>
      <c r="AW15" s="60"/>
      <c r="AX15" s="60"/>
    </row>
    <row r="16" spans="1:52" ht="18.75" hidden="1" customHeight="1">
      <c r="A16" s="9">
        <v>1</v>
      </c>
      <c r="B16" s="30" t="s">
        <v>49</v>
      </c>
      <c r="C16" s="153" t="s">
        <v>22</v>
      </c>
      <c r="D16" s="153"/>
      <c r="E16" s="68"/>
      <c r="F16" s="260">
        <f t="shared" ref="F16:AJ16" si="11">E16+F12-F15</f>
        <v>0</v>
      </c>
      <c r="G16" s="260">
        <f t="shared" si="11"/>
        <v>0</v>
      </c>
      <c r="H16" s="260">
        <f t="shared" si="11"/>
        <v>0</v>
      </c>
      <c r="I16" s="260">
        <f t="shared" si="11"/>
        <v>0</v>
      </c>
      <c r="J16" s="260">
        <f t="shared" si="11"/>
        <v>0</v>
      </c>
      <c r="K16" s="260">
        <f t="shared" si="11"/>
        <v>0</v>
      </c>
      <c r="L16" s="260">
        <f t="shared" si="11"/>
        <v>0</v>
      </c>
      <c r="M16" s="260">
        <f t="shared" si="11"/>
        <v>0</v>
      </c>
      <c r="N16" s="181">
        <f t="shared" si="11"/>
        <v>0</v>
      </c>
      <c r="O16" s="260">
        <f t="shared" si="11"/>
        <v>0</v>
      </c>
      <c r="P16" s="260">
        <f t="shared" si="11"/>
        <v>0</v>
      </c>
      <c r="Q16" s="260">
        <f t="shared" si="11"/>
        <v>0</v>
      </c>
      <c r="R16" s="260">
        <f t="shared" si="11"/>
        <v>0</v>
      </c>
      <c r="S16" s="260">
        <f t="shared" si="11"/>
        <v>0</v>
      </c>
      <c r="T16" s="260">
        <f t="shared" si="11"/>
        <v>0</v>
      </c>
      <c r="U16" s="181">
        <f t="shared" si="11"/>
        <v>0</v>
      </c>
      <c r="V16" s="260">
        <f t="shared" si="11"/>
        <v>0</v>
      </c>
      <c r="W16" s="260">
        <f t="shared" si="11"/>
        <v>0</v>
      </c>
      <c r="X16" s="260">
        <f t="shared" si="11"/>
        <v>0</v>
      </c>
      <c r="Y16" s="260">
        <f t="shared" si="11"/>
        <v>0</v>
      </c>
      <c r="Z16" s="260">
        <f t="shared" si="11"/>
        <v>0</v>
      </c>
      <c r="AA16" s="260">
        <f t="shared" si="11"/>
        <v>0</v>
      </c>
      <c r="AB16" s="181">
        <f t="shared" si="11"/>
        <v>0</v>
      </c>
      <c r="AC16" s="260">
        <f t="shared" si="11"/>
        <v>0</v>
      </c>
      <c r="AD16" s="260">
        <f t="shared" si="11"/>
        <v>0</v>
      </c>
      <c r="AE16" s="260">
        <f t="shared" si="11"/>
        <v>0</v>
      </c>
      <c r="AF16" s="260">
        <f t="shared" si="11"/>
        <v>0</v>
      </c>
      <c r="AG16" s="260">
        <f t="shared" si="11"/>
        <v>0</v>
      </c>
      <c r="AH16" s="260">
        <f t="shared" si="11"/>
        <v>0</v>
      </c>
      <c r="AI16" s="260">
        <f t="shared" si="11"/>
        <v>0</v>
      </c>
      <c r="AJ16" s="410">
        <f t="shared" si="11"/>
        <v>0</v>
      </c>
      <c r="AK16" s="132"/>
      <c r="AL16" s="31"/>
      <c r="AM16" s="31"/>
      <c r="AO16" s="227"/>
      <c r="AP16" s="42" t="str">
        <f t="shared" si="4"/>
        <v>MFL</v>
      </c>
      <c r="AQ16" s="22" t="str">
        <f t="shared" si="5"/>
        <v>解体在庫</v>
      </c>
      <c r="AR16" s="52">
        <f t="shared" si="2"/>
        <v>0</v>
      </c>
      <c r="AT16" s="246" t="s">
        <v>60</v>
      </c>
      <c r="AU16" s="60"/>
      <c r="AV16" s="60"/>
      <c r="AW16" s="60"/>
      <c r="AX16" s="60"/>
    </row>
    <row r="17" spans="1:56" ht="19.5" hidden="1" customHeight="1" thickBot="1">
      <c r="A17" s="9">
        <v>1</v>
      </c>
      <c r="B17" s="30" t="s">
        <v>50</v>
      </c>
      <c r="C17" s="214" t="s">
        <v>23</v>
      </c>
      <c r="D17" s="214"/>
      <c r="E17" s="215"/>
      <c r="F17" s="261">
        <f t="shared" ref="F17:AJ17" si="12">E17+F12-F13-F14</f>
        <v>0</v>
      </c>
      <c r="G17" s="261">
        <f t="shared" si="12"/>
        <v>0</v>
      </c>
      <c r="H17" s="261">
        <f t="shared" si="12"/>
        <v>0</v>
      </c>
      <c r="I17" s="261">
        <f t="shared" si="12"/>
        <v>0</v>
      </c>
      <c r="J17" s="261">
        <f t="shared" si="12"/>
        <v>0</v>
      </c>
      <c r="K17" s="261">
        <f t="shared" si="12"/>
        <v>0</v>
      </c>
      <c r="L17" s="261">
        <f t="shared" si="12"/>
        <v>0</v>
      </c>
      <c r="M17" s="261">
        <f t="shared" si="12"/>
        <v>0</v>
      </c>
      <c r="N17" s="216">
        <f t="shared" si="12"/>
        <v>0</v>
      </c>
      <c r="O17" s="261">
        <f t="shared" si="12"/>
        <v>0</v>
      </c>
      <c r="P17" s="261">
        <f t="shared" si="12"/>
        <v>0</v>
      </c>
      <c r="Q17" s="261">
        <f t="shared" si="12"/>
        <v>0</v>
      </c>
      <c r="R17" s="261">
        <f t="shared" si="12"/>
        <v>0</v>
      </c>
      <c r="S17" s="261">
        <f t="shared" si="12"/>
        <v>0</v>
      </c>
      <c r="T17" s="261">
        <f t="shared" si="12"/>
        <v>0</v>
      </c>
      <c r="U17" s="216">
        <f t="shared" si="12"/>
        <v>0</v>
      </c>
      <c r="V17" s="261">
        <f t="shared" si="12"/>
        <v>0</v>
      </c>
      <c r="W17" s="261">
        <f t="shared" si="12"/>
        <v>0</v>
      </c>
      <c r="X17" s="261">
        <f t="shared" si="12"/>
        <v>0</v>
      </c>
      <c r="Y17" s="261">
        <f t="shared" si="12"/>
        <v>0</v>
      </c>
      <c r="Z17" s="261">
        <f t="shared" si="12"/>
        <v>0</v>
      </c>
      <c r="AA17" s="261">
        <f t="shared" si="12"/>
        <v>0</v>
      </c>
      <c r="AB17" s="216">
        <f t="shared" si="12"/>
        <v>0</v>
      </c>
      <c r="AC17" s="261">
        <f t="shared" si="12"/>
        <v>0</v>
      </c>
      <c r="AD17" s="261">
        <f t="shared" si="12"/>
        <v>0</v>
      </c>
      <c r="AE17" s="261">
        <f t="shared" si="12"/>
        <v>0</v>
      </c>
      <c r="AF17" s="261">
        <f t="shared" si="12"/>
        <v>0</v>
      </c>
      <c r="AG17" s="261">
        <f t="shared" si="12"/>
        <v>0</v>
      </c>
      <c r="AH17" s="261">
        <f t="shared" si="12"/>
        <v>0</v>
      </c>
      <c r="AI17" s="261">
        <f t="shared" si="12"/>
        <v>0</v>
      </c>
      <c r="AJ17" s="411">
        <f t="shared" si="12"/>
        <v>0</v>
      </c>
      <c r="AK17" s="221">
        <f>AJ17</f>
        <v>0</v>
      </c>
      <c r="AL17" s="31"/>
      <c r="AM17" s="31"/>
      <c r="AN17" s="9">
        <f>AK17-AL13</f>
        <v>0</v>
      </c>
      <c r="AO17" s="227">
        <f>AJ17/50</f>
        <v>0</v>
      </c>
      <c r="AP17" s="53" t="str">
        <f t="shared" si="4"/>
        <v>MFL</v>
      </c>
      <c r="AQ17" s="24" t="str">
        <f t="shared" si="5"/>
        <v>完成品在庫</v>
      </c>
      <c r="AR17" s="54">
        <f t="shared" si="2"/>
        <v>0</v>
      </c>
      <c r="AT17" s="246" t="s">
        <v>60</v>
      </c>
      <c r="AU17" s="60"/>
      <c r="AV17" s="60"/>
      <c r="AW17" s="60"/>
      <c r="AX17" s="60"/>
      <c r="BD17" s="250">
        <f>MIN(F17:AJ17)</f>
        <v>0</v>
      </c>
    </row>
    <row r="18" spans="1:56" ht="19.5" hidden="1" customHeight="1">
      <c r="A18" s="9">
        <v>1</v>
      </c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394"/>
      <c r="L18" s="394"/>
      <c r="M18" s="394"/>
      <c r="N18" s="182"/>
      <c r="O18" s="394"/>
      <c r="P18" s="394"/>
      <c r="Q18" s="394"/>
      <c r="R18" s="394"/>
      <c r="S18" s="394"/>
      <c r="T18" s="394"/>
      <c r="U18" s="182"/>
      <c r="V18" s="394"/>
      <c r="W18" s="394"/>
      <c r="X18" s="394"/>
      <c r="Y18" s="394"/>
      <c r="Z18" s="394"/>
      <c r="AA18" s="394"/>
      <c r="AB18" s="182"/>
      <c r="AC18" s="394"/>
      <c r="AD18" s="394"/>
      <c r="AE18" s="394"/>
      <c r="AF18" s="394"/>
      <c r="AG18" s="394"/>
      <c r="AH18" s="394"/>
      <c r="AI18" s="394"/>
      <c r="AJ18" s="412"/>
      <c r="AK18" s="98">
        <f>SUM(F18:AJ18)</f>
        <v>0</v>
      </c>
      <c r="AL18" s="96">
        <f>ROUNDUP(AL25/0.92,0)</f>
        <v>0</v>
      </c>
      <c r="AM18" s="96">
        <f>ROUNDUP(AM25/0.92,0)</f>
        <v>0</v>
      </c>
      <c r="AN18" s="251"/>
      <c r="AO18" s="227">
        <v>0</v>
      </c>
      <c r="AP18" s="40" t="str">
        <f>B18</f>
        <v>MGP</v>
      </c>
      <c r="AQ18" s="29" t="str">
        <f t="shared" si="5"/>
        <v>素材納入計画</v>
      </c>
      <c r="AR18" s="41">
        <f t="shared" si="2"/>
        <v>0</v>
      </c>
      <c r="AT18" s="247" t="s">
        <v>59</v>
      </c>
      <c r="AU18" s="60"/>
      <c r="AV18" s="60"/>
      <c r="AW18" s="60"/>
      <c r="AX18" s="60"/>
    </row>
    <row r="19" spans="1:56" ht="19.5" hidden="1" customHeight="1">
      <c r="A19" s="9">
        <v>1</v>
      </c>
      <c r="B19" s="13" t="s">
        <v>31</v>
      </c>
      <c r="C19" s="145" t="s">
        <v>125</v>
      </c>
      <c r="D19" s="145"/>
      <c r="E19" s="35"/>
      <c r="F19" s="256">
        <f t="shared" ref="F19:AJ19" si="13">E19+F18-F20</f>
        <v>0</v>
      </c>
      <c r="G19" s="256">
        <f t="shared" si="13"/>
        <v>0</v>
      </c>
      <c r="H19" s="256">
        <f t="shared" si="13"/>
        <v>0</v>
      </c>
      <c r="I19" s="256">
        <f t="shared" si="13"/>
        <v>0</v>
      </c>
      <c r="J19" s="256">
        <f t="shared" si="13"/>
        <v>0</v>
      </c>
      <c r="K19" s="256">
        <f t="shared" si="13"/>
        <v>0</v>
      </c>
      <c r="L19" s="256">
        <f t="shared" si="13"/>
        <v>0</v>
      </c>
      <c r="M19" s="256">
        <f t="shared" si="13"/>
        <v>0</v>
      </c>
      <c r="N19" s="173">
        <f t="shared" si="13"/>
        <v>0</v>
      </c>
      <c r="O19" s="256">
        <f t="shared" si="13"/>
        <v>0</v>
      </c>
      <c r="P19" s="256">
        <f t="shared" si="13"/>
        <v>0</v>
      </c>
      <c r="Q19" s="256">
        <f t="shared" si="13"/>
        <v>0</v>
      </c>
      <c r="R19" s="256">
        <f t="shared" si="13"/>
        <v>0</v>
      </c>
      <c r="S19" s="256">
        <f t="shared" si="13"/>
        <v>0</v>
      </c>
      <c r="T19" s="256">
        <f t="shared" si="13"/>
        <v>0</v>
      </c>
      <c r="U19" s="173">
        <f t="shared" si="13"/>
        <v>0</v>
      </c>
      <c r="V19" s="256">
        <f t="shared" si="13"/>
        <v>0</v>
      </c>
      <c r="W19" s="256">
        <f t="shared" si="13"/>
        <v>0</v>
      </c>
      <c r="X19" s="256">
        <f t="shared" si="13"/>
        <v>0</v>
      </c>
      <c r="Y19" s="256">
        <f t="shared" si="13"/>
        <v>0</v>
      </c>
      <c r="Z19" s="256">
        <f t="shared" si="13"/>
        <v>0</v>
      </c>
      <c r="AA19" s="256">
        <f t="shared" si="13"/>
        <v>0</v>
      </c>
      <c r="AB19" s="173">
        <f t="shared" si="13"/>
        <v>0</v>
      </c>
      <c r="AC19" s="256">
        <f t="shared" si="13"/>
        <v>0</v>
      </c>
      <c r="AD19" s="256">
        <f t="shared" si="13"/>
        <v>0</v>
      </c>
      <c r="AE19" s="256">
        <f t="shared" si="13"/>
        <v>0</v>
      </c>
      <c r="AF19" s="256">
        <f t="shared" si="13"/>
        <v>0</v>
      </c>
      <c r="AG19" s="256">
        <f t="shared" si="13"/>
        <v>0</v>
      </c>
      <c r="AH19" s="256">
        <f t="shared" si="13"/>
        <v>0</v>
      </c>
      <c r="AI19" s="256">
        <f t="shared" si="13"/>
        <v>0</v>
      </c>
      <c r="AJ19" s="405">
        <f t="shared" si="13"/>
        <v>0</v>
      </c>
      <c r="AK19" s="169">
        <f>AJ19</f>
        <v>0</v>
      </c>
      <c r="AL19" s="126"/>
      <c r="AM19" s="126"/>
      <c r="AO19" s="227">
        <v>0</v>
      </c>
      <c r="AP19" s="42" t="str">
        <f t="shared" ref="AP19:AP30" si="14">AP18</f>
        <v>MGP</v>
      </c>
      <c r="AQ19" s="14" t="str">
        <f t="shared" si="5"/>
        <v>素材在庫計画</v>
      </c>
      <c r="AR19" s="43">
        <f t="shared" si="2"/>
        <v>0</v>
      </c>
      <c r="AT19" s="246" t="s">
        <v>60</v>
      </c>
      <c r="AU19" s="60"/>
      <c r="AV19" s="60"/>
      <c r="AW19" s="60"/>
      <c r="AX19" s="60"/>
    </row>
    <row r="20" spans="1:56" ht="18.75" hidden="1" customHeight="1">
      <c r="A20" s="9">
        <v>1</v>
      </c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255"/>
      <c r="L20" s="255"/>
      <c r="M20" s="255"/>
      <c r="N20" s="174"/>
      <c r="O20" s="255"/>
      <c r="P20" s="255"/>
      <c r="Q20" s="255"/>
      <c r="R20" s="255"/>
      <c r="S20" s="255"/>
      <c r="T20" s="255"/>
      <c r="U20" s="174"/>
      <c r="V20" s="255"/>
      <c r="W20" s="255"/>
      <c r="X20" s="255"/>
      <c r="Y20" s="255"/>
      <c r="Z20" s="255"/>
      <c r="AA20" s="255"/>
      <c r="AB20" s="174"/>
      <c r="AC20" s="255"/>
      <c r="AD20" s="255"/>
      <c r="AE20" s="255"/>
      <c r="AF20" s="255"/>
      <c r="AG20" s="255"/>
      <c r="AH20" s="255"/>
      <c r="AI20" s="255"/>
      <c r="AJ20" s="404"/>
      <c r="AK20" s="117">
        <f>SUM(E20:AJ20)</f>
        <v>0</v>
      </c>
      <c r="AL20" s="82"/>
      <c r="AM20" s="82"/>
      <c r="AN20" s="211"/>
      <c r="AO20" s="227">
        <v>0</v>
      </c>
      <c r="AP20" s="42" t="str">
        <f t="shared" si="14"/>
        <v>MGP</v>
      </c>
      <c r="AQ20" s="16" t="str">
        <f t="shared" si="5"/>
        <v>圧検加工計画</v>
      </c>
      <c r="AR20" s="44">
        <f t="shared" si="2"/>
        <v>0</v>
      </c>
      <c r="AT20" s="248" t="s">
        <v>61</v>
      </c>
      <c r="AU20" s="60"/>
      <c r="AV20" s="60"/>
      <c r="AW20" s="60"/>
      <c r="AX20" s="60"/>
    </row>
    <row r="21" spans="1:56" ht="18.75" hidden="1" customHeight="1">
      <c r="A21" s="9">
        <v>0</v>
      </c>
      <c r="B21" s="15"/>
      <c r="C21" s="146" t="s">
        <v>15</v>
      </c>
      <c r="D21" s="147">
        <v>0.08</v>
      </c>
      <c r="E21" s="80"/>
      <c r="F21" s="257">
        <f t="shared" ref="F21:AJ21" si="15">ROUND(F20*$D21,0)</f>
        <v>0</v>
      </c>
      <c r="G21" s="257">
        <f t="shared" si="15"/>
        <v>0</v>
      </c>
      <c r="H21" s="257">
        <f t="shared" si="15"/>
        <v>0</v>
      </c>
      <c r="I21" s="257">
        <f t="shared" si="15"/>
        <v>0</v>
      </c>
      <c r="J21" s="257">
        <f t="shared" si="15"/>
        <v>0</v>
      </c>
      <c r="K21" s="257">
        <f t="shared" si="15"/>
        <v>0</v>
      </c>
      <c r="L21" s="257">
        <f t="shared" si="15"/>
        <v>0</v>
      </c>
      <c r="M21" s="257">
        <f t="shared" si="15"/>
        <v>0</v>
      </c>
      <c r="N21" s="175">
        <f t="shared" si="15"/>
        <v>0</v>
      </c>
      <c r="O21" s="257">
        <f t="shared" si="15"/>
        <v>0</v>
      </c>
      <c r="P21" s="257">
        <f t="shared" si="15"/>
        <v>0</v>
      </c>
      <c r="Q21" s="257">
        <f t="shared" si="15"/>
        <v>0</v>
      </c>
      <c r="R21" s="257">
        <f t="shared" si="15"/>
        <v>0</v>
      </c>
      <c r="S21" s="257">
        <f t="shared" si="15"/>
        <v>0</v>
      </c>
      <c r="T21" s="257">
        <f t="shared" si="15"/>
        <v>0</v>
      </c>
      <c r="U21" s="175">
        <f t="shared" si="15"/>
        <v>0</v>
      </c>
      <c r="V21" s="257">
        <f t="shared" si="15"/>
        <v>0</v>
      </c>
      <c r="W21" s="257">
        <f t="shared" si="15"/>
        <v>0</v>
      </c>
      <c r="X21" s="257">
        <f t="shared" si="15"/>
        <v>0</v>
      </c>
      <c r="Y21" s="257">
        <f t="shared" si="15"/>
        <v>0</v>
      </c>
      <c r="Z21" s="257">
        <f t="shared" si="15"/>
        <v>0</v>
      </c>
      <c r="AA21" s="257">
        <f t="shared" si="15"/>
        <v>0</v>
      </c>
      <c r="AB21" s="175">
        <f t="shared" si="15"/>
        <v>0</v>
      </c>
      <c r="AC21" s="257">
        <f t="shared" si="15"/>
        <v>0</v>
      </c>
      <c r="AD21" s="257">
        <f t="shared" si="15"/>
        <v>0</v>
      </c>
      <c r="AE21" s="257">
        <f t="shared" si="15"/>
        <v>0</v>
      </c>
      <c r="AF21" s="257">
        <f t="shared" si="15"/>
        <v>0</v>
      </c>
      <c r="AG21" s="257">
        <f t="shared" si="15"/>
        <v>0</v>
      </c>
      <c r="AH21" s="257">
        <f t="shared" si="15"/>
        <v>0</v>
      </c>
      <c r="AI21" s="257">
        <f t="shared" si="15"/>
        <v>0</v>
      </c>
      <c r="AJ21" s="406">
        <f t="shared" si="15"/>
        <v>0</v>
      </c>
      <c r="AK21" s="128">
        <f>SUM(F21:AJ21)</f>
        <v>0</v>
      </c>
      <c r="AL21" s="126"/>
      <c r="AM21" s="126"/>
      <c r="AO21" s="227">
        <v>0</v>
      </c>
      <c r="AP21" s="42" t="str">
        <f t="shared" si="14"/>
        <v>MGP</v>
      </c>
      <c r="AQ21" s="17" t="str">
        <f t="shared" si="5"/>
        <v>一次漏れ数</v>
      </c>
      <c r="AR21" s="45">
        <f t="shared" si="2"/>
        <v>0</v>
      </c>
      <c r="AT21" s="246" t="s">
        <v>60</v>
      </c>
      <c r="AU21" s="60"/>
      <c r="AV21" s="60"/>
      <c r="AW21" s="60"/>
      <c r="AX21" s="60"/>
    </row>
    <row r="22" spans="1:56" ht="18.75" hidden="1" customHeight="1">
      <c r="A22" s="9">
        <v>0</v>
      </c>
      <c r="B22" s="15"/>
      <c r="C22" s="148" t="s">
        <v>16</v>
      </c>
      <c r="D22" s="149"/>
      <c r="E22" s="66"/>
      <c r="F22" s="255">
        <f t="shared" ref="F22:AJ22" si="16">E22+F21-F23</f>
        <v>0</v>
      </c>
      <c r="G22" s="255">
        <f t="shared" si="16"/>
        <v>0</v>
      </c>
      <c r="H22" s="255">
        <f t="shared" si="16"/>
        <v>0</v>
      </c>
      <c r="I22" s="255">
        <f t="shared" si="16"/>
        <v>0</v>
      </c>
      <c r="J22" s="255">
        <f t="shared" si="16"/>
        <v>0</v>
      </c>
      <c r="K22" s="255">
        <f t="shared" si="16"/>
        <v>0</v>
      </c>
      <c r="L22" s="255">
        <f t="shared" si="16"/>
        <v>0</v>
      </c>
      <c r="M22" s="255">
        <f t="shared" si="16"/>
        <v>0</v>
      </c>
      <c r="N22" s="176">
        <f t="shared" si="16"/>
        <v>0</v>
      </c>
      <c r="O22" s="255">
        <f t="shared" si="16"/>
        <v>0</v>
      </c>
      <c r="P22" s="255">
        <f t="shared" si="16"/>
        <v>0</v>
      </c>
      <c r="Q22" s="255">
        <f t="shared" si="16"/>
        <v>0</v>
      </c>
      <c r="R22" s="255">
        <f t="shared" si="16"/>
        <v>0</v>
      </c>
      <c r="S22" s="255">
        <f t="shared" si="16"/>
        <v>0</v>
      </c>
      <c r="T22" s="255">
        <f t="shared" si="16"/>
        <v>0</v>
      </c>
      <c r="U22" s="176">
        <f t="shared" si="16"/>
        <v>0</v>
      </c>
      <c r="V22" s="255">
        <f t="shared" si="16"/>
        <v>0</v>
      </c>
      <c r="W22" s="255">
        <f t="shared" si="16"/>
        <v>0</v>
      </c>
      <c r="X22" s="255">
        <f t="shared" si="16"/>
        <v>0</v>
      </c>
      <c r="Y22" s="255">
        <f t="shared" si="16"/>
        <v>0</v>
      </c>
      <c r="Z22" s="255">
        <f t="shared" si="16"/>
        <v>0</v>
      </c>
      <c r="AA22" s="255">
        <f t="shared" si="16"/>
        <v>0</v>
      </c>
      <c r="AB22" s="176">
        <f t="shared" si="16"/>
        <v>0</v>
      </c>
      <c r="AC22" s="255">
        <f t="shared" si="16"/>
        <v>0</v>
      </c>
      <c r="AD22" s="255">
        <f t="shared" si="16"/>
        <v>0</v>
      </c>
      <c r="AE22" s="255">
        <f t="shared" si="16"/>
        <v>0</v>
      </c>
      <c r="AF22" s="255">
        <f t="shared" si="16"/>
        <v>0</v>
      </c>
      <c r="AG22" s="255">
        <f t="shared" si="16"/>
        <v>0</v>
      </c>
      <c r="AH22" s="255">
        <f t="shared" si="16"/>
        <v>0</v>
      </c>
      <c r="AI22" s="255">
        <f t="shared" si="16"/>
        <v>0</v>
      </c>
      <c r="AJ22" s="404">
        <f t="shared" si="16"/>
        <v>0</v>
      </c>
      <c r="AK22" s="129">
        <f>AJ22</f>
        <v>0</v>
      </c>
      <c r="AL22" s="126"/>
      <c r="AM22" s="126"/>
      <c r="AO22" s="227">
        <v>0</v>
      </c>
      <c r="AP22" s="42" t="str">
        <f t="shared" si="14"/>
        <v>MGP</v>
      </c>
      <c r="AQ22" s="18" t="str">
        <f t="shared" si="5"/>
        <v>一次漏れ在庫</v>
      </c>
      <c r="AR22" s="46">
        <f t="shared" si="2"/>
        <v>0</v>
      </c>
      <c r="AT22" s="246" t="s">
        <v>60</v>
      </c>
      <c r="AU22" s="60"/>
      <c r="AV22" s="60"/>
      <c r="AW22" s="60"/>
      <c r="AX22" s="60"/>
    </row>
    <row r="23" spans="1:56" ht="18.75" hidden="1" customHeight="1">
      <c r="A23" s="9">
        <v>0</v>
      </c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255"/>
      <c r="L23" s="255"/>
      <c r="M23" s="255"/>
      <c r="N23" s="176"/>
      <c r="O23" s="255"/>
      <c r="P23" s="255"/>
      <c r="Q23" s="255"/>
      <c r="R23" s="255"/>
      <c r="S23" s="255"/>
      <c r="T23" s="255"/>
      <c r="U23" s="176"/>
      <c r="V23" s="255"/>
      <c r="W23" s="255"/>
      <c r="X23" s="255"/>
      <c r="Y23" s="255"/>
      <c r="Z23" s="255"/>
      <c r="AA23" s="255"/>
      <c r="AB23" s="176"/>
      <c r="AC23" s="255"/>
      <c r="AD23" s="255"/>
      <c r="AE23" s="255"/>
      <c r="AF23" s="255"/>
      <c r="AG23" s="255"/>
      <c r="AH23" s="255"/>
      <c r="AI23" s="255"/>
      <c r="AJ23" s="404"/>
      <c r="AK23" s="129">
        <f>SUM(F23:AJ23)</f>
        <v>0</v>
      </c>
      <c r="AL23" s="126"/>
      <c r="AM23" s="126"/>
      <c r="AO23" s="227">
        <v>0</v>
      </c>
      <c r="AP23" s="42" t="str">
        <f t="shared" si="14"/>
        <v>MGP</v>
      </c>
      <c r="AQ23" s="18" t="str">
        <f t="shared" si="5"/>
        <v>二次圧検計画</v>
      </c>
      <c r="AR23" s="46">
        <f t="shared" si="2"/>
        <v>0</v>
      </c>
      <c r="AT23" s="246" t="s">
        <v>60</v>
      </c>
      <c r="AU23" s="60"/>
      <c r="AV23" s="60"/>
      <c r="AW23" s="60"/>
      <c r="AX23" s="60"/>
    </row>
    <row r="24" spans="1:56" ht="18.75" hidden="1" customHeight="1">
      <c r="A24" s="9">
        <v>0</v>
      </c>
      <c r="B24" s="15"/>
      <c r="C24" s="150" t="s">
        <v>18</v>
      </c>
      <c r="D24" s="151">
        <v>0.5</v>
      </c>
      <c r="E24" s="81"/>
      <c r="F24" s="258">
        <f t="shared" ref="F24:AJ24" si="17">ROUND(F23*$D24,0)</f>
        <v>0</v>
      </c>
      <c r="G24" s="258">
        <f t="shared" si="17"/>
        <v>0</v>
      </c>
      <c r="H24" s="258">
        <f t="shared" si="17"/>
        <v>0</v>
      </c>
      <c r="I24" s="258">
        <f t="shared" si="17"/>
        <v>0</v>
      </c>
      <c r="J24" s="258">
        <f t="shared" si="17"/>
        <v>0</v>
      </c>
      <c r="K24" s="258">
        <f t="shared" si="17"/>
        <v>0</v>
      </c>
      <c r="L24" s="258">
        <f t="shared" si="17"/>
        <v>0</v>
      </c>
      <c r="M24" s="258">
        <f t="shared" si="17"/>
        <v>0</v>
      </c>
      <c r="N24" s="177">
        <f t="shared" si="17"/>
        <v>0</v>
      </c>
      <c r="O24" s="258">
        <f t="shared" si="17"/>
        <v>0</v>
      </c>
      <c r="P24" s="258">
        <f t="shared" si="17"/>
        <v>0</v>
      </c>
      <c r="Q24" s="258">
        <f t="shared" si="17"/>
        <v>0</v>
      </c>
      <c r="R24" s="258">
        <f t="shared" si="17"/>
        <v>0</v>
      </c>
      <c r="S24" s="258">
        <f t="shared" si="17"/>
        <v>0</v>
      </c>
      <c r="T24" s="258">
        <f t="shared" si="17"/>
        <v>0</v>
      </c>
      <c r="U24" s="177">
        <f t="shared" si="17"/>
        <v>0</v>
      </c>
      <c r="V24" s="258">
        <f t="shared" si="17"/>
        <v>0</v>
      </c>
      <c r="W24" s="258">
        <f t="shared" si="17"/>
        <v>0</v>
      </c>
      <c r="X24" s="258">
        <f t="shared" si="17"/>
        <v>0</v>
      </c>
      <c r="Y24" s="258">
        <f t="shared" si="17"/>
        <v>0</v>
      </c>
      <c r="Z24" s="258">
        <f t="shared" si="17"/>
        <v>0</v>
      </c>
      <c r="AA24" s="258">
        <f t="shared" si="17"/>
        <v>0</v>
      </c>
      <c r="AB24" s="177">
        <f t="shared" si="17"/>
        <v>0</v>
      </c>
      <c r="AC24" s="258">
        <f t="shared" si="17"/>
        <v>0</v>
      </c>
      <c r="AD24" s="258">
        <f t="shared" si="17"/>
        <v>0</v>
      </c>
      <c r="AE24" s="258">
        <f t="shared" si="17"/>
        <v>0</v>
      </c>
      <c r="AF24" s="258">
        <f t="shared" si="17"/>
        <v>0</v>
      </c>
      <c r="AG24" s="258">
        <f t="shared" si="17"/>
        <v>0</v>
      </c>
      <c r="AH24" s="258">
        <f t="shared" si="17"/>
        <v>0</v>
      </c>
      <c r="AI24" s="258">
        <f t="shared" si="17"/>
        <v>0</v>
      </c>
      <c r="AJ24" s="407">
        <f t="shared" si="17"/>
        <v>0</v>
      </c>
      <c r="AK24" s="130">
        <f>SUM(F24:AJ24)</f>
        <v>0</v>
      </c>
      <c r="AL24" s="126"/>
      <c r="AM24" s="126"/>
      <c r="AO24" s="227">
        <v>0</v>
      </c>
      <c r="AP24" s="42" t="str">
        <f t="shared" si="14"/>
        <v>MGP</v>
      </c>
      <c r="AQ24" s="14" t="str">
        <f t="shared" si="5"/>
        <v>二次漏れ数（廃却）</v>
      </c>
      <c r="AR24" s="47">
        <f t="shared" si="2"/>
        <v>0</v>
      </c>
      <c r="AT24" s="246" t="s">
        <v>60</v>
      </c>
      <c r="AU24" s="60"/>
      <c r="AV24" s="60"/>
      <c r="AW24" s="60"/>
      <c r="AX24" s="60"/>
    </row>
    <row r="25" spans="1:56" ht="18.75" hidden="1" customHeight="1">
      <c r="A25" s="9">
        <v>1</v>
      </c>
      <c r="B25" s="10"/>
      <c r="C25" s="135" t="s">
        <v>19</v>
      </c>
      <c r="D25" s="136">
        <f>1-D21</f>
        <v>0.92</v>
      </c>
      <c r="E25" s="90"/>
      <c r="F25" s="255">
        <f t="shared" ref="F25:AI25" si="18">(F20-F21)+(F23-F24)</f>
        <v>0</v>
      </c>
      <c r="G25" s="255">
        <f t="shared" si="18"/>
        <v>0</v>
      </c>
      <c r="H25" s="255">
        <f t="shared" si="18"/>
        <v>0</v>
      </c>
      <c r="I25" s="255">
        <f t="shared" si="18"/>
        <v>0</v>
      </c>
      <c r="J25" s="255">
        <f t="shared" si="18"/>
        <v>0</v>
      </c>
      <c r="K25" s="255">
        <f t="shared" si="18"/>
        <v>0</v>
      </c>
      <c r="L25" s="255">
        <f t="shared" si="18"/>
        <v>0</v>
      </c>
      <c r="M25" s="255">
        <f t="shared" si="18"/>
        <v>0</v>
      </c>
      <c r="N25" s="174">
        <f t="shared" si="18"/>
        <v>0</v>
      </c>
      <c r="O25" s="255">
        <f t="shared" si="18"/>
        <v>0</v>
      </c>
      <c r="P25" s="255">
        <f t="shared" si="18"/>
        <v>0</v>
      </c>
      <c r="Q25" s="255">
        <f t="shared" si="18"/>
        <v>0</v>
      </c>
      <c r="R25" s="255">
        <f t="shared" si="18"/>
        <v>0</v>
      </c>
      <c r="S25" s="255">
        <f t="shared" si="18"/>
        <v>0</v>
      </c>
      <c r="T25" s="255">
        <f t="shared" si="18"/>
        <v>0</v>
      </c>
      <c r="U25" s="174">
        <f t="shared" si="18"/>
        <v>0</v>
      </c>
      <c r="V25" s="255">
        <f t="shared" si="18"/>
        <v>0</v>
      </c>
      <c r="W25" s="255">
        <f t="shared" si="18"/>
        <v>0</v>
      </c>
      <c r="X25" s="255">
        <f t="shared" si="18"/>
        <v>0</v>
      </c>
      <c r="Y25" s="255">
        <f t="shared" si="18"/>
        <v>0</v>
      </c>
      <c r="Z25" s="255">
        <f t="shared" si="18"/>
        <v>0</v>
      </c>
      <c r="AA25" s="255">
        <f t="shared" si="18"/>
        <v>0</v>
      </c>
      <c r="AB25" s="174">
        <f t="shared" si="18"/>
        <v>0</v>
      </c>
      <c r="AC25" s="255">
        <f t="shared" si="18"/>
        <v>0</v>
      </c>
      <c r="AD25" s="255">
        <f t="shared" si="18"/>
        <v>0</v>
      </c>
      <c r="AE25" s="255">
        <f t="shared" si="18"/>
        <v>0</v>
      </c>
      <c r="AF25" s="255">
        <f t="shared" si="18"/>
        <v>0</v>
      </c>
      <c r="AG25" s="255">
        <f t="shared" si="18"/>
        <v>0</v>
      </c>
      <c r="AH25" s="255">
        <f t="shared" si="18"/>
        <v>0</v>
      </c>
      <c r="AI25" s="255">
        <f t="shared" si="18"/>
        <v>0</v>
      </c>
      <c r="AJ25" s="404">
        <f>(AJ20-AJ21)+(AJ23-AJ24)</f>
        <v>0</v>
      </c>
      <c r="AK25" s="117">
        <f>SUM(E25:AJ25)</f>
        <v>0</v>
      </c>
      <c r="AL25" s="82">
        <f>ROUNDUP(AY25*1.1,0)</f>
        <v>0</v>
      </c>
      <c r="AM25" s="82">
        <f>ROUNDUP(AZ25*1.1,0)</f>
        <v>0</v>
      </c>
      <c r="AN25" s="211"/>
      <c r="AO25" s="227">
        <v>0</v>
      </c>
      <c r="AP25" s="42" t="str">
        <f t="shared" si="14"/>
        <v>MGP</v>
      </c>
      <c r="AQ25" s="11" t="str">
        <f t="shared" si="5"/>
        <v>Ｌ３加工計画</v>
      </c>
      <c r="AR25" s="48">
        <f t="shared" si="2"/>
        <v>0</v>
      </c>
      <c r="AT25" s="248" t="s">
        <v>61</v>
      </c>
      <c r="AU25" s="60"/>
      <c r="AV25" s="60"/>
      <c r="AW25" s="60"/>
      <c r="AX25" s="60"/>
      <c r="AY25" s="12">
        <f>AY347</f>
        <v>0</v>
      </c>
      <c r="AZ25" s="12">
        <f>AZ347</f>
        <v>0</v>
      </c>
    </row>
    <row r="26" spans="1:56" ht="18.75" hidden="1" customHeight="1">
      <c r="A26" s="9">
        <v>1</v>
      </c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257"/>
      <c r="L26" s="257"/>
      <c r="M26" s="257"/>
      <c r="N26" s="178"/>
      <c r="O26" s="257"/>
      <c r="P26" s="257"/>
      <c r="Q26" s="257"/>
      <c r="R26" s="257"/>
      <c r="S26" s="257"/>
      <c r="T26" s="257"/>
      <c r="U26" s="178"/>
      <c r="V26" s="257"/>
      <c r="W26" s="257"/>
      <c r="X26" s="257"/>
      <c r="Y26" s="257"/>
      <c r="Z26" s="257"/>
      <c r="AA26" s="257"/>
      <c r="AB26" s="178"/>
      <c r="AC26" s="257"/>
      <c r="AD26" s="257"/>
      <c r="AE26" s="257"/>
      <c r="AF26" s="257"/>
      <c r="AG26" s="257"/>
      <c r="AH26" s="257"/>
      <c r="AI26" s="257"/>
      <c r="AJ26" s="406"/>
      <c r="AK26" s="104">
        <f>SUM(F26:AJ26)</f>
        <v>0</v>
      </c>
      <c r="AL26" s="105"/>
      <c r="AM26" s="105"/>
      <c r="AN26" s="207"/>
      <c r="AO26" s="227">
        <v>0</v>
      </c>
      <c r="AP26" s="42" t="str">
        <f t="shared" si="14"/>
        <v>MGP</v>
      </c>
      <c r="AQ26" s="19" t="str">
        <f t="shared" si="5"/>
        <v>組立計画</v>
      </c>
      <c r="AR26" s="49">
        <f t="shared" si="2"/>
        <v>0</v>
      </c>
      <c r="AT26" s="63" t="s">
        <v>62</v>
      </c>
      <c r="AU26" s="60"/>
      <c r="AV26" s="60"/>
      <c r="AW26" s="60"/>
      <c r="AX26" s="60"/>
    </row>
    <row r="27" spans="1:56" ht="18.75" hidden="1" customHeight="1">
      <c r="A27" s="9">
        <v>1</v>
      </c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319"/>
      <c r="L27" s="319"/>
      <c r="M27" s="319"/>
      <c r="N27" s="179"/>
      <c r="O27" s="319"/>
      <c r="P27" s="319"/>
      <c r="Q27" s="319"/>
      <c r="R27" s="319"/>
      <c r="S27" s="319"/>
      <c r="T27" s="319"/>
      <c r="U27" s="179"/>
      <c r="V27" s="319"/>
      <c r="W27" s="319"/>
      <c r="X27" s="319"/>
      <c r="Y27" s="319"/>
      <c r="Z27" s="319"/>
      <c r="AA27" s="319"/>
      <c r="AB27" s="179"/>
      <c r="AC27" s="319"/>
      <c r="AD27" s="319"/>
      <c r="AE27" s="319"/>
      <c r="AF27" s="319"/>
      <c r="AG27" s="319"/>
      <c r="AH27" s="319"/>
      <c r="AI27" s="319"/>
      <c r="AJ27" s="408"/>
      <c r="AK27" s="107">
        <f>SUM(F27:AJ27)</f>
        <v>0</v>
      </c>
      <c r="AL27" s="108"/>
      <c r="AM27" s="108"/>
      <c r="AN27" s="207"/>
      <c r="AO27" s="227">
        <v>0</v>
      </c>
      <c r="AP27" s="42" t="str">
        <f t="shared" si="14"/>
        <v>MGP</v>
      </c>
      <c r="AQ27" s="20" t="str">
        <f t="shared" si="5"/>
        <v>ＳＰ</v>
      </c>
      <c r="AR27" s="50">
        <f t="shared" si="2"/>
        <v>0</v>
      </c>
      <c r="AT27" s="63" t="s">
        <v>62</v>
      </c>
      <c r="AU27" s="60"/>
      <c r="AV27" s="60"/>
      <c r="AW27" s="60"/>
      <c r="AX27" s="60"/>
    </row>
    <row r="28" spans="1:56" ht="18.75" hidden="1" customHeight="1">
      <c r="A28" s="9">
        <v>1</v>
      </c>
      <c r="B28" s="13" t="s">
        <v>45</v>
      </c>
      <c r="C28" s="152" t="s">
        <v>21</v>
      </c>
      <c r="D28" s="152"/>
      <c r="E28" s="67"/>
      <c r="F28" s="259">
        <f t="shared" ref="F28:AI28" si="19">SUBTOTAL(9,L26:L27)</f>
        <v>0</v>
      </c>
      <c r="G28" s="259">
        <f t="shared" si="19"/>
        <v>0</v>
      </c>
      <c r="H28" s="259">
        <f t="shared" si="19"/>
        <v>0</v>
      </c>
      <c r="I28" s="259">
        <f t="shared" si="19"/>
        <v>0</v>
      </c>
      <c r="J28" s="259">
        <f t="shared" si="19"/>
        <v>0</v>
      </c>
      <c r="K28" s="259">
        <f t="shared" si="19"/>
        <v>0</v>
      </c>
      <c r="L28" s="259">
        <f t="shared" si="19"/>
        <v>0</v>
      </c>
      <c r="M28" s="259">
        <f t="shared" si="19"/>
        <v>0</v>
      </c>
      <c r="N28" s="180">
        <f t="shared" si="19"/>
        <v>0</v>
      </c>
      <c r="O28" s="259">
        <f t="shared" si="19"/>
        <v>0</v>
      </c>
      <c r="P28" s="259">
        <f t="shared" si="19"/>
        <v>0</v>
      </c>
      <c r="Q28" s="259">
        <f t="shared" si="19"/>
        <v>0</v>
      </c>
      <c r="R28" s="259">
        <f t="shared" si="19"/>
        <v>0</v>
      </c>
      <c r="S28" s="259">
        <f t="shared" si="19"/>
        <v>0</v>
      </c>
      <c r="T28" s="259">
        <f t="shared" si="19"/>
        <v>0</v>
      </c>
      <c r="U28" s="180">
        <f t="shared" si="19"/>
        <v>0</v>
      </c>
      <c r="V28" s="259">
        <f t="shared" si="19"/>
        <v>0</v>
      </c>
      <c r="W28" s="259">
        <f t="shared" si="19"/>
        <v>0</v>
      </c>
      <c r="X28" s="259">
        <f t="shared" si="19"/>
        <v>0</v>
      </c>
      <c r="Y28" s="259">
        <f t="shared" si="19"/>
        <v>0</v>
      </c>
      <c r="Z28" s="259">
        <f t="shared" si="19"/>
        <v>0</v>
      </c>
      <c r="AA28" s="259">
        <f t="shared" si="19"/>
        <v>0</v>
      </c>
      <c r="AB28" s="180">
        <f t="shared" si="19"/>
        <v>0</v>
      </c>
      <c r="AC28" s="259">
        <f t="shared" si="19"/>
        <v>0</v>
      </c>
      <c r="AD28" s="259">
        <f t="shared" si="19"/>
        <v>0</v>
      </c>
      <c r="AE28" s="259">
        <f t="shared" si="19"/>
        <v>0</v>
      </c>
      <c r="AF28" s="259">
        <f t="shared" si="19"/>
        <v>0</v>
      </c>
      <c r="AG28" s="259">
        <f t="shared" si="19"/>
        <v>0</v>
      </c>
      <c r="AH28" s="259">
        <f t="shared" si="19"/>
        <v>0</v>
      </c>
      <c r="AI28" s="259">
        <f t="shared" si="19"/>
        <v>0</v>
      </c>
      <c r="AJ28" s="409"/>
      <c r="AK28" s="131">
        <f>SUM(F28:AJ28)</f>
        <v>0</v>
      </c>
      <c r="AL28" s="31"/>
      <c r="AM28" s="31"/>
      <c r="AO28" s="227">
        <v>0</v>
      </c>
      <c r="AP28" s="42" t="str">
        <f t="shared" si="14"/>
        <v>MGP</v>
      </c>
      <c r="AQ28" s="21" t="str">
        <f t="shared" si="5"/>
        <v>解体</v>
      </c>
      <c r="AR28" s="51">
        <f t="shared" si="2"/>
        <v>0</v>
      </c>
      <c r="AT28" s="246" t="s">
        <v>60</v>
      </c>
      <c r="AU28" s="60"/>
      <c r="AV28" s="60"/>
      <c r="AW28" s="60"/>
      <c r="AX28" s="60"/>
    </row>
    <row r="29" spans="1:56" ht="18.75" hidden="1" customHeight="1">
      <c r="A29" s="9">
        <v>1</v>
      </c>
      <c r="B29" s="30" t="s">
        <v>51</v>
      </c>
      <c r="C29" s="153" t="s">
        <v>22</v>
      </c>
      <c r="D29" s="153"/>
      <c r="E29" s="68"/>
      <c r="F29" s="260">
        <f t="shared" ref="F29:AJ29" si="20">E29+F25-F28</f>
        <v>0</v>
      </c>
      <c r="G29" s="260">
        <f t="shared" si="20"/>
        <v>0</v>
      </c>
      <c r="H29" s="260">
        <f t="shared" si="20"/>
        <v>0</v>
      </c>
      <c r="I29" s="260">
        <f t="shared" si="20"/>
        <v>0</v>
      </c>
      <c r="J29" s="260">
        <f t="shared" si="20"/>
        <v>0</v>
      </c>
      <c r="K29" s="260">
        <f t="shared" si="20"/>
        <v>0</v>
      </c>
      <c r="L29" s="260">
        <f t="shared" si="20"/>
        <v>0</v>
      </c>
      <c r="M29" s="260">
        <f t="shared" si="20"/>
        <v>0</v>
      </c>
      <c r="N29" s="181">
        <f t="shared" si="20"/>
        <v>0</v>
      </c>
      <c r="O29" s="260">
        <f t="shared" si="20"/>
        <v>0</v>
      </c>
      <c r="P29" s="260">
        <f t="shared" si="20"/>
        <v>0</v>
      </c>
      <c r="Q29" s="260">
        <f t="shared" si="20"/>
        <v>0</v>
      </c>
      <c r="R29" s="260">
        <f t="shared" si="20"/>
        <v>0</v>
      </c>
      <c r="S29" s="260">
        <f t="shared" si="20"/>
        <v>0</v>
      </c>
      <c r="T29" s="260">
        <f t="shared" si="20"/>
        <v>0</v>
      </c>
      <c r="U29" s="181">
        <f t="shared" si="20"/>
        <v>0</v>
      </c>
      <c r="V29" s="260">
        <f t="shared" si="20"/>
        <v>0</v>
      </c>
      <c r="W29" s="260">
        <f t="shared" si="20"/>
        <v>0</v>
      </c>
      <c r="X29" s="260">
        <f t="shared" si="20"/>
        <v>0</v>
      </c>
      <c r="Y29" s="260">
        <f t="shared" si="20"/>
        <v>0</v>
      </c>
      <c r="Z29" s="260">
        <f t="shared" si="20"/>
        <v>0</v>
      </c>
      <c r="AA29" s="260">
        <f t="shared" si="20"/>
        <v>0</v>
      </c>
      <c r="AB29" s="181">
        <f t="shared" si="20"/>
        <v>0</v>
      </c>
      <c r="AC29" s="260">
        <f t="shared" si="20"/>
        <v>0</v>
      </c>
      <c r="AD29" s="260">
        <f t="shared" si="20"/>
        <v>0</v>
      </c>
      <c r="AE29" s="260">
        <f t="shared" si="20"/>
        <v>0</v>
      </c>
      <c r="AF29" s="260">
        <f t="shared" si="20"/>
        <v>0</v>
      </c>
      <c r="AG29" s="260">
        <f t="shared" si="20"/>
        <v>0</v>
      </c>
      <c r="AH29" s="260">
        <f t="shared" si="20"/>
        <v>0</v>
      </c>
      <c r="AI29" s="260">
        <f t="shared" si="20"/>
        <v>0</v>
      </c>
      <c r="AJ29" s="410">
        <f t="shared" si="20"/>
        <v>0</v>
      </c>
      <c r="AK29" s="132"/>
      <c r="AL29" s="31"/>
      <c r="AM29" s="31"/>
      <c r="AO29" s="227"/>
      <c r="AP29" s="42" t="str">
        <f t="shared" si="14"/>
        <v>MGP</v>
      </c>
      <c r="AQ29" s="22" t="str">
        <f t="shared" si="5"/>
        <v>解体在庫</v>
      </c>
      <c r="AR29" s="52">
        <f t="shared" si="2"/>
        <v>0</v>
      </c>
      <c r="AT29" s="246" t="s">
        <v>60</v>
      </c>
      <c r="AU29" s="60"/>
      <c r="AV29" s="60"/>
      <c r="AW29" s="60"/>
      <c r="AX29" s="60"/>
    </row>
    <row r="30" spans="1:56" ht="19.5" hidden="1" customHeight="1" thickBot="1">
      <c r="A30" s="9">
        <v>1</v>
      </c>
      <c r="B30" s="85" t="s">
        <v>52</v>
      </c>
      <c r="C30" s="217" t="s">
        <v>23</v>
      </c>
      <c r="D30" s="217"/>
      <c r="E30" s="215"/>
      <c r="F30" s="262">
        <f t="shared" ref="F30:AJ30" si="21">E30+F25-F26-F27</f>
        <v>0</v>
      </c>
      <c r="G30" s="262">
        <f t="shared" si="21"/>
        <v>0</v>
      </c>
      <c r="H30" s="262">
        <f t="shared" si="21"/>
        <v>0</v>
      </c>
      <c r="I30" s="262">
        <f t="shared" si="21"/>
        <v>0</v>
      </c>
      <c r="J30" s="262">
        <f t="shared" si="21"/>
        <v>0</v>
      </c>
      <c r="K30" s="262">
        <f t="shared" si="21"/>
        <v>0</v>
      </c>
      <c r="L30" s="262">
        <f t="shared" si="21"/>
        <v>0</v>
      </c>
      <c r="M30" s="262">
        <f t="shared" si="21"/>
        <v>0</v>
      </c>
      <c r="N30" s="218">
        <f t="shared" si="21"/>
        <v>0</v>
      </c>
      <c r="O30" s="262">
        <f t="shared" si="21"/>
        <v>0</v>
      </c>
      <c r="P30" s="262">
        <f t="shared" si="21"/>
        <v>0</v>
      </c>
      <c r="Q30" s="262">
        <f t="shared" si="21"/>
        <v>0</v>
      </c>
      <c r="R30" s="262">
        <f t="shared" si="21"/>
        <v>0</v>
      </c>
      <c r="S30" s="262">
        <f t="shared" si="21"/>
        <v>0</v>
      </c>
      <c r="T30" s="262">
        <f t="shared" si="21"/>
        <v>0</v>
      </c>
      <c r="U30" s="218">
        <f t="shared" si="21"/>
        <v>0</v>
      </c>
      <c r="V30" s="262">
        <f t="shared" si="21"/>
        <v>0</v>
      </c>
      <c r="W30" s="262">
        <f t="shared" si="21"/>
        <v>0</v>
      </c>
      <c r="X30" s="262">
        <f t="shared" si="21"/>
        <v>0</v>
      </c>
      <c r="Y30" s="262">
        <f t="shared" si="21"/>
        <v>0</v>
      </c>
      <c r="Z30" s="262">
        <f t="shared" si="21"/>
        <v>0</v>
      </c>
      <c r="AA30" s="262">
        <f t="shared" si="21"/>
        <v>0</v>
      </c>
      <c r="AB30" s="218">
        <f t="shared" si="21"/>
        <v>0</v>
      </c>
      <c r="AC30" s="262">
        <f t="shared" si="21"/>
        <v>0</v>
      </c>
      <c r="AD30" s="262">
        <f t="shared" si="21"/>
        <v>0</v>
      </c>
      <c r="AE30" s="262">
        <f t="shared" si="21"/>
        <v>0</v>
      </c>
      <c r="AF30" s="262">
        <f t="shared" si="21"/>
        <v>0</v>
      </c>
      <c r="AG30" s="262">
        <f t="shared" si="21"/>
        <v>0</v>
      </c>
      <c r="AH30" s="262">
        <f t="shared" si="21"/>
        <v>0</v>
      </c>
      <c r="AI30" s="262">
        <f t="shared" si="21"/>
        <v>0</v>
      </c>
      <c r="AJ30" s="413">
        <f t="shared" si="21"/>
        <v>0</v>
      </c>
      <c r="AK30" s="222">
        <f>AJ30</f>
        <v>0</v>
      </c>
      <c r="AL30" s="243"/>
      <c r="AM30" s="243"/>
      <c r="AN30" s="9">
        <f>AK30-AL26</f>
        <v>0</v>
      </c>
      <c r="AO30" s="227">
        <v>259</v>
      </c>
      <c r="AP30" s="53" t="str">
        <f t="shared" si="14"/>
        <v>MGP</v>
      </c>
      <c r="AQ30" s="24" t="str">
        <f t="shared" si="5"/>
        <v>完成品在庫</v>
      </c>
      <c r="AR30" s="54">
        <f t="shared" si="2"/>
        <v>0</v>
      </c>
      <c r="AT30" s="246" t="s">
        <v>60</v>
      </c>
      <c r="AU30" s="60"/>
      <c r="AV30" s="60"/>
      <c r="AW30" s="60"/>
      <c r="AX30" s="60"/>
      <c r="BD30" s="250">
        <f>MIN(F30:AJ30)</f>
        <v>0</v>
      </c>
    </row>
    <row r="31" spans="1:56" ht="19.5" customHeight="1">
      <c r="A31" s="9">
        <v>1</v>
      </c>
      <c r="B31" s="25" t="s">
        <v>68</v>
      </c>
      <c r="C31" s="99" t="s">
        <v>12</v>
      </c>
      <c r="D31" s="99"/>
      <c r="E31" s="89"/>
      <c r="F31" s="183"/>
      <c r="G31" s="183">
        <v>420</v>
      </c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273">
        <f>SUM(F31:AJ31)</f>
        <v>420</v>
      </c>
      <c r="AL31" s="96">
        <v>611</v>
      </c>
      <c r="AM31" s="96">
        <v>0</v>
      </c>
      <c r="AN31" s="251"/>
      <c r="AO31" s="227"/>
      <c r="AP31" s="40" t="str">
        <f>B31</f>
        <v>MFJ</v>
      </c>
      <c r="AQ31" s="29" t="str">
        <f t="shared" si="5"/>
        <v>素材納入計画</v>
      </c>
      <c r="AR31" s="41">
        <f t="shared" si="2"/>
        <v>420</v>
      </c>
      <c r="AT31" s="247" t="s">
        <v>59</v>
      </c>
      <c r="AU31" s="60"/>
      <c r="AV31" s="60"/>
      <c r="AW31" s="60"/>
      <c r="AX31" s="60"/>
    </row>
    <row r="32" spans="1:56" ht="19.5" customHeight="1">
      <c r="A32" s="9">
        <v>1</v>
      </c>
      <c r="B32" s="13" t="s">
        <v>13</v>
      </c>
      <c r="C32" s="145" t="s">
        <v>125</v>
      </c>
      <c r="D32" s="154"/>
      <c r="E32" s="35" t="e">
        <f>#REF!-90</f>
        <v>#REF!</v>
      </c>
      <c r="F32" s="310" t="e">
        <f t="shared" ref="F32:AJ32" si="22">E32+F31-F33</f>
        <v>#REF!</v>
      </c>
      <c r="G32" s="310" t="e">
        <f t="shared" si="22"/>
        <v>#REF!</v>
      </c>
      <c r="H32" s="310" t="e">
        <f t="shared" si="22"/>
        <v>#REF!</v>
      </c>
      <c r="I32" s="310" t="e">
        <f t="shared" si="22"/>
        <v>#REF!</v>
      </c>
      <c r="J32" s="310" t="e">
        <f t="shared" si="22"/>
        <v>#REF!</v>
      </c>
      <c r="K32" s="310" t="e">
        <f t="shared" si="22"/>
        <v>#REF!</v>
      </c>
      <c r="L32" s="310" t="e">
        <f t="shared" si="22"/>
        <v>#REF!</v>
      </c>
      <c r="M32" s="310" t="e">
        <f t="shared" si="22"/>
        <v>#REF!</v>
      </c>
      <c r="N32" s="310" t="e">
        <f t="shared" si="22"/>
        <v>#REF!</v>
      </c>
      <c r="O32" s="310" t="e">
        <f t="shared" si="22"/>
        <v>#REF!</v>
      </c>
      <c r="P32" s="310" t="e">
        <f t="shared" si="22"/>
        <v>#REF!</v>
      </c>
      <c r="Q32" s="310" t="e">
        <f t="shared" si="22"/>
        <v>#REF!</v>
      </c>
      <c r="R32" s="310" t="e">
        <f t="shared" si="22"/>
        <v>#REF!</v>
      </c>
      <c r="S32" s="310" t="e">
        <f t="shared" si="22"/>
        <v>#REF!</v>
      </c>
      <c r="T32" s="310" t="e">
        <f t="shared" si="22"/>
        <v>#REF!</v>
      </c>
      <c r="U32" s="310" t="e">
        <f t="shared" si="22"/>
        <v>#REF!</v>
      </c>
      <c r="V32" s="310" t="e">
        <f t="shared" si="22"/>
        <v>#REF!</v>
      </c>
      <c r="W32" s="310" t="e">
        <f t="shared" si="22"/>
        <v>#REF!</v>
      </c>
      <c r="X32" s="310" t="e">
        <f t="shared" si="22"/>
        <v>#REF!</v>
      </c>
      <c r="Y32" s="310" t="e">
        <f t="shared" si="22"/>
        <v>#REF!</v>
      </c>
      <c r="Z32" s="310" t="e">
        <f t="shared" si="22"/>
        <v>#REF!</v>
      </c>
      <c r="AA32" s="310" t="e">
        <f t="shared" si="22"/>
        <v>#REF!</v>
      </c>
      <c r="AB32" s="310" t="e">
        <f t="shared" si="22"/>
        <v>#REF!</v>
      </c>
      <c r="AC32" s="310" t="e">
        <f t="shared" si="22"/>
        <v>#REF!</v>
      </c>
      <c r="AD32" s="310" t="e">
        <f t="shared" si="22"/>
        <v>#REF!</v>
      </c>
      <c r="AE32" s="310" t="e">
        <f t="shared" si="22"/>
        <v>#REF!</v>
      </c>
      <c r="AF32" s="310" t="e">
        <f t="shared" si="22"/>
        <v>#REF!</v>
      </c>
      <c r="AG32" s="310" t="e">
        <f t="shared" si="22"/>
        <v>#REF!</v>
      </c>
      <c r="AH32" s="310" t="e">
        <f t="shared" si="22"/>
        <v>#REF!</v>
      </c>
      <c r="AI32" s="310" t="e">
        <f t="shared" si="22"/>
        <v>#REF!</v>
      </c>
      <c r="AJ32" s="310" t="e">
        <f t="shared" si="22"/>
        <v>#REF!</v>
      </c>
      <c r="AK32" s="171" t="e">
        <f>AJ32</f>
        <v>#REF!</v>
      </c>
      <c r="AL32" s="31"/>
      <c r="AM32" s="31"/>
      <c r="AO32" s="227"/>
      <c r="AP32" s="42" t="str">
        <f t="shared" ref="AP32:AP43" si="23">AP31</f>
        <v>MFJ</v>
      </c>
      <c r="AQ32" s="14" t="str">
        <f t="shared" si="5"/>
        <v>素材在庫計画</v>
      </c>
      <c r="AR32" s="43" t="e">
        <f t="shared" si="2"/>
        <v>#REF!</v>
      </c>
      <c r="AT32" s="246" t="s">
        <v>60</v>
      </c>
      <c r="AU32" s="60"/>
      <c r="AV32" s="60"/>
      <c r="AW32" s="60"/>
      <c r="AX32" s="60"/>
    </row>
    <row r="33" spans="1:56" ht="18.75" customHeight="1">
      <c r="A33" s="9">
        <v>1</v>
      </c>
      <c r="B33" s="26" t="str">
        <f t="shared" ref="B33:B38" si="24">B32</f>
        <v>塗装なし</v>
      </c>
      <c r="C33" s="135" t="s">
        <v>14</v>
      </c>
      <c r="D33" s="135"/>
      <c r="E33" s="90"/>
      <c r="F33" s="184"/>
      <c r="G33" s="184">
        <v>40</v>
      </c>
      <c r="H33" s="184">
        <v>240</v>
      </c>
      <c r="I33" s="184">
        <v>140</v>
      </c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67">
        <f>SUM(E33:AJ33)</f>
        <v>420</v>
      </c>
      <c r="AL33" s="122"/>
      <c r="AM33" s="122"/>
      <c r="AN33" s="211"/>
      <c r="AO33" s="227"/>
      <c r="AP33" s="42" t="str">
        <f t="shared" si="23"/>
        <v>MFJ</v>
      </c>
      <c r="AQ33" s="16" t="str">
        <f t="shared" si="5"/>
        <v>圧検加工計画</v>
      </c>
      <c r="AR33" s="44">
        <f t="shared" si="2"/>
        <v>420</v>
      </c>
      <c r="AT33" s="248" t="s">
        <v>61</v>
      </c>
      <c r="AU33" s="60"/>
      <c r="AV33" s="60"/>
      <c r="AW33" s="60"/>
      <c r="AX33" s="60"/>
    </row>
    <row r="34" spans="1:56" ht="18.75" customHeight="1">
      <c r="A34" s="9">
        <v>0</v>
      </c>
      <c r="B34" s="23" t="str">
        <f t="shared" si="24"/>
        <v>塗装なし</v>
      </c>
      <c r="C34" s="146" t="s">
        <v>15</v>
      </c>
      <c r="D34" s="147">
        <v>0.08</v>
      </c>
      <c r="E34" s="80"/>
      <c r="F34" s="175">
        <f t="shared" ref="F34:O34" si="25">ROUND(F33*$D34,0)</f>
        <v>0</v>
      </c>
      <c r="G34" s="175">
        <f t="shared" si="25"/>
        <v>3</v>
      </c>
      <c r="H34" s="175">
        <f t="shared" si="25"/>
        <v>19</v>
      </c>
      <c r="I34" s="175">
        <f t="shared" si="25"/>
        <v>11</v>
      </c>
      <c r="J34" s="175">
        <f t="shared" si="25"/>
        <v>0</v>
      </c>
      <c r="K34" s="175">
        <f t="shared" si="25"/>
        <v>0</v>
      </c>
      <c r="L34" s="175">
        <f t="shared" si="25"/>
        <v>0</v>
      </c>
      <c r="M34" s="175">
        <f t="shared" si="25"/>
        <v>0</v>
      </c>
      <c r="N34" s="175">
        <f t="shared" si="25"/>
        <v>0</v>
      </c>
      <c r="O34" s="175">
        <f t="shared" si="25"/>
        <v>0</v>
      </c>
      <c r="P34" s="175">
        <f t="shared" ref="P34:AJ34" si="26">ROUND(P33*$D34,0)</f>
        <v>0</v>
      </c>
      <c r="Q34" s="175">
        <f t="shared" si="26"/>
        <v>0</v>
      </c>
      <c r="R34" s="175">
        <f t="shared" si="26"/>
        <v>0</v>
      </c>
      <c r="S34" s="175">
        <f t="shared" si="26"/>
        <v>0</v>
      </c>
      <c r="T34" s="175">
        <f t="shared" si="26"/>
        <v>0</v>
      </c>
      <c r="U34" s="175">
        <f t="shared" si="26"/>
        <v>0</v>
      </c>
      <c r="V34" s="175">
        <f t="shared" si="26"/>
        <v>0</v>
      </c>
      <c r="W34" s="175">
        <f t="shared" si="26"/>
        <v>0</v>
      </c>
      <c r="X34" s="175">
        <f t="shared" si="26"/>
        <v>0</v>
      </c>
      <c r="Y34" s="175">
        <f t="shared" si="26"/>
        <v>0</v>
      </c>
      <c r="Z34" s="175">
        <f t="shared" si="26"/>
        <v>0</v>
      </c>
      <c r="AA34" s="175">
        <f t="shared" si="26"/>
        <v>0</v>
      </c>
      <c r="AB34" s="175">
        <f t="shared" si="26"/>
        <v>0</v>
      </c>
      <c r="AC34" s="175">
        <f t="shared" si="26"/>
        <v>0</v>
      </c>
      <c r="AD34" s="175">
        <f t="shared" si="26"/>
        <v>0</v>
      </c>
      <c r="AE34" s="175">
        <f t="shared" si="26"/>
        <v>0</v>
      </c>
      <c r="AF34" s="175">
        <f t="shared" si="26"/>
        <v>0</v>
      </c>
      <c r="AG34" s="175">
        <f t="shared" si="26"/>
        <v>0</v>
      </c>
      <c r="AH34" s="175">
        <f t="shared" si="26"/>
        <v>0</v>
      </c>
      <c r="AI34" s="175">
        <f t="shared" si="26"/>
        <v>0</v>
      </c>
      <c r="AJ34" s="175">
        <f t="shared" si="26"/>
        <v>0</v>
      </c>
      <c r="AK34" s="128">
        <f>SUM(F34:AJ34)</f>
        <v>33</v>
      </c>
      <c r="AL34" s="31"/>
      <c r="AM34" s="31"/>
      <c r="AO34" s="227">
        <v>22</v>
      </c>
      <c r="AP34" s="42" t="str">
        <f t="shared" si="23"/>
        <v>MFJ</v>
      </c>
      <c r="AQ34" s="17" t="str">
        <f t="shared" si="5"/>
        <v>一次漏れ数</v>
      </c>
      <c r="AR34" s="45">
        <f t="shared" si="2"/>
        <v>33</v>
      </c>
      <c r="AT34" s="246" t="s">
        <v>60</v>
      </c>
      <c r="AU34" s="60"/>
      <c r="AV34" s="60"/>
      <c r="AW34" s="60"/>
      <c r="AX34" s="60"/>
    </row>
    <row r="35" spans="1:56" ht="18.75" customHeight="1">
      <c r="A35" s="9">
        <v>0</v>
      </c>
      <c r="B35" s="23" t="str">
        <f t="shared" si="24"/>
        <v>塗装なし</v>
      </c>
      <c r="C35" s="148" t="s">
        <v>16</v>
      </c>
      <c r="D35" s="149"/>
      <c r="E35" s="66"/>
      <c r="F35" s="176">
        <f t="shared" ref="F35:AJ35" si="27">E35+F34-F36</f>
        <v>0</v>
      </c>
      <c r="G35" s="176">
        <f t="shared" si="27"/>
        <v>3</v>
      </c>
      <c r="H35" s="176">
        <f t="shared" si="27"/>
        <v>22</v>
      </c>
      <c r="I35" s="176">
        <f t="shared" si="27"/>
        <v>33</v>
      </c>
      <c r="J35" s="176">
        <f t="shared" si="27"/>
        <v>33</v>
      </c>
      <c r="K35" s="176">
        <f t="shared" si="27"/>
        <v>33</v>
      </c>
      <c r="L35" s="176">
        <f t="shared" si="27"/>
        <v>33</v>
      </c>
      <c r="M35" s="176">
        <f t="shared" si="27"/>
        <v>33</v>
      </c>
      <c r="N35" s="176">
        <f t="shared" si="27"/>
        <v>33</v>
      </c>
      <c r="O35" s="176">
        <f t="shared" si="27"/>
        <v>33</v>
      </c>
      <c r="P35" s="176">
        <f t="shared" si="27"/>
        <v>33</v>
      </c>
      <c r="Q35" s="176">
        <f t="shared" si="27"/>
        <v>33</v>
      </c>
      <c r="R35" s="176">
        <f t="shared" si="27"/>
        <v>33</v>
      </c>
      <c r="S35" s="176">
        <f t="shared" si="27"/>
        <v>33</v>
      </c>
      <c r="T35" s="176">
        <f t="shared" si="27"/>
        <v>33</v>
      </c>
      <c r="U35" s="176">
        <f t="shared" si="27"/>
        <v>33</v>
      </c>
      <c r="V35" s="176">
        <f t="shared" si="27"/>
        <v>33</v>
      </c>
      <c r="W35" s="176">
        <f t="shared" si="27"/>
        <v>33</v>
      </c>
      <c r="X35" s="176">
        <f t="shared" si="27"/>
        <v>33</v>
      </c>
      <c r="Y35" s="176">
        <f t="shared" si="27"/>
        <v>33</v>
      </c>
      <c r="Z35" s="176">
        <f t="shared" si="27"/>
        <v>33</v>
      </c>
      <c r="AA35" s="176">
        <f t="shared" si="27"/>
        <v>33</v>
      </c>
      <c r="AB35" s="176">
        <f t="shared" si="27"/>
        <v>33</v>
      </c>
      <c r="AC35" s="176">
        <f t="shared" si="27"/>
        <v>33</v>
      </c>
      <c r="AD35" s="176">
        <f t="shared" si="27"/>
        <v>33</v>
      </c>
      <c r="AE35" s="176">
        <f t="shared" si="27"/>
        <v>33</v>
      </c>
      <c r="AF35" s="176">
        <f t="shared" si="27"/>
        <v>33</v>
      </c>
      <c r="AG35" s="176">
        <f t="shared" si="27"/>
        <v>33</v>
      </c>
      <c r="AH35" s="176">
        <f t="shared" si="27"/>
        <v>33</v>
      </c>
      <c r="AI35" s="176">
        <f t="shared" si="27"/>
        <v>33</v>
      </c>
      <c r="AJ35" s="176">
        <f t="shared" si="27"/>
        <v>33</v>
      </c>
      <c r="AK35" s="129">
        <f>AJ35</f>
        <v>33</v>
      </c>
      <c r="AL35" s="31"/>
      <c r="AM35" s="31"/>
      <c r="AO35" s="227">
        <v>22</v>
      </c>
      <c r="AP35" s="42" t="str">
        <f t="shared" si="23"/>
        <v>MFJ</v>
      </c>
      <c r="AQ35" s="18" t="str">
        <f t="shared" si="5"/>
        <v>一次漏れ在庫</v>
      </c>
      <c r="AR35" s="46">
        <f t="shared" si="2"/>
        <v>33</v>
      </c>
      <c r="AT35" s="246" t="s">
        <v>60</v>
      </c>
      <c r="AU35" s="60"/>
      <c r="AV35" s="60"/>
      <c r="AW35" s="60"/>
      <c r="AX35" s="60"/>
    </row>
    <row r="36" spans="1:56" ht="18.75" customHeight="1">
      <c r="A36" s="9">
        <v>0</v>
      </c>
      <c r="B36" s="23" t="str">
        <f t="shared" si="24"/>
        <v>塗装なし</v>
      </c>
      <c r="C36" s="148" t="s">
        <v>17</v>
      </c>
      <c r="D36" s="149"/>
      <c r="E36" s="80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29">
        <f>SUM(F36:AJ36)</f>
        <v>0</v>
      </c>
      <c r="AL36" s="31"/>
      <c r="AM36" s="31"/>
      <c r="AO36" s="227">
        <v>0</v>
      </c>
      <c r="AP36" s="42" t="str">
        <f t="shared" si="23"/>
        <v>MFJ</v>
      </c>
      <c r="AQ36" s="18" t="str">
        <f t="shared" si="5"/>
        <v>二次圧検計画</v>
      </c>
      <c r="AR36" s="46">
        <f t="shared" si="2"/>
        <v>0</v>
      </c>
      <c r="AT36" s="246" t="s">
        <v>60</v>
      </c>
      <c r="AU36" s="60"/>
      <c r="AV36" s="60"/>
      <c r="AW36" s="60"/>
      <c r="AX36" s="60"/>
    </row>
    <row r="37" spans="1:56" ht="18.75" customHeight="1">
      <c r="A37" s="9">
        <v>0</v>
      </c>
      <c r="B37" s="23" t="str">
        <f t="shared" si="24"/>
        <v>塗装なし</v>
      </c>
      <c r="C37" s="150" t="s">
        <v>18</v>
      </c>
      <c r="D37" s="151">
        <v>0.5</v>
      </c>
      <c r="E37" s="81"/>
      <c r="F37" s="177">
        <f t="shared" ref="F37:O37" si="28">ROUND(F36*$D37,0)</f>
        <v>0</v>
      </c>
      <c r="G37" s="177">
        <f t="shared" si="28"/>
        <v>0</v>
      </c>
      <c r="H37" s="177">
        <f t="shared" si="28"/>
        <v>0</v>
      </c>
      <c r="I37" s="177">
        <f t="shared" si="28"/>
        <v>0</v>
      </c>
      <c r="J37" s="177">
        <f t="shared" si="28"/>
        <v>0</v>
      </c>
      <c r="K37" s="177">
        <f t="shared" si="28"/>
        <v>0</v>
      </c>
      <c r="L37" s="177">
        <f t="shared" si="28"/>
        <v>0</v>
      </c>
      <c r="M37" s="177">
        <f t="shared" si="28"/>
        <v>0</v>
      </c>
      <c r="N37" s="177">
        <f t="shared" si="28"/>
        <v>0</v>
      </c>
      <c r="O37" s="177">
        <f t="shared" si="28"/>
        <v>0</v>
      </c>
      <c r="P37" s="177">
        <f t="shared" ref="P37:AJ37" si="29">ROUND(P36*$D37,0)</f>
        <v>0</v>
      </c>
      <c r="Q37" s="177">
        <f t="shared" si="29"/>
        <v>0</v>
      </c>
      <c r="R37" s="177">
        <f t="shared" si="29"/>
        <v>0</v>
      </c>
      <c r="S37" s="177">
        <f t="shared" si="29"/>
        <v>0</v>
      </c>
      <c r="T37" s="177">
        <f t="shared" si="29"/>
        <v>0</v>
      </c>
      <c r="U37" s="177">
        <f t="shared" si="29"/>
        <v>0</v>
      </c>
      <c r="V37" s="177">
        <f t="shared" si="29"/>
        <v>0</v>
      </c>
      <c r="W37" s="177">
        <f t="shared" si="29"/>
        <v>0</v>
      </c>
      <c r="X37" s="177">
        <f t="shared" si="29"/>
        <v>0</v>
      </c>
      <c r="Y37" s="177">
        <f t="shared" si="29"/>
        <v>0</v>
      </c>
      <c r="Z37" s="177">
        <f t="shared" si="29"/>
        <v>0</v>
      </c>
      <c r="AA37" s="177">
        <f t="shared" si="29"/>
        <v>0</v>
      </c>
      <c r="AB37" s="177">
        <f t="shared" si="29"/>
        <v>0</v>
      </c>
      <c r="AC37" s="177">
        <f t="shared" si="29"/>
        <v>0</v>
      </c>
      <c r="AD37" s="177">
        <f t="shared" si="29"/>
        <v>0</v>
      </c>
      <c r="AE37" s="177">
        <f t="shared" si="29"/>
        <v>0</v>
      </c>
      <c r="AF37" s="177">
        <f t="shared" si="29"/>
        <v>0</v>
      </c>
      <c r="AG37" s="177">
        <f t="shared" si="29"/>
        <v>0</v>
      </c>
      <c r="AH37" s="177">
        <f t="shared" si="29"/>
        <v>0</v>
      </c>
      <c r="AI37" s="177">
        <f t="shared" si="29"/>
        <v>0</v>
      </c>
      <c r="AJ37" s="177">
        <f t="shared" si="29"/>
        <v>0</v>
      </c>
      <c r="AK37" s="130">
        <f>SUM(F37:AJ37)</f>
        <v>0</v>
      </c>
      <c r="AL37" s="31"/>
      <c r="AM37" s="31"/>
      <c r="AO37" s="227">
        <v>0</v>
      </c>
      <c r="AP37" s="42" t="str">
        <f t="shared" si="23"/>
        <v>MFJ</v>
      </c>
      <c r="AQ37" s="14" t="str">
        <f t="shared" si="5"/>
        <v>二次漏れ数（廃却）</v>
      </c>
      <c r="AR37" s="47">
        <f t="shared" si="2"/>
        <v>0</v>
      </c>
      <c r="AT37" s="246" t="s">
        <v>60</v>
      </c>
      <c r="AU37" s="60"/>
      <c r="AV37" s="60"/>
      <c r="AW37" s="60"/>
      <c r="AX37" s="60"/>
    </row>
    <row r="38" spans="1:56" ht="18.75" customHeight="1">
      <c r="A38" s="9">
        <v>1</v>
      </c>
      <c r="B38" s="23" t="str">
        <f t="shared" si="24"/>
        <v>塗装なし</v>
      </c>
      <c r="C38" s="135" t="s">
        <v>19</v>
      </c>
      <c r="D38" s="136">
        <f>1-D34</f>
        <v>0.92</v>
      </c>
      <c r="E38" s="90"/>
      <c r="F38" s="174">
        <f>(F33-F34)+(F36-F37)</f>
        <v>0</v>
      </c>
      <c r="G38" s="174">
        <v>34</v>
      </c>
      <c r="H38" s="174">
        <v>221</v>
      </c>
      <c r="I38" s="174">
        <v>122</v>
      </c>
      <c r="J38" s="174">
        <f t="shared" ref="J38:O38" si="30">(J33-J34)+(J36-J37)</f>
        <v>0</v>
      </c>
      <c r="K38" s="174">
        <f t="shared" si="30"/>
        <v>0</v>
      </c>
      <c r="L38" s="174">
        <f t="shared" si="30"/>
        <v>0</v>
      </c>
      <c r="M38" s="174">
        <f t="shared" si="30"/>
        <v>0</v>
      </c>
      <c r="N38" s="174">
        <f t="shared" si="30"/>
        <v>0</v>
      </c>
      <c r="O38" s="174">
        <f t="shared" si="30"/>
        <v>0</v>
      </c>
      <c r="P38" s="174">
        <f t="shared" ref="P38:AJ38" si="31">(P33-P34)+(P36-P37)</f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  <c r="AA38" s="174">
        <f t="shared" si="31"/>
        <v>0</v>
      </c>
      <c r="AB38" s="174">
        <f t="shared" si="31"/>
        <v>0</v>
      </c>
      <c r="AC38" s="174">
        <f t="shared" si="31"/>
        <v>0</v>
      </c>
      <c r="AD38" s="174">
        <f t="shared" si="31"/>
        <v>0</v>
      </c>
      <c r="AE38" s="174">
        <f t="shared" si="31"/>
        <v>0</v>
      </c>
      <c r="AF38" s="174">
        <f t="shared" si="31"/>
        <v>0</v>
      </c>
      <c r="AG38" s="174">
        <f t="shared" si="31"/>
        <v>0</v>
      </c>
      <c r="AH38" s="174">
        <f t="shared" si="31"/>
        <v>0</v>
      </c>
      <c r="AI38" s="174">
        <f t="shared" si="31"/>
        <v>0</v>
      </c>
      <c r="AJ38" s="174">
        <f t="shared" si="31"/>
        <v>0</v>
      </c>
      <c r="AK38" s="167">
        <f>SUM(E38:AJ38)</f>
        <v>377</v>
      </c>
      <c r="AL38" s="82">
        <f>ROUNDUP(AY38*1.1,0)</f>
        <v>0</v>
      </c>
      <c r="AM38" s="82">
        <f>ROUNDUP(AZ38*1.1,0)</f>
        <v>134</v>
      </c>
      <c r="AN38" s="211"/>
      <c r="AO38" s="227"/>
      <c r="AP38" s="42" t="str">
        <f t="shared" si="23"/>
        <v>MFJ</v>
      </c>
      <c r="AQ38" s="11" t="str">
        <f t="shared" si="5"/>
        <v>Ｌ３加工計画</v>
      </c>
      <c r="AR38" s="48">
        <f t="shared" si="2"/>
        <v>377</v>
      </c>
      <c r="AT38" s="248" t="s">
        <v>61</v>
      </c>
      <c r="AU38" s="60"/>
      <c r="AV38" s="60"/>
      <c r="AW38" s="60"/>
      <c r="AX38" s="60"/>
      <c r="AY38" s="12">
        <v>0</v>
      </c>
      <c r="AZ38" s="12">
        <f>AZ348</f>
        <v>121</v>
      </c>
    </row>
    <row r="39" spans="1:56" ht="18.75" customHeight="1">
      <c r="A39" s="9">
        <v>1</v>
      </c>
      <c r="B39" s="10" t="s">
        <v>35</v>
      </c>
      <c r="C39" s="109" t="s">
        <v>20</v>
      </c>
      <c r="D39" s="109"/>
      <c r="E39" s="77"/>
      <c r="F39" s="178"/>
      <c r="G39" s="178">
        <v>50</v>
      </c>
      <c r="H39" s="178"/>
      <c r="I39" s="178">
        <v>55</v>
      </c>
      <c r="J39" s="178"/>
      <c r="K39" s="178">
        <v>60</v>
      </c>
      <c r="L39" s="178"/>
      <c r="M39" s="178"/>
      <c r="N39" s="178"/>
      <c r="O39" s="178">
        <v>60</v>
      </c>
      <c r="P39" s="178"/>
      <c r="Q39" s="178">
        <v>60</v>
      </c>
      <c r="R39" s="178"/>
      <c r="S39" s="178"/>
      <c r="T39" s="178"/>
      <c r="U39" s="178">
        <v>60</v>
      </c>
      <c r="V39" s="178"/>
      <c r="W39" s="178">
        <v>60</v>
      </c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>
        <v>40</v>
      </c>
      <c r="AJ39" s="178"/>
      <c r="AK39" s="168">
        <f>SUM(F39:AJ39)</f>
        <v>445</v>
      </c>
      <c r="AL39" s="110"/>
      <c r="AM39" s="110"/>
      <c r="AN39" s="207"/>
      <c r="AO39" s="227"/>
      <c r="AP39" s="42" t="str">
        <f t="shared" si="23"/>
        <v>MFJ</v>
      </c>
      <c r="AQ39" s="19" t="str">
        <f t="shared" si="5"/>
        <v>組立計画</v>
      </c>
      <c r="AR39" s="49">
        <f t="shared" si="2"/>
        <v>445</v>
      </c>
      <c r="AT39" s="63" t="s">
        <v>62</v>
      </c>
      <c r="AU39" s="60"/>
      <c r="AV39" s="60"/>
      <c r="AW39" s="60"/>
      <c r="AX39" s="60"/>
    </row>
    <row r="40" spans="1:56" ht="18.75" customHeight="1">
      <c r="A40" s="9">
        <v>1</v>
      </c>
      <c r="B40" s="23" t="str">
        <f>B31</f>
        <v>MFJ</v>
      </c>
      <c r="C40" s="111" t="s">
        <v>66</v>
      </c>
      <c r="D40" s="111"/>
      <c r="E40" s="74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07">
        <f>SUM(F40:AJ40)</f>
        <v>0</v>
      </c>
      <c r="AL40" s="108"/>
      <c r="AM40" s="108"/>
      <c r="AN40" s="207"/>
      <c r="AO40" s="227"/>
      <c r="AP40" s="42" t="str">
        <f t="shared" si="23"/>
        <v>MFJ</v>
      </c>
      <c r="AQ40" s="20" t="str">
        <f t="shared" si="5"/>
        <v>ＳＰ</v>
      </c>
      <c r="AR40" s="50">
        <f t="shared" si="2"/>
        <v>0</v>
      </c>
      <c r="AT40" s="63" t="s">
        <v>62</v>
      </c>
      <c r="AU40" s="60"/>
      <c r="AV40" s="60"/>
      <c r="AW40" s="60"/>
      <c r="AX40" s="60"/>
    </row>
    <row r="41" spans="1:56" ht="18.75" customHeight="1">
      <c r="A41" s="9">
        <v>1</v>
      </c>
      <c r="B41" s="13" t="s">
        <v>44</v>
      </c>
      <c r="C41" s="152" t="s">
        <v>21</v>
      </c>
      <c r="D41" s="152"/>
      <c r="E41" s="67"/>
      <c r="F41" s="180">
        <f t="shared" ref="F41:AJ41" si="32">SUBTOTAL(9,L39:L40)</f>
        <v>0</v>
      </c>
      <c r="G41" s="180">
        <f t="shared" si="32"/>
        <v>0</v>
      </c>
      <c r="H41" s="180">
        <f t="shared" si="32"/>
        <v>0</v>
      </c>
      <c r="I41" s="180">
        <f t="shared" si="32"/>
        <v>60</v>
      </c>
      <c r="J41" s="180">
        <f t="shared" si="32"/>
        <v>0</v>
      </c>
      <c r="K41" s="180">
        <f t="shared" si="32"/>
        <v>60</v>
      </c>
      <c r="L41" s="180">
        <f t="shared" si="32"/>
        <v>0</v>
      </c>
      <c r="M41" s="180">
        <f t="shared" si="32"/>
        <v>0</v>
      </c>
      <c r="N41" s="180">
        <f t="shared" si="32"/>
        <v>0</v>
      </c>
      <c r="O41" s="180">
        <f t="shared" si="32"/>
        <v>60</v>
      </c>
      <c r="P41" s="180">
        <f t="shared" si="32"/>
        <v>0</v>
      </c>
      <c r="Q41" s="180">
        <f t="shared" si="32"/>
        <v>60</v>
      </c>
      <c r="R41" s="180">
        <f t="shared" si="32"/>
        <v>0</v>
      </c>
      <c r="S41" s="180">
        <f t="shared" si="32"/>
        <v>0</v>
      </c>
      <c r="T41" s="180">
        <f t="shared" si="32"/>
        <v>0</v>
      </c>
      <c r="U41" s="180">
        <f t="shared" si="32"/>
        <v>0</v>
      </c>
      <c r="V41" s="180">
        <f t="shared" si="32"/>
        <v>0</v>
      </c>
      <c r="W41" s="180">
        <f t="shared" si="32"/>
        <v>0</v>
      </c>
      <c r="X41" s="180">
        <f t="shared" si="32"/>
        <v>0</v>
      </c>
      <c r="Y41" s="180">
        <f t="shared" si="32"/>
        <v>0</v>
      </c>
      <c r="Z41" s="180">
        <f t="shared" si="32"/>
        <v>0</v>
      </c>
      <c r="AA41" s="180">
        <f t="shared" si="32"/>
        <v>0</v>
      </c>
      <c r="AB41" s="180">
        <f t="shared" si="32"/>
        <v>0</v>
      </c>
      <c r="AC41" s="180">
        <f t="shared" si="32"/>
        <v>40</v>
      </c>
      <c r="AD41" s="180">
        <f t="shared" si="32"/>
        <v>0</v>
      </c>
      <c r="AE41" s="180">
        <f t="shared" si="32"/>
        <v>445</v>
      </c>
      <c r="AF41" s="180">
        <f t="shared" si="32"/>
        <v>0</v>
      </c>
      <c r="AG41" s="180">
        <f t="shared" si="32"/>
        <v>0</v>
      </c>
      <c r="AH41" s="180">
        <f t="shared" si="32"/>
        <v>0</v>
      </c>
      <c r="AI41" s="180">
        <f t="shared" si="32"/>
        <v>0</v>
      </c>
      <c r="AJ41" s="180">
        <f t="shared" si="32"/>
        <v>0</v>
      </c>
      <c r="AK41" s="131">
        <f>SUM(F41:AJ41)</f>
        <v>725</v>
      </c>
      <c r="AL41" s="31"/>
      <c r="AM41" s="31"/>
      <c r="AO41" s="227"/>
      <c r="AP41" s="42" t="str">
        <f t="shared" si="23"/>
        <v>MFJ</v>
      </c>
      <c r="AQ41" s="21" t="str">
        <f t="shared" si="5"/>
        <v>解体</v>
      </c>
      <c r="AR41" s="51">
        <f t="shared" si="2"/>
        <v>725</v>
      </c>
      <c r="AT41" s="246" t="s">
        <v>60</v>
      </c>
      <c r="AU41" s="60"/>
      <c r="AV41" s="60"/>
      <c r="AW41" s="60"/>
      <c r="AX41" s="60"/>
    </row>
    <row r="42" spans="1:56" ht="18.75" customHeight="1">
      <c r="A42" s="9">
        <v>1</v>
      </c>
      <c r="B42" s="30" t="s">
        <v>49</v>
      </c>
      <c r="C42" s="153" t="s">
        <v>22</v>
      </c>
      <c r="D42" s="153"/>
      <c r="E42" s="68"/>
      <c r="F42" s="181">
        <f t="shared" ref="F42:AJ42" si="33">E42+F38-F41</f>
        <v>0</v>
      </c>
      <c r="G42" s="181">
        <f t="shared" si="33"/>
        <v>34</v>
      </c>
      <c r="H42" s="181">
        <f t="shared" si="33"/>
        <v>255</v>
      </c>
      <c r="I42" s="181">
        <f t="shared" si="33"/>
        <v>317</v>
      </c>
      <c r="J42" s="181">
        <f t="shared" si="33"/>
        <v>317</v>
      </c>
      <c r="K42" s="181">
        <f t="shared" si="33"/>
        <v>257</v>
      </c>
      <c r="L42" s="181">
        <f t="shared" si="33"/>
        <v>257</v>
      </c>
      <c r="M42" s="181">
        <f t="shared" si="33"/>
        <v>257</v>
      </c>
      <c r="N42" s="181">
        <f t="shared" si="33"/>
        <v>257</v>
      </c>
      <c r="O42" s="181">
        <f t="shared" si="33"/>
        <v>197</v>
      </c>
      <c r="P42" s="181">
        <f t="shared" si="33"/>
        <v>197</v>
      </c>
      <c r="Q42" s="181">
        <f t="shared" si="33"/>
        <v>137</v>
      </c>
      <c r="R42" s="181">
        <f t="shared" si="33"/>
        <v>137</v>
      </c>
      <c r="S42" s="181">
        <f t="shared" si="33"/>
        <v>137</v>
      </c>
      <c r="T42" s="181">
        <f t="shared" si="33"/>
        <v>137</v>
      </c>
      <c r="U42" s="181">
        <f t="shared" si="33"/>
        <v>137</v>
      </c>
      <c r="V42" s="181">
        <f t="shared" si="33"/>
        <v>137</v>
      </c>
      <c r="W42" s="181">
        <f t="shared" si="33"/>
        <v>137</v>
      </c>
      <c r="X42" s="181">
        <f t="shared" si="33"/>
        <v>137</v>
      </c>
      <c r="Y42" s="181">
        <f t="shared" si="33"/>
        <v>137</v>
      </c>
      <c r="Z42" s="181">
        <f t="shared" si="33"/>
        <v>137</v>
      </c>
      <c r="AA42" s="181">
        <f t="shared" si="33"/>
        <v>137</v>
      </c>
      <c r="AB42" s="181">
        <f t="shared" si="33"/>
        <v>137</v>
      </c>
      <c r="AC42" s="181">
        <f t="shared" si="33"/>
        <v>97</v>
      </c>
      <c r="AD42" s="181">
        <f t="shared" si="33"/>
        <v>97</v>
      </c>
      <c r="AE42" s="181">
        <f t="shared" si="33"/>
        <v>-348</v>
      </c>
      <c r="AF42" s="181">
        <f t="shared" si="33"/>
        <v>-348</v>
      </c>
      <c r="AG42" s="181">
        <f t="shared" si="33"/>
        <v>-348</v>
      </c>
      <c r="AH42" s="181">
        <f t="shared" si="33"/>
        <v>-348</v>
      </c>
      <c r="AI42" s="181">
        <f t="shared" si="33"/>
        <v>-348</v>
      </c>
      <c r="AJ42" s="181">
        <f t="shared" si="33"/>
        <v>-348</v>
      </c>
      <c r="AK42" s="132"/>
      <c r="AL42" s="31"/>
      <c r="AM42" s="31"/>
      <c r="AO42" s="227"/>
      <c r="AP42" s="42" t="str">
        <f t="shared" si="23"/>
        <v>MFJ</v>
      </c>
      <c r="AQ42" s="22" t="str">
        <f t="shared" si="5"/>
        <v>解体在庫</v>
      </c>
      <c r="AR42" s="52">
        <f t="shared" si="2"/>
        <v>0</v>
      </c>
      <c r="AT42" s="246" t="s">
        <v>60</v>
      </c>
      <c r="AU42" s="60"/>
      <c r="AV42" s="60"/>
      <c r="AW42" s="60"/>
      <c r="AX42" s="60"/>
    </row>
    <row r="43" spans="1:56" ht="19.5" customHeight="1" thickBot="1">
      <c r="A43" s="9">
        <v>1</v>
      </c>
      <c r="B43" s="85" t="s">
        <v>50</v>
      </c>
      <c r="C43" s="214" t="s">
        <v>23</v>
      </c>
      <c r="D43" s="270"/>
      <c r="E43" s="215">
        <v>181</v>
      </c>
      <c r="F43" s="216">
        <f t="shared" ref="F43:AJ43" si="34">E43+F38-F39-F40</f>
        <v>181</v>
      </c>
      <c r="G43" s="216">
        <f t="shared" si="34"/>
        <v>165</v>
      </c>
      <c r="H43" s="216">
        <f t="shared" si="34"/>
        <v>386</v>
      </c>
      <c r="I43" s="216">
        <f t="shared" si="34"/>
        <v>453</v>
      </c>
      <c r="J43" s="216">
        <f t="shared" si="34"/>
        <v>453</v>
      </c>
      <c r="K43" s="216">
        <f t="shared" si="34"/>
        <v>393</v>
      </c>
      <c r="L43" s="216">
        <f t="shared" si="34"/>
        <v>393</v>
      </c>
      <c r="M43" s="216">
        <f t="shared" si="34"/>
        <v>393</v>
      </c>
      <c r="N43" s="216">
        <f t="shared" si="34"/>
        <v>393</v>
      </c>
      <c r="O43" s="216">
        <f t="shared" si="34"/>
        <v>333</v>
      </c>
      <c r="P43" s="216">
        <f t="shared" si="34"/>
        <v>333</v>
      </c>
      <c r="Q43" s="216">
        <f t="shared" si="34"/>
        <v>273</v>
      </c>
      <c r="R43" s="216">
        <f t="shared" si="34"/>
        <v>273</v>
      </c>
      <c r="S43" s="216">
        <f t="shared" si="34"/>
        <v>273</v>
      </c>
      <c r="T43" s="216">
        <f t="shared" si="34"/>
        <v>273</v>
      </c>
      <c r="U43" s="216">
        <f t="shared" si="34"/>
        <v>213</v>
      </c>
      <c r="V43" s="216">
        <f t="shared" si="34"/>
        <v>213</v>
      </c>
      <c r="W43" s="216">
        <f t="shared" si="34"/>
        <v>153</v>
      </c>
      <c r="X43" s="216">
        <f t="shared" si="34"/>
        <v>153</v>
      </c>
      <c r="Y43" s="216">
        <f t="shared" si="34"/>
        <v>153</v>
      </c>
      <c r="Z43" s="216">
        <f t="shared" si="34"/>
        <v>153</v>
      </c>
      <c r="AA43" s="216">
        <f t="shared" si="34"/>
        <v>153</v>
      </c>
      <c r="AB43" s="216">
        <f t="shared" si="34"/>
        <v>153</v>
      </c>
      <c r="AC43" s="216">
        <f t="shared" si="34"/>
        <v>153</v>
      </c>
      <c r="AD43" s="216">
        <f t="shared" si="34"/>
        <v>153</v>
      </c>
      <c r="AE43" s="216">
        <f t="shared" si="34"/>
        <v>153</v>
      </c>
      <c r="AF43" s="216">
        <f t="shared" si="34"/>
        <v>153</v>
      </c>
      <c r="AG43" s="216">
        <f t="shared" si="34"/>
        <v>153</v>
      </c>
      <c r="AH43" s="216">
        <f t="shared" si="34"/>
        <v>153</v>
      </c>
      <c r="AI43" s="216">
        <f t="shared" si="34"/>
        <v>113</v>
      </c>
      <c r="AJ43" s="216">
        <f t="shared" si="34"/>
        <v>113</v>
      </c>
      <c r="AK43" s="223">
        <f>AJ43</f>
        <v>113</v>
      </c>
      <c r="AL43" s="31"/>
      <c r="AM43" s="31"/>
      <c r="AN43" s="9">
        <f>AK43-AL39</f>
        <v>113</v>
      </c>
      <c r="AO43" s="227">
        <f>AJ43/50</f>
        <v>2.2599999999999998</v>
      </c>
      <c r="AP43" s="53" t="str">
        <f t="shared" si="23"/>
        <v>MFJ</v>
      </c>
      <c r="AQ43" s="24" t="str">
        <f t="shared" si="5"/>
        <v>完成品在庫</v>
      </c>
      <c r="AR43" s="54">
        <f t="shared" si="2"/>
        <v>113</v>
      </c>
      <c r="AT43" s="246" t="s">
        <v>60</v>
      </c>
      <c r="AU43" s="60"/>
      <c r="AV43" s="60"/>
      <c r="AW43" s="60"/>
      <c r="AX43" s="60"/>
      <c r="BD43" s="250">
        <f>MIN(F43:AJ43)</f>
        <v>113</v>
      </c>
    </row>
    <row r="44" spans="1:56" ht="19.5" customHeight="1">
      <c r="A44" s="9">
        <v>0</v>
      </c>
      <c r="B44" s="325" t="s">
        <v>144</v>
      </c>
      <c r="C44" s="101" t="s">
        <v>12</v>
      </c>
      <c r="D44" s="101"/>
      <c r="E44" s="88"/>
      <c r="F44" s="185"/>
      <c r="G44" s="185"/>
      <c r="H44" s="185">
        <v>960</v>
      </c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98">
        <f>SUM(F44:AJ44)</f>
        <v>960</v>
      </c>
      <c r="AL44" s="96">
        <v>849</v>
      </c>
      <c r="AM44" s="96">
        <v>1171</v>
      </c>
      <c r="AN44" s="251"/>
      <c r="AO44" s="227">
        <v>0</v>
      </c>
      <c r="AP44" s="40" t="str">
        <f>B44</f>
        <v>MKZ</v>
      </c>
      <c r="AQ44" s="29" t="str">
        <f t="shared" si="5"/>
        <v>素材納入計画</v>
      </c>
      <c r="AR44" s="41">
        <f t="shared" si="2"/>
        <v>960</v>
      </c>
      <c r="AT44" s="247" t="s">
        <v>59</v>
      </c>
      <c r="AU44" s="60"/>
      <c r="AV44" s="60"/>
      <c r="AW44" s="60"/>
      <c r="AX44" s="60"/>
    </row>
    <row r="45" spans="1:56" ht="19.5" customHeight="1">
      <c r="A45" s="9">
        <v>0</v>
      </c>
      <c r="B45" s="326" t="s">
        <v>13</v>
      </c>
      <c r="C45" s="145" t="s">
        <v>125</v>
      </c>
      <c r="D45" s="154"/>
      <c r="E45" s="35">
        <v>478</v>
      </c>
      <c r="F45" s="173">
        <f t="shared" ref="F45:AJ45" si="35">E45+F44-F46</f>
        <v>478</v>
      </c>
      <c r="G45" s="173">
        <f t="shared" si="35"/>
        <v>478</v>
      </c>
      <c r="H45" s="173">
        <f t="shared" si="35"/>
        <v>1438</v>
      </c>
      <c r="I45" s="173">
        <f t="shared" si="35"/>
        <v>1438</v>
      </c>
      <c r="J45" s="173">
        <f t="shared" si="35"/>
        <v>1343</v>
      </c>
      <c r="K45" s="173">
        <f t="shared" si="35"/>
        <v>973</v>
      </c>
      <c r="L45" s="173">
        <f t="shared" si="35"/>
        <v>973</v>
      </c>
      <c r="M45" s="173">
        <f t="shared" si="35"/>
        <v>973</v>
      </c>
      <c r="N45" s="173">
        <f t="shared" si="35"/>
        <v>698</v>
      </c>
      <c r="O45" s="173">
        <f t="shared" si="35"/>
        <v>698</v>
      </c>
      <c r="P45" s="173">
        <f t="shared" si="35"/>
        <v>698</v>
      </c>
      <c r="Q45" s="173">
        <f t="shared" si="35"/>
        <v>698</v>
      </c>
      <c r="R45" s="173">
        <f t="shared" si="35"/>
        <v>698</v>
      </c>
      <c r="S45" s="173">
        <f t="shared" si="35"/>
        <v>698</v>
      </c>
      <c r="T45" s="173">
        <f t="shared" si="35"/>
        <v>698</v>
      </c>
      <c r="U45" s="173">
        <f t="shared" si="35"/>
        <v>698</v>
      </c>
      <c r="V45" s="173">
        <f t="shared" si="35"/>
        <v>698</v>
      </c>
      <c r="W45" s="173">
        <f t="shared" si="35"/>
        <v>698</v>
      </c>
      <c r="X45" s="173">
        <f t="shared" si="35"/>
        <v>698</v>
      </c>
      <c r="Y45" s="173">
        <f t="shared" si="35"/>
        <v>698</v>
      </c>
      <c r="Z45" s="173">
        <f t="shared" si="35"/>
        <v>698</v>
      </c>
      <c r="AA45" s="173">
        <f t="shared" si="35"/>
        <v>698</v>
      </c>
      <c r="AB45" s="173">
        <f t="shared" si="35"/>
        <v>698</v>
      </c>
      <c r="AC45" s="173">
        <f t="shared" si="35"/>
        <v>698</v>
      </c>
      <c r="AD45" s="173">
        <f t="shared" si="35"/>
        <v>698</v>
      </c>
      <c r="AE45" s="173">
        <f t="shared" si="35"/>
        <v>698</v>
      </c>
      <c r="AF45" s="173">
        <f t="shared" si="35"/>
        <v>638</v>
      </c>
      <c r="AG45" s="173">
        <f t="shared" si="35"/>
        <v>638</v>
      </c>
      <c r="AH45" s="173">
        <f t="shared" si="35"/>
        <v>638</v>
      </c>
      <c r="AI45" s="173">
        <f t="shared" si="35"/>
        <v>278</v>
      </c>
      <c r="AJ45" s="173">
        <f t="shared" si="35"/>
        <v>278</v>
      </c>
      <c r="AK45" s="169">
        <f>AJ45</f>
        <v>278</v>
      </c>
      <c r="AL45" s="31"/>
      <c r="AM45" s="31"/>
      <c r="AO45" s="227">
        <v>0</v>
      </c>
      <c r="AP45" s="42" t="str">
        <f t="shared" ref="AP45:AP56" si="36">AP44</f>
        <v>MKZ</v>
      </c>
      <c r="AQ45" s="14" t="str">
        <f t="shared" si="5"/>
        <v>素材在庫計画</v>
      </c>
      <c r="AR45" s="43">
        <f t="shared" si="2"/>
        <v>278</v>
      </c>
      <c r="AT45" s="246" t="s">
        <v>60</v>
      </c>
      <c r="AU45" s="60"/>
      <c r="AV45" s="60"/>
      <c r="AW45" s="60"/>
      <c r="AX45" s="60"/>
    </row>
    <row r="46" spans="1:56" ht="18.75" customHeight="1">
      <c r="A46" s="9">
        <v>0</v>
      </c>
      <c r="B46" s="327" t="str">
        <f t="shared" ref="B46:B51" si="37">B45</f>
        <v>塗装なし</v>
      </c>
      <c r="C46" s="135" t="s">
        <v>14</v>
      </c>
      <c r="D46" s="135"/>
      <c r="E46" s="90"/>
      <c r="F46" s="174"/>
      <c r="G46" s="174"/>
      <c r="H46" s="174"/>
      <c r="I46" s="174"/>
      <c r="J46" s="174">
        <v>95</v>
      </c>
      <c r="K46" s="174">
        <v>370</v>
      </c>
      <c r="L46" s="174"/>
      <c r="M46" s="174"/>
      <c r="N46" s="174">
        <v>275</v>
      </c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>
        <v>60</v>
      </c>
      <c r="AG46" s="174"/>
      <c r="AH46" s="174"/>
      <c r="AI46" s="174">
        <v>360</v>
      </c>
      <c r="AJ46" s="174"/>
      <c r="AK46" s="117">
        <f>SUM(E46:AJ46)</f>
        <v>1160</v>
      </c>
      <c r="AL46" s="122"/>
      <c r="AM46" s="122"/>
      <c r="AN46" s="211"/>
      <c r="AO46" s="227">
        <v>0</v>
      </c>
      <c r="AP46" s="42" t="str">
        <f t="shared" si="36"/>
        <v>MKZ</v>
      </c>
      <c r="AQ46" s="16" t="str">
        <f t="shared" si="5"/>
        <v>圧検加工計画</v>
      </c>
      <c r="AR46" s="44">
        <f t="shared" si="2"/>
        <v>1160</v>
      </c>
      <c r="AT46" s="248" t="s">
        <v>61</v>
      </c>
      <c r="AU46" s="60"/>
      <c r="AV46" s="60"/>
      <c r="AW46" s="60"/>
      <c r="AX46" s="60"/>
    </row>
    <row r="47" spans="1:56" ht="18.75" customHeight="1">
      <c r="A47" s="9">
        <v>0</v>
      </c>
      <c r="B47" s="23" t="str">
        <f t="shared" si="37"/>
        <v>塗装なし</v>
      </c>
      <c r="C47" s="145" t="s">
        <v>15</v>
      </c>
      <c r="D47" s="155">
        <v>0.08</v>
      </c>
      <c r="E47" s="299"/>
      <c r="F47" s="300">
        <f t="shared" ref="F47:O47" si="38">ROUND(F46*$D47,0)</f>
        <v>0</v>
      </c>
      <c r="G47" s="300">
        <f t="shared" si="38"/>
        <v>0</v>
      </c>
      <c r="H47" s="300">
        <f t="shared" si="38"/>
        <v>0</v>
      </c>
      <c r="I47" s="300">
        <f t="shared" si="38"/>
        <v>0</v>
      </c>
      <c r="J47" s="300">
        <f t="shared" si="38"/>
        <v>8</v>
      </c>
      <c r="K47" s="300">
        <f t="shared" si="38"/>
        <v>30</v>
      </c>
      <c r="L47" s="300">
        <f t="shared" si="38"/>
        <v>0</v>
      </c>
      <c r="M47" s="300">
        <f t="shared" si="38"/>
        <v>0</v>
      </c>
      <c r="N47" s="300">
        <f t="shared" si="38"/>
        <v>22</v>
      </c>
      <c r="O47" s="300">
        <f t="shared" si="38"/>
        <v>0</v>
      </c>
      <c r="P47" s="300">
        <f t="shared" ref="P47:AJ47" si="39">ROUND(P46*$D47,0)</f>
        <v>0</v>
      </c>
      <c r="Q47" s="300">
        <f t="shared" si="39"/>
        <v>0</v>
      </c>
      <c r="R47" s="300">
        <f t="shared" si="39"/>
        <v>0</v>
      </c>
      <c r="S47" s="300">
        <f t="shared" si="39"/>
        <v>0</v>
      </c>
      <c r="T47" s="300">
        <f t="shared" si="39"/>
        <v>0</v>
      </c>
      <c r="U47" s="300">
        <f t="shared" si="39"/>
        <v>0</v>
      </c>
      <c r="V47" s="300">
        <f t="shared" si="39"/>
        <v>0</v>
      </c>
      <c r="W47" s="300">
        <f t="shared" si="39"/>
        <v>0</v>
      </c>
      <c r="X47" s="300">
        <f t="shared" si="39"/>
        <v>0</v>
      </c>
      <c r="Y47" s="300">
        <f t="shared" si="39"/>
        <v>0</v>
      </c>
      <c r="Z47" s="300">
        <f t="shared" si="39"/>
        <v>0</v>
      </c>
      <c r="AA47" s="300">
        <f t="shared" si="39"/>
        <v>0</v>
      </c>
      <c r="AB47" s="300">
        <f t="shared" si="39"/>
        <v>0</v>
      </c>
      <c r="AC47" s="300">
        <f t="shared" si="39"/>
        <v>0</v>
      </c>
      <c r="AD47" s="300">
        <f t="shared" si="39"/>
        <v>0</v>
      </c>
      <c r="AE47" s="300">
        <f t="shared" si="39"/>
        <v>0</v>
      </c>
      <c r="AF47" s="300">
        <f t="shared" si="39"/>
        <v>5</v>
      </c>
      <c r="AG47" s="300">
        <f t="shared" si="39"/>
        <v>0</v>
      </c>
      <c r="AH47" s="300">
        <f t="shared" si="39"/>
        <v>0</v>
      </c>
      <c r="AI47" s="300">
        <f t="shared" si="39"/>
        <v>29</v>
      </c>
      <c r="AJ47" s="300">
        <f t="shared" si="39"/>
        <v>0</v>
      </c>
      <c r="AK47" s="128">
        <f>SUM(F47:AJ47)</f>
        <v>94</v>
      </c>
      <c r="AL47" s="31"/>
      <c r="AM47" s="31"/>
      <c r="AO47" s="227">
        <v>0</v>
      </c>
      <c r="AP47" s="42" t="str">
        <f t="shared" si="36"/>
        <v>MKZ</v>
      </c>
      <c r="AQ47" s="17" t="str">
        <f t="shared" si="5"/>
        <v>一次漏れ数</v>
      </c>
      <c r="AR47" s="45">
        <f t="shared" si="2"/>
        <v>94</v>
      </c>
      <c r="AT47" s="246" t="s">
        <v>60</v>
      </c>
      <c r="AU47" s="60"/>
      <c r="AV47" s="60"/>
      <c r="AW47" s="60"/>
      <c r="AX47" s="60"/>
    </row>
    <row r="48" spans="1:56" ht="18.75" customHeight="1">
      <c r="A48" s="9">
        <v>0</v>
      </c>
      <c r="B48" s="23" t="str">
        <f t="shared" si="37"/>
        <v>塗装なし</v>
      </c>
      <c r="C48" s="145" t="s">
        <v>16</v>
      </c>
      <c r="D48" s="155"/>
      <c r="E48" s="282"/>
      <c r="F48" s="283">
        <f t="shared" ref="F48:AJ48" si="40">E48+F47-F49</f>
        <v>0</v>
      </c>
      <c r="G48" s="283">
        <f t="shared" si="40"/>
        <v>0</v>
      </c>
      <c r="H48" s="283">
        <f t="shared" si="40"/>
        <v>0</v>
      </c>
      <c r="I48" s="283">
        <f t="shared" si="40"/>
        <v>0</v>
      </c>
      <c r="J48" s="283">
        <f t="shared" si="40"/>
        <v>8</v>
      </c>
      <c r="K48" s="283">
        <f t="shared" si="40"/>
        <v>38</v>
      </c>
      <c r="L48" s="283">
        <f t="shared" si="40"/>
        <v>38</v>
      </c>
      <c r="M48" s="283">
        <f t="shared" si="40"/>
        <v>38</v>
      </c>
      <c r="N48" s="283">
        <f t="shared" si="40"/>
        <v>60</v>
      </c>
      <c r="O48" s="283">
        <f t="shared" si="40"/>
        <v>60</v>
      </c>
      <c r="P48" s="283">
        <f t="shared" si="40"/>
        <v>60</v>
      </c>
      <c r="Q48" s="283">
        <f t="shared" si="40"/>
        <v>60</v>
      </c>
      <c r="R48" s="283">
        <f t="shared" si="40"/>
        <v>60</v>
      </c>
      <c r="S48" s="283">
        <f t="shared" si="40"/>
        <v>60</v>
      </c>
      <c r="T48" s="283">
        <f t="shared" si="40"/>
        <v>60</v>
      </c>
      <c r="U48" s="283">
        <f t="shared" si="40"/>
        <v>60</v>
      </c>
      <c r="V48" s="283">
        <f t="shared" si="40"/>
        <v>60</v>
      </c>
      <c r="W48" s="283">
        <f t="shared" si="40"/>
        <v>60</v>
      </c>
      <c r="X48" s="283">
        <f t="shared" si="40"/>
        <v>60</v>
      </c>
      <c r="Y48" s="283">
        <f t="shared" si="40"/>
        <v>60</v>
      </c>
      <c r="Z48" s="283">
        <f t="shared" si="40"/>
        <v>60</v>
      </c>
      <c r="AA48" s="283">
        <f t="shared" si="40"/>
        <v>60</v>
      </c>
      <c r="AB48" s="283">
        <f t="shared" si="40"/>
        <v>60</v>
      </c>
      <c r="AC48" s="283">
        <f t="shared" si="40"/>
        <v>60</v>
      </c>
      <c r="AD48" s="283">
        <f t="shared" si="40"/>
        <v>60</v>
      </c>
      <c r="AE48" s="283">
        <f t="shared" si="40"/>
        <v>60</v>
      </c>
      <c r="AF48" s="283">
        <f t="shared" si="40"/>
        <v>65</v>
      </c>
      <c r="AG48" s="283">
        <f t="shared" si="40"/>
        <v>65</v>
      </c>
      <c r="AH48" s="283">
        <f t="shared" si="40"/>
        <v>65</v>
      </c>
      <c r="AI48" s="283">
        <f t="shared" si="40"/>
        <v>94</v>
      </c>
      <c r="AJ48" s="283">
        <f t="shared" si="40"/>
        <v>94</v>
      </c>
      <c r="AK48" s="129">
        <f>AJ48</f>
        <v>94</v>
      </c>
      <c r="AL48" s="31"/>
      <c r="AM48" s="31"/>
      <c r="AO48" s="227">
        <v>0</v>
      </c>
      <c r="AP48" s="42" t="str">
        <f t="shared" si="36"/>
        <v>MKZ</v>
      </c>
      <c r="AQ48" s="18" t="str">
        <f t="shared" si="5"/>
        <v>一次漏れ在庫</v>
      </c>
      <c r="AR48" s="46">
        <f t="shared" si="2"/>
        <v>94</v>
      </c>
      <c r="AT48" s="246" t="s">
        <v>60</v>
      </c>
      <c r="AU48" s="60"/>
      <c r="AV48" s="60"/>
      <c r="AW48" s="60"/>
      <c r="AX48" s="60"/>
    </row>
    <row r="49" spans="1:56" ht="18.75" customHeight="1">
      <c r="A49" s="9">
        <v>0</v>
      </c>
      <c r="B49" s="23" t="str">
        <f t="shared" si="37"/>
        <v>塗装なし</v>
      </c>
      <c r="C49" s="145" t="s">
        <v>17</v>
      </c>
      <c r="D49" s="155"/>
      <c r="E49" s="282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129">
        <f>SUM(F49:AJ49)</f>
        <v>0</v>
      </c>
      <c r="AL49" s="31"/>
      <c r="AM49" s="31"/>
      <c r="AO49" s="227">
        <v>0</v>
      </c>
      <c r="AP49" s="42" t="str">
        <f t="shared" si="36"/>
        <v>MKZ</v>
      </c>
      <c r="AQ49" s="18" t="str">
        <f t="shared" si="5"/>
        <v>二次圧検計画</v>
      </c>
      <c r="AR49" s="46">
        <f t="shared" si="2"/>
        <v>0</v>
      </c>
      <c r="AT49" s="246" t="s">
        <v>60</v>
      </c>
      <c r="AU49" s="60"/>
      <c r="AV49" s="60"/>
      <c r="AW49" s="60"/>
      <c r="AX49" s="60"/>
    </row>
    <row r="50" spans="1:56" ht="18.75" customHeight="1">
      <c r="A50" s="9">
        <v>0</v>
      </c>
      <c r="B50" s="23" t="str">
        <f t="shared" si="37"/>
        <v>塗装なし</v>
      </c>
      <c r="C50" s="145" t="s">
        <v>18</v>
      </c>
      <c r="D50" s="155">
        <v>0.5</v>
      </c>
      <c r="E50" s="282"/>
      <c r="F50" s="283">
        <f t="shared" ref="F50:O50" si="41">ROUND(F49*$D50,0)</f>
        <v>0</v>
      </c>
      <c r="G50" s="283">
        <f t="shared" si="41"/>
        <v>0</v>
      </c>
      <c r="H50" s="283">
        <f t="shared" si="41"/>
        <v>0</v>
      </c>
      <c r="I50" s="283">
        <f t="shared" si="41"/>
        <v>0</v>
      </c>
      <c r="J50" s="283">
        <f t="shared" si="41"/>
        <v>0</v>
      </c>
      <c r="K50" s="283">
        <f t="shared" si="41"/>
        <v>0</v>
      </c>
      <c r="L50" s="283">
        <f t="shared" si="41"/>
        <v>0</v>
      </c>
      <c r="M50" s="283">
        <f t="shared" si="41"/>
        <v>0</v>
      </c>
      <c r="N50" s="283">
        <f t="shared" si="41"/>
        <v>0</v>
      </c>
      <c r="O50" s="283">
        <f t="shared" si="41"/>
        <v>0</v>
      </c>
      <c r="P50" s="283">
        <f t="shared" ref="P50:AJ50" si="42">ROUND(P49*$D50,0)</f>
        <v>0</v>
      </c>
      <c r="Q50" s="283">
        <f t="shared" si="42"/>
        <v>0</v>
      </c>
      <c r="R50" s="283">
        <f t="shared" si="42"/>
        <v>0</v>
      </c>
      <c r="S50" s="283">
        <f t="shared" si="42"/>
        <v>0</v>
      </c>
      <c r="T50" s="283">
        <f t="shared" si="42"/>
        <v>0</v>
      </c>
      <c r="U50" s="283">
        <f t="shared" si="42"/>
        <v>0</v>
      </c>
      <c r="V50" s="283">
        <f t="shared" si="42"/>
        <v>0</v>
      </c>
      <c r="W50" s="283">
        <f t="shared" si="42"/>
        <v>0</v>
      </c>
      <c r="X50" s="283">
        <f t="shared" si="42"/>
        <v>0</v>
      </c>
      <c r="Y50" s="283">
        <f t="shared" si="42"/>
        <v>0</v>
      </c>
      <c r="Z50" s="283">
        <f t="shared" si="42"/>
        <v>0</v>
      </c>
      <c r="AA50" s="283">
        <f t="shared" si="42"/>
        <v>0</v>
      </c>
      <c r="AB50" s="283">
        <f t="shared" si="42"/>
        <v>0</v>
      </c>
      <c r="AC50" s="283">
        <f t="shared" si="42"/>
        <v>0</v>
      </c>
      <c r="AD50" s="283">
        <f t="shared" si="42"/>
        <v>0</v>
      </c>
      <c r="AE50" s="283">
        <f t="shared" si="42"/>
        <v>0</v>
      </c>
      <c r="AF50" s="283">
        <f t="shared" si="42"/>
        <v>0</v>
      </c>
      <c r="AG50" s="283">
        <f t="shared" si="42"/>
        <v>0</v>
      </c>
      <c r="AH50" s="283">
        <f t="shared" si="42"/>
        <v>0</v>
      </c>
      <c r="AI50" s="283">
        <f t="shared" si="42"/>
        <v>0</v>
      </c>
      <c r="AJ50" s="283">
        <f t="shared" si="42"/>
        <v>0</v>
      </c>
      <c r="AK50" s="130">
        <f>SUM(F50:AJ50)</f>
        <v>0</v>
      </c>
      <c r="AL50" s="31"/>
      <c r="AM50" s="31"/>
      <c r="AO50" s="227">
        <v>0</v>
      </c>
      <c r="AP50" s="42" t="str">
        <f t="shared" si="36"/>
        <v>MKZ</v>
      </c>
      <c r="AQ50" s="14" t="str">
        <f t="shared" si="5"/>
        <v>二次漏れ数（廃却）</v>
      </c>
      <c r="AR50" s="47">
        <f t="shared" si="2"/>
        <v>0</v>
      </c>
      <c r="AT50" s="246" t="s">
        <v>60</v>
      </c>
      <c r="AU50" s="60"/>
      <c r="AV50" s="60"/>
      <c r="AW50" s="60"/>
      <c r="AX50" s="60"/>
    </row>
    <row r="51" spans="1:56" ht="18.75" customHeight="1">
      <c r="A51" s="9">
        <v>0</v>
      </c>
      <c r="B51" s="23" t="str">
        <f t="shared" si="37"/>
        <v>塗装なし</v>
      </c>
      <c r="C51" s="135" t="s">
        <v>19</v>
      </c>
      <c r="D51" s="136">
        <f>1-D47</f>
        <v>0.92</v>
      </c>
      <c r="E51" s="286"/>
      <c r="F51" s="287">
        <f>(F46-F47)+(F49-F50)</f>
        <v>0</v>
      </c>
      <c r="G51" s="287"/>
      <c r="H51" s="287">
        <f>(H46-H47)+(H49-H50)</f>
        <v>0</v>
      </c>
      <c r="I51" s="287">
        <f>(I46-I47)+(I49-I50)</f>
        <v>0</v>
      </c>
      <c r="J51" s="287">
        <v>86</v>
      </c>
      <c r="K51" s="287">
        <f>(K46-K47)+(K49-K50)</f>
        <v>340</v>
      </c>
      <c r="L51" s="287">
        <f>(L46-L47)+(L49-L50)</f>
        <v>0</v>
      </c>
      <c r="M51" s="287">
        <f>(M46-M47)+(M49-M50)</f>
        <v>0</v>
      </c>
      <c r="N51" s="287">
        <v>254</v>
      </c>
      <c r="O51" s="287">
        <f>(O46-O47)+(O49-O50)</f>
        <v>0</v>
      </c>
      <c r="P51" s="287">
        <f t="shared" ref="P51:AJ51" si="43">(P46-P47)+(P49-P50)</f>
        <v>0</v>
      </c>
      <c r="Q51" s="287">
        <f t="shared" si="43"/>
        <v>0</v>
      </c>
      <c r="R51" s="287">
        <f t="shared" si="43"/>
        <v>0</v>
      </c>
      <c r="S51" s="287">
        <f t="shared" si="43"/>
        <v>0</v>
      </c>
      <c r="T51" s="287">
        <f t="shared" si="43"/>
        <v>0</v>
      </c>
      <c r="U51" s="287">
        <f t="shared" si="43"/>
        <v>0</v>
      </c>
      <c r="V51" s="287">
        <f t="shared" si="43"/>
        <v>0</v>
      </c>
      <c r="W51" s="287">
        <f t="shared" si="43"/>
        <v>0</v>
      </c>
      <c r="X51" s="287">
        <f t="shared" si="43"/>
        <v>0</v>
      </c>
      <c r="Y51" s="287">
        <f t="shared" si="43"/>
        <v>0</v>
      </c>
      <c r="Z51" s="287">
        <f t="shared" si="43"/>
        <v>0</v>
      </c>
      <c r="AA51" s="287">
        <f t="shared" si="43"/>
        <v>0</v>
      </c>
      <c r="AB51" s="287">
        <f t="shared" si="43"/>
        <v>0</v>
      </c>
      <c r="AC51" s="287">
        <f t="shared" si="43"/>
        <v>0</v>
      </c>
      <c r="AD51" s="287">
        <f t="shared" si="43"/>
        <v>0</v>
      </c>
      <c r="AE51" s="287">
        <f t="shared" si="43"/>
        <v>0</v>
      </c>
      <c r="AF51" s="287">
        <f t="shared" si="43"/>
        <v>55</v>
      </c>
      <c r="AG51" s="287">
        <f t="shared" si="43"/>
        <v>0</v>
      </c>
      <c r="AH51" s="287">
        <f t="shared" si="43"/>
        <v>0</v>
      </c>
      <c r="AI51" s="287">
        <f t="shared" si="43"/>
        <v>331</v>
      </c>
      <c r="AJ51" s="287">
        <f t="shared" si="43"/>
        <v>0</v>
      </c>
      <c r="AK51" s="117">
        <f>SUM(E51:AJ51)</f>
        <v>1066</v>
      </c>
      <c r="AL51" s="82">
        <f>ROUNDUP(AY51*1.1,0)</f>
        <v>0</v>
      </c>
      <c r="AM51" s="82">
        <f>ROUNDUP(AZ51*1.1,0)</f>
        <v>0</v>
      </c>
      <c r="AN51" s="211"/>
      <c r="AO51" s="227">
        <v>0</v>
      </c>
      <c r="AP51" s="42" t="str">
        <f t="shared" si="36"/>
        <v>MKZ</v>
      </c>
      <c r="AQ51" s="11" t="str">
        <f t="shared" si="5"/>
        <v>Ｌ３加工計画</v>
      </c>
      <c r="AR51" s="48">
        <f t="shared" si="2"/>
        <v>1066</v>
      </c>
      <c r="AT51" s="248" t="s">
        <v>61</v>
      </c>
      <c r="AU51" s="61"/>
      <c r="AV51" s="61"/>
      <c r="AW51" s="61"/>
      <c r="AX51" s="61"/>
      <c r="AY51" s="12">
        <f>AY349</f>
        <v>0</v>
      </c>
      <c r="AZ51" s="12">
        <f>AZ349</f>
        <v>0</v>
      </c>
    </row>
    <row r="52" spans="1:56" ht="18.75" customHeight="1">
      <c r="A52" s="9">
        <v>0</v>
      </c>
      <c r="B52" s="10"/>
      <c r="C52" s="109" t="s">
        <v>20</v>
      </c>
      <c r="D52" s="109"/>
      <c r="E52" s="290"/>
      <c r="F52" s="291"/>
      <c r="G52" s="291">
        <v>40</v>
      </c>
      <c r="H52" s="291">
        <v>40</v>
      </c>
      <c r="I52" s="291">
        <v>42</v>
      </c>
      <c r="J52" s="291">
        <v>40</v>
      </c>
      <c r="K52" s="291">
        <v>40</v>
      </c>
      <c r="L52" s="291"/>
      <c r="M52" s="291"/>
      <c r="N52" s="291">
        <v>45</v>
      </c>
      <c r="O52" s="291"/>
      <c r="P52" s="291"/>
      <c r="Q52" s="291"/>
      <c r="R52" s="291">
        <v>41</v>
      </c>
      <c r="S52" s="291"/>
      <c r="T52" s="291"/>
      <c r="U52" s="291">
        <v>40</v>
      </c>
      <c r="V52" s="291">
        <v>40</v>
      </c>
      <c r="W52" s="291">
        <v>40</v>
      </c>
      <c r="X52" s="291">
        <v>40</v>
      </c>
      <c r="Y52" s="291">
        <v>51</v>
      </c>
      <c r="Z52" s="291"/>
      <c r="AA52" s="291"/>
      <c r="AB52" s="291">
        <v>67</v>
      </c>
      <c r="AC52" s="291">
        <v>66</v>
      </c>
      <c r="AD52" s="291">
        <v>66</v>
      </c>
      <c r="AE52" s="291">
        <v>66</v>
      </c>
      <c r="AF52" s="291">
        <v>66</v>
      </c>
      <c r="AG52" s="291"/>
      <c r="AH52" s="291"/>
      <c r="AI52" s="291">
        <v>36</v>
      </c>
      <c r="AJ52" s="291"/>
      <c r="AK52" s="104">
        <f>SUM(F52:AJ52)</f>
        <v>866</v>
      </c>
      <c r="AL52" s="112"/>
      <c r="AM52" s="112"/>
      <c r="AN52" s="207"/>
      <c r="AO52" s="227">
        <v>0</v>
      </c>
      <c r="AP52" s="42" t="str">
        <f t="shared" si="36"/>
        <v>MKZ</v>
      </c>
      <c r="AQ52" s="19" t="str">
        <f t="shared" si="5"/>
        <v>組立計画</v>
      </c>
      <c r="AR52" s="49">
        <f t="shared" si="2"/>
        <v>866</v>
      </c>
      <c r="AT52" s="63" t="s">
        <v>62</v>
      </c>
      <c r="AU52" s="61"/>
      <c r="AV52" s="61"/>
      <c r="AW52" s="61"/>
      <c r="AX52" s="61"/>
    </row>
    <row r="53" spans="1:56" ht="18.75" customHeight="1">
      <c r="A53" s="9">
        <v>0</v>
      </c>
      <c r="B53" s="23" t="str">
        <f>B44</f>
        <v>MKZ</v>
      </c>
      <c r="C53" s="113" t="s">
        <v>66</v>
      </c>
      <c r="D53" s="113"/>
      <c r="E53" s="293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107">
        <f>SUM(F53:AJ53)</f>
        <v>0</v>
      </c>
      <c r="AL53" s="75"/>
      <c r="AM53" s="75"/>
      <c r="AN53" s="207"/>
      <c r="AO53" s="227">
        <v>0</v>
      </c>
      <c r="AP53" s="42" t="str">
        <f t="shared" si="36"/>
        <v>MKZ</v>
      </c>
      <c r="AQ53" s="20" t="str">
        <f t="shared" si="5"/>
        <v>ＳＰ</v>
      </c>
      <c r="AR53" s="50">
        <f t="shared" si="2"/>
        <v>0</v>
      </c>
      <c r="AT53" s="63" t="s">
        <v>62</v>
      </c>
      <c r="AU53" s="61"/>
      <c r="AV53" s="61"/>
      <c r="AW53" s="61"/>
      <c r="AX53" s="61"/>
    </row>
    <row r="54" spans="1:56" ht="18.75" customHeight="1">
      <c r="A54" s="9">
        <v>0</v>
      </c>
      <c r="B54" s="13" t="s">
        <v>44</v>
      </c>
      <c r="C54" s="145" t="s">
        <v>21</v>
      </c>
      <c r="D54" s="145"/>
      <c r="E54" s="67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31">
        <f>SUM(F54:AJ54)</f>
        <v>0</v>
      </c>
      <c r="AL54" s="32"/>
      <c r="AM54" s="32"/>
      <c r="AO54" s="227">
        <v>0</v>
      </c>
      <c r="AP54" s="42" t="str">
        <f t="shared" si="36"/>
        <v>MKZ</v>
      </c>
      <c r="AQ54" s="21" t="str">
        <f t="shared" si="5"/>
        <v>解体</v>
      </c>
      <c r="AR54" s="51">
        <f t="shared" si="2"/>
        <v>0</v>
      </c>
      <c r="AT54" s="246" t="s">
        <v>60</v>
      </c>
      <c r="AU54" s="61"/>
      <c r="AV54" s="61"/>
      <c r="AW54" s="61"/>
      <c r="AX54" s="61"/>
    </row>
    <row r="55" spans="1:56" ht="18.75" customHeight="1">
      <c r="A55" s="9">
        <v>0</v>
      </c>
      <c r="B55" s="30" t="s">
        <v>49</v>
      </c>
      <c r="C55" s="145" t="s">
        <v>22</v>
      </c>
      <c r="D55" s="145"/>
      <c r="E55" s="68"/>
      <c r="F55" s="181">
        <f t="shared" ref="F55:AJ55" si="44">E55+F51-F54</f>
        <v>0</v>
      </c>
      <c r="G55" s="181">
        <f t="shared" si="44"/>
        <v>0</v>
      </c>
      <c r="H55" s="181">
        <f t="shared" si="44"/>
        <v>0</v>
      </c>
      <c r="I55" s="181">
        <f t="shared" si="44"/>
        <v>0</v>
      </c>
      <c r="J55" s="181">
        <f t="shared" si="44"/>
        <v>86</v>
      </c>
      <c r="K55" s="181">
        <f t="shared" si="44"/>
        <v>426</v>
      </c>
      <c r="L55" s="181">
        <f t="shared" si="44"/>
        <v>426</v>
      </c>
      <c r="M55" s="181">
        <f t="shared" si="44"/>
        <v>426</v>
      </c>
      <c r="N55" s="181">
        <f t="shared" si="44"/>
        <v>680</v>
      </c>
      <c r="O55" s="181">
        <f t="shared" si="44"/>
        <v>680</v>
      </c>
      <c r="P55" s="181">
        <f t="shared" si="44"/>
        <v>680</v>
      </c>
      <c r="Q55" s="181">
        <f t="shared" si="44"/>
        <v>680</v>
      </c>
      <c r="R55" s="181">
        <f t="shared" si="44"/>
        <v>680</v>
      </c>
      <c r="S55" s="181">
        <f t="shared" si="44"/>
        <v>680</v>
      </c>
      <c r="T55" s="181">
        <f t="shared" si="44"/>
        <v>680</v>
      </c>
      <c r="U55" s="181">
        <f t="shared" si="44"/>
        <v>680</v>
      </c>
      <c r="V55" s="181">
        <f t="shared" si="44"/>
        <v>680</v>
      </c>
      <c r="W55" s="181">
        <f t="shared" si="44"/>
        <v>680</v>
      </c>
      <c r="X55" s="181">
        <f t="shared" si="44"/>
        <v>680</v>
      </c>
      <c r="Y55" s="181">
        <f t="shared" si="44"/>
        <v>680</v>
      </c>
      <c r="Z55" s="181">
        <f t="shared" si="44"/>
        <v>680</v>
      </c>
      <c r="AA55" s="181">
        <f t="shared" si="44"/>
        <v>680</v>
      </c>
      <c r="AB55" s="181">
        <f t="shared" si="44"/>
        <v>680</v>
      </c>
      <c r="AC55" s="181">
        <f t="shared" si="44"/>
        <v>680</v>
      </c>
      <c r="AD55" s="181">
        <f t="shared" si="44"/>
        <v>680</v>
      </c>
      <c r="AE55" s="181">
        <f t="shared" si="44"/>
        <v>680</v>
      </c>
      <c r="AF55" s="181">
        <f t="shared" si="44"/>
        <v>735</v>
      </c>
      <c r="AG55" s="181">
        <f t="shared" si="44"/>
        <v>735</v>
      </c>
      <c r="AH55" s="181">
        <f t="shared" si="44"/>
        <v>735</v>
      </c>
      <c r="AI55" s="181">
        <f t="shared" si="44"/>
        <v>1066</v>
      </c>
      <c r="AJ55" s="181">
        <f t="shared" si="44"/>
        <v>1066</v>
      </c>
      <c r="AK55" s="132"/>
      <c r="AL55" s="32"/>
      <c r="AM55" s="32"/>
      <c r="AO55" s="227"/>
      <c r="AP55" s="42" t="str">
        <f t="shared" si="36"/>
        <v>MKZ</v>
      </c>
      <c r="AQ55" s="22" t="str">
        <f t="shared" si="5"/>
        <v>解体在庫</v>
      </c>
      <c r="AR55" s="52">
        <f t="shared" si="2"/>
        <v>0</v>
      </c>
      <c r="AT55" s="246" t="s">
        <v>60</v>
      </c>
      <c r="AU55" s="61"/>
      <c r="AV55" s="61"/>
      <c r="AW55" s="61"/>
      <c r="AX55" s="61"/>
    </row>
    <row r="56" spans="1:56" ht="19.5" customHeight="1" thickBot="1">
      <c r="A56" s="9">
        <v>0</v>
      </c>
      <c r="B56" s="85" t="s">
        <v>50</v>
      </c>
      <c r="C56" s="219" t="s">
        <v>23</v>
      </c>
      <c r="D56" s="219"/>
      <c r="E56" s="297">
        <v>222</v>
      </c>
      <c r="F56" s="220">
        <f t="shared" ref="F56:AJ56" si="45">E56+F51-F52-F53</f>
        <v>222</v>
      </c>
      <c r="G56" s="220">
        <f t="shared" si="45"/>
        <v>182</v>
      </c>
      <c r="H56" s="220">
        <f t="shared" si="45"/>
        <v>142</v>
      </c>
      <c r="I56" s="220">
        <f t="shared" si="45"/>
        <v>100</v>
      </c>
      <c r="J56" s="220">
        <f t="shared" si="45"/>
        <v>146</v>
      </c>
      <c r="K56" s="220">
        <f t="shared" si="45"/>
        <v>446</v>
      </c>
      <c r="L56" s="220">
        <f t="shared" si="45"/>
        <v>446</v>
      </c>
      <c r="M56" s="220">
        <f t="shared" si="45"/>
        <v>446</v>
      </c>
      <c r="N56" s="220">
        <f t="shared" si="45"/>
        <v>655</v>
      </c>
      <c r="O56" s="220">
        <f t="shared" si="45"/>
        <v>655</v>
      </c>
      <c r="P56" s="220">
        <f t="shared" si="45"/>
        <v>655</v>
      </c>
      <c r="Q56" s="220">
        <f t="shared" si="45"/>
        <v>655</v>
      </c>
      <c r="R56" s="220">
        <f t="shared" si="45"/>
        <v>614</v>
      </c>
      <c r="S56" s="220">
        <f t="shared" si="45"/>
        <v>614</v>
      </c>
      <c r="T56" s="220">
        <f t="shared" si="45"/>
        <v>614</v>
      </c>
      <c r="U56" s="220">
        <f t="shared" si="45"/>
        <v>574</v>
      </c>
      <c r="V56" s="220">
        <f t="shared" si="45"/>
        <v>534</v>
      </c>
      <c r="W56" s="220">
        <f t="shared" si="45"/>
        <v>494</v>
      </c>
      <c r="X56" s="220">
        <f t="shared" si="45"/>
        <v>454</v>
      </c>
      <c r="Y56" s="220">
        <f t="shared" si="45"/>
        <v>403</v>
      </c>
      <c r="Z56" s="220">
        <f t="shared" si="45"/>
        <v>403</v>
      </c>
      <c r="AA56" s="220">
        <f t="shared" si="45"/>
        <v>403</v>
      </c>
      <c r="AB56" s="220">
        <f t="shared" si="45"/>
        <v>336</v>
      </c>
      <c r="AC56" s="220">
        <f t="shared" si="45"/>
        <v>270</v>
      </c>
      <c r="AD56" s="220">
        <f t="shared" si="45"/>
        <v>204</v>
      </c>
      <c r="AE56" s="220">
        <f t="shared" si="45"/>
        <v>138</v>
      </c>
      <c r="AF56" s="220">
        <f t="shared" si="45"/>
        <v>127</v>
      </c>
      <c r="AG56" s="220">
        <f t="shared" si="45"/>
        <v>127</v>
      </c>
      <c r="AH56" s="220">
        <f t="shared" si="45"/>
        <v>127</v>
      </c>
      <c r="AI56" s="220">
        <f t="shared" si="45"/>
        <v>422</v>
      </c>
      <c r="AJ56" s="220">
        <f t="shared" si="45"/>
        <v>422</v>
      </c>
      <c r="AK56" s="222">
        <f>AJ56</f>
        <v>422</v>
      </c>
      <c r="AL56" s="33"/>
      <c r="AM56" s="33"/>
      <c r="AN56" s="9">
        <f>AK56-AL52</f>
        <v>422</v>
      </c>
      <c r="AO56" s="227">
        <v>0</v>
      </c>
      <c r="AP56" s="53" t="str">
        <f t="shared" si="36"/>
        <v>MKZ</v>
      </c>
      <c r="AQ56" s="24" t="str">
        <f t="shared" si="5"/>
        <v>完成品在庫</v>
      </c>
      <c r="AR56" s="54">
        <f t="shared" si="2"/>
        <v>422</v>
      </c>
      <c r="AT56" s="246" t="s">
        <v>60</v>
      </c>
      <c r="AU56" s="61"/>
      <c r="AV56" s="61"/>
      <c r="AW56" s="61"/>
      <c r="AX56" s="61"/>
      <c r="BD56" s="250">
        <f>MIN(F56:AJ56)</f>
        <v>100</v>
      </c>
    </row>
    <row r="57" spans="1:56" ht="19.5" customHeight="1">
      <c r="A57" s="9">
        <v>0</v>
      </c>
      <c r="B57" s="370" t="s">
        <v>148</v>
      </c>
      <c r="C57" s="99" t="s">
        <v>12</v>
      </c>
      <c r="D57" s="99"/>
      <c r="E57" s="89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00">
        <f>SUM(F57:AJ57)</f>
        <v>0</v>
      </c>
      <c r="AL57" s="96">
        <f>ROUNDUP(AL64/0.92,0)</f>
        <v>0</v>
      </c>
      <c r="AM57" s="96"/>
      <c r="AN57" s="251"/>
      <c r="AO57" s="227">
        <v>0</v>
      </c>
      <c r="AP57" s="40" t="str">
        <f>B57</f>
        <v>MLBA</v>
      </c>
      <c r="AQ57" s="29" t="str">
        <f t="shared" si="5"/>
        <v>素材納入計画</v>
      </c>
      <c r="AR57" s="41">
        <f t="shared" si="2"/>
        <v>0</v>
      </c>
      <c r="AT57" s="247" t="s">
        <v>59</v>
      </c>
      <c r="AU57" s="61"/>
      <c r="AV57" s="61"/>
      <c r="AW57" s="61"/>
      <c r="AX57" s="61"/>
    </row>
    <row r="58" spans="1:56" ht="19.5" customHeight="1">
      <c r="A58" s="9">
        <v>0</v>
      </c>
      <c r="B58" s="369"/>
      <c r="C58" s="145" t="s">
        <v>125</v>
      </c>
      <c r="D58" s="154"/>
      <c r="E58" s="35" t="e">
        <f>#REF!</f>
        <v>#REF!</v>
      </c>
      <c r="F58" s="173" t="e">
        <f t="shared" ref="F58:AJ58" si="46">E58+F57-F59</f>
        <v>#REF!</v>
      </c>
      <c r="G58" s="173" t="e">
        <f t="shared" si="46"/>
        <v>#REF!</v>
      </c>
      <c r="H58" s="173" t="e">
        <f t="shared" si="46"/>
        <v>#REF!</v>
      </c>
      <c r="I58" s="173" t="e">
        <f t="shared" si="46"/>
        <v>#REF!</v>
      </c>
      <c r="J58" s="173" t="e">
        <f t="shared" si="46"/>
        <v>#REF!</v>
      </c>
      <c r="K58" s="173" t="e">
        <f t="shared" si="46"/>
        <v>#REF!</v>
      </c>
      <c r="L58" s="173" t="e">
        <f t="shared" si="46"/>
        <v>#REF!</v>
      </c>
      <c r="M58" s="173" t="e">
        <f t="shared" si="46"/>
        <v>#REF!</v>
      </c>
      <c r="N58" s="173" t="e">
        <f t="shared" si="46"/>
        <v>#REF!</v>
      </c>
      <c r="O58" s="173" t="e">
        <f t="shared" si="46"/>
        <v>#REF!</v>
      </c>
      <c r="P58" s="173" t="e">
        <f t="shared" si="46"/>
        <v>#REF!</v>
      </c>
      <c r="Q58" s="173" t="e">
        <f t="shared" si="46"/>
        <v>#REF!</v>
      </c>
      <c r="R58" s="173" t="e">
        <f t="shared" si="46"/>
        <v>#REF!</v>
      </c>
      <c r="S58" s="173" t="e">
        <f t="shared" si="46"/>
        <v>#REF!</v>
      </c>
      <c r="T58" s="173" t="e">
        <f t="shared" si="46"/>
        <v>#REF!</v>
      </c>
      <c r="U58" s="173" t="e">
        <f t="shared" si="46"/>
        <v>#REF!</v>
      </c>
      <c r="V58" s="173" t="e">
        <f t="shared" si="46"/>
        <v>#REF!</v>
      </c>
      <c r="W58" s="173" t="e">
        <f t="shared" si="46"/>
        <v>#REF!</v>
      </c>
      <c r="X58" s="173" t="e">
        <f t="shared" si="46"/>
        <v>#REF!</v>
      </c>
      <c r="Y58" s="173" t="e">
        <f t="shared" si="46"/>
        <v>#REF!</v>
      </c>
      <c r="Z58" s="173" t="e">
        <f t="shared" si="46"/>
        <v>#REF!</v>
      </c>
      <c r="AA58" s="173" t="e">
        <f t="shared" si="46"/>
        <v>#REF!</v>
      </c>
      <c r="AB58" s="173" t="e">
        <f t="shared" si="46"/>
        <v>#REF!</v>
      </c>
      <c r="AC58" s="173" t="e">
        <f t="shared" si="46"/>
        <v>#REF!</v>
      </c>
      <c r="AD58" s="173" t="e">
        <f t="shared" si="46"/>
        <v>#REF!</v>
      </c>
      <c r="AE58" s="173" t="e">
        <f t="shared" si="46"/>
        <v>#REF!</v>
      </c>
      <c r="AF58" s="173" t="e">
        <f t="shared" si="46"/>
        <v>#REF!</v>
      </c>
      <c r="AG58" s="173" t="e">
        <f t="shared" si="46"/>
        <v>#REF!</v>
      </c>
      <c r="AH58" s="173" t="e">
        <f t="shared" si="46"/>
        <v>#REF!</v>
      </c>
      <c r="AI58" s="173" t="e">
        <f t="shared" si="46"/>
        <v>#REF!</v>
      </c>
      <c r="AJ58" s="173" t="e">
        <f t="shared" si="46"/>
        <v>#REF!</v>
      </c>
      <c r="AK58" s="169" t="e">
        <f>AJ58</f>
        <v>#REF!</v>
      </c>
      <c r="AL58" s="32"/>
      <c r="AM58" s="32"/>
      <c r="AO58" s="227">
        <v>0</v>
      </c>
      <c r="AP58" s="42" t="str">
        <f t="shared" ref="AP58:AP69" si="47">AP57</f>
        <v>MLBA</v>
      </c>
      <c r="AQ58" s="14" t="str">
        <f t="shared" si="5"/>
        <v>素材在庫計画</v>
      </c>
      <c r="AR58" s="43" t="e">
        <f t="shared" si="2"/>
        <v>#REF!</v>
      </c>
      <c r="AT58" s="246" t="s">
        <v>60</v>
      </c>
      <c r="AU58" s="60"/>
      <c r="AV58" s="60"/>
      <c r="AW58" s="60"/>
      <c r="AX58" s="60"/>
    </row>
    <row r="59" spans="1:56" ht="18.75" customHeight="1">
      <c r="A59" s="9">
        <v>0</v>
      </c>
      <c r="B59" s="371"/>
      <c r="C59" s="135" t="s">
        <v>14</v>
      </c>
      <c r="D59" s="135"/>
      <c r="E59" s="90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17">
        <f>SUM(E59:AJ59)</f>
        <v>0</v>
      </c>
      <c r="AL59" s="123"/>
      <c r="AM59" s="123"/>
      <c r="AN59" s="211"/>
      <c r="AO59" s="227">
        <v>0</v>
      </c>
      <c r="AP59" s="42" t="str">
        <f t="shared" si="47"/>
        <v>MLBA</v>
      </c>
      <c r="AQ59" s="16" t="str">
        <f t="shared" si="5"/>
        <v>圧検加工計画</v>
      </c>
      <c r="AR59" s="44">
        <f t="shared" si="2"/>
        <v>0</v>
      </c>
      <c r="AT59" s="248" t="s">
        <v>61</v>
      </c>
      <c r="AU59" s="60"/>
      <c r="AV59" s="60"/>
      <c r="AW59" s="60"/>
      <c r="AX59" s="60"/>
    </row>
    <row r="60" spans="1:56" ht="18.75" customHeight="1">
      <c r="A60" s="9">
        <v>0</v>
      </c>
      <c r="B60" s="23">
        <f>B59</f>
        <v>0</v>
      </c>
      <c r="C60" s="145" t="s">
        <v>15</v>
      </c>
      <c r="D60" s="155">
        <v>0.08</v>
      </c>
      <c r="E60" s="299"/>
      <c r="F60" s="300">
        <f t="shared" ref="F60:O60" si="48">ROUND(F59*$D60,0)</f>
        <v>0</v>
      </c>
      <c r="G60" s="300">
        <f t="shared" si="48"/>
        <v>0</v>
      </c>
      <c r="H60" s="300">
        <f t="shared" si="48"/>
        <v>0</v>
      </c>
      <c r="I60" s="300">
        <f t="shared" si="48"/>
        <v>0</v>
      </c>
      <c r="J60" s="300">
        <f t="shared" si="48"/>
        <v>0</v>
      </c>
      <c r="K60" s="300">
        <f t="shared" si="48"/>
        <v>0</v>
      </c>
      <c r="L60" s="300">
        <f t="shared" si="48"/>
        <v>0</v>
      </c>
      <c r="M60" s="300">
        <f t="shared" si="48"/>
        <v>0</v>
      </c>
      <c r="N60" s="300">
        <f t="shared" si="48"/>
        <v>0</v>
      </c>
      <c r="O60" s="300">
        <f t="shared" si="48"/>
        <v>0</v>
      </c>
      <c r="P60" s="300">
        <f t="shared" ref="P60:AJ60" si="49">ROUND(P59*$D60,0)</f>
        <v>0</v>
      </c>
      <c r="Q60" s="300">
        <f t="shared" si="49"/>
        <v>0</v>
      </c>
      <c r="R60" s="300">
        <f t="shared" si="49"/>
        <v>0</v>
      </c>
      <c r="S60" s="300">
        <f t="shared" si="49"/>
        <v>0</v>
      </c>
      <c r="T60" s="300">
        <f t="shared" si="49"/>
        <v>0</v>
      </c>
      <c r="U60" s="300">
        <f t="shared" si="49"/>
        <v>0</v>
      </c>
      <c r="V60" s="300">
        <f t="shared" si="49"/>
        <v>0</v>
      </c>
      <c r="W60" s="300">
        <f t="shared" si="49"/>
        <v>0</v>
      </c>
      <c r="X60" s="300">
        <f t="shared" si="49"/>
        <v>0</v>
      </c>
      <c r="Y60" s="300">
        <f t="shared" si="49"/>
        <v>0</v>
      </c>
      <c r="Z60" s="300">
        <f t="shared" si="49"/>
        <v>0</v>
      </c>
      <c r="AA60" s="300">
        <f t="shared" si="49"/>
        <v>0</v>
      </c>
      <c r="AB60" s="300">
        <f t="shared" si="49"/>
        <v>0</v>
      </c>
      <c r="AC60" s="300">
        <f t="shared" si="49"/>
        <v>0</v>
      </c>
      <c r="AD60" s="300">
        <f t="shared" si="49"/>
        <v>0</v>
      </c>
      <c r="AE60" s="300">
        <f t="shared" si="49"/>
        <v>0</v>
      </c>
      <c r="AF60" s="300">
        <f t="shared" si="49"/>
        <v>0</v>
      </c>
      <c r="AG60" s="300">
        <f t="shared" si="49"/>
        <v>0</v>
      </c>
      <c r="AH60" s="300">
        <f t="shared" si="49"/>
        <v>0</v>
      </c>
      <c r="AI60" s="300">
        <f t="shared" si="49"/>
        <v>0</v>
      </c>
      <c r="AJ60" s="300">
        <f t="shared" si="49"/>
        <v>0</v>
      </c>
      <c r="AK60" s="128">
        <f>SUM(F60:AJ60)</f>
        <v>0</v>
      </c>
      <c r="AL60" s="32"/>
      <c r="AM60" s="32"/>
      <c r="AO60" s="227">
        <v>0</v>
      </c>
      <c r="AP60" s="42" t="str">
        <f t="shared" si="47"/>
        <v>MLBA</v>
      </c>
      <c r="AQ60" s="17" t="str">
        <f t="shared" si="5"/>
        <v>一次漏れ数</v>
      </c>
      <c r="AR60" s="45">
        <f t="shared" si="2"/>
        <v>0</v>
      </c>
      <c r="AT60" s="246" t="s">
        <v>60</v>
      </c>
      <c r="AU60" s="60"/>
      <c r="AV60" s="60"/>
      <c r="AW60" s="60"/>
      <c r="AX60" s="60"/>
    </row>
    <row r="61" spans="1:56" ht="18.75" customHeight="1">
      <c r="A61" s="9">
        <v>0</v>
      </c>
      <c r="B61" s="23">
        <f>B60</f>
        <v>0</v>
      </c>
      <c r="C61" s="145" t="s">
        <v>16</v>
      </c>
      <c r="D61" s="155"/>
      <c r="E61" s="282"/>
      <c r="F61" s="283">
        <f t="shared" ref="F61:AJ61" si="50">E61+F60-F62</f>
        <v>0</v>
      </c>
      <c r="G61" s="283">
        <f t="shared" si="50"/>
        <v>0</v>
      </c>
      <c r="H61" s="283">
        <f t="shared" si="50"/>
        <v>0</v>
      </c>
      <c r="I61" s="283">
        <f t="shared" si="50"/>
        <v>0</v>
      </c>
      <c r="J61" s="283">
        <f t="shared" si="50"/>
        <v>0</v>
      </c>
      <c r="K61" s="283">
        <f t="shared" si="50"/>
        <v>0</v>
      </c>
      <c r="L61" s="283">
        <f t="shared" si="50"/>
        <v>0</v>
      </c>
      <c r="M61" s="283">
        <f t="shared" si="50"/>
        <v>0</v>
      </c>
      <c r="N61" s="283">
        <f t="shared" si="50"/>
        <v>0</v>
      </c>
      <c r="O61" s="283">
        <f t="shared" si="50"/>
        <v>0</v>
      </c>
      <c r="P61" s="283">
        <f t="shared" si="50"/>
        <v>0</v>
      </c>
      <c r="Q61" s="283">
        <f t="shared" si="50"/>
        <v>0</v>
      </c>
      <c r="R61" s="283">
        <f t="shared" si="50"/>
        <v>0</v>
      </c>
      <c r="S61" s="283">
        <f t="shared" si="50"/>
        <v>0</v>
      </c>
      <c r="T61" s="283">
        <f t="shared" si="50"/>
        <v>0</v>
      </c>
      <c r="U61" s="283">
        <f t="shared" si="50"/>
        <v>0</v>
      </c>
      <c r="V61" s="283">
        <f t="shared" si="50"/>
        <v>0</v>
      </c>
      <c r="W61" s="283">
        <f t="shared" si="50"/>
        <v>0</v>
      </c>
      <c r="X61" s="283">
        <f t="shared" si="50"/>
        <v>0</v>
      </c>
      <c r="Y61" s="283">
        <f t="shared" si="50"/>
        <v>0</v>
      </c>
      <c r="Z61" s="283">
        <f t="shared" si="50"/>
        <v>0</v>
      </c>
      <c r="AA61" s="283">
        <f t="shared" si="50"/>
        <v>0</v>
      </c>
      <c r="AB61" s="283">
        <f t="shared" si="50"/>
        <v>0</v>
      </c>
      <c r="AC61" s="283">
        <f t="shared" si="50"/>
        <v>0</v>
      </c>
      <c r="AD61" s="283">
        <f t="shared" si="50"/>
        <v>0</v>
      </c>
      <c r="AE61" s="283">
        <f t="shared" si="50"/>
        <v>0</v>
      </c>
      <c r="AF61" s="283">
        <f t="shared" si="50"/>
        <v>0</v>
      </c>
      <c r="AG61" s="283">
        <f t="shared" si="50"/>
        <v>0</v>
      </c>
      <c r="AH61" s="283">
        <f t="shared" si="50"/>
        <v>0</v>
      </c>
      <c r="AI61" s="283">
        <f t="shared" si="50"/>
        <v>0</v>
      </c>
      <c r="AJ61" s="283">
        <f t="shared" si="50"/>
        <v>0</v>
      </c>
      <c r="AK61" s="129">
        <f>AJ61</f>
        <v>0</v>
      </c>
      <c r="AL61" s="32"/>
      <c r="AM61" s="32"/>
      <c r="AO61" s="227">
        <v>0</v>
      </c>
      <c r="AP61" s="42" t="str">
        <f t="shared" si="47"/>
        <v>MLBA</v>
      </c>
      <c r="AQ61" s="18" t="str">
        <f t="shared" si="5"/>
        <v>一次漏れ在庫</v>
      </c>
      <c r="AR61" s="46">
        <f t="shared" si="2"/>
        <v>0</v>
      </c>
      <c r="AT61" s="246" t="s">
        <v>60</v>
      </c>
      <c r="AU61" s="60"/>
      <c r="AV61" s="60"/>
      <c r="AW61" s="60"/>
      <c r="AX61" s="60"/>
    </row>
    <row r="62" spans="1:56" ht="18.75" customHeight="1">
      <c r="A62" s="9">
        <v>0</v>
      </c>
      <c r="B62" s="23">
        <f>B61</f>
        <v>0</v>
      </c>
      <c r="C62" s="145" t="s">
        <v>17</v>
      </c>
      <c r="D62" s="155"/>
      <c r="E62" s="282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129">
        <f>SUM(F62:AJ62)</f>
        <v>0</v>
      </c>
      <c r="AL62" s="32"/>
      <c r="AM62" s="32"/>
      <c r="AO62" s="227">
        <v>0</v>
      </c>
      <c r="AP62" s="42" t="str">
        <f t="shared" si="47"/>
        <v>MLBA</v>
      </c>
      <c r="AQ62" s="18" t="str">
        <f t="shared" si="5"/>
        <v>二次圧検計画</v>
      </c>
      <c r="AR62" s="46">
        <f t="shared" si="2"/>
        <v>0</v>
      </c>
      <c r="AT62" s="246" t="s">
        <v>60</v>
      </c>
      <c r="AU62" s="60"/>
      <c r="AV62" s="60"/>
      <c r="AW62" s="60"/>
      <c r="AX62" s="60"/>
    </row>
    <row r="63" spans="1:56" ht="18.75" customHeight="1">
      <c r="A63" s="9">
        <v>0</v>
      </c>
      <c r="B63" s="23">
        <f>B62</f>
        <v>0</v>
      </c>
      <c r="C63" s="145" t="s">
        <v>18</v>
      </c>
      <c r="D63" s="155">
        <v>0.5</v>
      </c>
      <c r="E63" s="282"/>
      <c r="F63" s="283">
        <f t="shared" ref="F63:O63" si="51">ROUND(F62*$D63,0)</f>
        <v>0</v>
      </c>
      <c r="G63" s="283">
        <f t="shared" si="51"/>
        <v>0</v>
      </c>
      <c r="H63" s="283">
        <f t="shared" si="51"/>
        <v>0</v>
      </c>
      <c r="I63" s="283">
        <f t="shared" si="51"/>
        <v>0</v>
      </c>
      <c r="J63" s="283">
        <f t="shared" si="51"/>
        <v>0</v>
      </c>
      <c r="K63" s="283">
        <f t="shared" si="51"/>
        <v>0</v>
      </c>
      <c r="L63" s="283">
        <f t="shared" si="51"/>
        <v>0</v>
      </c>
      <c r="M63" s="283">
        <f t="shared" si="51"/>
        <v>0</v>
      </c>
      <c r="N63" s="283">
        <f t="shared" si="51"/>
        <v>0</v>
      </c>
      <c r="O63" s="283">
        <f t="shared" si="51"/>
        <v>0</v>
      </c>
      <c r="P63" s="283">
        <f t="shared" ref="P63:AJ63" si="52">ROUND(P62*$D63,0)</f>
        <v>0</v>
      </c>
      <c r="Q63" s="283">
        <f t="shared" si="52"/>
        <v>0</v>
      </c>
      <c r="R63" s="283">
        <f t="shared" si="52"/>
        <v>0</v>
      </c>
      <c r="S63" s="283">
        <f t="shared" si="52"/>
        <v>0</v>
      </c>
      <c r="T63" s="283">
        <f t="shared" si="52"/>
        <v>0</v>
      </c>
      <c r="U63" s="283">
        <f t="shared" si="52"/>
        <v>0</v>
      </c>
      <c r="V63" s="283">
        <f t="shared" si="52"/>
        <v>0</v>
      </c>
      <c r="W63" s="283">
        <f t="shared" si="52"/>
        <v>0</v>
      </c>
      <c r="X63" s="283">
        <f t="shared" si="52"/>
        <v>0</v>
      </c>
      <c r="Y63" s="283">
        <f t="shared" si="52"/>
        <v>0</v>
      </c>
      <c r="Z63" s="283">
        <f t="shared" si="52"/>
        <v>0</v>
      </c>
      <c r="AA63" s="283">
        <f t="shared" si="52"/>
        <v>0</v>
      </c>
      <c r="AB63" s="283">
        <f t="shared" si="52"/>
        <v>0</v>
      </c>
      <c r="AC63" s="283">
        <f t="shared" si="52"/>
        <v>0</v>
      </c>
      <c r="AD63" s="283">
        <f t="shared" si="52"/>
        <v>0</v>
      </c>
      <c r="AE63" s="283">
        <f t="shared" si="52"/>
        <v>0</v>
      </c>
      <c r="AF63" s="283">
        <f t="shared" si="52"/>
        <v>0</v>
      </c>
      <c r="AG63" s="283">
        <f t="shared" si="52"/>
        <v>0</v>
      </c>
      <c r="AH63" s="283">
        <f t="shared" si="52"/>
        <v>0</v>
      </c>
      <c r="AI63" s="283">
        <f t="shared" si="52"/>
        <v>0</v>
      </c>
      <c r="AJ63" s="283">
        <f t="shared" si="52"/>
        <v>0</v>
      </c>
      <c r="AK63" s="130">
        <f>SUM(F63:AJ63)</f>
        <v>0</v>
      </c>
      <c r="AL63" s="32"/>
      <c r="AM63" s="32"/>
      <c r="AO63" s="227">
        <v>0</v>
      </c>
      <c r="AP63" s="42" t="str">
        <f t="shared" si="47"/>
        <v>MLBA</v>
      </c>
      <c r="AQ63" s="14" t="str">
        <f t="shared" si="5"/>
        <v>二次漏れ数（廃却）</v>
      </c>
      <c r="AR63" s="47">
        <f t="shared" si="2"/>
        <v>0</v>
      </c>
      <c r="AT63" s="246" t="s">
        <v>60</v>
      </c>
      <c r="AU63" s="60"/>
      <c r="AV63" s="60"/>
      <c r="AW63" s="60"/>
      <c r="AX63" s="60"/>
    </row>
    <row r="64" spans="1:56" ht="18.75" customHeight="1">
      <c r="A64" s="9">
        <v>0</v>
      </c>
      <c r="B64" s="23">
        <f>B63</f>
        <v>0</v>
      </c>
      <c r="C64" s="135" t="s">
        <v>19</v>
      </c>
      <c r="D64" s="136">
        <f>1-D60</f>
        <v>0.92</v>
      </c>
      <c r="E64" s="286"/>
      <c r="F64" s="287">
        <f t="shared" ref="F64:O64" si="53">(F59-F60)+(F62-F63)</f>
        <v>0</v>
      </c>
      <c r="G64" s="287">
        <f t="shared" si="53"/>
        <v>0</v>
      </c>
      <c r="H64" s="287">
        <f t="shared" si="53"/>
        <v>0</v>
      </c>
      <c r="I64" s="287">
        <f t="shared" si="53"/>
        <v>0</v>
      </c>
      <c r="J64" s="287">
        <f t="shared" si="53"/>
        <v>0</v>
      </c>
      <c r="K64" s="287">
        <f t="shared" si="53"/>
        <v>0</v>
      </c>
      <c r="L64" s="287">
        <f t="shared" si="53"/>
        <v>0</v>
      </c>
      <c r="M64" s="287">
        <f t="shared" si="53"/>
        <v>0</v>
      </c>
      <c r="N64" s="287">
        <f t="shared" si="53"/>
        <v>0</v>
      </c>
      <c r="O64" s="287">
        <f t="shared" si="53"/>
        <v>0</v>
      </c>
      <c r="P64" s="287">
        <f t="shared" ref="P64:AJ64" si="54">(P59-P60)+(P62-P63)</f>
        <v>0</v>
      </c>
      <c r="Q64" s="287">
        <f t="shared" si="54"/>
        <v>0</v>
      </c>
      <c r="R64" s="287">
        <f t="shared" si="54"/>
        <v>0</v>
      </c>
      <c r="S64" s="287">
        <f t="shared" si="54"/>
        <v>0</v>
      </c>
      <c r="T64" s="287">
        <f t="shared" si="54"/>
        <v>0</v>
      </c>
      <c r="U64" s="287">
        <f t="shared" si="54"/>
        <v>0</v>
      </c>
      <c r="V64" s="287">
        <f t="shared" si="54"/>
        <v>0</v>
      </c>
      <c r="W64" s="287">
        <f t="shared" si="54"/>
        <v>0</v>
      </c>
      <c r="X64" s="287">
        <f t="shared" si="54"/>
        <v>0</v>
      </c>
      <c r="Y64" s="287">
        <f t="shared" si="54"/>
        <v>0</v>
      </c>
      <c r="Z64" s="287">
        <f t="shared" si="54"/>
        <v>0</v>
      </c>
      <c r="AA64" s="287">
        <f t="shared" si="54"/>
        <v>0</v>
      </c>
      <c r="AB64" s="287">
        <f t="shared" si="54"/>
        <v>0</v>
      </c>
      <c r="AC64" s="287">
        <f t="shared" si="54"/>
        <v>0</v>
      </c>
      <c r="AD64" s="287">
        <f t="shared" si="54"/>
        <v>0</v>
      </c>
      <c r="AE64" s="287">
        <f t="shared" si="54"/>
        <v>0</v>
      </c>
      <c r="AF64" s="287">
        <f t="shared" si="54"/>
        <v>0</v>
      </c>
      <c r="AG64" s="287">
        <f t="shared" si="54"/>
        <v>0</v>
      </c>
      <c r="AH64" s="287">
        <f t="shared" si="54"/>
        <v>0</v>
      </c>
      <c r="AI64" s="287">
        <f t="shared" si="54"/>
        <v>0</v>
      </c>
      <c r="AJ64" s="287">
        <f t="shared" si="54"/>
        <v>0</v>
      </c>
      <c r="AK64" s="117">
        <f>SUM(E64:AJ64)</f>
        <v>0</v>
      </c>
      <c r="AL64" s="82">
        <f>ROUNDUP(AY64*1.1,0)</f>
        <v>0</v>
      </c>
      <c r="AM64" s="82"/>
      <c r="AN64" s="211"/>
      <c r="AO64" s="227">
        <v>0</v>
      </c>
      <c r="AP64" s="42" t="str">
        <f t="shared" si="47"/>
        <v>MLBA</v>
      </c>
      <c r="AQ64" s="11" t="str">
        <f t="shared" si="5"/>
        <v>Ｌ３加工計画</v>
      </c>
      <c r="AR64" s="48">
        <f t="shared" si="2"/>
        <v>0</v>
      </c>
      <c r="AT64" s="248" t="s">
        <v>61</v>
      </c>
      <c r="AU64" s="60"/>
      <c r="AV64" s="60"/>
      <c r="AW64" s="60"/>
      <c r="AX64" s="60"/>
      <c r="AY64" s="12">
        <f>AY350</f>
        <v>0</v>
      </c>
      <c r="AZ64" s="12">
        <f>AZ350</f>
        <v>140</v>
      </c>
    </row>
    <row r="65" spans="1:56" ht="18.75" customHeight="1">
      <c r="A65" s="9">
        <v>0</v>
      </c>
      <c r="B65" s="10"/>
      <c r="C65" s="109" t="s">
        <v>20</v>
      </c>
      <c r="D65" s="109"/>
      <c r="E65" s="290"/>
      <c r="F65" s="291"/>
      <c r="G65" s="291"/>
      <c r="H65" s="291"/>
      <c r="I65" s="291"/>
      <c r="J65" s="291"/>
      <c r="K65" s="291"/>
      <c r="L65" s="291"/>
      <c r="M65" s="291"/>
      <c r="N65" s="291"/>
      <c r="O65" s="291"/>
      <c r="P65" s="291"/>
      <c r="Q65" s="291"/>
      <c r="R65" s="291"/>
      <c r="S65" s="291"/>
      <c r="T65" s="291"/>
      <c r="U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104">
        <f>SUM(F65:AJ65)</f>
        <v>0</v>
      </c>
      <c r="AL65" s="112"/>
      <c r="AM65" s="112"/>
      <c r="AN65" s="207"/>
      <c r="AO65" s="227">
        <v>0</v>
      </c>
      <c r="AP65" s="42" t="str">
        <f t="shared" si="47"/>
        <v>MLBA</v>
      </c>
      <c r="AQ65" s="19" t="str">
        <f t="shared" si="5"/>
        <v>組立計画</v>
      </c>
      <c r="AR65" s="49">
        <f t="shared" si="2"/>
        <v>0</v>
      </c>
      <c r="AT65" s="63" t="s">
        <v>62</v>
      </c>
      <c r="AU65" s="60"/>
      <c r="AV65" s="60"/>
      <c r="AW65" s="60"/>
      <c r="AX65" s="60"/>
    </row>
    <row r="66" spans="1:56" ht="18.75" customHeight="1">
      <c r="A66" s="9">
        <v>0</v>
      </c>
      <c r="B66" s="23" t="str">
        <f>B57</f>
        <v>MLBA</v>
      </c>
      <c r="C66" s="113" t="s">
        <v>66</v>
      </c>
      <c r="D66" s="113"/>
      <c r="E66" s="293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107">
        <f>SUM(F66:AJ66)</f>
        <v>0</v>
      </c>
      <c r="AL66" s="75"/>
      <c r="AM66" s="75"/>
      <c r="AN66" s="207"/>
      <c r="AO66" s="227">
        <v>0</v>
      </c>
      <c r="AP66" s="42" t="str">
        <f t="shared" si="47"/>
        <v>MLBA</v>
      </c>
      <c r="AQ66" s="20" t="str">
        <f t="shared" si="5"/>
        <v>ＳＰ</v>
      </c>
      <c r="AR66" s="50">
        <f t="shared" si="2"/>
        <v>0</v>
      </c>
      <c r="AT66" s="63" t="s">
        <v>62</v>
      </c>
      <c r="AU66" s="60"/>
      <c r="AV66" s="60"/>
      <c r="AW66" s="60"/>
      <c r="AX66" s="60"/>
    </row>
    <row r="67" spans="1:56" ht="18.75" customHeight="1">
      <c r="A67" s="9">
        <v>0</v>
      </c>
      <c r="B67" s="13" t="s">
        <v>44</v>
      </c>
      <c r="C67" s="145" t="s">
        <v>21</v>
      </c>
      <c r="D67" s="145"/>
      <c r="E67" s="277"/>
      <c r="F67" s="298">
        <f t="shared" ref="F67:AJ67" si="55">SUM(M65:M66)</f>
        <v>0</v>
      </c>
      <c r="G67" s="298">
        <f t="shared" si="55"/>
        <v>0</v>
      </c>
      <c r="H67" s="298">
        <f t="shared" si="55"/>
        <v>0</v>
      </c>
      <c r="I67" s="298">
        <f t="shared" si="55"/>
        <v>0</v>
      </c>
      <c r="J67" s="298">
        <f t="shared" si="55"/>
        <v>0</v>
      </c>
      <c r="K67" s="298">
        <f t="shared" si="55"/>
        <v>0</v>
      </c>
      <c r="L67" s="298">
        <f t="shared" si="55"/>
        <v>0</v>
      </c>
      <c r="M67" s="298">
        <f t="shared" si="55"/>
        <v>0</v>
      </c>
      <c r="N67" s="298">
        <f t="shared" si="55"/>
        <v>0</v>
      </c>
      <c r="O67" s="298">
        <f t="shared" si="55"/>
        <v>0</v>
      </c>
      <c r="P67" s="298">
        <f t="shared" si="55"/>
        <v>0</v>
      </c>
      <c r="Q67" s="298">
        <f t="shared" si="55"/>
        <v>0</v>
      </c>
      <c r="R67" s="298">
        <f t="shared" si="55"/>
        <v>0</v>
      </c>
      <c r="S67" s="298">
        <f t="shared" si="55"/>
        <v>0</v>
      </c>
      <c r="T67" s="298">
        <f t="shared" si="55"/>
        <v>0</v>
      </c>
      <c r="U67" s="298">
        <f t="shared" si="55"/>
        <v>0</v>
      </c>
      <c r="V67" s="298">
        <f t="shared" si="55"/>
        <v>0</v>
      </c>
      <c r="W67" s="298">
        <f t="shared" si="55"/>
        <v>0</v>
      </c>
      <c r="X67" s="298">
        <f t="shared" si="55"/>
        <v>0</v>
      </c>
      <c r="Y67" s="298">
        <f t="shared" si="55"/>
        <v>0</v>
      </c>
      <c r="Z67" s="298">
        <f t="shared" si="55"/>
        <v>0</v>
      </c>
      <c r="AA67" s="298">
        <f t="shared" si="55"/>
        <v>0</v>
      </c>
      <c r="AB67" s="298">
        <f t="shared" si="55"/>
        <v>0</v>
      </c>
      <c r="AC67" s="298">
        <f t="shared" si="55"/>
        <v>0</v>
      </c>
      <c r="AD67" s="298">
        <f t="shared" si="55"/>
        <v>0</v>
      </c>
      <c r="AE67" s="298">
        <f t="shared" si="55"/>
        <v>0</v>
      </c>
      <c r="AF67" s="298">
        <f t="shared" si="55"/>
        <v>0</v>
      </c>
      <c r="AG67" s="298">
        <f t="shared" si="55"/>
        <v>0</v>
      </c>
      <c r="AH67" s="298">
        <f t="shared" si="55"/>
        <v>0</v>
      </c>
      <c r="AI67" s="298">
        <f t="shared" si="55"/>
        <v>0</v>
      </c>
      <c r="AJ67" s="298">
        <f t="shared" si="55"/>
        <v>0</v>
      </c>
      <c r="AK67" s="131">
        <f>SUM(F67:AJ67)</f>
        <v>0</v>
      </c>
      <c r="AL67" s="32"/>
      <c r="AM67" s="32"/>
      <c r="AO67" s="227">
        <v>0</v>
      </c>
      <c r="AP67" s="42" t="str">
        <f t="shared" si="47"/>
        <v>MLBA</v>
      </c>
      <c r="AQ67" s="21" t="str">
        <f t="shared" si="5"/>
        <v>解体</v>
      </c>
      <c r="AR67" s="51">
        <f t="shared" si="2"/>
        <v>0</v>
      </c>
      <c r="AT67" s="246" t="s">
        <v>60</v>
      </c>
      <c r="AU67" s="60"/>
      <c r="AV67" s="60"/>
      <c r="AW67" s="60"/>
      <c r="AX67" s="60"/>
    </row>
    <row r="68" spans="1:56" ht="18.75" customHeight="1">
      <c r="A68" s="9">
        <v>0</v>
      </c>
      <c r="B68" s="30" t="s">
        <v>49</v>
      </c>
      <c r="C68" s="145" t="s">
        <v>22</v>
      </c>
      <c r="D68" s="145"/>
      <c r="E68" s="68"/>
      <c r="F68" s="181">
        <f t="shared" ref="F68:AJ68" si="56">E68+F64-F67</f>
        <v>0</v>
      </c>
      <c r="G68" s="181">
        <f t="shared" si="56"/>
        <v>0</v>
      </c>
      <c r="H68" s="181">
        <f t="shared" si="56"/>
        <v>0</v>
      </c>
      <c r="I68" s="181">
        <f t="shared" si="56"/>
        <v>0</v>
      </c>
      <c r="J68" s="181">
        <f t="shared" si="56"/>
        <v>0</v>
      </c>
      <c r="K68" s="181">
        <f t="shared" si="56"/>
        <v>0</v>
      </c>
      <c r="L68" s="181">
        <f t="shared" si="56"/>
        <v>0</v>
      </c>
      <c r="M68" s="181">
        <f t="shared" si="56"/>
        <v>0</v>
      </c>
      <c r="N68" s="181">
        <f t="shared" si="56"/>
        <v>0</v>
      </c>
      <c r="O68" s="181">
        <f t="shared" si="56"/>
        <v>0</v>
      </c>
      <c r="P68" s="181">
        <f t="shared" si="56"/>
        <v>0</v>
      </c>
      <c r="Q68" s="181">
        <f t="shared" si="56"/>
        <v>0</v>
      </c>
      <c r="R68" s="181">
        <f t="shared" si="56"/>
        <v>0</v>
      </c>
      <c r="S68" s="181">
        <f t="shared" si="56"/>
        <v>0</v>
      </c>
      <c r="T68" s="181">
        <f t="shared" si="56"/>
        <v>0</v>
      </c>
      <c r="U68" s="181">
        <f t="shared" si="56"/>
        <v>0</v>
      </c>
      <c r="V68" s="181">
        <f t="shared" si="56"/>
        <v>0</v>
      </c>
      <c r="W68" s="181">
        <f t="shared" si="56"/>
        <v>0</v>
      </c>
      <c r="X68" s="181">
        <f t="shared" si="56"/>
        <v>0</v>
      </c>
      <c r="Y68" s="181">
        <f t="shared" si="56"/>
        <v>0</v>
      </c>
      <c r="Z68" s="181">
        <f t="shared" si="56"/>
        <v>0</v>
      </c>
      <c r="AA68" s="181">
        <f t="shared" si="56"/>
        <v>0</v>
      </c>
      <c r="AB68" s="181">
        <f t="shared" si="56"/>
        <v>0</v>
      </c>
      <c r="AC68" s="181">
        <f t="shared" si="56"/>
        <v>0</v>
      </c>
      <c r="AD68" s="181">
        <f t="shared" si="56"/>
        <v>0</v>
      </c>
      <c r="AE68" s="181">
        <f t="shared" si="56"/>
        <v>0</v>
      </c>
      <c r="AF68" s="181">
        <f t="shared" si="56"/>
        <v>0</v>
      </c>
      <c r="AG68" s="181">
        <f t="shared" si="56"/>
        <v>0</v>
      </c>
      <c r="AH68" s="181">
        <f t="shared" si="56"/>
        <v>0</v>
      </c>
      <c r="AI68" s="181">
        <f t="shared" si="56"/>
        <v>0</v>
      </c>
      <c r="AJ68" s="181">
        <f t="shared" si="56"/>
        <v>0</v>
      </c>
      <c r="AK68" s="132"/>
      <c r="AL68" s="32"/>
      <c r="AM68" s="32"/>
      <c r="AO68" s="227"/>
      <c r="AP68" s="42" t="str">
        <f t="shared" si="47"/>
        <v>MLBA</v>
      </c>
      <c r="AQ68" s="22" t="str">
        <f t="shared" si="5"/>
        <v>解体在庫</v>
      </c>
      <c r="AR68" s="52">
        <f t="shared" si="2"/>
        <v>0</v>
      </c>
      <c r="AT68" s="246" t="s">
        <v>60</v>
      </c>
      <c r="AU68" s="60"/>
      <c r="AV68" s="60"/>
      <c r="AW68" s="60"/>
      <c r="AX68" s="60"/>
    </row>
    <row r="69" spans="1:56" ht="19.5" thickBot="1">
      <c r="A69" s="9">
        <v>0</v>
      </c>
      <c r="B69" s="85" t="s">
        <v>50</v>
      </c>
      <c r="C69" s="34" t="s">
        <v>23</v>
      </c>
      <c r="D69" s="34"/>
      <c r="E69" s="297">
        <v>490</v>
      </c>
      <c r="F69" s="220">
        <f t="shared" ref="F69:AJ69" si="57">E69+F64-F65-F66</f>
        <v>490</v>
      </c>
      <c r="G69" s="220">
        <f t="shared" si="57"/>
        <v>490</v>
      </c>
      <c r="H69" s="220">
        <f t="shared" si="57"/>
        <v>490</v>
      </c>
      <c r="I69" s="220">
        <f t="shared" si="57"/>
        <v>490</v>
      </c>
      <c r="J69" s="220">
        <f t="shared" si="57"/>
        <v>490</v>
      </c>
      <c r="K69" s="220">
        <f t="shared" si="57"/>
        <v>490</v>
      </c>
      <c r="L69" s="220">
        <f t="shared" si="57"/>
        <v>490</v>
      </c>
      <c r="M69" s="220">
        <f t="shared" si="57"/>
        <v>490</v>
      </c>
      <c r="N69" s="220">
        <f t="shared" si="57"/>
        <v>490</v>
      </c>
      <c r="O69" s="220">
        <f t="shared" si="57"/>
        <v>490</v>
      </c>
      <c r="P69" s="220">
        <f t="shared" si="57"/>
        <v>490</v>
      </c>
      <c r="Q69" s="220">
        <f t="shared" si="57"/>
        <v>490</v>
      </c>
      <c r="R69" s="220">
        <f t="shared" si="57"/>
        <v>490</v>
      </c>
      <c r="S69" s="220">
        <f t="shared" si="57"/>
        <v>490</v>
      </c>
      <c r="T69" s="220">
        <f t="shared" si="57"/>
        <v>490</v>
      </c>
      <c r="U69" s="220">
        <f t="shared" si="57"/>
        <v>490</v>
      </c>
      <c r="V69" s="220">
        <f t="shared" si="57"/>
        <v>490</v>
      </c>
      <c r="W69" s="220">
        <f t="shared" si="57"/>
        <v>490</v>
      </c>
      <c r="X69" s="220">
        <f t="shared" si="57"/>
        <v>490</v>
      </c>
      <c r="Y69" s="220">
        <f t="shared" si="57"/>
        <v>490</v>
      </c>
      <c r="Z69" s="220">
        <f t="shared" si="57"/>
        <v>490</v>
      </c>
      <c r="AA69" s="220">
        <f t="shared" si="57"/>
        <v>490</v>
      </c>
      <c r="AB69" s="220">
        <f t="shared" si="57"/>
        <v>490</v>
      </c>
      <c r="AC69" s="220">
        <f t="shared" si="57"/>
        <v>490</v>
      </c>
      <c r="AD69" s="220">
        <f t="shared" si="57"/>
        <v>490</v>
      </c>
      <c r="AE69" s="220">
        <f t="shared" si="57"/>
        <v>490</v>
      </c>
      <c r="AF69" s="220">
        <f t="shared" si="57"/>
        <v>490</v>
      </c>
      <c r="AG69" s="220">
        <f t="shared" si="57"/>
        <v>490</v>
      </c>
      <c r="AH69" s="220">
        <f t="shared" si="57"/>
        <v>490</v>
      </c>
      <c r="AI69" s="220">
        <f t="shared" si="57"/>
        <v>490</v>
      </c>
      <c r="AJ69" s="220">
        <f t="shared" si="57"/>
        <v>490</v>
      </c>
      <c r="AK69" s="222">
        <f>AJ69</f>
        <v>490</v>
      </c>
      <c r="AL69" s="32"/>
      <c r="AM69" s="32"/>
      <c r="AN69" s="9">
        <f>AK69-AL65</f>
        <v>490</v>
      </c>
      <c r="AO69" s="227">
        <v>0</v>
      </c>
      <c r="AP69" s="53" t="str">
        <f t="shared" si="47"/>
        <v>MLBA</v>
      </c>
      <c r="AQ69" s="24" t="str">
        <f t="shared" si="5"/>
        <v>完成品在庫</v>
      </c>
      <c r="AR69" s="54">
        <f t="shared" ref="AR69:AR132" si="58">AK69</f>
        <v>490</v>
      </c>
      <c r="AT69" s="246" t="s">
        <v>60</v>
      </c>
      <c r="AU69" s="60"/>
      <c r="AV69" s="60"/>
      <c r="AW69" s="60"/>
      <c r="AX69" s="60"/>
      <c r="BD69" s="250">
        <f>MIN(F69:AJ69)</f>
        <v>490</v>
      </c>
    </row>
    <row r="70" spans="1:56" ht="19.5" hidden="1" thickBot="1">
      <c r="A70" s="9">
        <v>1</v>
      </c>
      <c r="B70" s="84" t="s">
        <v>69</v>
      </c>
      <c r="C70" s="101" t="s">
        <v>12</v>
      </c>
      <c r="D70" s="101"/>
      <c r="E70" s="88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98">
        <f>SUM(F70:AJ70)</f>
        <v>0</v>
      </c>
      <c r="AL70" s="96">
        <f>ROUNDUP(AL77/0.92,0)</f>
        <v>0</v>
      </c>
      <c r="AM70" s="96">
        <f>ROUNDUP(AM77/0.92,0)</f>
        <v>0</v>
      </c>
      <c r="AN70" s="251"/>
      <c r="AO70" s="227">
        <v>0</v>
      </c>
      <c r="AP70" s="40" t="str">
        <f>B70</f>
        <v>MFN</v>
      </c>
      <c r="AQ70" s="29" t="str">
        <f t="shared" ref="AQ70:AQ133" si="59">C70</f>
        <v>素材納入計画</v>
      </c>
      <c r="AR70" s="41">
        <f t="shared" si="58"/>
        <v>0</v>
      </c>
      <c r="AT70" s="247" t="s">
        <v>59</v>
      </c>
      <c r="AU70" s="60"/>
      <c r="AV70" s="60"/>
      <c r="AW70" s="60"/>
      <c r="AX70" s="60"/>
    </row>
    <row r="71" spans="1:56" ht="19.5" hidden="1" thickBot="1">
      <c r="A71" s="9">
        <v>1</v>
      </c>
      <c r="B71" s="13" t="s">
        <v>70</v>
      </c>
      <c r="C71" s="145" t="s">
        <v>125</v>
      </c>
      <c r="D71" s="154"/>
      <c r="E71" s="35"/>
      <c r="F71" s="173">
        <f t="shared" ref="F71:AJ71" si="60">E71+F70-F72</f>
        <v>0</v>
      </c>
      <c r="G71" s="173">
        <f t="shared" si="60"/>
        <v>0</v>
      </c>
      <c r="H71" s="173">
        <f t="shared" si="60"/>
        <v>0</v>
      </c>
      <c r="I71" s="173">
        <f t="shared" si="60"/>
        <v>0</v>
      </c>
      <c r="J71" s="173">
        <f t="shared" si="60"/>
        <v>0</v>
      </c>
      <c r="K71" s="173">
        <f t="shared" si="60"/>
        <v>0</v>
      </c>
      <c r="L71" s="173">
        <f t="shared" si="60"/>
        <v>0</v>
      </c>
      <c r="M71" s="173">
        <f t="shared" si="60"/>
        <v>0</v>
      </c>
      <c r="N71" s="173">
        <f t="shared" si="60"/>
        <v>0</v>
      </c>
      <c r="O71" s="173">
        <f t="shared" si="60"/>
        <v>0</v>
      </c>
      <c r="P71" s="173">
        <f t="shared" si="60"/>
        <v>0</v>
      </c>
      <c r="Q71" s="173">
        <f t="shared" si="60"/>
        <v>0</v>
      </c>
      <c r="R71" s="173">
        <f t="shared" si="60"/>
        <v>0</v>
      </c>
      <c r="S71" s="173">
        <f t="shared" si="60"/>
        <v>0</v>
      </c>
      <c r="T71" s="173">
        <f t="shared" si="60"/>
        <v>0</v>
      </c>
      <c r="U71" s="173">
        <f t="shared" si="60"/>
        <v>0</v>
      </c>
      <c r="V71" s="173">
        <f t="shared" si="60"/>
        <v>0</v>
      </c>
      <c r="W71" s="173">
        <f t="shared" si="60"/>
        <v>0</v>
      </c>
      <c r="X71" s="173">
        <f t="shared" si="60"/>
        <v>0</v>
      </c>
      <c r="Y71" s="173">
        <f t="shared" si="60"/>
        <v>0</v>
      </c>
      <c r="Z71" s="173">
        <f t="shared" si="60"/>
        <v>0</v>
      </c>
      <c r="AA71" s="173">
        <f t="shared" si="60"/>
        <v>0</v>
      </c>
      <c r="AB71" s="173">
        <f t="shared" si="60"/>
        <v>0</v>
      </c>
      <c r="AC71" s="173">
        <f t="shared" si="60"/>
        <v>0</v>
      </c>
      <c r="AD71" s="173">
        <f t="shared" si="60"/>
        <v>0</v>
      </c>
      <c r="AE71" s="173">
        <f t="shared" si="60"/>
        <v>0</v>
      </c>
      <c r="AF71" s="173">
        <f t="shared" si="60"/>
        <v>0</v>
      </c>
      <c r="AG71" s="173">
        <f t="shared" si="60"/>
        <v>0</v>
      </c>
      <c r="AH71" s="173">
        <f t="shared" si="60"/>
        <v>0</v>
      </c>
      <c r="AI71" s="173">
        <f t="shared" si="60"/>
        <v>0</v>
      </c>
      <c r="AJ71" s="173">
        <f t="shared" si="60"/>
        <v>0</v>
      </c>
      <c r="AK71" s="169">
        <f>AJ71</f>
        <v>0</v>
      </c>
      <c r="AL71" s="32"/>
      <c r="AM71" s="32"/>
      <c r="AO71" s="227">
        <v>0</v>
      </c>
      <c r="AP71" s="42" t="str">
        <f t="shared" ref="AP71:AP82" si="61">AP70</f>
        <v>MFN</v>
      </c>
      <c r="AQ71" s="14" t="str">
        <f t="shared" si="59"/>
        <v>素材在庫計画</v>
      </c>
      <c r="AR71" s="43">
        <f t="shared" si="58"/>
        <v>0</v>
      </c>
      <c r="AT71" s="246" t="s">
        <v>60</v>
      </c>
      <c r="AU71" s="60"/>
      <c r="AV71" s="60"/>
      <c r="AW71" s="60"/>
      <c r="AX71" s="60"/>
    </row>
    <row r="72" spans="1:56" ht="19.5" hidden="1" thickBot="1">
      <c r="A72" s="9">
        <v>1</v>
      </c>
      <c r="B72" s="23" t="str">
        <f t="shared" ref="B72:B77" si="62">B71</f>
        <v>MFAｸﾛ</v>
      </c>
      <c r="C72" s="135" t="s">
        <v>14</v>
      </c>
      <c r="D72" s="135"/>
      <c r="E72" s="90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17">
        <f>SUM(E72:AJ72)</f>
        <v>0</v>
      </c>
      <c r="AL72" s="123"/>
      <c r="AM72" s="123"/>
      <c r="AN72" s="211"/>
      <c r="AO72" s="227">
        <v>0</v>
      </c>
      <c r="AP72" s="42" t="str">
        <f t="shared" si="61"/>
        <v>MFN</v>
      </c>
      <c r="AQ72" s="16" t="str">
        <f t="shared" si="59"/>
        <v>圧検加工計画</v>
      </c>
      <c r="AR72" s="44">
        <f t="shared" si="58"/>
        <v>0</v>
      </c>
      <c r="AT72" s="248" t="s">
        <v>61</v>
      </c>
      <c r="AU72" s="60"/>
      <c r="AV72" s="60"/>
      <c r="AW72" s="60"/>
      <c r="AX72" s="60"/>
    </row>
    <row r="73" spans="1:56" ht="19.5" hidden="1" thickBot="1">
      <c r="A73" s="9">
        <v>0</v>
      </c>
      <c r="B73" s="23" t="str">
        <f t="shared" si="62"/>
        <v>MFAｸﾛ</v>
      </c>
      <c r="C73" s="146" t="s">
        <v>15</v>
      </c>
      <c r="D73" s="147">
        <v>0.08</v>
      </c>
      <c r="E73" s="80"/>
      <c r="F73" s="175">
        <f t="shared" ref="F73:O73" si="63">ROUND(F72*$D73,0)</f>
        <v>0</v>
      </c>
      <c r="G73" s="175">
        <f t="shared" si="63"/>
        <v>0</v>
      </c>
      <c r="H73" s="175">
        <f t="shared" si="63"/>
        <v>0</v>
      </c>
      <c r="I73" s="175">
        <f t="shared" si="63"/>
        <v>0</v>
      </c>
      <c r="J73" s="175">
        <f t="shared" si="63"/>
        <v>0</v>
      </c>
      <c r="K73" s="175">
        <f t="shared" si="63"/>
        <v>0</v>
      </c>
      <c r="L73" s="175">
        <f t="shared" si="63"/>
        <v>0</v>
      </c>
      <c r="M73" s="175">
        <f t="shared" si="63"/>
        <v>0</v>
      </c>
      <c r="N73" s="175">
        <f t="shared" si="63"/>
        <v>0</v>
      </c>
      <c r="O73" s="175">
        <f t="shared" si="63"/>
        <v>0</v>
      </c>
      <c r="P73" s="175">
        <f t="shared" ref="P73:AJ73" si="64">ROUND(P72*$D73,0)</f>
        <v>0</v>
      </c>
      <c r="Q73" s="175">
        <f t="shared" si="64"/>
        <v>0</v>
      </c>
      <c r="R73" s="175">
        <f t="shared" si="64"/>
        <v>0</v>
      </c>
      <c r="S73" s="175">
        <f t="shared" si="64"/>
        <v>0</v>
      </c>
      <c r="T73" s="175">
        <f t="shared" si="64"/>
        <v>0</v>
      </c>
      <c r="U73" s="175">
        <f t="shared" si="64"/>
        <v>0</v>
      </c>
      <c r="V73" s="175">
        <f t="shared" si="64"/>
        <v>0</v>
      </c>
      <c r="W73" s="175">
        <f t="shared" si="64"/>
        <v>0</v>
      </c>
      <c r="X73" s="175">
        <f t="shared" si="64"/>
        <v>0</v>
      </c>
      <c r="Y73" s="175">
        <f t="shared" si="64"/>
        <v>0</v>
      </c>
      <c r="Z73" s="175">
        <f t="shared" si="64"/>
        <v>0</v>
      </c>
      <c r="AA73" s="175">
        <f t="shared" si="64"/>
        <v>0</v>
      </c>
      <c r="AB73" s="175">
        <f t="shared" si="64"/>
        <v>0</v>
      </c>
      <c r="AC73" s="175">
        <f t="shared" si="64"/>
        <v>0</v>
      </c>
      <c r="AD73" s="175">
        <f t="shared" si="64"/>
        <v>0</v>
      </c>
      <c r="AE73" s="175">
        <f t="shared" si="64"/>
        <v>0</v>
      </c>
      <c r="AF73" s="175">
        <f t="shared" si="64"/>
        <v>0</v>
      </c>
      <c r="AG73" s="175">
        <f t="shared" si="64"/>
        <v>0</v>
      </c>
      <c r="AH73" s="175">
        <f t="shared" si="64"/>
        <v>0</v>
      </c>
      <c r="AI73" s="175">
        <f t="shared" si="64"/>
        <v>0</v>
      </c>
      <c r="AJ73" s="175">
        <f t="shared" si="64"/>
        <v>0</v>
      </c>
      <c r="AK73" s="128">
        <f>SUM(F73:AJ73)</f>
        <v>0</v>
      </c>
      <c r="AL73" s="32"/>
      <c r="AM73" s="32"/>
      <c r="AO73" s="227">
        <v>0</v>
      </c>
      <c r="AP73" s="42" t="str">
        <f t="shared" si="61"/>
        <v>MFN</v>
      </c>
      <c r="AQ73" s="17" t="str">
        <f t="shared" si="59"/>
        <v>一次漏れ数</v>
      </c>
      <c r="AR73" s="45">
        <f t="shared" si="58"/>
        <v>0</v>
      </c>
      <c r="AT73" s="246" t="s">
        <v>60</v>
      </c>
      <c r="AU73" s="60"/>
      <c r="AV73" s="60"/>
      <c r="AW73" s="60"/>
      <c r="AX73" s="60"/>
    </row>
    <row r="74" spans="1:56" ht="19.5" hidden="1" thickBot="1">
      <c r="A74" s="9">
        <v>0</v>
      </c>
      <c r="B74" s="23" t="str">
        <f t="shared" si="62"/>
        <v>MFAｸﾛ</v>
      </c>
      <c r="C74" s="148" t="s">
        <v>16</v>
      </c>
      <c r="D74" s="149"/>
      <c r="E74" s="66"/>
      <c r="F74" s="176">
        <f t="shared" ref="F74:AJ74" si="65">E74+F73-F75</f>
        <v>0</v>
      </c>
      <c r="G74" s="176">
        <f t="shared" si="65"/>
        <v>0</v>
      </c>
      <c r="H74" s="176">
        <f t="shared" si="65"/>
        <v>0</v>
      </c>
      <c r="I74" s="176">
        <f t="shared" si="65"/>
        <v>0</v>
      </c>
      <c r="J74" s="176">
        <f t="shared" si="65"/>
        <v>0</v>
      </c>
      <c r="K74" s="176">
        <f t="shared" si="65"/>
        <v>0</v>
      </c>
      <c r="L74" s="176">
        <f t="shared" si="65"/>
        <v>0</v>
      </c>
      <c r="M74" s="176">
        <f t="shared" si="65"/>
        <v>0</v>
      </c>
      <c r="N74" s="176">
        <f t="shared" si="65"/>
        <v>0</v>
      </c>
      <c r="O74" s="176">
        <f t="shared" si="65"/>
        <v>0</v>
      </c>
      <c r="P74" s="176">
        <f t="shared" si="65"/>
        <v>0</v>
      </c>
      <c r="Q74" s="176">
        <f t="shared" si="65"/>
        <v>0</v>
      </c>
      <c r="R74" s="176">
        <f t="shared" si="65"/>
        <v>0</v>
      </c>
      <c r="S74" s="176">
        <f t="shared" si="65"/>
        <v>0</v>
      </c>
      <c r="T74" s="176">
        <f t="shared" si="65"/>
        <v>0</v>
      </c>
      <c r="U74" s="176">
        <f t="shared" si="65"/>
        <v>0</v>
      </c>
      <c r="V74" s="176">
        <f t="shared" si="65"/>
        <v>0</v>
      </c>
      <c r="W74" s="176">
        <f t="shared" si="65"/>
        <v>0</v>
      </c>
      <c r="X74" s="176">
        <f t="shared" si="65"/>
        <v>0</v>
      </c>
      <c r="Y74" s="176">
        <f t="shared" si="65"/>
        <v>0</v>
      </c>
      <c r="Z74" s="176">
        <f t="shared" si="65"/>
        <v>0</v>
      </c>
      <c r="AA74" s="176">
        <f t="shared" si="65"/>
        <v>0</v>
      </c>
      <c r="AB74" s="176">
        <f t="shared" si="65"/>
        <v>0</v>
      </c>
      <c r="AC74" s="176">
        <f t="shared" si="65"/>
        <v>0</v>
      </c>
      <c r="AD74" s="176">
        <f t="shared" si="65"/>
        <v>0</v>
      </c>
      <c r="AE74" s="176">
        <f t="shared" si="65"/>
        <v>0</v>
      </c>
      <c r="AF74" s="176">
        <f t="shared" si="65"/>
        <v>0</v>
      </c>
      <c r="AG74" s="176">
        <f t="shared" si="65"/>
        <v>0</v>
      </c>
      <c r="AH74" s="176">
        <f t="shared" si="65"/>
        <v>0</v>
      </c>
      <c r="AI74" s="176">
        <f t="shared" si="65"/>
        <v>0</v>
      </c>
      <c r="AJ74" s="176">
        <f t="shared" si="65"/>
        <v>0</v>
      </c>
      <c r="AK74" s="129">
        <f>AJ74</f>
        <v>0</v>
      </c>
      <c r="AL74" s="32"/>
      <c r="AM74" s="32"/>
      <c r="AO74" s="227">
        <v>0</v>
      </c>
      <c r="AP74" s="42" t="str">
        <f t="shared" si="61"/>
        <v>MFN</v>
      </c>
      <c r="AQ74" s="18" t="str">
        <f t="shared" si="59"/>
        <v>一次漏れ在庫</v>
      </c>
      <c r="AR74" s="46">
        <f t="shared" si="58"/>
        <v>0</v>
      </c>
      <c r="AT74" s="246" t="s">
        <v>60</v>
      </c>
      <c r="AU74" s="61"/>
      <c r="AV74" s="61"/>
      <c r="AW74" s="61"/>
      <c r="AX74" s="61"/>
    </row>
    <row r="75" spans="1:56" ht="19.5" hidden="1" thickBot="1">
      <c r="A75" s="9">
        <v>0</v>
      </c>
      <c r="B75" s="23" t="str">
        <f t="shared" si="62"/>
        <v>MFAｸﾛ</v>
      </c>
      <c r="C75" s="148" t="s">
        <v>17</v>
      </c>
      <c r="D75" s="149"/>
      <c r="E75" s="80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29">
        <f>SUM(F75:AJ75)</f>
        <v>0</v>
      </c>
      <c r="AL75" s="32"/>
      <c r="AM75" s="32"/>
      <c r="AO75" s="227">
        <v>0</v>
      </c>
      <c r="AP75" s="42" t="str">
        <f t="shared" si="61"/>
        <v>MFN</v>
      </c>
      <c r="AQ75" s="18" t="str">
        <f t="shared" si="59"/>
        <v>二次圧検計画</v>
      </c>
      <c r="AR75" s="46">
        <f t="shared" si="58"/>
        <v>0</v>
      </c>
      <c r="AT75" s="246" t="s">
        <v>60</v>
      </c>
      <c r="AU75" s="61"/>
      <c r="AV75" s="61"/>
      <c r="AW75" s="61"/>
      <c r="AX75" s="61"/>
    </row>
    <row r="76" spans="1:56" ht="19.5" hidden="1" thickBot="1">
      <c r="A76" s="9">
        <v>0</v>
      </c>
      <c r="B76" s="23" t="str">
        <f t="shared" si="62"/>
        <v>MFAｸﾛ</v>
      </c>
      <c r="C76" s="150" t="s">
        <v>18</v>
      </c>
      <c r="D76" s="151">
        <v>0.5</v>
      </c>
      <c r="E76" s="81"/>
      <c r="F76" s="177">
        <f t="shared" ref="F76:O76" si="66">ROUND(F75*$D76,0)</f>
        <v>0</v>
      </c>
      <c r="G76" s="177">
        <f t="shared" si="66"/>
        <v>0</v>
      </c>
      <c r="H76" s="177">
        <f t="shared" si="66"/>
        <v>0</v>
      </c>
      <c r="I76" s="177">
        <f t="shared" si="66"/>
        <v>0</v>
      </c>
      <c r="J76" s="177">
        <f t="shared" si="66"/>
        <v>0</v>
      </c>
      <c r="K76" s="177">
        <f t="shared" si="66"/>
        <v>0</v>
      </c>
      <c r="L76" s="177">
        <f t="shared" si="66"/>
        <v>0</v>
      </c>
      <c r="M76" s="177">
        <f t="shared" si="66"/>
        <v>0</v>
      </c>
      <c r="N76" s="177">
        <f t="shared" si="66"/>
        <v>0</v>
      </c>
      <c r="O76" s="177">
        <f t="shared" si="66"/>
        <v>0</v>
      </c>
      <c r="P76" s="177">
        <f t="shared" ref="P76:AJ76" si="67">ROUND(P75*$D76,0)</f>
        <v>0</v>
      </c>
      <c r="Q76" s="177">
        <f t="shared" si="67"/>
        <v>0</v>
      </c>
      <c r="R76" s="177">
        <f t="shared" si="67"/>
        <v>0</v>
      </c>
      <c r="S76" s="177">
        <f t="shared" si="67"/>
        <v>0</v>
      </c>
      <c r="T76" s="177">
        <f t="shared" si="67"/>
        <v>0</v>
      </c>
      <c r="U76" s="177">
        <f t="shared" si="67"/>
        <v>0</v>
      </c>
      <c r="V76" s="177">
        <f t="shared" si="67"/>
        <v>0</v>
      </c>
      <c r="W76" s="177">
        <f t="shared" si="67"/>
        <v>0</v>
      </c>
      <c r="X76" s="177">
        <f t="shared" si="67"/>
        <v>0</v>
      </c>
      <c r="Y76" s="177">
        <f t="shared" si="67"/>
        <v>0</v>
      </c>
      <c r="Z76" s="177">
        <f t="shared" si="67"/>
        <v>0</v>
      </c>
      <c r="AA76" s="177">
        <f t="shared" si="67"/>
        <v>0</v>
      </c>
      <c r="AB76" s="177">
        <f t="shared" si="67"/>
        <v>0</v>
      </c>
      <c r="AC76" s="177">
        <f t="shared" si="67"/>
        <v>0</v>
      </c>
      <c r="AD76" s="177">
        <f t="shared" si="67"/>
        <v>0</v>
      </c>
      <c r="AE76" s="177">
        <f t="shared" si="67"/>
        <v>0</v>
      </c>
      <c r="AF76" s="177">
        <f t="shared" si="67"/>
        <v>0</v>
      </c>
      <c r="AG76" s="177">
        <f t="shared" si="67"/>
        <v>0</v>
      </c>
      <c r="AH76" s="177">
        <f t="shared" si="67"/>
        <v>0</v>
      </c>
      <c r="AI76" s="177">
        <f t="shared" si="67"/>
        <v>0</v>
      </c>
      <c r="AJ76" s="177">
        <f t="shared" si="67"/>
        <v>0</v>
      </c>
      <c r="AK76" s="130">
        <f>SUM(F76:AJ76)</f>
        <v>0</v>
      </c>
      <c r="AL76" s="32"/>
      <c r="AM76" s="32"/>
      <c r="AO76" s="227">
        <v>0</v>
      </c>
      <c r="AP76" s="42" t="str">
        <f t="shared" si="61"/>
        <v>MFN</v>
      </c>
      <c r="AQ76" s="14" t="str">
        <f t="shared" si="59"/>
        <v>二次漏れ数（廃却）</v>
      </c>
      <c r="AR76" s="47">
        <f t="shared" si="58"/>
        <v>0</v>
      </c>
      <c r="AT76" s="246" t="s">
        <v>60</v>
      </c>
      <c r="AU76" s="61"/>
      <c r="AV76" s="61"/>
      <c r="AW76" s="61"/>
      <c r="AX76" s="61"/>
    </row>
    <row r="77" spans="1:56" ht="19.5" hidden="1" thickBot="1">
      <c r="A77" s="9">
        <v>1</v>
      </c>
      <c r="B77" s="23" t="str">
        <f t="shared" si="62"/>
        <v>MFAｸﾛ</v>
      </c>
      <c r="C77" s="135" t="s">
        <v>19</v>
      </c>
      <c r="D77" s="136">
        <f>1-D73</f>
        <v>0.92</v>
      </c>
      <c r="E77" s="90"/>
      <c r="F77" s="174">
        <f t="shared" ref="F77:O77" si="68">(F72-F73)+(F75-F76)</f>
        <v>0</v>
      </c>
      <c r="G77" s="174">
        <f t="shared" si="68"/>
        <v>0</v>
      </c>
      <c r="H77" s="174">
        <f t="shared" si="68"/>
        <v>0</v>
      </c>
      <c r="I77" s="174">
        <f t="shared" si="68"/>
        <v>0</v>
      </c>
      <c r="J77" s="174">
        <f t="shared" si="68"/>
        <v>0</v>
      </c>
      <c r="K77" s="174">
        <f t="shared" si="68"/>
        <v>0</v>
      </c>
      <c r="L77" s="174">
        <f t="shared" si="68"/>
        <v>0</v>
      </c>
      <c r="M77" s="174">
        <f t="shared" si="68"/>
        <v>0</v>
      </c>
      <c r="N77" s="174">
        <f t="shared" si="68"/>
        <v>0</v>
      </c>
      <c r="O77" s="174">
        <f t="shared" si="68"/>
        <v>0</v>
      </c>
      <c r="P77" s="174">
        <f t="shared" ref="P77:AJ77" si="69">(P72-P73)+(P75-P76)</f>
        <v>0</v>
      </c>
      <c r="Q77" s="174">
        <f t="shared" si="69"/>
        <v>0</v>
      </c>
      <c r="R77" s="174">
        <f t="shared" si="69"/>
        <v>0</v>
      </c>
      <c r="S77" s="174">
        <f t="shared" si="69"/>
        <v>0</v>
      </c>
      <c r="T77" s="174">
        <f t="shared" si="69"/>
        <v>0</v>
      </c>
      <c r="U77" s="174">
        <f t="shared" si="69"/>
        <v>0</v>
      </c>
      <c r="V77" s="174">
        <f t="shared" si="69"/>
        <v>0</v>
      </c>
      <c r="W77" s="174">
        <f t="shared" si="69"/>
        <v>0</v>
      </c>
      <c r="X77" s="174">
        <f t="shared" si="69"/>
        <v>0</v>
      </c>
      <c r="Y77" s="174">
        <f t="shared" si="69"/>
        <v>0</v>
      </c>
      <c r="Z77" s="174">
        <f t="shared" si="69"/>
        <v>0</v>
      </c>
      <c r="AA77" s="174">
        <f t="shared" si="69"/>
        <v>0</v>
      </c>
      <c r="AB77" s="174">
        <f t="shared" si="69"/>
        <v>0</v>
      </c>
      <c r="AC77" s="174">
        <f t="shared" si="69"/>
        <v>0</v>
      </c>
      <c r="AD77" s="174">
        <f t="shared" si="69"/>
        <v>0</v>
      </c>
      <c r="AE77" s="174">
        <f t="shared" si="69"/>
        <v>0</v>
      </c>
      <c r="AF77" s="174">
        <f t="shared" si="69"/>
        <v>0</v>
      </c>
      <c r="AG77" s="174">
        <f t="shared" si="69"/>
        <v>0</v>
      </c>
      <c r="AH77" s="174">
        <f t="shared" si="69"/>
        <v>0</v>
      </c>
      <c r="AI77" s="174">
        <f t="shared" si="69"/>
        <v>0</v>
      </c>
      <c r="AJ77" s="174">
        <f t="shared" si="69"/>
        <v>0</v>
      </c>
      <c r="AK77" s="117">
        <f>SUM(E77:AJ77)</f>
        <v>0</v>
      </c>
      <c r="AL77" s="82">
        <f>ROUNDUP(AY77*1.2,0)</f>
        <v>0</v>
      </c>
      <c r="AM77" s="82">
        <f>ROUNDUP(AZ77*1.2,0)</f>
        <v>0</v>
      </c>
      <c r="AN77" s="211"/>
      <c r="AO77" s="227">
        <v>0</v>
      </c>
      <c r="AP77" s="42" t="str">
        <f t="shared" si="61"/>
        <v>MFN</v>
      </c>
      <c r="AQ77" s="11" t="str">
        <f t="shared" si="59"/>
        <v>Ｌ３加工計画</v>
      </c>
      <c r="AR77" s="48">
        <f t="shared" si="58"/>
        <v>0</v>
      </c>
      <c r="AT77" s="248" t="s">
        <v>61</v>
      </c>
      <c r="AU77" s="61"/>
      <c r="AV77" s="61"/>
      <c r="AW77" s="61"/>
      <c r="AX77" s="61"/>
      <c r="AY77" s="12">
        <f>AY351</f>
        <v>0</v>
      </c>
      <c r="AZ77" s="12">
        <f>AZ351</f>
        <v>0</v>
      </c>
    </row>
    <row r="78" spans="1:56" ht="19.5" hidden="1" thickBot="1">
      <c r="A78" s="9">
        <v>1</v>
      </c>
      <c r="B78" s="10" t="s">
        <v>69</v>
      </c>
      <c r="C78" s="109" t="s">
        <v>20</v>
      </c>
      <c r="D78" s="109"/>
      <c r="E78" s="77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04">
        <f>SUM(F78:AJ78)</f>
        <v>0</v>
      </c>
      <c r="AL78" s="112"/>
      <c r="AM78" s="112"/>
      <c r="AN78" s="207"/>
      <c r="AO78" s="227">
        <v>0</v>
      </c>
      <c r="AP78" s="42" t="str">
        <f t="shared" si="61"/>
        <v>MFN</v>
      </c>
      <c r="AQ78" s="19" t="str">
        <f t="shared" si="59"/>
        <v>組立計画</v>
      </c>
      <c r="AR78" s="49">
        <f t="shared" si="58"/>
        <v>0</v>
      </c>
      <c r="AT78" s="63" t="s">
        <v>62</v>
      </c>
      <c r="AU78" s="61"/>
      <c r="AV78" s="61"/>
      <c r="AW78" s="61"/>
      <c r="AX78" s="61"/>
    </row>
    <row r="79" spans="1:56" ht="19.5" hidden="1" thickBot="1">
      <c r="A79" s="9">
        <v>1</v>
      </c>
      <c r="B79" s="23" t="str">
        <f>B70</f>
        <v>MFN</v>
      </c>
      <c r="C79" s="111" t="s">
        <v>66</v>
      </c>
      <c r="D79" s="111"/>
      <c r="E79" s="74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07">
        <f>SUM(F79:AJ79)</f>
        <v>0</v>
      </c>
      <c r="AL79" s="75"/>
      <c r="AM79" s="75"/>
      <c r="AN79" s="207"/>
      <c r="AO79" s="227">
        <v>0</v>
      </c>
      <c r="AP79" s="42" t="str">
        <f t="shared" si="61"/>
        <v>MFN</v>
      </c>
      <c r="AQ79" s="20" t="str">
        <f t="shared" si="59"/>
        <v>ＳＰ</v>
      </c>
      <c r="AR79" s="50">
        <f t="shared" si="58"/>
        <v>0</v>
      </c>
      <c r="AT79" s="63" t="s">
        <v>62</v>
      </c>
      <c r="AU79" s="61"/>
      <c r="AV79" s="61"/>
      <c r="AW79" s="61"/>
      <c r="AX79" s="61"/>
    </row>
    <row r="80" spans="1:56" ht="19.5" hidden="1" thickBot="1">
      <c r="A80" s="9">
        <v>1</v>
      </c>
      <c r="B80" s="13" t="s">
        <v>44</v>
      </c>
      <c r="C80" s="152" t="s">
        <v>21</v>
      </c>
      <c r="D80" s="152"/>
      <c r="E80" s="67"/>
      <c r="F80" s="180">
        <f t="shared" ref="F80:AJ80" si="70">SUBTOTAL(9,L78:L79)</f>
        <v>0</v>
      </c>
      <c r="G80" s="180">
        <f t="shared" si="70"/>
        <v>0</v>
      </c>
      <c r="H80" s="180">
        <f t="shared" si="70"/>
        <v>0</v>
      </c>
      <c r="I80" s="180">
        <f t="shared" si="70"/>
        <v>0</v>
      </c>
      <c r="J80" s="180">
        <f t="shared" si="70"/>
        <v>0</v>
      </c>
      <c r="K80" s="180">
        <f t="shared" si="70"/>
        <v>0</v>
      </c>
      <c r="L80" s="180">
        <f t="shared" si="70"/>
        <v>0</v>
      </c>
      <c r="M80" s="180">
        <f t="shared" si="70"/>
        <v>0</v>
      </c>
      <c r="N80" s="180">
        <f t="shared" si="70"/>
        <v>0</v>
      </c>
      <c r="O80" s="180">
        <f t="shared" si="70"/>
        <v>0</v>
      </c>
      <c r="P80" s="180">
        <f t="shared" si="70"/>
        <v>0</v>
      </c>
      <c r="Q80" s="180">
        <f t="shared" si="70"/>
        <v>0</v>
      </c>
      <c r="R80" s="180">
        <f t="shared" si="70"/>
        <v>0</v>
      </c>
      <c r="S80" s="180">
        <f t="shared" si="70"/>
        <v>0</v>
      </c>
      <c r="T80" s="180">
        <f t="shared" si="70"/>
        <v>0</v>
      </c>
      <c r="U80" s="180">
        <f t="shared" si="70"/>
        <v>0</v>
      </c>
      <c r="V80" s="180">
        <f t="shared" si="70"/>
        <v>0</v>
      </c>
      <c r="W80" s="180">
        <f t="shared" si="70"/>
        <v>0</v>
      </c>
      <c r="X80" s="180">
        <f t="shared" si="70"/>
        <v>0</v>
      </c>
      <c r="Y80" s="180">
        <f t="shared" si="70"/>
        <v>0</v>
      </c>
      <c r="Z80" s="180">
        <f t="shared" si="70"/>
        <v>0</v>
      </c>
      <c r="AA80" s="180">
        <f t="shared" si="70"/>
        <v>0</v>
      </c>
      <c r="AB80" s="180">
        <f t="shared" si="70"/>
        <v>0</v>
      </c>
      <c r="AC80" s="180">
        <f t="shared" si="70"/>
        <v>0</v>
      </c>
      <c r="AD80" s="180">
        <f t="shared" si="70"/>
        <v>0</v>
      </c>
      <c r="AE80" s="180">
        <f t="shared" si="70"/>
        <v>0</v>
      </c>
      <c r="AF80" s="180">
        <f t="shared" si="70"/>
        <v>0</v>
      </c>
      <c r="AG80" s="180">
        <f t="shared" si="70"/>
        <v>0</v>
      </c>
      <c r="AH80" s="180">
        <f t="shared" si="70"/>
        <v>0</v>
      </c>
      <c r="AI80" s="180">
        <f t="shared" si="70"/>
        <v>0</v>
      </c>
      <c r="AJ80" s="180">
        <f t="shared" si="70"/>
        <v>0</v>
      </c>
      <c r="AK80" s="131">
        <f>SUM(F80:AJ80)</f>
        <v>0</v>
      </c>
      <c r="AL80" s="32"/>
      <c r="AM80" s="32"/>
      <c r="AO80" s="227">
        <v>0</v>
      </c>
      <c r="AP80" s="42" t="str">
        <f t="shared" si="61"/>
        <v>MFN</v>
      </c>
      <c r="AQ80" s="21" t="str">
        <f t="shared" si="59"/>
        <v>解体</v>
      </c>
      <c r="AR80" s="51">
        <f t="shared" si="58"/>
        <v>0</v>
      </c>
      <c r="AT80" s="246" t="s">
        <v>60</v>
      </c>
      <c r="AU80" s="61"/>
      <c r="AV80" s="61"/>
      <c r="AW80" s="61"/>
      <c r="AX80" s="61"/>
    </row>
    <row r="81" spans="1:56" ht="19.5" hidden="1" thickBot="1">
      <c r="A81" s="9">
        <v>1</v>
      </c>
      <c r="B81" s="30" t="s">
        <v>49</v>
      </c>
      <c r="C81" s="153" t="s">
        <v>22</v>
      </c>
      <c r="D81" s="153"/>
      <c r="E81" s="68"/>
      <c r="F81" s="181">
        <f t="shared" ref="F81:AJ81" si="71">E81+F77-F80</f>
        <v>0</v>
      </c>
      <c r="G81" s="181">
        <f t="shared" si="71"/>
        <v>0</v>
      </c>
      <c r="H81" s="181">
        <f t="shared" si="71"/>
        <v>0</v>
      </c>
      <c r="I81" s="181">
        <f t="shared" si="71"/>
        <v>0</v>
      </c>
      <c r="J81" s="181">
        <f t="shared" si="71"/>
        <v>0</v>
      </c>
      <c r="K81" s="181">
        <f t="shared" si="71"/>
        <v>0</v>
      </c>
      <c r="L81" s="181">
        <f t="shared" si="71"/>
        <v>0</v>
      </c>
      <c r="M81" s="181">
        <f t="shared" si="71"/>
        <v>0</v>
      </c>
      <c r="N81" s="181">
        <f t="shared" si="71"/>
        <v>0</v>
      </c>
      <c r="O81" s="181">
        <f t="shared" si="71"/>
        <v>0</v>
      </c>
      <c r="P81" s="181">
        <f t="shared" si="71"/>
        <v>0</v>
      </c>
      <c r="Q81" s="181">
        <f t="shared" si="71"/>
        <v>0</v>
      </c>
      <c r="R81" s="181">
        <f t="shared" si="71"/>
        <v>0</v>
      </c>
      <c r="S81" s="181">
        <f t="shared" si="71"/>
        <v>0</v>
      </c>
      <c r="T81" s="181">
        <f t="shared" si="71"/>
        <v>0</v>
      </c>
      <c r="U81" s="181">
        <f t="shared" si="71"/>
        <v>0</v>
      </c>
      <c r="V81" s="181">
        <f t="shared" si="71"/>
        <v>0</v>
      </c>
      <c r="W81" s="181">
        <f t="shared" si="71"/>
        <v>0</v>
      </c>
      <c r="X81" s="181">
        <f t="shared" si="71"/>
        <v>0</v>
      </c>
      <c r="Y81" s="181">
        <f t="shared" si="71"/>
        <v>0</v>
      </c>
      <c r="Z81" s="181">
        <f t="shared" si="71"/>
        <v>0</v>
      </c>
      <c r="AA81" s="181">
        <f t="shared" si="71"/>
        <v>0</v>
      </c>
      <c r="AB81" s="181">
        <f t="shared" si="71"/>
        <v>0</v>
      </c>
      <c r="AC81" s="181">
        <f t="shared" si="71"/>
        <v>0</v>
      </c>
      <c r="AD81" s="181">
        <f t="shared" si="71"/>
        <v>0</v>
      </c>
      <c r="AE81" s="181">
        <f t="shared" si="71"/>
        <v>0</v>
      </c>
      <c r="AF81" s="181">
        <f t="shared" si="71"/>
        <v>0</v>
      </c>
      <c r="AG81" s="181">
        <f t="shared" si="71"/>
        <v>0</v>
      </c>
      <c r="AH81" s="181">
        <f t="shared" si="71"/>
        <v>0</v>
      </c>
      <c r="AI81" s="181">
        <f t="shared" si="71"/>
        <v>0</v>
      </c>
      <c r="AJ81" s="181">
        <f t="shared" si="71"/>
        <v>0</v>
      </c>
      <c r="AK81" s="132"/>
      <c r="AL81" s="32"/>
      <c r="AM81" s="32"/>
      <c r="AO81" s="227">
        <v>0</v>
      </c>
      <c r="AP81" s="42" t="str">
        <f t="shared" si="61"/>
        <v>MFN</v>
      </c>
      <c r="AQ81" s="22" t="str">
        <f t="shared" si="59"/>
        <v>解体在庫</v>
      </c>
      <c r="AR81" s="52">
        <f t="shared" si="58"/>
        <v>0</v>
      </c>
      <c r="AT81" s="246" t="s">
        <v>60</v>
      </c>
      <c r="AU81" s="60"/>
      <c r="AV81" s="60"/>
      <c r="AW81" s="60"/>
      <c r="AX81" s="60"/>
    </row>
    <row r="82" spans="1:56" ht="19.5" hidden="1" thickBot="1">
      <c r="A82" s="9">
        <v>1</v>
      </c>
      <c r="B82" s="85" t="s">
        <v>50</v>
      </c>
      <c r="C82" s="138" t="s">
        <v>23</v>
      </c>
      <c r="D82" s="138"/>
      <c r="E82" s="215"/>
      <c r="F82" s="218">
        <f t="shared" ref="F82:AJ82" si="72">E82+F77-F78-F79</f>
        <v>0</v>
      </c>
      <c r="G82" s="218">
        <f t="shared" si="72"/>
        <v>0</v>
      </c>
      <c r="H82" s="218">
        <f t="shared" si="72"/>
        <v>0</v>
      </c>
      <c r="I82" s="218">
        <f t="shared" si="72"/>
        <v>0</v>
      </c>
      <c r="J82" s="218">
        <f t="shared" si="72"/>
        <v>0</v>
      </c>
      <c r="K82" s="218">
        <f t="shared" si="72"/>
        <v>0</v>
      </c>
      <c r="L82" s="218">
        <f t="shared" si="72"/>
        <v>0</v>
      </c>
      <c r="M82" s="218">
        <f t="shared" si="72"/>
        <v>0</v>
      </c>
      <c r="N82" s="218">
        <f t="shared" si="72"/>
        <v>0</v>
      </c>
      <c r="O82" s="218">
        <f t="shared" si="72"/>
        <v>0</v>
      </c>
      <c r="P82" s="218">
        <f t="shared" si="72"/>
        <v>0</v>
      </c>
      <c r="Q82" s="218">
        <f t="shared" si="72"/>
        <v>0</v>
      </c>
      <c r="R82" s="218">
        <f t="shared" si="72"/>
        <v>0</v>
      </c>
      <c r="S82" s="218">
        <f t="shared" si="72"/>
        <v>0</v>
      </c>
      <c r="T82" s="218">
        <f t="shared" si="72"/>
        <v>0</v>
      </c>
      <c r="U82" s="218">
        <f t="shared" si="72"/>
        <v>0</v>
      </c>
      <c r="V82" s="218">
        <f t="shared" si="72"/>
        <v>0</v>
      </c>
      <c r="W82" s="218">
        <f t="shared" si="72"/>
        <v>0</v>
      </c>
      <c r="X82" s="218">
        <f t="shared" si="72"/>
        <v>0</v>
      </c>
      <c r="Y82" s="218">
        <f t="shared" si="72"/>
        <v>0</v>
      </c>
      <c r="Z82" s="218">
        <f t="shared" si="72"/>
        <v>0</v>
      </c>
      <c r="AA82" s="218">
        <f t="shared" si="72"/>
        <v>0</v>
      </c>
      <c r="AB82" s="218">
        <f t="shared" si="72"/>
        <v>0</v>
      </c>
      <c r="AC82" s="218">
        <f t="shared" si="72"/>
        <v>0</v>
      </c>
      <c r="AD82" s="218">
        <f t="shared" si="72"/>
        <v>0</v>
      </c>
      <c r="AE82" s="218">
        <f t="shared" si="72"/>
        <v>0</v>
      </c>
      <c r="AF82" s="218">
        <f t="shared" si="72"/>
        <v>0</v>
      </c>
      <c r="AG82" s="218">
        <f t="shared" si="72"/>
        <v>0</v>
      </c>
      <c r="AH82" s="218">
        <f t="shared" si="72"/>
        <v>0</v>
      </c>
      <c r="AI82" s="218">
        <f t="shared" si="72"/>
        <v>0</v>
      </c>
      <c r="AJ82" s="218">
        <f t="shared" si="72"/>
        <v>0</v>
      </c>
      <c r="AK82" s="222">
        <f>AJ82</f>
        <v>0</v>
      </c>
      <c r="AL82" s="33"/>
      <c r="AM82" s="33"/>
      <c r="AN82" s="9">
        <f>AK82-AL78</f>
        <v>0</v>
      </c>
      <c r="AO82" s="227">
        <v>0</v>
      </c>
      <c r="AP82" s="53" t="str">
        <f t="shared" si="61"/>
        <v>MFN</v>
      </c>
      <c r="AQ82" s="24" t="str">
        <f t="shared" si="59"/>
        <v>完成品在庫</v>
      </c>
      <c r="AR82" s="54">
        <f t="shared" si="58"/>
        <v>0</v>
      </c>
      <c r="AT82" s="246" t="s">
        <v>60</v>
      </c>
      <c r="AU82" s="60"/>
      <c r="AV82" s="60"/>
      <c r="AW82" s="60"/>
      <c r="AX82" s="60"/>
      <c r="BD82" s="250">
        <f>MIN(F82:AJ82)</f>
        <v>0</v>
      </c>
    </row>
    <row r="83" spans="1:56" ht="19.5" hidden="1" thickBot="1">
      <c r="A83" s="9">
        <v>0</v>
      </c>
      <c r="B83" s="25" t="s">
        <v>71</v>
      </c>
      <c r="C83" s="99" t="s">
        <v>12</v>
      </c>
      <c r="D83" s="99"/>
      <c r="E83" s="89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00">
        <f>SUM(F83:AJ83)</f>
        <v>0</v>
      </c>
      <c r="AL83" s="96">
        <f>ROUNDUP(AL90/0.92,0)</f>
        <v>0</v>
      </c>
      <c r="AM83" s="96">
        <f>ROUNDUP(AM90/0.92,0)</f>
        <v>0</v>
      </c>
      <c r="AN83" s="251"/>
      <c r="AO83" s="227">
        <v>0</v>
      </c>
      <c r="AP83" s="40" t="str">
        <f>B83</f>
        <v>MFA</v>
      </c>
      <c r="AQ83" s="29" t="str">
        <f t="shared" si="59"/>
        <v>素材納入計画</v>
      </c>
      <c r="AR83" s="41">
        <f t="shared" si="58"/>
        <v>0</v>
      </c>
      <c r="AT83" s="247" t="s">
        <v>59</v>
      </c>
      <c r="AU83" s="60"/>
      <c r="AV83" s="60"/>
      <c r="AW83" s="60"/>
      <c r="AX83" s="60"/>
    </row>
    <row r="84" spans="1:56" ht="19.5" hidden="1" thickBot="1">
      <c r="A84" s="9">
        <v>0</v>
      </c>
      <c r="B84" s="13" t="s">
        <v>72</v>
      </c>
      <c r="C84" s="145" t="s">
        <v>125</v>
      </c>
      <c r="D84" s="154"/>
      <c r="E84" s="35"/>
      <c r="F84" s="173">
        <f t="shared" ref="F84:AJ84" si="73">E84+F83-F85</f>
        <v>0</v>
      </c>
      <c r="G84" s="173">
        <f t="shared" si="73"/>
        <v>0</v>
      </c>
      <c r="H84" s="173">
        <f t="shared" si="73"/>
        <v>0</v>
      </c>
      <c r="I84" s="173">
        <f t="shared" si="73"/>
        <v>0</v>
      </c>
      <c r="J84" s="173">
        <f t="shared" si="73"/>
        <v>0</v>
      </c>
      <c r="K84" s="173">
        <f t="shared" si="73"/>
        <v>0</v>
      </c>
      <c r="L84" s="173">
        <f t="shared" si="73"/>
        <v>0</v>
      </c>
      <c r="M84" s="173">
        <f t="shared" si="73"/>
        <v>0</v>
      </c>
      <c r="N84" s="173">
        <f t="shared" si="73"/>
        <v>0</v>
      </c>
      <c r="O84" s="173">
        <f t="shared" si="73"/>
        <v>0</v>
      </c>
      <c r="P84" s="173">
        <f t="shared" si="73"/>
        <v>0</v>
      </c>
      <c r="Q84" s="173">
        <f t="shared" si="73"/>
        <v>0</v>
      </c>
      <c r="R84" s="173">
        <f t="shared" si="73"/>
        <v>0</v>
      </c>
      <c r="S84" s="173">
        <f t="shared" si="73"/>
        <v>0</v>
      </c>
      <c r="T84" s="173">
        <f t="shared" si="73"/>
        <v>0</v>
      </c>
      <c r="U84" s="173">
        <f t="shared" si="73"/>
        <v>0</v>
      </c>
      <c r="V84" s="173">
        <f t="shared" si="73"/>
        <v>0</v>
      </c>
      <c r="W84" s="173">
        <f t="shared" si="73"/>
        <v>0</v>
      </c>
      <c r="X84" s="173">
        <f t="shared" si="73"/>
        <v>0</v>
      </c>
      <c r="Y84" s="173">
        <f t="shared" si="73"/>
        <v>0</v>
      </c>
      <c r="Z84" s="173">
        <f t="shared" si="73"/>
        <v>0</v>
      </c>
      <c r="AA84" s="173">
        <f t="shared" si="73"/>
        <v>0</v>
      </c>
      <c r="AB84" s="173">
        <f t="shared" si="73"/>
        <v>0</v>
      </c>
      <c r="AC84" s="173">
        <f t="shared" si="73"/>
        <v>0</v>
      </c>
      <c r="AD84" s="173">
        <f t="shared" si="73"/>
        <v>0</v>
      </c>
      <c r="AE84" s="173">
        <f t="shared" si="73"/>
        <v>0</v>
      </c>
      <c r="AF84" s="173">
        <f t="shared" si="73"/>
        <v>0</v>
      </c>
      <c r="AG84" s="173">
        <f t="shared" si="73"/>
        <v>0</v>
      </c>
      <c r="AH84" s="173">
        <f t="shared" si="73"/>
        <v>0</v>
      </c>
      <c r="AI84" s="173">
        <f t="shared" si="73"/>
        <v>0</v>
      </c>
      <c r="AJ84" s="173">
        <f t="shared" si="73"/>
        <v>0</v>
      </c>
      <c r="AK84" s="169">
        <f>AJ84</f>
        <v>0</v>
      </c>
      <c r="AL84" s="32"/>
      <c r="AM84" s="32"/>
      <c r="AO84" s="227">
        <v>0</v>
      </c>
      <c r="AP84" s="42" t="str">
        <f t="shared" ref="AP84:AP95" si="74">AP83</f>
        <v>MFA</v>
      </c>
      <c r="AQ84" s="14" t="str">
        <f t="shared" si="59"/>
        <v>素材在庫計画</v>
      </c>
      <c r="AR84" s="43">
        <f t="shared" si="58"/>
        <v>0</v>
      </c>
      <c r="AT84" s="246" t="s">
        <v>60</v>
      </c>
      <c r="AU84" s="60"/>
      <c r="AV84" s="60"/>
      <c r="AW84" s="60"/>
      <c r="AX84" s="60"/>
    </row>
    <row r="85" spans="1:56" ht="19.5" hidden="1" thickBot="1">
      <c r="A85" s="9">
        <v>0</v>
      </c>
      <c r="B85" s="23" t="str">
        <f t="shared" ref="B85:B90" si="75">B84</f>
        <v>MFAｼﾙﾊﾞ</v>
      </c>
      <c r="C85" s="135" t="s">
        <v>14</v>
      </c>
      <c r="D85" s="135"/>
      <c r="E85" s="278"/>
      <c r="F85" s="279"/>
      <c r="G85" s="279"/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79"/>
      <c r="AI85" s="279"/>
      <c r="AJ85" s="279"/>
      <c r="AK85" s="280">
        <f>SUM(E85:AJ85)</f>
        <v>0</v>
      </c>
      <c r="AL85" s="281"/>
      <c r="AM85" s="123"/>
      <c r="AN85" s="211"/>
      <c r="AO85" s="227">
        <v>0</v>
      </c>
      <c r="AP85" s="42" t="str">
        <f t="shared" si="74"/>
        <v>MFA</v>
      </c>
      <c r="AQ85" s="16" t="str">
        <f t="shared" si="59"/>
        <v>圧検加工計画</v>
      </c>
      <c r="AR85" s="44">
        <f t="shared" si="58"/>
        <v>0</v>
      </c>
      <c r="AT85" s="248" t="s">
        <v>61</v>
      </c>
      <c r="AU85" s="60"/>
      <c r="AV85" s="60"/>
      <c r="AW85" s="60"/>
      <c r="AX85" s="60"/>
    </row>
    <row r="86" spans="1:56" ht="19.5" hidden="1" thickBot="1">
      <c r="A86" s="9">
        <v>0</v>
      </c>
      <c r="B86" s="23" t="str">
        <f t="shared" si="75"/>
        <v>MFAｼﾙﾊﾞ</v>
      </c>
      <c r="C86" s="145" t="s">
        <v>15</v>
      </c>
      <c r="D86" s="155">
        <v>0.08</v>
      </c>
      <c r="E86" s="282"/>
      <c r="F86" s="283">
        <f t="shared" ref="F86:O86" si="76">ROUND(F85*$D86,0)</f>
        <v>0</v>
      </c>
      <c r="G86" s="283">
        <f t="shared" si="76"/>
        <v>0</v>
      </c>
      <c r="H86" s="283">
        <f t="shared" si="76"/>
        <v>0</v>
      </c>
      <c r="I86" s="283">
        <f t="shared" si="76"/>
        <v>0</v>
      </c>
      <c r="J86" s="283">
        <f t="shared" si="76"/>
        <v>0</v>
      </c>
      <c r="K86" s="283">
        <f t="shared" si="76"/>
        <v>0</v>
      </c>
      <c r="L86" s="283">
        <f t="shared" si="76"/>
        <v>0</v>
      </c>
      <c r="M86" s="283">
        <f t="shared" si="76"/>
        <v>0</v>
      </c>
      <c r="N86" s="283">
        <f t="shared" si="76"/>
        <v>0</v>
      </c>
      <c r="O86" s="283">
        <f t="shared" si="76"/>
        <v>0</v>
      </c>
      <c r="P86" s="283">
        <f t="shared" ref="P86:AJ86" si="77">ROUND(P85*$D86,0)</f>
        <v>0</v>
      </c>
      <c r="Q86" s="283">
        <f t="shared" si="77"/>
        <v>0</v>
      </c>
      <c r="R86" s="283">
        <f t="shared" si="77"/>
        <v>0</v>
      </c>
      <c r="S86" s="283">
        <f t="shared" si="77"/>
        <v>0</v>
      </c>
      <c r="T86" s="283">
        <f t="shared" si="77"/>
        <v>0</v>
      </c>
      <c r="U86" s="283">
        <f t="shared" si="77"/>
        <v>0</v>
      </c>
      <c r="V86" s="283">
        <f t="shared" si="77"/>
        <v>0</v>
      </c>
      <c r="W86" s="283">
        <f t="shared" si="77"/>
        <v>0</v>
      </c>
      <c r="X86" s="283">
        <f t="shared" si="77"/>
        <v>0</v>
      </c>
      <c r="Y86" s="283">
        <f t="shared" si="77"/>
        <v>0</v>
      </c>
      <c r="Z86" s="283">
        <f t="shared" si="77"/>
        <v>0</v>
      </c>
      <c r="AA86" s="283">
        <f t="shared" si="77"/>
        <v>0</v>
      </c>
      <c r="AB86" s="283">
        <f t="shared" si="77"/>
        <v>0</v>
      </c>
      <c r="AC86" s="283">
        <f t="shared" si="77"/>
        <v>0</v>
      </c>
      <c r="AD86" s="283">
        <f t="shared" si="77"/>
        <v>0</v>
      </c>
      <c r="AE86" s="283">
        <f t="shared" si="77"/>
        <v>0</v>
      </c>
      <c r="AF86" s="283">
        <f t="shared" si="77"/>
        <v>0</v>
      </c>
      <c r="AG86" s="283">
        <f t="shared" si="77"/>
        <v>0</v>
      </c>
      <c r="AH86" s="283">
        <f t="shared" si="77"/>
        <v>0</v>
      </c>
      <c r="AI86" s="283">
        <f t="shared" si="77"/>
        <v>0</v>
      </c>
      <c r="AJ86" s="283">
        <f t="shared" si="77"/>
        <v>0</v>
      </c>
      <c r="AK86" s="284">
        <f>SUM(F86:AJ86)</f>
        <v>0</v>
      </c>
      <c r="AL86" s="285"/>
      <c r="AM86" s="32"/>
      <c r="AO86" s="227">
        <v>0</v>
      </c>
      <c r="AP86" s="42" t="str">
        <f t="shared" si="74"/>
        <v>MFA</v>
      </c>
      <c r="AQ86" s="17" t="str">
        <f t="shared" si="59"/>
        <v>一次漏れ数</v>
      </c>
      <c r="AR86" s="45">
        <f t="shared" si="58"/>
        <v>0</v>
      </c>
      <c r="AT86" s="246" t="s">
        <v>60</v>
      </c>
      <c r="AU86" s="60"/>
      <c r="AV86" s="60"/>
      <c r="AW86" s="60"/>
      <c r="AX86" s="60"/>
    </row>
    <row r="87" spans="1:56" ht="19.5" hidden="1" thickBot="1">
      <c r="A87" s="9">
        <v>0</v>
      </c>
      <c r="B87" s="23" t="str">
        <f t="shared" si="75"/>
        <v>MFAｼﾙﾊﾞ</v>
      </c>
      <c r="C87" s="145" t="s">
        <v>16</v>
      </c>
      <c r="D87" s="155"/>
      <c r="E87" s="282"/>
      <c r="F87" s="283">
        <f t="shared" ref="F87:AJ87" si="78">E87+F86-F88</f>
        <v>0</v>
      </c>
      <c r="G87" s="283">
        <f t="shared" si="78"/>
        <v>0</v>
      </c>
      <c r="H87" s="283">
        <f t="shared" si="78"/>
        <v>0</v>
      </c>
      <c r="I87" s="283">
        <f t="shared" si="78"/>
        <v>0</v>
      </c>
      <c r="J87" s="283">
        <f t="shared" si="78"/>
        <v>0</v>
      </c>
      <c r="K87" s="283">
        <f t="shared" si="78"/>
        <v>0</v>
      </c>
      <c r="L87" s="283">
        <f t="shared" si="78"/>
        <v>0</v>
      </c>
      <c r="M87" s="283">
        <f t="shared" si="78"/>
        <v>0</v>
      </c>
      <c r="N87" s="283">
        <f t="shared" si="78"/>
        <v>0</v>
      </c>
      <c r="O87" s="283">
        <f t="shared" si="78"/>
        <v>0</v>
      </c>
      <c r="P87" s="283">
        <f t="shared" si="78"/>
        <v>0</v>
      </c>
      <c r="Q87" s="283">
        <f t="shared" si="78"/>
        <v>0</v>
      </c>
      <c r="R87" s="283">
        <f t="shared" si="78"/>
        <v>0</v>
      </c>
      <c r="S87" s="283">
        <f t="shared" si="78"/>
        <v>0</v>
      </c>
      <c r="T87" s="283">
        <f t="shared" si="78"/>
        <v>0</v>
      </c>
      <c r="U87" s="283">
        <f t="shared" si="78"/>
        <v>0</v>
      </c>
      <c r="V87" s="283">
        <f t="shared" si="78"/>
        <v>0</v>
      </c>
      <c r="W87" s="283">
        <f t="shared" si="78"/>
        <v>0</v>
      </c>
      <c r="X87" s="283">
        <f t="shared" si="78"/>
        <v>0</v>
      </c>
      <c r="Y87" s="283">
        <f t="shared" si="78"/>
        <v>0</v>
      </c>
      <c r="Z87" s="283">
        <f t="shared" si="78"/>
        <v>0</v>
      </c>
      <c r="AA87" s="283">
        <f t="shared" si="78"/>
        <v>0</v>
      </c>
      <c r="AB87" s="283">
        <f t="shared" si="78"/>
        <v>0</v>
      </c>
      <c r="AC87" s="283">
        <f t="shared" si="78"/>
        <v>0</v>
      </c>
      <c r="AD87" s="283">
        <f t="shared" si="78"/>
        <v>0</v>
      </c>
      <c r="AE87" s="283">
        <f t="shared" si="78"/>
        <v>0</v>
      </c>
      <c r="AF87" s="283">
        <f t="shared" si="78"/>
        <v>0</v>
      </c>
      <c r="AG87" s="283">
        <f t="shared" si="78"/>
        <v>0</v>
      </c>
      <c r="AH87" s="283">
        <f t="shared" si="78"/>
        <v>0</v>
      </c>
      <c r="AI87" s="283">
        <f t="shared" si="78"/>
        <v>0</v>
      </c>
      <c r="AJ87" s="283">
        <f t="shared" si="78"/>
        <v>0</v>
      </c>
      <c r="AK87" s="284">
        <f>AJ87</f>
        <v>0</v>
      </c>
      <c r="AL87" s="285"/>
      <c r="AM87" s="32"/>
      <c r="AO87" s="227">
        <v>0</v>
      </c>
      <c r="AP87" s="42" t="str">
        <f t="shared" si="74"/>
        <v>MFA</v>
      </c>
      <c r="AQ87" s="18" t="str">
        <f t="shared" si="59"/>
        <v>一次漏れ在庫</v>
      </c>
      <c r="AR87" s="46">
        <f t="shared" si="58"/>
        <v>0</v>
      </c>
      <c r="AT87" s="246" t="s">
        <v>60</v>
      </c>
      <c r="AU87" s="60"/>
      <c r="AV87" s="60"/>
      <c r="AW87" s="60"/>
      <c r="AX87" s="60"/>
    </row>
    <row r="88" spans="1:56" ht="19.5" hidden="1" thickBot="1">
      <c r="A88" s="9">
        <v>0</v>
      </c>
      <c r="B88" s="23" t="str">
        <f t="shared" si="75"/>
        <v>MFAｼﾙﾊﾞ</v>
      </c>
      <c r="C88" s="145" t="s">
        <v>17</v>
      </c>
      <c r="D88" s="155"/>
      <c r="E88" s="282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3"/>
      <c r="AI88" s="283"/>
      <c r="AJ88" s="283"/>
      <c r="AK88" s="284">
        <f>SUM(F88:AJ88)</f>
        <v>0</v>
      </c>
      <c r="AL88" s="285"/>
      <c r="AM88" s="32"/>
      <c r="AO88" s="227">
        <v>0</v>
      </c>
      <c r="AP88" s="42" t="str">
        <f t="shared" si="74"/>
        <v>MFA</v>
      </c>
      <c r="AQ88" s="18" t="str">
        <f t="shared" si="59"/>
        <v>二次圧検計画</v>
      </c>
      <c r="AR88" s="46">
        <f t="shared" si="58"/>
        <v>0</v>
      </c>
      <c r="AT88" s="246" t="s">
        <v>60</v>
      </c>
      <c r="AU88" s="60"/>
      <c r="AV88" s="60"/>
      <c r="AW88" s="60"/>
      <c r="AX88" s="60"/>
    </row>
    <row r="89" spans="1:56" ht="19.5" hidden="1" thickBot="1">
      <c r="A89" s="9">
        <v>0</v>
      </c>
      <c r="B89" s="23" t="str">
        <f t="shared" si="75"/>
        <v>MFAｼﾙﾊﾞ</v>
      </c>
      <c r="C89" s="145" t="s">
        <v>18</v>
      </c>
      <c r="D89" s="155">
        <v>0.5</v>
      </c>
      <c r="E89" s="282"/>
      <c r="F89" s="283">
        <f t="shared" ref="F89:O89" si="79">ROUND(F88*$D89,0)</f>
        <v>0</v>
      </c>
      <c r="G89" s="283">
        <f t="shared" si="79"/>
        <v>0</v>
      </c>
      <c r="H89" s="283">
        <f t="shared" si="79"/>
        <v>0</v>
      </c>
      <c r="I89" s="283">
        <f t="shared" si="79"/>
        <v>0</v>
      </c>
      <c r="J89" s="283">
        <f t="shared" si="79"/>
        <v>0</v>
      </c>
      <c r="K89" s="283">
        <f t="shared" si="79"/>
        <v>0</v>
      </c>
      <c r="L89" s="283">
        <f t="shared" si="79"/>
        <v>0</v>
      </c>
      <c r="M89" s="283">
        <f t="shared" si="79"/>
        <v>0</v>
      </c>
      <c r="N89" s="283">
        <f t="shared" si="79"/>
        <v>0</v>
      </c>
      <c r="O89" s="283">
        <f t="shared" si="79"/>
        <v>0</v>
      </c>
      <c r="P89" s="283">
        <f t="shared" ref="P89:AJ89" si="80">ROUND(P88*$D89,0)</f>
        <v>0</v>
      </c>
      <c r="Q89" s="283">
        <f t="shared" si="80"/>
        <v>0</v>
      </c>
      <c r="R89" s="283">
        <f t="shared" si="80"/>
        <v>0</v>
      </c>
      <c r="S89" s="283">
        <f t="shared" si="80"/>
        <v>0</v>
      </c>
      <c r="T89" s="283">
        <f t="shared" si="80"/>
        <v>0</v>
      </c>
      <c r="U89" s="283">
        <f t="shared" si="80"/>
        <v>0</v>
      </c>
      <c r="V89" s="283">
        <f t="shared" si="80"/>
        <v>0</v>
      </c>
      <c r="W89" s="283">
        <f t="shared" si="80"/>
        <v>0</v>
      </c>
      <c r="X89" s="283">
        <f t="shared" si="80"/>
        <v>0</v>
      </c>
      <c r="Y89" s="283">
        <f t="shared" si="80"/>
        <v>0</v>
      </c>
      <c r="Z89" s="283">
        <f t="shared" si="80"/>
        <v>0</v>
      </c>
      <c r="AA89" s="283">
        <f t="shared" si="80"/>
        <v>0</v>
      </c>
      <c r="AB89" s="283">
        <f t="shared" si="80"/>
        <v>0</v>
      </c>
      <c r="AC89" s="283">
        <f t="shared" si="80"/>
        <v>0</v>
      </c>
      <c r="AD89" s="283">
        <f t="shared" si="80"/>
        <v>0</v>
      </c>
      <c r="AE89" s="283">
        <f t="shared" si="80"/>
        <v>0</v>
      </c>
      <c r="AF89" s="283">
        <f t="shared" si="80"/>
        <v>0</v>
      </c>
      <c r="AG89" s="283">
        <f t="shared" si="80"/>
        <v>0</v>
      </c>
      <c r="AH89" s="283">
        <f t="shared" si="80"/>
        <v>0</v>
      </c>
      <c r="AI89" s="283">
        <f t="shared" si="80"/>
        <v>0</v>
      </c>
      <c r="AJ89" s="283">
        <f t="shared" si="80"/>
        <v>0</v>
      </c>
      <c r="AK89" s="284">
        <f>SUM(F89:AJ89)</f>
        <v>0</v>
      </c>
      <c r="AL89" s="285"/>
      <c r="AM89" s="32"/>
      <c r="AO89" s="227">
        <v>0</v>
      </c>
      <c r="AP89" s="42" t="str">
        <f t="shared" si="74"/>
        <v>MFA</v>
      </c>
      <c r="AQ89" s="14" t="str">
        <f t="shared" si="59"/>
        <v>二次漏れ数（廃却）</v>
      </c>
      <c r="AR89" s="47">
        <f t="shared" si="58"/>
        <v>0</v>
      </c>
      <c r="AT89" s="246" t="s">
        <v>60</v>
      </c>
      <c r="AU89" s="60"/>
      <c r="AV89" s="60"/>
      <c r="AW89" s="60"/>
      <c r="AX89" s="60"/>
    </row>
    <row r="90" spans="1:56" ht="19.5" hidden="1" thickBot="1">
      <c r="A90" s="9">
        <v>0</v>
      </c>
      <c r="B90" s="23" t="str">
        <f t="shared" si="75"/>
        <v>MFAｼﾙﾊﾞ</v>
      </c>
      <c r="C90" s="135" t="s">
        <v>19</v>
      </c>
      <c r="D90" s="136">
        <f>1-D86</f>
        <v>0.92</v>
      </c>
      <c r="E90" s="286"/>
      <c r="F90" s="287">
        <f t="shared" ref="F90:O90" si="81">(F85-F86)+(F88-F89)</f>
        <v>0</v>
      </c>
      <c r="G90" s="287">
        <f t="shared" si="81"/>
        <v>0</v>
      </c>
      <c r="H90" s="287">
        <f t="shared" si="81"/>
        <v>0</v>
      </c>
      <c r="I90" s="287">
        <f t="shared" si="81"/>
        <v>0</v>
      </c>
      <c r="J90" s="287">
        <f t="shared" si="81"/>
        <v>0</v>
      </c>
      <c r="K90" s="287">
        <f t="shared" si="81"/>
        <v>0</v>
      </c>
      <c r="L90" s="287">
        <f t="shared" si="81"/>
        <v>0</v>
      </c>
      <c r="M90" s="287">
        <f t="shared" si="81"/>
        <v>0</v>
      </c>
      <c r="N90" s="287">
        <f t="shared" si="81"/>
        <v>0</v>
      </c>
      <c r="O90" s="287">
        <f t="shared" si="81"/>
        <v>0</v>
      </c>
      <c r="P90" s="287">
        <f t="shared" ref="P90:AJ90" si="82">(P85-P86)+(P88-P89)</f>
        <v>0</v>
      </c>
      <c r="Q90" s="287">
        <f t="shared" si="82"/>
        <v>0</v>
      </c>
      <c r="R90" s="287">
        <f t="shared" si="82"/>
        <v>0</v>
      </c>
      <c r="S90" s="287">
        <f t="shared" si="82"/>
        <v>0</v>
      </c>
      <c r="T90" s="287">
        <f t="shared" si="82"/>
        <v>0</v>
      </c>
      <c r="U90" s="287">
        <f t="shared" si="82"/>
        <v>0</v>
      </c>
      <c r="V90" s="287">
        <f t="shared" si="82"/>
        <v>0</v>
      </c>
      <c r="W90" s="287">
        <f t="shared" si="82"/>
        <v>0</v>
      </c>
      <c r="X90" s="287">
        <f t="shared" si="82"/>
        <v>0</v>
      </c>
      <c r="Y90" s="287">
        <f t="shared" si="82"/>
        <v>0</v>
      </c>
      <c r="Z90" s="287">
        <f t="shared" si="82"/>
        <v>0</v>
      </c>
      <c r="AA90" s="287">
        <f t="shared" si="82"/>
        <v>0</v>
      </c>
      <c r="AB90" s="287">
        <f t="shared" si="82"/>
        <v>0</v>
      </c>
      <c r="AC90" s="287">
        <f t="shared" si="82"/>
        <v>0</v>
      </c>
      <c r="AD90" s="287">
        <f t="shared" si="82"/>
        <v>0</v>
      </c>
      <c r="AE90" s="287">
        <f t="shared" si="82"/>
        <v>0</v>
      </c>
      <c r="AF90" s="287">
        <f t="shared" si="82"/>
        <v>0</v>
      </c>
      <c r="AG90" s="287">
        <f t="shared" si="82"/>
        <v>0</v>
      </c>
      <c r="AH90" s="287">
        <f t="shared" si="82"/>
        <v>0</v>
      </c>
      <c r="AI90" s="287">
        <f t="shared" si="82"/>
        <v>0</v>
      </c>
      <c r="AJ90" s="287">
        <f t="shared" si="82"/>
        <v>0</v>
      </c>
      <c r="AK90" s="288">
        <f>SUM(E90:AJ90)</f>
        <v>0</v>
      </c>
      <c r="AL90" s="289">
        <f>ROUNDUP(AY90*1.2,0)</f>
        <v>0</v>
      </c>
      <c r="AM90" s="82">
        <f>ROUNDUP(AZ90*1.2,0)</f>
        <v>0</v>
      </c>
      <c r="AN90" s="211"/>
      <c r="AO90" s="227">
        <v>0</v>
      </c>
      <c r="AP90" s="42" t="str">
        <f t="shared" si="74"/>
        <v>MFA</v>
      </c>
      <c r="AQ90" s="11" t="str">
        <f t="shared" si="59"/>
        <v>Ｌ３加工計画</v>
      </c>
      <c r="AR90" s="48">
        <f t="shared" si="58"/>
        <v>0</v>
      </c>
      <c r="AT90" s="248" t="s">
        <v>61</v>
      </c>
      <c r="AU90" s="60"/>
      <c r="AV90" s="60"/>
      <c r="AW90" s="60"/>
      <c r="AX90" s="60"/>
      <c r="AY90" s="12">
        <f>AY352</f>
        <v>0</v>
      </c>
      <c r="AZ90" s="12">
        <f>AZ352</f>
        <v>0</v>
      </c>
    </row>
    <row r="91" spans="1:56" ht="19.5" hidden="1" thickBot="1">
      <c r="A91" s="9">
        <v>0</v>
      </c>
      <c r="B91" s="10" t="s">
        <v>71</v>
      </c>
      <c r="C91" s="109" t="s">
        <v>20</v>
      </c>
      <c r="D91" s="109"/>
      <c r="E91" s="290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  <c r="AG91" s="291"/>
      <c r="AH91" s="291"/>
      <c r="AI91" s="291"/>
      <c r="AJ91" s="291"/>
      <c r="AK91" s="292">
        <f>SUM(F91:AJ91)</f>
        <v>0</v>
      </c>
      <c r="AL91" s="115"/>
      <c r="AM91" s="112"/>
      <c r="AN91" s="207"/>
      <c r="AO91" s="227">
        <v>0</v>
      </c>
      <c r="AP91" s="42" t="str">
        <f t="shared" si="74"/>
        <v>MFA</v>
      </c>
      <c r="AQ91" s="19" t="str">
        <f t="shared" si="59"/>
        <v>組立計画</v>
      </c>
      <c r="AR91" s="49">
        <f t="shared" si="58"/>
        <v>0</v>
      </c>
      <c r="AT91" s="63" t="s">
        <v>62</v>
      </c>
      <c r="AU91" s="60"/>
      <c r="AV91" s="60"/>
      <c r="AW91" s="60"/>
      <c r="AX91" s="60"/>
    </row>
    <row r="92" spans="1:56" ht="19.5" hidden="1" thickBot="1">
      <c r="A92" s="9">
        <v>0</v>
      </c>
      <c r="B92" s="23" t="str">
        <f>B83</f>
        <v>MFA</v>
      </c>
      <c r="C92" s="113" t="s">
        <v>66</v>
      </c>
      <c r="D92" s="113"/>
      <c r="E92" s="293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  <c r="AA92" s="294"/>
      <c r="AB92" s="294"/>
      <c r="AC92" s="294"/>
      <c r="AD92" s="294"/>
      <c r="AE92" s="294"/>
      <c r="AF92" s="294"/>
      <c r="AG92" s="294"/>
      <c r="AH92" s="294"/>
      <c r="AI92" s="294"/>
      <c r="AJ92" s="294"/>
      <c r="AK92" s="295">
        <f>SUM(F92:AJ92)</f>
        <v>0</v>
      </c>
      <c r="AL92" s="296"/>
      <c r="AM92" s="75"/>
      <c r="AN92" s="207"/>
      <c r="AO92" s="227">
        <v>0</v>
      </c>
      <c r="AP92" s="42" t="str">
        <f t="shared" si="74"/>
        <v>MFA</v>
      </c>
      <c r="AQ92" s="20" t="str">
        <f t="shared" si="59"/>
        <v>ＳＰ</v>
      </c>
      <c r="AR92" s="50">
        <f t="shared" si="58"/>
        <v>0</v>
      </c>
      <c r="AT92" s="63" t="s">
        <v>62</v>
      </c>
      <c r="AU92" s="60"/>
      <c r="AV92" s="60"/>
      <c r="AW92" s="60"/>
      <c r="AX92" s="60"/>
    </row>
    <row r="93" spans="1:56" ht="19.5" hidden="1" thickBot="1">
      <c r="A93" s="9">
        <v>0</v>
      </c>
      <c r="B93" s="23"/>
      <c r="C93" s="314" t="s">
        <v>21</v>
      </c>
      <c r="D93" s="314"/>
      <c r="E93" s="67"/>
      <c r="F93" s="180">
        <f t="shared" ref="F93:AJ93" si="83">SUM(M91:M92)</f>
        <v>0</v>
      </c>
      <c r="G93" s="180">
        <f t="shared" si="83"/>
        <v>0</v>
      </c>
      <c r="H93" s="180">
        <f t="shared" si="83"/>
        <v>0</v>
      </c>
      <c r="I93" s="180">
        <f t="shared" si="83"/>
        <v>0</v>
      </c>
      <c r="J93" s="180">
        <f t="shared" si="83"/>
        <v>0</v>
      </c>
      <c r="K93" s="180">
        <f t="shared" si="83"/>
        <v>0</v>
      </c>
      <c r="L93" s="180">
        <f t="shared" si="83"/>
        <v>0</v>
      </c>
      <c r="M93" s="180">
        <f t="shared" si="83"/>
        <v>0</v>
      </c>
      <c r="N93" s="180">
        <f t="shared" si="83"/>
        <v>0</v>
      </c>
      <c r="O93" s="180">
        <f t="shared" si="83"/>
        <v>0</v>
      </c>
      <c r="P93" s="180">
        <f t="shared" si="83"/>
        <v>0</v>
      </c>
      <c r="Q93" s="180">
        <f t="shared" si="83"/>
        <v>0</v>
      </c>
      <c r="R93" s="180">
        <f t="shared" si="83"/>
        <v>0</v>
      </c>
      <c r="S93" s="180">
        <f t="shared" si="83"/>
        <v>0</v>
      </c>
      <c r="T93" s="180">
        <f t="shared" si="83"/>
        <v>0</v>
      </c>
      <c r="U93" s="180">
        <f t="shared" si="83"/>
        <v>0</v>
      </c>
      <c r="V93" s="180">
        <f t="shared" si="83"/>
        <v>0</v>
      </c>
      <c r="W93" s="180">
        <f t="shared" si="83"/>
        <v>0</v>
      </c>
      <c r="X93" s="180">
        <f t="shared" si="83"/>
        <v>0</v>
      </c>
      <c r="Y93" s="180">
        <f t="shared" si="83"/>
        <v>0</v>
      </c>
      <c r="Z93" s="180">
        <f t="shared" si="83"/>
        <v>0</v>
      </c>
      <c r="AA93" s="180">
        <f t="shared" si="83"/>
        <v>0</v>
      </c>
      <c r="AB93" s="180">
        <f t="shared" si="83"/>
        <v>0</v>
      </c>
      <c r="AC93" s="180">
        <f t="shared" si="83"/>
        <v>0</v>
      </c>
      <c r="AD93" s="180">
        <f t="shared" si="83"/>
        <v>0</v>
      </c>
      <c r="AE93" s="180">
        <f t="shared" si="83"/>
        <v>0</v>
      </c>
      <c r="AF93" s="180">
        <f t="shared" si="83"/>
        <v>0</v>
      </c>
      <c r="AG93" s="180">
        <f t="shared" si="83"/>
        <v>0</v>
      </c>
      <c r="AH93" s="180">
        <f t="shared" si="83"/>
        <v>0</v>
      </c>
      <c r="AI93" s="180">
        <f t="shared" si="83"/>
        <v>0</v>
      </c>
      <c r="AJ93" s="180">
        <f t="shared" si="83"/>
        <v>0</v>
      </c>
      <c r="AK93" s="125">
        <f>SUM(F93:AJ93)</f>
        <v>0</v>
      </c>
      <c r="AL93" s="32"/>
      <c r="AM93" s="32"/>
      <c r="AO93" s="227">
        <v>0</v>
      </c>
      <c r="AP93" s="42" t="str">
        <f t="shared" si="74"/>
        <v>MFA</v>
      </c>
      <c r="AQ93" s="21" t="str">
        <f t="shared" si="59"/>
        <v>解体</v>
      </c>
      <c r="AR93" s="51">
        <f t="shared" si="58"/>
        <v>0</v>
      </c>
      <c r="AT93" s="246" t="s">
        <v>60</v>
      </c>
      <c r="AU93" s="60"/>
      <c r="AV93" s="60"/>
      <c r="AW93" s="60"/>
      <c r="AX93" s="60"/>
    </row>
    <row r="94" spans="1:56" ht="19.5" hidden="1" thickBot="1">
      <c r="A94" s="9">
        <v>0</v>
      </c>
      <c r="B94" s="23"/>
      <c r="C94" s="313" t="s">
        <v>22</v>
      </c>
      <c r="D94" s="313"/>
      <c r="E94" s="68"/>
      <c r="F94" s="181">
        <f t="shared" ref="F94:AJ94" si="84">E94+F90-F93</f>
        <v>0</v>
      </c>
      <c r="G94" s="181">
        <f t="shared" si="84"/>
        <v>0</v>
      </c>
      <c r="H94" s="181">
        <f t="shared" si="84"/>
        <v>0</v>
      </c>
      <c r="I94" s="181">
        <f t="shared" si="84"/>
        <v>0</v>
      </c>
      <c r="J94" s="181">
        <f t="shared" si="84"/>
        <v>0</v>
      </c>
      <c r="K94" s="181">
        <f t="shared" si="84"/>
        <v>0</v>
      </c>
      <c r="L94" s="181">
        <f t="shared" si="84"/>
        <v>0</v>
      </c>
      <c r="M94" s="181">
        <f t="shared" si="84"/>
        <v>0</v>
      </c>
      <c r="N94" s="181">
        <f t="shared" si="84"/>
        <v>0</v>
      </c>
      <c r="O94" s="181">
        <f t="shared" si="84"/>
        <v>0</v>
      </c>
      <c r="P94" s="181">
        <f t="shared" si="84"/>
        <v>0</v>
      </c>
      <c r="Q94" s="181">
        <f t="shared" si="84"/>
        <v>0</v>
      </c>
      <c r="R94" s="181">
        <f t="shared" si="84"/>
        <v>0</v>
      </c>
      <c r="S94" s="181">
        <f t="shared" si="84"/>
        <v>0</v>
      </c>
      <c r="T94" s="181">
        <f t="shared" si="84"/>
        <v>0</v>
      </c>
      <c r="U94" s="181">
        <f t="shared" si="84"/>
        <v>0</v>
      </c>
      <c r="V94" s="181">
        <f t="shared" si="84"/>
        <v>0</v>
      </c>
      <c r="W94" s="181">
        <f t="shared" si="84"/>
        <v>0</v>
      </c>
      <c r="X94" s="181">
        <f t="shared" si="84"/>
        <v>0</v>
      </c>
      <c r="Y94" s="181">
        <f t="shared" si="84"/>
        <v>0</v>
      </c>
      <c r="Z94" s="181">
        <f t="shared" si="84"/>
        <v>0</v>
      </c>
      <c r="AA94" s="181">
        <f t="shared" si="84"/>
        <v>0</v>
      </c>
      <c r="AB94" s="181">
        <f t="shared" si="84"/>
        <v>0</v>
      </c>
      <c r="AC94" s="181">
        <f t="shared" si="84"/>
        <v>0</v>
      </c>
      <c r="AD94" s="181">
        <f t="shared" si="84"/>
        <v>0</v>
      </c>
      <c r="AE94" s="181">
        <f t="shared" si="84"/>
        <v>0</v>
      </c>
      <c r="AF94" s="181">
        <f t="shared" si="84"/>
        <v>0</v>
      </c>
      <c r="AG94" s="181">
        <f t="shared" si="84"/>
        <v>0</v>
      </c>
      <c r="AH94" s="181">
        <f t="shared" si="84"/>
        <v>0</v>
      </c>
      <c r="AI94" s="181">
        <f t="shared" si="84"/>
        <v>0</v>
      </c>
      <c r="AJ94" s="181">
        <f t="shared" si="84"/>
        <v>0</v>
      </c>
      <c r="AK94" s="133"/>
      <c r="AL94" s="32"/>
      <c r="AM94" s="32"/>
      <c r="AO94" s="227">
        <v>0</v>
      </c>
      <c r="AP94" s="42" t="str">
        <f t="shared" si="74"/>
        <v>MFA</v>
      </c>
      <c r="AQ94" s="22" t="str">
        <f t="shared" si="59"/>
        <v>解体在庫</v>
      </c>
      <c r="AR94" s="52">
        <f t="shared" si="58"/>
        <v>0</v>
      </c>
      <c r="AT94" s="246" t="s">
        <v>60</v>
      </c>
      <c r="AU94" s="60"/>
      <c r="AV94" s="60"/>
      <c r="AW94" s="60"/>
      <c r="AX94" s="60"/>
    </row>
    <row r="95" spans="1:56" ht="19.5" hidden="1" thickBot="1">
      <c r="A95" s="9">
        <v>0</v>
      </c>
      <c r="B95" s="312" t="str">
        <f>B83</f>
        <v>MFA</v>
      </c>
      <c r="C95" s="219" t="s">
        <v>23</v>
      </c>
      <c r="D95" s="219"/>
      <c r="E95" s="215"/>
      <c r="F95" s="218">
        <f t="shared" ref="F95:AJ95" si="85">E95+F90-F91-F92</f>
        <v>0</v>
      </c>
      <c r="G95" s="218">
        <f t="shared" si="85"/>
        <v>0</v>
      </c>
      <c r="H95" s="218">
        <f t="shared" si="85"/>
        <v>0</v>
      </c>
      <c r="I95" s="218">
        <f t="shared" si="85"/>
        <v>0</v>
      </c>
      <c r="J95" s="218">
        <f t="shared" si="85"/>
        <v>0</v>
      </c>
      <c r="K95" s="218">
        <f t="shared" si="85"/>
        <v>0</v>
      </c>
      <c r="L95" s="218">
        <f t="shared" si="85"/>
        <v>0</v>
      </c>
      <c r="M95" s="218">
        <f t="shared" si="85"/>
        <v>0</v>
      </c>
      <c r="N95" s="218">
        <f t="shared" si="85"/>
        <v>0</v>
      </c>
      <c r="O95" s="218">
        <f t="shared" si="85"/>
        <v>0</v>
      </c>
      <c r="P95" s="218">
        <f t="shared" si="85"/>
        <v>0</v>
      </c>
      <c r="Q95" s="218">
        <f t="shared" si="85"/>
        <v>0</v>
      </c>
      <c r="R95" s="218">
        <f t="shared" si="85"/>
        <v>0</v>
      </c>
      <c r="S95" s="218">
        <f t="shared" si="85"/>
        <v>0</v>
      </c>
      <c r="T95" s="218">
        <f t="shared" si="85"/>
        <v>0</v>
      </c>
      <c r="U95" s="218">
        <f t="shared" si="85"/>
        <v>0</v>
      </c>
      <c r="V95" s="218">
        <f t="shared" si="85"/>
        <v>0</v>
      </c>
      <c r="W95" s="218">
        <f t="shared" si="85"/>
        <v>0</v>
      </c>
      <c r="X95" s="218">
        <f t="shared" si="85"/>
        <v>0</v>
      </c>
      <c r="Y95" s="218">
        <f t="shared" si="85"/>
        <v>0</v>
      </c>
      <c r="Z95" s="218">
        <f t="shared" si="85"/>
        <v>0</v>
      </c>
      <c r="AA95" s="218">
        <f t="shared" si="85"/>
        <v>0</v>
      </c>
      <c r="AB95" s="218">
        <f t="shared" si="85"/>
        <v>0</v>
      </c>
      <c r="AC95" s="218">
        <f t="shared" si="85"/>
        <v>0</v>
      </c>
      <c r="AD95" s="218">
        <f t="shared" si="85"/>
        <v>0</v>
      </c>
      <c r="AE95" s="218">
        <f t="shared" si="85"/>
        <v>0</v>
      </c>
      <c r="AF95" s="218">
        <f t="shared" si="85"/>
        <v>0</v>
      </c>
      <c r="AG95" s="218">
        <f t="shared" si="85"/>
        <v>0</v>
      </c>
      <c r="AH95" s="218">
        <f t="shared" si="85"/>
        <v>0</v>
      </c>
      <c r="AI95" s="218">
        <f t="shared" si="85"/>
        <v>0</v>
      </c>
      <c r="AJ95" s="218">
        <f t="shared" si="85"/>
        <v>0</v>
      </c>
      <c r="AK95" s="125">
        <f>AJ95</f>
        <v>0</v>
      </c>
      <c r="AL95" s="32"/>
      <c r="AM95" s="32"/>
      <c r="AN95" s="9">
        <f>AK95-AL91</f>
        <v>0</v>
      </c>
      <c r="AO95" s="227">
        <v>0</v>
      </c>
      <c r="AP95" s="53" t="str">
        <f t="shared" si="74"/>
        <v>MFA</v>
      </c>
      <c r="AQ95" s="24" t="str">
        <f t="shared" si="59"/>
        <v>完成品在庫</v>
      </c>
      <c r="AR95" s="54">
        <f t="shared" si="58"/>
        <v>0</v>
      </c>
      <c r="AT95" s="246" t="s">
        <v>60</v>
      </c>
      <c r="AU95" s="60"/>
      <c r="AV95" s="60"/>
      <c r="AW95" s="60"/>
      <c r="AX95" s="60"/>
      <c r="BD95" s="250">
        <f>MIN(F95:AJ95)</f>
        <v>0</v>
      </c>
    </row>
    <row r="96" spans="1:56" ht="19.5" hidden="1" thickBot="1">
      <c r="A96" s="9">
        <v>1</v>
      </c>
      <c r="B96" s="161" t="s">
        <v>111</v>
      </c>
      <c r="C96" s="101" t="s">
        <v>12</v>
      </c>
      <c r="D96" s="101"/>
      <c r="E96" s="88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98">
        <f>SUM(F96:AJ96)</f>
        <v>0</v>
      </c>
      <c r="AL96" s="96">
        <f>ROUNDUP(AL103/0.92,0)</f>
        <v>0</v>
      </c>
      <c r="AM96" s="96">
        <f>ROUNDUP(AM103/0.92,0)</f>
        <v>0</v>
      </c>
      <c r="AN96" s="251"/>
      <c r="AO96" s="227">
        <v>0</v>
      </c>
      <c r="AP96" s="40" t="str">
        <f>B96</f>
        <v>MGS①</v>
      </c>
      <c r="AQ96" s="29" t="str">
        <f t="shared" si="59"/>
        <v>素材納入計画</v>
      </c>
      <c r="AR96" s="41">
        <f t="shared" si="58"/>
        <v>0</v>
      </c>
      <c r="AT96" s="247" t="s">
        <v>59</v>
      </c>
      <c r="AU96" s="60"/>
      <c r="AV96" s="60"/>
      <c r="AW96" s="60"/>
      <c r="AX96" s="60"/>
    </row>
    <row r="97" spans="1:56" ht="19.5" hidden="1" thickBot="1">
      <c r="A97" s="9">
        <v>1</v>
      </c>
      <c r="B97" s="65" t="s">
        <v>73</v>
      </c>
      <c r="C97" s="145" t="s">
        <v>125</v>
      </c>
      <c r="D97" s="154"/>
      <c r="E97" s="35"/>
      <c r="F97" s="173">
        <f t="shared" ref="F97:AJ97" si="86">E97+F96-F98</f>
        <v>0</v>
      </c>
      <c r="G97" s="173">
        <f t="shared" si="86"/>
        <v>0</v>
      </c>
      <c r="H97" s="173">
        <f t="shared" si="86"/>
        <v>0</v>
      </c>
      <c r="I97" s="173">
        <f t="shared" si="86"/>
        <v>0</v>
      </c>
      <c r="J97" s="173">
        <f t="shared" si="86"/>
        <v>0</v>
      </c>
      <c r="K97" s="173">
        <f t="shared" si="86"/>
        <v>0</v>
      </c>
      <c r="L97" s="173">
        <f t="shared" si="86"/>
        <v>0</v>
      </c>
      <c r="M97" s="173">
        <f t="shared" si="86"/>
        <v>0</v>
      </c>
      <c r="N97" s="173">
        <f t="shared" si="86"/>
        <v>0</v>
      </c>
      <c r="O97" s="173">
        <f t="shared" si="86"/>
        <v>0</v>
      </c>
      <c r="P97" s="173">
        <f t="shared" si="86"/>
        <v>0</v>
      </c>
      <c r="Q97" s="173">
        <f t="shared" si="86"/>
        <v>0</v>
      </c>
      <c r="R97" s="173">
        <f t="shared" si="86"/>
        <v>0</v>
      </c>
      <c r="S97" s="173">
        <f t="shared" si="86"/>
        <v>0</v>
      </c>
      <c r="T97" s="173">
        <f t="shared" si="86"/>
        <v>0</v>
      </c>
      <c r="U97" s="173">
        <f t="shared" si="86"/>
        <v>0</v>
      </c>
      <c r="V97" s="173">
        <f t="shared" si="86"/>
        <v>0</v>
      </c>
      <c r="W97" s="173">
        <f t="shared" si="86"/>
        <v>0</v>
      </c>
      <c r="X97" s="173">
        <f t="shared" si="86"/>
        <v>0</v>
      </c>
      <c r="Y97" s="173">
        <f t="shared" si="86"/>
        <v>0</v>
      </c>
      <c r="Z97" s="173">
        <f t="shared" si="86"/>
        <v>0</v>
      </c>
      <c r="AA97" s="173">
        <f t="shared" si="86"/>
        <v>0</v>
      </c>
      <c r="AB97" s="173">
        <f t="shared" si="86"/>
        <v>0</v>
      </c>
      <c r="AC97" s="173">
        <f t="shared" si="86"/>
        <v>0</v>
      </c>
      <c r="AD97" s="173">
        <f t="shared" si="86"/>
        <v>0</v>
      </c>
      <c r="AE97" s="173">
        <f t="shared" si="86"/>
        <v>0</v>
      </c>
      <c r="AF97" s="173">
        <f t="shared" si="86"/>
        <v>0</v>
      </c>
      <c r="AG97" s="173">
        <f t="shared" si="86"/>
        <v>0</v>
      </c>
      <c r="AH97" s="173">
        <f t="shared" si="86"/>
        <v>0</v>
      </c>
      <c r="AI97" s="173">
        <f t="shared" si="86"/>
        <v>0</v>
      </c>
      <c r="AJ97" s="173">
        <f t="shared" si="86"/>
        <v>0</v>
      </c>
      <c r="AK97" s="169">
        <f>AJ97</f>
        <v>0</v>
      </c>
      <c r="AL97" s="32"/>
      <c r="AM97" s="32"/>
      <c r="AO97" s="227">
        <v>0</v>
      </c>
      <c r="AP97" s="42" t="str">
        <f t="shared" ref="AP97:AP108" si="87">AP96</f>
        <v>MGS①</v>
      </c>
      <c r="AQ97" s="14" t="str">
        <f t="shared" si="59"/>
        <v>素材在庫計画</v>
      </c>
      <c r="AR97" s="43">
        <f t="shared" si="58"/>
        <v>0</v>
      </c>
      <c r="AT97" s="246" t="s">
        <v>60</v>
      </c>
      <c r="AU97" s="61"/>
      <c r="AV97" s="61"/>
      <c r="AW97" s="61"/>
      <c r="AX97" s="61"/>
    </row>
    <row r="98" spans="1:56" ht="19.5" hidden="1" thickBot="1">
      <c r="A98" s="9">
        <v>1</v>
      </c>
      <c r="B98" s="26" t="s">
        <v>74</v>
      </c>
      <c r="C98" s="135" t="s">
        <v>14</v>
      </c>
      <c r="D98" s="135"/>
      <c r="E98" s="90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17">
        <f>SUM(E98:AJ98)</f>
        <v>0</v>
      </c>
      <c r="AL98" s="123"/>
      <c r="AM98" s="123"/>
      <c r="AN98" s="211"/>
      <c r="AO98" s="227">
        <v>0</v>
      </c>
      <c r="AP98" s="42" t="str">
        <f t="shared" si="87"/>
        <v>MGS①</v>
      </c>
      <c r="AQ98" s="16" t="str">
        <f t="shared" si="59"/>
        <v>圧検加工計画</v>
      </c>
      <c r="AR98" s="44">
        <f t="shared" si="58"/>
        <v>0</v>
      </c>
      <c r="AT98" s="248" t="s">
        <v>61</v>
      </c>
      <c r="AU98" s="61"/>
      <c r="AV98" s="61"/>
      <c r="AW98" s="61"/>
      <c r="AX98" s="61"/>
    </row>
    <row r="99" spans="1:56" ht="19.5" hidden="1" thickBot="1">
      <c r="A99" s="9">
        <v>0</v>
      </c>
      <c r="B99" s="26"/>
      <c r="C99" s="146" t="s">
        <v>15</v>
      </c>
      <c r="D99" s="147">
        <v>0.08</v>
      </c>
      <c r="E99" s="80"/>
      <c r="F99" s="175">
        <f t="shared" ref="F99:O99" si="88">ROUND(F98*$D99,0)</f>
        <v>0</v>
      </c>
      <c r="G99" s="175">
        <f t="shared" si="88"/>
        <v>0</v>
      </c>
      <c r="H99" s="175">
        <f t="shared" si="88"/>
        <v>0</v>
      </c>
      <c r="I99" s="175">
        <f t="shared" si="88"/>
        <v>0</v>
      </c>
      <c r="J99" s="175">
        <f t="shared" si="88"/>
        <v>0</v>
      </c>
      <c r="K99" s="175">
        <f t="shared" si="88"/>
        <v>0</v>
      </c>
      <c r="L99" s="175">
        <f t="shared" si="88"/>
        <v>0</v>
      </c>
      <c r="M99" s="175">
        <f t="shared" si="88"/>
        <v>0</v>
      </c>
      <c r="N99" s="175">
        <f t="shared" si="88"/>
        <v>0</v>
      </c>
      <c r="O99" s="175">
        <f t="shared" si="88"/>
        <v>0</v>
      </c>
      <c r="P99" s="175">
        <f t="shared" ref="P99:AJ99" si="89">ROUND(P98*$D99,0)</f>
        <v>0</v>
      </c>
      <c r="Q99" s="175">
        <f t="shared" si="89"/>
        <v>0</v>
      </c>
      <c r="R99" s="175">
        <f t="shared" si="89"/>
        <v>0</v>
      </c>
      <c r="S99" s="175">
        <f t="shared" si="89"/>
        <v>0</v>
      </c>
      <c r="T99" s="175">
        <f t="shared" si="89"/>
        <v>0</v>
      </c>
      <c r="U99" s="175">
        <f t="shared" si="89"/>
        <v>0</v>
      </c>
      <c r="V99" s="175">
        <f t="shared" si="89"/>
        <v>0</v>
      </c>
      <c r="W99" s="175">
        <f t="shared" si="89"/>
        <v>0</v>
      </c>
      <c r="X99" s="175">
        <f t="shared" si="89"/>
        <v>0</v>
      </c>
      <c r="Y99" s="175">
        <f t="shared" si="89"/>
        <v>0</v>
      </c>
      <c r="Z99" s="175">
        <f t="shared" si="89"/>
        <v>0</v>
      </c>
      <c r="AA99" s="175">
        <f t="shared" si="89"/>
        <v>0</v>
      </c>
      <c r="AB99" s="175">
        <f t="shared" si="89"/>
        <v>0</v>
      </c>
      <c r="AC99" s="175">
        <f t="shared" si="89"/>
        <v>0</v>
      </c>
      <c r="AD99" s="175">
        <f t="shared" si="89"/>
        <v>0</v>
      </c>
      <c r="AE99" s="175">
        <f t="shared" si="89"/>
        <v>0</v>
      </c>
      <c r="AF99" s="175">
        <f t="shared" si="89"/>
        <v>0</v>
      </c>
      <c r="AG99" s="175">
        <f t="shared" si="89"/>
        <v>0</v>
      </c>
      <c r="AH99" s="175">
        <f t="shared" si="89"/>
        <v>0</v>
      </c>
      <c r="AI99" s="175">
        <f t="shared" si="89"/>
        <v>0</v>
      </c>
      <c r="AJ99" s="175">
        <f t="shared" si="89"/>
        <v>0</v>
      </c>
      <c r="AK99" s="128">
        <f>SUM(F99:AJ99)</f>
        <v>0</v>
      </c>
      <c r="AL99" s="32"/>
      <c r="AM99" s="32"/>
      <c r="AO99" s="227">
        <v>0</v>
      </c>
      <c r="AP99" s="42" t="str">
        <f t="shared" si="87"/>
        <v>MGS①</v>
      </c>
      <c r="AQ99" s="17" t="str">
        <f t="shared" si="59"/>
        <v>一次漏れ数</v>
      </c>
      <c r="AR99" s="45">
        <f t="shared" si="58"/>
        <v>0</v>
      </c>
      <c r="AT99" s="246" t="s">
        <v>60</v>
      </c>
      <c r="AU99" s="61"/>
      <c r="AV99" s="61"/>
      <c r="AW99" s="61"/>
      <c r="AX99" s="61"/>
    </row>
    <row r="100" spans="1:56" ht="19.5" hidden="1" thickBot="1">
      <c r="A100" s="9">
        <v>0</v>
      </c>
      <c r="B100" s="23"/>
      <c r="C100" s="148" t="s">
        <v>16</v>
      </c>
      <c r="D100" s="149"/>
      <c r="E100" s="66"/>
      <c r="F100" s="176">
        <f t="shared" ref="F100:AJ100" si="90">E100+F99-F101</f>
        <v>0</v>
      </c>
      <c r="G100" s="176">
        <f t="shared" si="90"/>
        <v>0</v>
      </c>
      <c r="H100" s="176">
        <f t="shared" si="90"/>
        <v>0</v>
      </c>
      <c r="I100" s="176">
        <f t="shared" si="90"/>
        <v>0</v>
      </c>
      <c r="J100" s="176">
        <f t="shared" si="90"/>
        <v>0</v>
      </c>
      <c r="K100" s="176">
        <f t="shared" si="90"/>
        <v>0</v>
      </c>
      <c r="L100" s="176">
        <f t="shared" si="90"/>
        <v>0</v>
      </c>
      <c r="M100" s="176">
        <f t="shared" si="90"/>
        <v>0</v>
      </c>
      <c r="N100" s="176">
        <f t="shared" si="90"/>
        <v>0</v>
      </c>
      <c r="O100" s="176">
        <f t="shared" si="90"/>
        <v>0</v>
      </c>
      <c r="P100" s="176">
        <f t="shared" si="90"/>
        <v>0</v>
      </c>
      <c r="Q100" s="176">
        <f t="shared" si="90"/>
        <v>0</v>
      </c>
      <c r="R100" s="176">
        <f t="shared" si="90"/>
        <v>0</v>
      </c>
      <c r="S100" s="176">
        <f t="shared" si="90"/>
        <v>0</v>
      </c>
      <c r="T100" s="176">
        <f t="shared" si="90"/>
        <v>0</v>
      </c>
      <c r="U100" s="176">
        <f t="shared" si="90"/>
        <v>0</v>
      </c>
      <c r="V100" s="176">
        <f t="shared" si="90"/>
        <v>0</v>
      </c>
      <c r="W100" s="176">
        <f t="shared" si="90"/>
        <v>0</v>
      </c>
      <c r="X100" s="176">
        <f t="shared" si="90"/>
        <v>0</v>
      </c>
      <c r="Y100" s="176">
        <f t="shared" si="90"/>
        <v>0</v>
      </c>
      <c r="Z100" s="176">
        <f t="shared" si="90"/>
        <v>0</v>
      </c>
      <c r="AA100" s="176">
        <f t="shared" si="90"/>
        <v>0</v>
      </c>
      <c r="AB100" s="176">
        <f t="shared" si="90"/>
        <v>0</v>
      </c>
      <c r="AC100" s="176">
        <f t="shared" si="90"/>
        <v>0</v>
      </c>
      <c r="AD100" s="176">
        <f t="shared" si="90"/>
        <v>0</v>
      </c>
      <c r="AE100" s="176">
        <f t="shared" si="90"/>
        <v>0</v>
      </c>
      <c r="AF100" s="176">
        <f t="shared" si="90"/>
        <v>0</v>
      </c>
      <c r="AG100" s="176">
        <f t="shared" si="90"/>
        <v>0</v>
      </c>
      <c r="AH100" s="176">
        <f t="shared" si="90"/>
        <v>0</v>
      </c>
      <c r="AI100" s="176">
        <f t="shared" si="90"/>
        <v>0</v>
      </c>
      <c r="AJ100" s="176">
        <f t="shared" si="90"/>
        <v>0</v>
      </c>
      <c r="AK100" s="129">
        <f>AJ100</f>
        <v>0</v>
      </c>
      <c r="AL100" s="32"/>
      <c r="AM100" s="32"/>
      <c r="AO100" s="227">
        <v>0</v>
      </c>
      <c r="AP100" s="42" t="str">
        <f t="shared" si="87"/>
        <v>MGS①</v>
      </c>
      <c r="AQ100" s="18" t="str">
        <f t="shared" si="59"/>
        <v>一次漏れ在庫</v>
      </c>
      <c r="AR100" s="46">
        <f t="shared" si="58"/>
        <v>0</v>
      </c>
      <c r="AT100" s="246" t="s">
        <v>60</v>
      </c>
      <c r="AU100" s="61"/>
      <c r="AV100" s="61"/>
      <c r="AW100" s="61"/>
      <c r="AX100" s="61"/>
    </row>
    <row r="101" spans="1:56" ht="19.5" hidden="1" thickBot="1">
      <c r="A101" s="9">
        <v>0</v>
      </c>
      <c r="B101" s="23"/>
      <c r="C101" s="148" t="s">
        <v>17</v>
      </c>
      <c r="D101" s="149"/>
      <c r="E101" s="80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29">
        <f>SUM(F101:AJ101)</f>
        <v>0</v>
      </c>
      <c r="AL101" s="32"/>
      <c r="AM101" s="32"/>
      <c r="AO101" s="227">
        <v>0</v>
      </c>
      <c r="AP101" s="42" t="str">
        <f t="shared" si="87"/>
        <v>MGS①</v>
      </c>
      <c r="AQ101" s="18" t="str">
        <f t="shared" si="59"/>
        <v>二次圧検計画</v>
      </c>
      <c r="AR101" s="46">
        <f t="shared" si="58"/>
        <v>0</v>
      </c>
      <c r="AT101" s="246" t="s">
        <v>60</v>
      </c>
      <c r="AU101" s="61"/>
      <c r="AV101" s="61"/>
      <c r="AW101" s="61"/>
      <c r="AX101" s="61"/>
    </row>
    <row r="102" spans="1:56" ht="19.5" hidden="1" thickBot="1">
      <c r="A102" s="9">
        <v>0</v>
      </c>
      <c r="B102" s="23"/>
      <c r="C102" s="150" t="s">
        <v>18</v>
      </c>
      <c r="D102" s="151">
        <v>0.5</v>
      </c>
      <c r="E102" s="81"/>
      <c r="F102" s="177">
        <f t="shared" ref="F102:O102" si="91">ROUND(F101*$D102,0)</f>
        <v>0</v>
      </c>
      <c r="G102" s="177">
        <f t="shared" si="91"/>
        <v>0</v>
      </c>
      <c r="H102" s="177">
        <f t="shared" si="91"/>
        <v>0</v>
      </c>
      <c r="I102" s="177">
        <f t="shared" si="91"/>
        <v>0</v>
      </c>
      <c r="J102" s="177">
        <f t="shared" si="91"/>
        <v>0</v>
      </c>
      <c r="K102" s="177">
        <f t="shared" si="91"/>
        <v>0</v>
      </c>
      <c r="L102" s="177">
        <f t="shared" si="91"/>
        <v>0</v>
      </c>
      <c r="M102" s="177">
        <f t="shared" si="91"/>
        <v>0</v>
      </c>
      <c r="N102" s="177">
        <f t="shared" si="91"/>
        <v>0</v>
      </c>
      <c r="O102" s="177">
        <f t="shared" si="91"/>
        <v>0</v>
      </c>
      <c r="P102" s="177">
        <f t="shared" ref="P102:AJ102" si="92">ROUND(P101*$D102,0)</f>
        <v>0</v>
      </c>
      <c r="Q102" s="177">
        <f t="shared" si="92"/>
        <v>0</v>
      </c>
      <c r="R102" s="177">
        <f t="shared" si="92"/>
        <v>0</v>
      </c>
      <c r="S102" s="177">
        <f t="shared" si="92"/>
        <v>0</v>
      </c>
      <c r="T102" s="177">
        <f t="shared" si="92"/>
        <v>0</v>
      </c>
      <c r="U102" s="177">
        <f t="shared" si="92"/>
        <v>0</v>
      </c>
      <c r="V102" s="177">
        <f t="shared" si="92"/>
        <v>0</v>
      </c>
      <c r="W102" s="177">
        <f t="shared" si="92"/>
        <v>0</v>
      </c>
      <c r="X102" s="177">
        <f t="shared" si="92"/>
        <v>0</v>
      </c>
      <c r="Y102" s="177">
        <f t="shared" si="92"/>
        <v>0</v>
      </c>
      <c r="Z102" s="177">
        <f t="shared" si="92"/>
        <v>0</v>
      </c>
      <c r="AA102" s="177">
        <f t="shared" si="92"/>
        <v>0</v>
      </c>
      <c r="AB102" s="177">
        <f t="shared" si="92"/>
        <v>0</v>
      </c>
      <c r="AC102" s="177">
        <f t="shared" si="92"/>
        <v>0</v>
      </c>
      <c r="AD102" s="177">
        <f t="shared" si="92"/>
        <v>0</v>
      </c>
      <c r="AE102" s="177">
        <f t="shared" si="92"/>
        <v>0</v>
      </c>
      <c r="AF102" s="177">
        <f t="shared" si="92"/>
        <v>0</v>
      </c>
      <c r="AG102" s="177">
        <f t="shared" si="92"/>
        <v>0</v>
      </c>
      <c r="AH102" s="177">
        <f t="shared" si="92"/>
        <v>0</v>
      </c>
      <c r="AI102" s="177">
        <f t="shared" si="92"/>
        <v>0</v>
      </c>
      <c r="AJ102" s="177">
        <f t="shared" si="92"/>
        <v>0</v>
      </c>
      <c r="AK102" s="130">
        <f>SUM(F102:AJ102)</f>
        <v>0</v>
      </c>
      <c r="AL102" s="32"/>
      <c r="AM102" s="32"/>
      <c r="AO102" s="227">
        <v>0</v>
      </c>
      <c r="AP102" s="42" t="str">
        <f t="shared" si="87"/>
        <v>MGS①</v>
      </c>
      <c r="AQ102" s="14" t="str">
        <f t="shared" si="59"/>
        <v>二次漏れ数（廃却）</v>
      </c>
      <c r="AR102" s="47">
        <f t="shared" si="58"/>
        <v>0</v>
      </c>
      <c r="AT102" s="246" t="s">
        <v>60</v>
      </c>
      <c r="AU102" s="61"/>
      <c r="AV102" s="61"/>
      <c r="AW102" s="61"/>
      <c r="AX102" s="61"/>
    </row>
    <row r="103" spans="1:56" ht="19.5" hidden="1" thickBot="1">
      <c r="A103" s="9">
        <v>1</v>
      </c>
      <c r="B103" s="26" t="s">
        <v>75</v>
      </c>
      <c r="C103" s="135" t="s">
        <v>19</v>
      </c>
      <c r="D103" s="136">
        <f>1-D99</f>
        <v>0.92</v>
      </c>
      <c r="E103" s="90"/>
      <c r="F103" s="174">
        <f t="shared" ref="F103:O103" si="93">(F98-F99)+(F101-F102)</f>
        <v>0</v>
      </c>
      <c r="G103" s="174">
        <f t="shared" si="93"/>
        <v>0</v>
      </c>
      <c r="H103" s="174">
        <f t="shared" si="93"/>
        <v>0</v>
      </c>
      <c r="I103" s="174">
        <f t="shared" si="93"/>
        <v>0</v>
      </c>
      <c r="J103" s="174">
        <f t="shared" si="93"/>
        <v>0</v>
      </c>
      <c r="K103" s="174">
        <f t="shared" si="93"/>
        <v>0</v>
      </c>
      <c r="L103" s="174">
        <f t="shared" si="93"/>
        <v>0</v>
      </c>
      <c r="M103" s="174">
        <f t="shared" si="93"/>
        <v>0</v>
      </c>
      <c r="N103" s="174">
        <f t="shared" si="93"/>
        <v>0</v>
      </c>
      <c r="O103" s="174">
        <f t="shared" si="93"/>
        <v>0</v>
      </c>
      <c r="P103" s="174">
        <f t="shared" ref="P103:AJ103" si="94">(P98-P99)+(P101-P102)</f>
        <v>0</v>
      </c>
      <c r="Q103" s="174">
        <f t="shared" si="94"/>
        <v>0</v>
      </c>
      <c r="R103" s="174">
        <f t="shared" si="94"/>
        <v>0</v>
      </c>
      <c r="S103" s="174">
        <f t="shared" si="94"/>
        <v>0</v>
      </c>
      <c r="T103" s="174">
        <f t="shared" si="94"/>
        <v>0</v>
      </c>
      <c r="U103" s="174">
        <f t="shared" si="94"/>
        <v>0</v>
      </c>
      <c r="V103" s="174">
        <f t="shared" si="94"/>
        <v>0</v>
      </c>
      <c r="W103" s="174">
        <f t="shared" si="94"/>
        <v>0</v>
      </c>
      <c r="X103" s="174">
        <f t="shared" si="94"/>
        <v>0</v>
      </c>
      <c r="Y103" s="174">
        <f t="shared" si="94"/>
        <v>0</v>
      </c>
      <c r="Z103" s="174">
        <f t="shared" si="94"/>
        <v>0</v>
      </c>
      <c r="AA103" s="174">
        <f t="shared" si="94"/>
        <v>0</v>
      </c>
      <c r="AB103" s="174">
        <f t="shared" si="94"/>
        <v>0</v>
      </c>
      <c r="AC103" s="174">
        <f t="shared" si="94"/>
        <v>0</v>
      </c>
      <c r="AD103" s="174">
        <f t="shared" si="94"/>
        <v>0</v>
      </c>
      <c r="AE103" s="174">
        <f t="shared" si="94"/>
        <v>0</v>
      </c>
      <c r="AF103" s="174">
        <f t="shared" si="94"/>
        <v>0</v>
      </c>
      <c r="AG103" s="174">
        <f t="shared" si="94"/>
        <v>0</v>
      </c>
      <c r="AH103" s="174">
        <f t="shared" si="94"/>
        <v>0</v>
      </c>
      <c r="AI103" s="174">
        <f t="shared" si="94"/>
        <v>0</v>
      </c>
      <c r="AJ103" s="174">
        <f t="shared" si="94"/>
        <v>0</v>
      </c>
      <c r="AK103" s="117">
        <f>SUM(E103:AJ103)</f>
        <v>0</v>
      </c>
      <c r="AL103" s="82">
        <f>ROUNDUP(AY103*1.2,0)</f>
        <v>0</v>
      </c>
      <c r="AM103" s="82">
        <f>ROUNDUP(AZ103*1.2,0)</f>
        <v>0</v>
      </c>
      <c r="AN103" s="211"/>
      <c r="AO103" s="227">
        <v>0</v>
      </c>
      <c r="AP103" s="42" t="str">
        <f t="shared" si="87"/>
        <v>MGS①</v>
      </c>
      <c r="AQ103" s="11" t="str">
        <f t="shared" si="59"/>
        <v>Ｌ３加工計画</v>
      </c>
      <c r="AR103" s="48">
        <f t="shared" si="58"/>
        <v>0</v>
      </c>
      <c r="AT103" s="248" t="s">
        <v>61</v>
      </c>
      <c r="AU103" s="61"/>
      <c r="AV103" s="61"/>
      <c r="AW103" s="61"/>
      <c r="AX103" s="61"/>
      <c r="AY103" s="12">
        <f>AY353</f>
        <v>0</v>
      </c>
      <c r="AZ103" s="12">
        <f>AZ353</f>
        <v>0</v>
      </c>
    </row>
    <row r="104" spans="1:56" ht="19.5" hidden="1" thickBot="1">
      <c r="A104" s="9">
        <v>1</v>
      </c>
      <c r="B104" s="25" t="s">
        <v>36</v>
      </c>
      <c r="C104" s="109" t="s">
        <v>20</v>
      </c>
      <c r="D104" s="109"/>
      <c r="E104" s="77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04">
        <f>SUM(F104:AJ104)</f>
        <v>0</v>
      </c>
      <c r="AL104" s="112"/>
      <c r="AM104" s="112"/>
      <c r="AN104" s="207"/>
      <c r="AO104" s="227">
        <v>0</v>
      </c>
      <c r="AP104" s="42" t="str">
        <f t="shared" si="87"/>
        <v>MGS①</v>
      </c>
      <c r="AQ104" s="19" t="str">
        <f t="shared" si="59"/>
        <v>組立計画</v>
      </c>
      <c r="AR104" s="49">
        <f t="shared" si="58"/>
        <v>0</v>
      </c>
      <c r="AT104" s="63" t="s">
        <v>62</v>
      </c>
      <c r="AU104" s="60"/>
      <c r="AV104" s="60"/>
      <c r="AW104" s="60"/>
      <c r="AX104" s="60"/>
    </row>
    <row r="105" spans="1:56" ht="19.5" hidden="1" thickBot="1">
      <c r="A105" s="9">
        <v>1</v>
      </c>
      <c r="B105" s="25" t="s">
        <v>37</v>
      </c>
      <c r="C105" s="111" t="s">
        <v>66</v>
      </c>
      <c r="D105" s="111"/>
      <c r="E105" s="74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07">
        <f>SUM(F105:AJ105)</f>
        <v>0</v>
      </c>
      <c r="AL105" s="75"/>
      <c r="AM105" s="75"/>
      <c r="AN105" s="207"/>
      <c r="AO105" s="227">
        <v>0</v>
      </c>
      <c r="AP105" s="42" t="str">
        <f t="shared" si="87"/>
        <v>MGS①</v>
      </c>
      <c r="AQ105" s="20" t="str">
        <f t="shared" si="59"/>
        <v>ＳＰ</v>
      </c>
      <c r="AR105" s="50">
        <f t="shared" si="58"/>
        <v>0</v>
      </c>
      <c r="AT105" s="63" t="s">
        <v>62</v>
      </c>
      <c r="AU105" s="60"/>
      <c r="AV105" s="60"/>
      <c r="AW105" s="60"/>
      <c r="AX105" s="60"/>
    </row>
    <row r="106" spans="1:56" ht="19.5" hidden="1" thickBot="1">
      <c r="A106" s="9">
        <v>1</v>
      </c>
      <c r="B106" s="13" t="s">
        <v>46</v>
      </c>
      <c r="C106" s="152" t="s">
        <v>21</v>
      </c>
      <c r="D106" s="152"/>
      <c r="E106" s="67"/>
      <c r="F106" s="180">
        <f t="shared" ref="F106:AJ106" si="95">SUBTOTAL(9,L104:L105)</f>
        <v>0</v>
      </c>
      <c r="G106" s="180">
        <f t="shared" si="95"/>
        <v>0</v>
      </c>
      <c r="H106" s="180">
        <f t="shared" si="95"/>
        <v>0</v>
      </c>
      <c r="I106" s="180">
        <f t="shared" si="95"/>
        <v>0</v>
      </c>
      <c r="J106" s="180">
        <f t="shared" si="95"/>
        <v>0</v>
      </c>
      <c r="K106" s="180">
        <f t="shared" si="95"/>
        <v>0</v>
      </c>
      <c r="L106" s="180">
        <f t="shared" si="95"/>
        <v>0</v>
      </c>
      <c r="M106" s="180">
        <f t="shared" si="95"/>
        <v>0</v>
      </c>
      <c r="N106" s="180">
        <f t="shared" si="95"/>
        <v>0</v>
      </c>
      <c r="O106" s="180">
        <f t="shared" si="95"/>
        <v>0</v>
      </c>
      <c r="P106" s="180">
        <f t="shared" si="95"/>
        <v>0</v>
      </c>
      <c r="Q106" s="180">
        <f t="shared" si="95"/>
        <v>0</v>
      </c>
      <c r="R106" s="180">
        <f t="shared" si="95"/>
        <v>0</v>
      </c>
      <c r="S106" s="180">
        <f t="shared" si="95"/>
        <v>0</v>
      </c>
      <c r="T106" s="180">
        <f t="shared" si="95"/>
        <v>0</v>
      </c>
      <c r="U106" s="180">
        <f t="shared" si="95"/>
        <v>0</v>
      </c>
      <c r="V106" s="180">
        <f t="shared" si="95"/>
        <v>0</v>
      </c>
      <c r="W106" s="180">
        <f t="shared" si="95"/>
        <v>0</v>
      </c>
      <c r="X106" s="180">
        <f t="shared" si="95"/>
        <v>0</v>
      </c>
      <c r="Y106" s="180">
        <f t="shared" si="95"/>
        <v>0</v>
      </c>
      <c r="Z106" s="180">
        <f t="shared" si="95"/>
        <v>0</v>
      </c>
      <c r="AA106" s="180">
        <f t="shared" si="95"/>
        <v>0</v>
      </c>
      <c r="AB106" s="180">
        <f t="shared" si="95"/>
        <v>0</v>
      </c>
      <c r="AC106" s="180">
        <f t="shared" si="95"/>
        <v>0</v>
      </c>
      <c r="AD106" s="180">
        <f t="shared" si="95"/>
        <v>0</v>
      </c>
      <c r="AE106" s="180">
        <f t="shared" si="95"/>
        <v>0</v>
      </c>
      <c r="AF106" s="180">
        <f t="shared" si="95"/>
        <v>0</v>
      </c>
      <c r="AG106" s="180">
        <f t="shared" si="95"/>
        <v>0</v>
      </c>
      <c r="AH106" s="180">
        <f t="shared" si="95"/>
        <v>0</v>
      </c>
      <c r="AI106" s="180">
        <f t="shared" si="95"/>
        <v>0</v>
      </c>
      <c r="AJ106" s="180">
        <f t="shared" si="95"/>
        <v>0</v>
      </c>
      <c r="AK106" s="131">
        <f>SUM(F106:AJ106)</f>
        <v>0</v>
      </c>
      <c r="AL106" s="32"/>
      <c r="AM106" s="32"/>
      <c r="AO106" s="227">
        <v>0</v>
      </c>
      <c r="AP106" s="42" t="str">
        <f t="shared" si="87"/>
        <v>MGS①</v>
      </c>
      <c r="AQ106" s="21" t="str">
        <f t="shared" si="59"/>
        <v>解体</v>
      </c>
      <c r="AR106" s="51">
        <f t="shared" si="58"/>
        <v>0</v>
      </c>
      <c r="AT106" s="246" t="s">
        <v>60</v>
      </c>
      <c r="AU106" s="60"/>
      <c r="AV106" s="60"/>
      <c r="AW106" s="60"/>
      <c r="AX106" s="60"/>
    </row>
    <row r="107" spans="1:56" ht="19.5" hidden="1" thickBot="1">
      <c r="A107" s="9">
        <v>1</v>
      </c>
      <c r="B107" s="30" t="s">
        <v>53</v>
      </c>
      <c r="C107" s="153" t="s">
        <v>22</v>
      </c>
      <c r="D107" s="153"/>
      <c r="E107" s="68"/>
      <c r="F107" s="181">
        <f t="shared" ref="F107:AJ107" si="96">E107+F103-F106</f>
        <v>0</v>
      </c>
      <c r="G107" s="181">
        <f t="shared" si="96"/>
        <v>0</v>
      </c>
      <c r="H107" s="181">
        <f t="shared" si="96"/>
        <v>0</v>
      </c>
      <c r="I107" s="181">
        <f t="shared" si="96"/>
        <v>0</v>
      </c>
      <c r="J107" s="181">
        <f t="shared" si="96"/>
        <v>0</v>
      </c>
      <c r="K107" s="181">
        <f t="shared" si="96"/>
        <v>0</v>
      </c>
      <c r="L107" s="181">
        <f t="shared" si="96"/>
        <v>0</v>
      </c>
      <c r="M107" s="181">
        <f t="shared" si="96"/>
        <v>0</v>
      </c>
      <c r="N107" s="181">
        <f t="shared" si="96"/>
        <v>0</v>
      </c>
      <c r="O107" s="181">
        <f t="shared" si="96"/>
        <v>0</v>
      </c>
      <c r="P107" s="181">
        <f t="shared" si="96"/>
        <v>0</v>
      </c>
      <c r="Q107" s="181">
        <f t="shared" si="96"/>
        <v>0</v>
      </c>
      <c r="R107" s="181">
        <f t="shared" si="96"/>
        <v>0</v>
      </c>
      <c r="S107" s="181">
        <f t="shared" si="96"/>
        <v>0</v>
      </c>
      <c r="T107" s="181">
        <f t="shared" si="96"/>
        <v>0</v>
      </c>
      <c r="U107" s="181">
        <f t="shared" si="96"/>
        <v>0</v>
      </c>
      <c r="V107" s="181">
        <f t="shared" si="96"/>
        <v>0</v>
      </c>
      <c r="W107" s="181">
        <f t="shared" si="96"/>
        <v>0</v>
      </c>
      <c r="X107" s="181">
        <f t="shared" si="96"/>
        <v>0</v>
      </c>
      <c r="Y107" s="181">
        <f t="shared" si="96"/>
        <v>0</v>
      </c>
      <c r="Z107" s="181">
        <f t="shared" si="96"/>
        <v>0</v>
      </c>
      <c r="AA107" s="181">
        <f t="shared" si="96"/>
        <v>0</v>
      </c>
      <c r="AB107" s="181">
        <f t="shared" si="96"/>
        <v>0</v>
      </c>
      <c r="AC107" s="181">
        <f t="shared" si="96"/>
        <v>0</v>
      </c>
      <c r="AD107" s="181">
        <f t="shared" si="96"/>
        <v>0</v>
      </c>
      <c r="AE107" s="181">
        <f t="shared" si="96"/>
        <v>0</v>
      </c>
      <c r="AF107" s="181">
        <f t="shared" si="96"/>
        <v>0</v>
      </c>
      <c r="AG107" s="181">
        <f t="shared" si="96"/>
        <v>0</v>
      </c>
      <c r="AH107" s="181">
        <f t="shared" si="96"/>
        <v>0</v>
      </c>
      <c r="AI107" s="181">
        <f t="shared" si="96"/>
        <v>0</v>
      </c>
      <c r="AJ107" s="181">
        <f t="shared" si="96"/>
        <v>0</v>
      </c>
      <c r="AK107" s="132"/>
      <c r="AL107" s="32"/>
      <c r="AM107" s="32"/>
      <c r="AO107" s="227">
        <v>0</v>
      </c>
      <c r="AP107" s="42" t="str">
        <f t="shared" si="87"/>
        <v>MGS①</v>
      </c>
      <c r="AQ107" s="22" t="str">
        <f t="shared" si="59"/>
        <v>解体在庫</v>
      </c>
      <c r="AR107" s="52">
        <f t="shared" si="58"/>
        <v>0</v>
      </c>
      <c r="AT107" s="246" t="s">
        <v>60</v>
      </c>
      <c r="AU107" s="60"/>
      <c r="AV107" s="60"/>
      <c r="AW107" s="60"/>
      <c r="AX107" s="60"/>
    </row>
    <row r="108" spans="1:56" ht="19.5" hidden="1" thickBot="1">
      <c r="A108" s="9">
        <v>1</v>
      </c>
      <c r="B108" s="85" t="s">
        <v>54</v>
      </c>
      <c r="C108" s="138" t="s">
        <v>23</v>
      </c>
      <c r="D108" s="138"/>
      <c r="E108" s="215"/>
      <c r="F108" s="218">
        <f t="shared" ref="F108:AJ108" si="97">E108+F103-F104-F105</f>
        <v>0</v>
      </c>
      <c r="G108" s="218">
        <f t="shared" si="97"/>
        <v>0</v>
      </c>
      <c r="H108" s="218">
        <f t="shared" si="97"/>
        <v>0</v>
      </c>
      <c r="I108" s="218">
        <f t="shared" si="97"/>
        <v>0</v>
      </c>
      <c r="J108" s="218">
        <f t="shared" si="97"/>
        <v>0</v>
      </c>
      <c r="K108" s="218">
        <f t="shared" si="97"/>
        <v>0</v>
      </c>
      <c r="L108" s="218">
        <f t="shared" si="97"/>
        <v>0</v>
      </c>
      <c r="M108" s="218">
        <f t="shared" si="97"/>
        <v>0</v>
      </c>
      <c r="N108" s="218">
        <f t="shared" si="97"/>
        <v>0</v>
      </c>
      <c r="O108" s="218">
        <f t="shared" si="97"/>
        <v>0</v>
      </c>
      <c r="P108" s="218">
        <f t="shared" si="97"/>
        <v>0</v>
      </c>
      <c r="Q108" s="218">
        <f t="shared" si="97"/>
        <v>0</v>
      </c>
      <c r="R108" s="218">
        <f t="shared" si="97"/>
        <v>0</v>
      </c>
      <c r="S108" s="218">
        <f t="shared" si="97"/>
        <v>0</v>
      </c>
      <c r="T108" s="218">
        <f t="shared" si="97"/>
        <v>0</v>
      </c>
      <c r="U108" s="218">
        <f t="shared" si="97"/>
        <v>0</v>
      </c>
      <c r="V108" s="218">
        <f t="shared" si="97"/>
        <v>0</v>
      </c>
      <c r="W108" s="218">
        <f t="shared" si="97"/>
        <v>0</v>
      </c>
      <c r="X108" s="218">
        <f t="shared" si="97"/>
        <v>0</v>
      </c>
      <c r="Y108" s="218">
        <f t="shared" si="97"/>
        <v>0</v>
      </c>
      <c r="Z108" s="218">
        <f t="shared" si="97"/>
        <v>0</v>
      </c>
      <c r="AA108" s="218">
        <f t="shared" si="97"/>
        <v>0</v>
      </c>
      <c r="AB108" s="218">
        <f t="shared" si="97"/>
        <v>0</v>
      </c>
      <c r="AC108" s="218">
        <f t="shared" si="97"/>
        <v>0</v>
      </c>
      <c r="AD108" s="218">
        <f t="shared" si="97"/>
        <v>0</v>
      </c>
      <c r="AE108" s="218">
        <f t="shared" si="97"/>
        <v>0</v>
      </c>
      <c r="AF108" s="218">
        <f t="shared" si="97"/>
        <v>0</v>
      </c>
      <c r="AG108" s="218">
        <f t="shared" si="97"/>
        <v>0</v>
      </c>
      <c r="AH108" s="218">
        <f t="shared" si="97"/>
        <v>0</v>
      </c>
      <c r="AI108" s="218">
        <f t="shared" si="97"/>
        <v>0</v>
      </c>
      <c r="AJ108" s="218">
        <f t="shared" si="97"/>
        <v>0</v>
      </c>
      <c r="AK108" s="222">
        <f>AJ108</f>
        <v>0</v>
      </c>
      <c r="AL108" s="33"/>
      <c r="AM108" s="33"/>
      <c r="AN108" s="9">
        <f>AK108-AL104</f>
        <v>0</v>
      </c>
      <c r="AO108" s="227">
        <v>0</v>
      </c>
      <c r="AP108" s="53" t="str">
        <f t="shared" si="87"/>
        <v>MGS①</v>
      </c>
      <c r="AQ108" s="24" t="str">
        <f t="shared" si="59"/>
        <v>完成品在庫</v>
      </c>
      <c r="AR108" s="54">
        <f t="shared" si="58"/>
        <v>0</v>
      </c>
      <c r="AT108" s="246" t="s">
        <v>60</v>
      </c>
      <c r="AU108" s="60"/>
      <c r="AV108" s="60"/>
      <c r="AW108" s="60"/>
      <c r="AX108" s="60"/>
      <c r="BD108" s="250">
        <f>MIN(F108:AJ108)</f>
        <v>0</v>
      </c>
    </row>
    <row r="109" spans="1:56" ht="19.5" hidden="1" thickBot="1">
      <c r="A109" s="9">
        <v>0</v>
      </c>
      <c r="B109" s="25" t="s">
        <v>112</v>
      </c>
      <c r="C109" s="99" t="s">
        <v>12</v>
      </c>
      <c r="D109" s="99"/>
      <c r="E109" s="89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00">
        <f>SUM(F109:AJ109)</f>
        <v>0</v>
      </c>
      <c r="AL109" s="96">
        <f>ROUNDUP(AL116/0.92,0)</f>
        <v>0</v>
      </c>
      <c r="AM109" s="96">
        <f>ROUNDUP(AM116/0.92,0)</f>
        <v>0</v>
      </c>
      <c r="AN109" s="251"/>
      <c r="AO109" s="227">
        <v>0</v>
      </c>
      <c r="AP109" s="40" t="str">
        <f>B109</f>
        <v>MGS②</v>
      </c>
      <c r="AQ109" s="29" t="str">
        <f t="shared" si="59"/>
        <v>素材納入計画</v>
      </c>
      <c r="AR109" s="41">
        <f t="shared" si="58"/>
        <v>0</v>
      </c>
      <c r="AT109" s="247" t="s">
        <v>59</v>
      </c>
      <c r="AU109" s="60"/>
      <c r="AV109" s="60"/>
      <c r="AW109" s="60"/>
      <c r="AX109" s="60"/>
    </row>
    <row r="110" spans="1:56" ht="19.5" hidden="1" thickBot="1">
      <c r="A110" s="9">
        <v>0</v>
      </c>
      <c r="B110" s="13" t="s">
        <v>24</v>
      </c>
      <c r="C110" s="145" t="s">
        <v>125</v>
      </c>
      <c r="D110" s="154"/>
      <c r="E110" s="35"/>
      <c r="F110" s="173">
        <f t="shared" ref="F110:AJ110" si="98">E110+F109-F111</f>
        <v>0</v>
      </c>
      <c r="G110" s="173">
        <f t="shared" si="98"/>
        <v>0</v>
      </c>
      <c r="H110" s="173">
        <f t="shared" si="98"/>
        <v>0</v>
      </c>
      <c r="I110" s="173">
        <f t="shared" si="98"/>
        <v>0</v>
      </c>
      <c r="J110" s="173">
        <f t="shared" si="98"/>
        <v>0</v>
      </c>
      <c r="K110" s="173">
        <f t="shared" si="98"/>
        <v>0</v>
      </c>
      <c r="L110" s="173">
        <f t="shared" si="98"/>
        <v>0</v>
      </c>
      <c r="M110" s="173">
        <f t="shared" si="98"/>
        <v>0</v>
      </c>
      <c r="N110" s="173">
        <f t="shared" si="98"/>
        <v>0</v>
      </c>
      <c r="O110" s="173">
        <f t="shared" si="98"/>
        <v>0</v>
      </c>
      <c r="P110" s="173">
        <f t="shared" si="98"/>
        <v>0</v>
      </c>
      <c r="Q110" s="173">
        <f t="shared" si="98"/>
        <v>0</v>
      </c>
      <c r="R110" s="173">
        <f t="shared" si="98"/>
        <v>0</v>
      </c>
      <c r="S110" s="173">
        <f t="shared" si="98"/>
        <v>0</v>
      </c>
      <c r="T110" s="173">
        <f t="shared" si="98"/>
        <v>0</v>
      </c>
      <c r="U110" s="173">
        <f t="shared" si="98"/>
        <v>0</v>
      </c>
      <c r="V110" s="173">
        <f t="shared" si="98"/>
        <v>0</v>
      </c>
      <c r="W110" s="173">
        <f t="shared" si="98"/>
        <v>0</v>
      </c>
      <c r="X110" s="173">
        <f t="shared" si="98"/>
        <v>0</v>
      </c>
      <c r="Y110" s="173">
        <f t="shared" si="98"/>
        <v>0</v>
      </c>
      <c r="Z110" s="173">
        <f t="shared" si="98"/>
        <v>0</v>
      </c>
      <c r="AA110" s="173">
        <f t="shared" si="98"/>
        <v>0</v>
      </c>
      <c r="AB110" s="173">
        <f t="shared" si="98"/>
        <v>0</v>
      </c>
      <c r="AC110" s="173">
        <f t="shared" si="98"/>
        <v>0</v>
      </c>
      <c r="AD110" s="173">
        <f t="shared" si="98"/>
        <v>0</v>
      </c>
      <c r="AE110" s="173">
        <f t="shared" si="98"/>
        <v>0</v>
      </c>
      <c r="AF110" s="173">
        <f t="shared" si="98"/>
        <v>0</v>
      </c>
      <c r="AG110" s="173">
        <f t="shared" si="98"/>
        <v>0</v>
      </c>
      <c r="AH110" s="173">
        <f t="shared" si="98"/>
        <v>0</v>
      </c>
      <c r="AI110" s="173">
        <f t="shared" si="98"/>
        <v>0</v>
      </c>
      <c r="AJ110" s="173">
        <f t="shared" si="98"/>
        <v>0</v>
      </c>
      <c r="AK110" s="169">
        <f>AJ110</f>
        <v>0</v>
      </c>
      <c r="AL110" s="32"/>
      <c r="AM110" s="32"/>
      <c r="AO110" s="227">
        <v>0</v>
      </c>
      <c r="AP110" s="42" t="str">
        <f t="shared" ref="AP110:AP121" si="99">AP109</f>
        <v>MGS②</v>
      </c>
      <c r="AQ110" s="14" t="str">
        <f t="shared" si="59"/>
        <v>素材在庫計画</v>
      </c>
      <c r="AR110" s="43">
        <f t="shared" si="58"/>
        <v>0</v>
      </c>
      <c r="AT110" s="246" t="s">
        <v>60</v>
      </c>
      <c r="AU110" s="60"/>
      <c r="AV110" s="60"/>
      <c r="AW110" s="60"/>
      <c r="AX110" s="60"/>
    </row>
    <row r="111" spans="1:56" ht="19.5" hidden="1" thickBot="1">
      <c r="A111" s="9">
        <v>0</v>
      </c>
      <c r="B111" s="26" t="s">
        <v>74</v>
      </c>
      <c r="C111" s="135" t="s">
        <v>14</v>
      </c>
      <c r="D111" s="135"/>
      <c r="E111" s="90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17">
        <f>SUM(E111:AJ111)</f>
        <v>0</v>
      </c>
      <c r="AL111" s="123"/>
      <c r="AM111" s="123"/>
      <c r="AN111" s="211"/>
      <c r="AO111" s="227">
        <v>0</v>
      </c>
      <c r="AP111" s="42" t="str">
        <f t="shared" si="99"/>
        <v>MGS②</v>
      </c>
      <c r="AQ111" s="16" t="str">
        <f t="shared" si="59"/>
        <v>圧検加工計画</v>
      </c>
      <c r="AR111" s="44">
        <f t="shared" si="58"/>
        <v>0</v>
      </c>
      <c r="AT111" s="248" t="s">
        <v>61</v>
      </c>
      <c r="AU111" s="60"/>
      <c r="AV111" s="60"/>
      <c r="AW111" s="60"/>
      <c r="AX111" s="60"/>
    </row>
    <row r="112" spans="1:56" ht="19.5" hidden="1" thickBot="1">
      <c r="A112" s="9">
        <v>0</v>
      </c>
      <c r="B112" s="23" t="str">
        <f>B111</f>
        <v>NC700</v>
      </c>
      <c r="C112" s="145" t="s">
        <v>15</v>
      </c>
      <c r="D112" s="155">
        <v>0.08</v>
      </c>
      <c r="E112" s="69"/>
      <c r="F112" s="186">
        <f t="shared" ref="F112:O112" si="100">ROUND(F111*$D112,0)</f>
        <v>0</v>
      </c>
      <c r="G112" s="186">
        <f t="shared" si="100"/>
        <v>0</v>
      </c>
      <c r="H112" s="186">
        <f t="shared" si="100"/>
        <v>0</v>
      </c>
      <c r="I112" s="186">
        <f t="shared" si="100"/>
        <v>0</v>
      </c>
      <c r="J112" s="186">
        <f t="shared" si="100"/>
        <v>0</v>
      </c>
      <c r="K112" s="186">
        <f t="shared" si="100"/>
        <v>0</v>
      </c>
      <c r="L112" s="186">
        <f t="shared" si="100"/>
        <v>0</v>
      </c>
      <c r="M112" s="186">
        <f t="shared" si="100"/>
        <v>0</v>
      </c>
      <c r="N112" s="186">
        <f t="shared" si="100"/>
        <v>0</v>
      </c>
      <c r="O112" s="186">
        <f t="shared" si="100"/>
        <v>0</v>
      </c>
      <c r="P112" s="186">
        <f t="shared" ref="P112:AJ112" si="101">ROUND(P111*$D112,0)</f>
        <v>0</v>
      </c>
      <c r="Q112" s="186">
        <f t="shared" si="101"/>
        <v>0</v>
      </c>
      <c r="R112" s="186">
        <f t="shared" si="101"/>
        <v>0</v>
      </c>
      <c r="S112" s="186">
        <f t="shared" si="101"/>
        <v>0</v>
      </c>
      <c r="T112" s="186">
        <f t="shared" si="101"/>
        <v>0</v>
      </c>
      <c r="U112" s="186">
        <f t="shared" si="101"/>
        <v>0</v>
      </c>
      <c r="V112" s="186">
        <f t="shared" si="101"/>
        <v>0</v>
      </c>
      <c r="W112" s="186">
        <f t="shared" si="101"/>
        <v>0</v>
      </c>
      <c r="X112" s="186">
        <f t="shared" si="101"/>
        <v>0</v>
      </c>
      <c r="Y112" s="186">
        <f t="shared" si="101"/>
        <v>0</v>
      </c>
      <c r="Z112" s="186">
        <f t="shared" si="101"/>
        <v>0</v>
      </c>
      <c r="AA112" s="186">
        <f t="shared" si="101"/>
        <v>0</v>
      </c>
      <c r="AB112" s="186">
        <f t="shared" si="101"/>
        <v>0</v>
      </c>
      <c r="AC112" s="186">
        <f t="shared" si="101"/>
        <v>0</v>
      </c>
      <c r="AD112" s="186">
        <f t="shared" si="101"/>
        <v>0</v>
      </c>
      <c r="AE112" s="186">
        <f t="shared" si="101"/>
        <v>0</v>
      </c>
      <c r="AF112" s="186">
        <f t="shared" si="101"/>
        <v>0</v>
      </c>
      <c r="AG112" s="186">
        <f t="shared" si="101"/>
        <v>0</v>
      </c>
      <c r="AH112" s="186">
        <f t="shared" si="101"/>
        <v>0</v>
      </c>
      <c r="AI112" s="186">
        <f t="shared" si="101"/>
        <v>0</v>
      </c>
      <c r="AJ112" s="186">
        <f t="shared" si="101"/>
        <v>0</v>
      </c>
      <c r="AK112" s="125">
        <f>SUM(F112:AJ112)</f>
        <v>0</v>
      </c>
      <c r="AL112" s="32"/>
      <c r="AM112" s="32"/>
      <c r="AO112" s="227">
        <v>0</v>
      </c>
      <c r="AP112" s="42" t="str">
        <f t="shared" si="99"/>
        <v>MGS②</v>
      </c>
      <c r="AQ112" s="17" t="str">
        <f t="shared" si="59"/>
        <v>一次漏れ数</v>
      </c>
      <c r="AR112" s="45">
        <f t="shared" si="58"/>
        <v>0</v>
      </c>
      <c r="AT112" s="246" t="s">
        <v>60</v>
      </c>
      <c r="AU112" s="60"/>
      <c r="AV112" s="60"/>
      <c r="AW112" s="60"/>
      <c r="AX112" s="60"/>
    </row>
    <row r="113" spans="1:56" ht="19.5" hidden="1" thickBot="1">
      <c r="A113" s="9">
        <v>0</v>
      </c>
      <c r="B113" s="23" t="str">
        <f>B112</f>
        <v>NC700</v>
      </c>
      <c r="C113" s="145" t="s">
        <v>16</v>
      </c>
      <c r="D113" s="155"/>
      <c r="E113" s="69"/>
      <c r="F113" s="186">
        <f t="shared" ref="F113:AJ113" si="102">E113+F112-F114</f>
        <v>0</v>
      </c>
      <c r="G113" s="186">
        <f t="shared" si="102"/>
        <v>0</v>
      </c>
      <c r="H113" s="186">
        <f t="shared" si="102"/>
        <v>0</v>
      </c>
      <c r="I113" s="186">
        <f t="shared" si="102"/>
        <v>0</v>
      </c>
      <c r="J113" s="186">
        <f t="shared" si="102"/>
        <v>0</v>
      </c>
      <c r="K113" s="186">
        <f t="shared" si="102"/>
        <v>0</v>
      </c>
      <c r="L113" s="186">
        <f t="shared" si="102"/>
        <v>0</v>
      </c>
      <c r="M113" s="186">
        <f t="shared" si="102"/>
        <v>0</v>
      </c>
      <c r="N113" s="186">
        <f t="shared" si="102"/>
        <v>0</v>
      </c>
      <c r="O113" s="186">
        <f t="shared" si="102"/>
        <v>0</v>
      </c>
      <c r="P113" s="186">
        <f t="shared" si="102"/>
        <v>0</v>
      </c>
      <c r="Q113" s="186">
        <f t="shared" si="102"/>
        <v>0</v>
      </c>
      <c r="R113" s="186">
        <f t="shared" si="102"/>
        <v>0</v>
      </c>
      <c r="S113" s="186">
        <f t="shared" si="102"/>
        <v>0</v>
      </c>
      <c r="T113" s="186">
        <f t="shared" si="102"/>
        <v>0</v>
      </c>
      <c r="U113" s="186">
        <f t="shared" si="102"/>
        <v>0</v>
      </c>
      <c r="V113" s="186">
        <f t="shared" si="102"/>
        <v>0</v>
      </c>
      <c r="W113" s="186">
        <f t="shared" si="102"/>
        <v>0</v>
      </c>
      <c r="X113" s="186">
        <f t="shared" si="102"/>
        <v>0</v>
      </c>
      <c r="Y113" s="186">
        <f t="shared" si="102"/>
        <v>0</v>
      </c>
      <c r="Z113" s="186">
        <f t="shared" si="102"/>
        <v>0</v>
      </c>
      <c r="AA113" s="186">
        <f t="shared" si="102"/>
        <v>0</v>
      </c>
      <c r="AB113" s="186">
        <f t="shared" si="102"/>
        <v>0</v>
      </c>
      <c r="AC113" s="186">
        <f t="shared" si="102"/>
        <v>0</v>
      </c>
      <c r="AD113" s="186">
        <f t="shared" si="102"/>
        <v>0</v>
      </c>
      <c r="AE113" s="186">
        <f t="shared" si="102"/>
        <v>0</v>
      </c>
      <c r="AF113" s="186">
        <f t="shared" si="102"/>
        <v>0</v>
      </c>
      <c r="AG113" s="186">
        <f t="shared" si="102"/>
        <v>0</v>
      </c>
      <c r="AH113" s="186">
        <f t="shared" si="102"/>
        <v>0</v>
      </c>
      <c r="AI113" s="186">
        <f t="shared" si="102"/>
        <v>0</v>
      </c>
      <c r="AJ113" s="186">
        <f t="shared" si="102"/>
        <v>0</v>
      </c>
      <c r="AK113" s="125">
        <f>AJ113</f>
        <v>0</v>
      </c>
      <c r="AL113" s="32"/>
      <c r="AM113" s="32"/>
      <c r="AO113" s="227">
        <v>0</v>
      </c>
      <c r="AP113" s="42" t="str">
        <f t="shared" si="99"/>
        <v>MGS②</v>
      </c>
      <c r="AQ113" s="18" t="str">
        <f t="shared" si="59"/>
        <v>一次漏れ在庫</v>
      </c>
      <c r="AR113" s="46">
        <f t="shared" si="58"/>
        <v>0</v>
      </c>
      <c r="AT113" s="246" t="s">
        <v>60</v>
      </c>
      <c r="AU113" s="60"/>
      <c r="AV113" s="60"/>
      <c r="AW113" s="60"/>
      <c r="AX113" s="60"/>
    </row>
    <row r="114" spans="1:56" ht="19.5" hidden="1" thickBot="1">
      <c r="A114" s="9">
        <v>0</v>
      </c>
      <c r="B114" s="23" t="str">
        <f>B113</f>
        <v>NC700</v>
      </c>
      <c r="C114" s="145" t="s">
        <v>17</v>
      </c>
      <c r="D114" s="155"/>
      <c r="E114" s="69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25">
        <f>SUM(F114:AJ114)</f>
        <v>0</v>
      </c>
      <c r="AL114" s="32"/>
      <c r="AM114" s="32"/>
      <c r="AO114" s="227">
        <v>0</v>
      </c>
      <c r="AP114" s="42" t="str">
        <f t="shared" si="99"/>
        <v>MGS②</v>
      </c>
      <c r="AQ114" s="18" t="str">
        <f t="shared" si="59"/>
        <v>二次圧検計画</v>
      </c>
      <c r="AR114" s="46">
        <f t="shared" si="58"/>
        <v>0</v>
      </c>
      <c r="AT114" s="246" t="s">
        <v>60</v>
      </c>
      <c r="AU114" s="60"/>
      <c r="AV114" s="60"/>
      <c r="AW114" s="60"/>
      <c r="AX114" s="60"/>
    </row>
    <row r="115" spans="1:56" ht="19.5" hidden="1" thickBot="1">
      <c r="A115" s="9">
        <v>0</v>
      </c>
      <c r="B115" s="23" t="str">
        <f>B114</f>
        <v>NC700</v>
      </c>
      <c r="C115" s="145" t="s">
        <v>18</v>
      </c>
      <c r="D115" s="155">
        <v>0.5</v>
      </c>
      <c r="E115" s="69"/>
      <c r="F115" s="186">
        <f t="shared" ref="F115:O115" si="103">ROUND(F114*$D115,0)</f>
        <v>0</v>
      </c>
      <c r="G115" s="186">
        <f t="shared" si="103"/>
        <v>0</v>
      </c>
      <c r="H115" s="186">
        <f t="shared" si="103"/>
        <v>0</v>
      </c>
      <c r="I115" s="186">
        <f t="shared" si="103"/>
        <v>0</v>
      </c>
      <c r="J115" s="186">
        <f t="shared" si="103"/>
        <v>0</v>
      </c>
      <c r="K115" s="186">
        <f t="shared" si="103"/>
        <v>0</v>
      </c>
      <c r="L115" s="186">
        <f t="shared" si="103"/>
        <v>0</v>
      </c>
      <c r="M115" s="186">
        <f t="shared" si="103"/>
        <v>0</v>
      </c>
      <c r="N115" s="186">
        <f t="shared" si="103"/>
        <v>0</v>
      </c>
      <c r="O115" s="186">
        <f t="shared" si="103"/>
        <v>0</v>
      </c>
      <c r="P115" s="186">
        <f t="shared" ref="P115:AJ115" si="104">ROUND(P114*$D115,0)</f>
        <v>0</v>
      </c>
      <c r="Q115" s="186">
        <f t="shared" si="104"/>
        <v>0</v>
      </c>
      <c r="R115" s="186">
        <f t="shared" si="104"/>
        <v>0</v>
      </c>
      <c r="S115" s="186">
        <f t="shared" si="104"/>
        <v>0</v>
      </c>
      <c r="T115" s="186">
        <f t="shared" si="104"/>
        <v>0</v>
      </c>
      <c r="U115" s="186">
        <f t="shared" si="104"/>
        <v>0</v>
      </c>
      <c r="V115" s="186">
        <f t="shared" si="104"/>
        <v>0</v>
      </c>
      <c r="W115" s="186">
        <f t="shared" si="104"/>
        <v>0</v>
      </c>
      <c r="X115" s="186">
        <f t="shared" si="104"/>
        <v>0</v>
      </c>
      <c r="Y115" s="186">
        <f t="shared" si="104"/>
        <v>0</v>
      </c>
      <c r="Z115" s="186">
        <f t="shared" si="104"/>
        <v>0</v>
      </c>
      <c r="AA115" s="186">
        <f t="shared" si="104"/>
        <v>0</v>
      </c>
      <c r="AB115" s="186">
        <f t="shared" si="104"/>
        <v>0</v>
      </c>
      <c r="AC115" s="186">
        <f t="shared" si="104"/>
        <v>0</v>
      </c>
      <c r="AD115" s="186">
        <f t="shared" si="104"/>
        <v>0</v>
      </c>
      <c r="AE115" s="186">
        <f t="shared" si="104"/>
        <v>0</v>
      </c>
      <c r="AF115" s="186">
        <f t="shared" si="104"/>
        <v>0</v>
      </c>
      <c r="AG115" s="186">
        <f t="shared" si="104"/>
        <v>0</v>
      </c>
      <c r="AH115" s="186">
        <f t="shared" si="104"/>
        <v>0</v>
      </c>
      <c r="AI115" s="186">
        <f t="shared" si="104"/>
        <v>0</v>
      </c>
      <c r="AJ115" s="186">
        <f t="shared" si="104"/>
        <v>0</v>
      </c>
      <c r="AK115" s="125">
        <f>SUM(F115:AJ115)</f>
        <v>0</v>
      </c>
      <c r="AL115" s="32"/>
      <c r="AM115" s="32"/>
      <c r="AO115" s="227">
        <v>0</v>
      </c>
      <c r="AP115" s="42" t="str">
        <f t="shared" si="99"/>
        <v>MGS②</v>
      </c>
      <c r="AQ115" s="14" t="str">
        <f t="shared" si="59"/>
        <v>二次漏れ数（廃却）</v>
      </c>
      <c r="AR115" s="47">
        <f t="shared" si="58"/>
        <v>0</v>
      </c>
      <c r="AT115" s="246" t="s">
        <v>60</v>
      </c>
      <c r="AU115" s="60"/>
      <c r="AV115" s="60"/>
      <c r="AW115" s="60"/>
      <c r="AX115" s="60"/>
    </row>
    <row r="116" spans="1:56" ht="19.5" hidden="1" thickBot="1">
      <c r="A116" s="9">
        <v>0</v>
      </c>
      <c r="B116" s="26" t="s">
        <v>75</v>
      </c>
      <c r="C116" s="135" t="s">
        <v>19</v>
      </c>
      <c r="D116" s="136">
        <f>1-D112</f>
        <v>0.92</v>
      </c>
      <c r="E116" s="90"/>
      <c r="F116" s="174">
        <f t="shared" ref="F116:O116" si="105">(F111-F112)+(F114-F115)</f>
        <v>0</v>
      </c>
      <c r="G116" s="174">
        <f t="shared" si="105"/>
        <v>0</v>
      </c>
      <c r="H116" s="174">
        <f t="shared" si="105"/>
        <v>0</v>
      </c>
      <c r="I116" s="174">
        <f t="shared" si="105"/>
        <v>0</v>
      </c>
      <c r="J116" s="174">
        <f t="shared" si="105"/>
        <v>0</v>
      </c>
      <c r="K116" s="174">
        <f t="shared" si="105"/>
        <v>0</v>
      </c>
      <c r="L116" s="174">
        <f t="shared" si="105"/>
        <v>0</v>
      </c>
      <c r="M116" s="174">
        <f t="shared" si="105"/>
        <v>0</v>
      </c>
      <c r="N116" s="174">
        <f t="shared" si="105"/>
        <v>0</v>
      </c>
      <c r="O116" s="174">
        <f t="shared" si="105"/>
        <v>0</v>
      </c>
      <c r="P116" s="174">
        <f t="shared" ref="P116:AJ116" si="106">(P111-P112)+(P114-P115)</f>
        <v>0</v>
      </c>
      <c r="Q116" s="174">
        <f t="shared" si="106"/>
        <v>0</v>
      </c>
      <c r="R116" s="174">
        <f t="shared" si="106"/>
        <v>0</v>
      </c>
      <c r="S116" s="174">
        <f t="shared" si="106"/>
        <v>0</v>
      </c>
      <c r="T116" s="174">
        <f t="shared" si="106"/>
        <v>0</v>
      </c>
      <c r="U116" s="174">
        <f t="shared" si="106"/>
        <v>0</v>
      </c>
      <c r="V116" s="174">
        <f t="shared" si="106"/>
        <v>0</v>
      </c>
      <c r="W116" s="174">
        <f t="shared" si="106"/>
        <v>0</v>
      </c>
      <c r="X116" s="174">
        <f t="shared" si="106"/>
        <v>0</v>
      </c>
      <c r="Y116" s="174">
        <f t="shared" si="106"/>
        <v>0</v>
      </c>
      <c r="Z116" s="174">
        <f t="shared" si="106"/>
        <v>0</v>
      </c>
      <c r="AA116" s="174">
        <f t="shared" si="106"/>
        <v>0</v>
      </c>
      <c r="AB116" s="174">
        <f t="shared" si="106"/>
        <v>0</v>
      </c>
      <c r="AC116" s="174">
        <f t="shared" si="106"/>
        <v>0</v>
      </c>
      <c r="AD116" s="174">
        <f t="shared" si="106"/>
        <v>0</v>
      </c>
      <c r="AE116" s="174">
        <f t="shared" si="106"/>
        <v>0</v>
      </c>
      <c r="AF116" s="174">
        <f t="shared" si="106"/>
        <v>0</v>
      </c>
      <c r="AG116" s="174">
        <f t="shared" si="106"/>
        <v>0</v>
      </c>
      <c r="AH116" s="174">
        <f t="shared" si="106"/>
        <v>0</v>
      </c>
      <c r="AI116" s="174">
        <f t="shared" si="106"/>
        <v>0</v>
      </c>
      <c r="AJ116" s="174">
        <f t="shared" si="106"/>
        <v>0</v>
      </c>
      <c r="AK116" s="117">
        <f>SUM(E116:AJ116)</f>
        <v>0</v>
      </c>
      <c r="AL116" s="82">
        <f>ROUNDUP(AY116*1.2,0)</f>
        <v>0</v>
      </c>
      <c r="AM116" s="82">
        <f>ROUNDUP(AZ116*1.2,0)</f>
        <v>0</v>
      </c>
      <c r="AN116" s="211"/>
      <c r="AO116" s="227">
        <v>0</v>
      </c>
      <c r="AP116" s="42" t="str">
        <f t="shared" si="99"/>
        <v>MGS②</v>
      </c>
      <c r="AQ116" s="11" t="str">
        <f t="shared" si="59"/>
        <v>Ｌ３加工計画</v>
      </c>
      <c r="AR116" s="48">
        <f t="shared" si="58"/>
        <v>0</v>
      </c>
      <c r="AT116" s="248" t="s">
        <v>61</v>
      </c>
      <c r="AU116" s="60"/>
      <c r="AV116" s="60"/>
      <c r="AW116" s="60"/>
      <c r="AX116" s="60"/>
      <c r="AY116" s="12">
        <f>AY354</f>
        <v>0</v>
      </c>
      <c r="AZ116" s="12">
        <f>AZ354</f>
        <v>0</v>
      </c>
    </row>
    <row r="117" spans="1:56" ht="19.5" hidden="1" thickBot="1">
      <c r="A117" s="9">
        <v>0</v>
      </c>
      <c r="B117" s="25" t="s">
        <v>36</v>
      </c>
      <c r="C117" s="109" t="s">
        <v>20</v>
      </c>
      <c r="D117" s="109"/>
      <c r="E117" s="77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04">
        <f>SUM(F117:AJ117)</f>
        <v>0</v>
      </c>
      <c r="AL117" s="112"/>
      <c r="AM117" s="112"/>
      <c r="AN117" s="207"/>
      <c r="AO117" s="227">
        <v>0</v>
      </c>
      <c r="AP117" s="42" t="str">
        <f t="shared" si="99"/>
        <v>MGS②</v>
      </c>
      <c r="AQ117" s="19" t="str">
        <f t="shared" si="59"/>
        <v>組立計画</v>
      </c>
      <c r="AR117" s="49">
        <f t="shared" si="58"/>
        <v>0</v>
      </c>
      <c r="AT117" s="63" t="s">
        <v>62</v>
      </c>
      <c r="AU117" s="60"/>
      <c r="AV117" s="60"/>
      <c r="AW117" s="60"/>
      <c r="AX117" s="60"/>
    </row>
    <row r="118" spans="1:56" ht="19.5" hidden="1" thickBot="1">
      <c r="A118" s="9">
        <v>0</v>
      </c>
      <c r="B118" s="25"/>
      <c r="C118" s="113" t="s">
        <v>66</v>
      </c>
      <c r="D118" s="113"/>
      <c r="E118" s="79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14">
        <f>SUM(F118:AJ118)</f>
        <v>0</v>
      </c>
      <c r="AL118" s="78"/>
      <c r="AM118" s="78"/>
      <c r="AN118" s="207"/>
      <c r="AO118" s="227">
        <v>0</v>
      </c>
      <c r="AP118" s="42" t="str">
        <f t="shared" si="99"/>
        <v>MGS②</v>
      </c>
      <c r="AQ118" s="20" t="str">
        <f t="shared" si="59"/>
        <v>ＳＰ</v>
      </c>
      <c r="AR118" s="50">
        <f t="shared" si="58"/>
        <v>0</v>
      </c>
      <c r="AT118" s="63" t="s">
        <v>62</v>
      </c>
      <c r="AU118" s="60"/>
      <c r="AV118" s="60"/>
      <c r="AW118" s="60"/>
      <c r="AX118" s="60"/>
    </row>
    <row r="119" spans="1:56" ht="19.5" hidden="1" thickBot="1">
      <c r="A119" s="9">
        <v>0</v>
      </c>
      <c r="B119" s="23"/>
      <c r="C119" s="145" t="s">
        <v>21</v>
      </c>
      <c r="D119" s="145"/>
      <c r="E119" s="67"/>
      <c r="F119" s="186">
        <f t="shared" ref="F119:AJ119" si="107">SUM(M117:M118)</f>
        <v>0</v>
      </c>
      <c r="G119" s="186">
        <f t="shared" si="107"/>
        <v>0</v>
      </c>
      <c r="H119" s="186">
        <f t="shared" si="107"/>
        <v>0</v>
      </c>
      <c r="I119" s="186">
        <f t="shared" si="107"/>
        <v>0</v>
      </c>
      <c r="J119" s="186">
        <f t="shared" si="107"/>
        <v>0</v>
      </c>
      <c r="K119" s="186">
        <f t="shared" si="107"/>
        <v>0</v>
      </c>
      <c r="L119" s="186">
        <f t="shared" si="107"/>
        <v>0</v>
      </c>
      <c r="M119" s="186">
        <f t="shared" si="107"/>
        <v>0</v>
      </c>
      <c r="N119" s="186">
        <f t="shared" si="107"/>
        <v>0</v>
      </c>
      <c r="O119" s="186">
        <f t="shared" si="107"/>
        <v>0</v>
      </c>
      <c r="P119" s="186">
        <f t="shared" si="107"/>
        <v>0</v>
      </c>
      <c r="Q119" s="186">
        <f t="shared" si="107"/>
        <v>0</v>
      </c>
      <c r="R119" s="186">
        <f t="shared" si="107"/>
        <v>0</v>
      </c>
      <c r="S119" s="186">
        <f t="shared" si="107"/>
        <v>0</v>
      </c>
      <c r="T119" s="186">
        <f t="shared" si="107"/>
        <v>0</v>
      </c>
      <c r="U119" s="186">
        <f t="shared" si="107"/>
        <v>0</v>
      </c>
      <c r="V119" s="186">
        <f t="shared" si="107"/>
        <v>0</v>
      </c>
      <c r="W119" s="186">
        <f t="shared" si="107"/>
        <v>0</v>
      </c>
      <c r="X119" s="186">
        <f t="shared" si="107"/>
        <v>0</v>
      </c>
      <c r="Y119" s="186">
        <f t="shared" si="107"/>
        <v>0</v>
      </c>
      <c r="Z119" s="186">
        <f t="shared" si="107"/>
        <v>0</v>
      </c>
      <c r="AA119" s="186">
        <f t="shared" si="107"/>
        <v>0</v>
      </c>
      <c r="AB119" s="186">
        <f t="shared" si="107"/>
        <v>0</v>
      </c>
      <c r="AC119" s="186">
        <f t="shared" si="107"/>
        <v>0</v>
      </c>
      <c r="AD119" s="186">
        <f t="shared" si="107"/>
        <v>0</v>
      </c>
      <c r="AE119" s="186">
        <f t="shared" si="107"/>
        <v>0</v>
      </c>
      <c r="AF119" s="186">
        <f t="shared" si="107"/>
        <v>0</v>
      </c>
      <c r="AG119" s="186">
        <f t="shared" si="107"/>
        <v>0</v>
      </c>
      <c r="AH119" s="186">
        <f t="shared" si="107"/>
        <v>0</v>
      </c>
      <c r="AI119" s="186">
        <f t="shared" si="107"/>
        <v>0</v>
      </c>
      <c r="AJ119" s="186">
        <f t="shared" si="107"/>
        <v>0</v>
      </c>
      <c r="AK119" s="125">
        <f>SUM(F119:AJ119)</f>
        <v>0</v>
      </c>
      <c r="AL119" s="32"/>
      <c r="AM119" s="32"/>
      <c r="AO119" s="227">
        <v>0</v>
      </c>
      <c r="AP119" s="42" t="str">
        <f t="shared" si="99"/>
        <v>MGS②</v>
      </c>
      <c r="AQ119" s="21" t="str">
        <f t="shared" si="59"/>
        <v>解体</v>
      </c>
      <c r="AR119" s="51">
        <f t="shared" si="58"/>
        <v>0</v>
      </c>
      <c r="AT119" s="246" t="s">
        <v>60</v>
      </c>
      <c r="AU119" s="60"/>
      <c r="AV119" s="60"/>
      <c r="AW119" s="60"/>
      <c r="AX119" s="60"/>
    </row>
    <row r="120" spans="1:56" ht="19.5" hidden="1" thickBot="1">
      <c r="A120" s="9">
        <v>0</v>
      </c>
      <c r="B120" s="23"/>
      <c r="C120" s="145" t="s">
        <v>22</v>
      </c>
      <c r="D120" s="145"/>
      <c r="E120" s="68"/>
      <c r="F120" s="186">
        <f t="shared" ref="F120:AJ120" si="108">E120+F116-F119</f>
        <v>0</v>
      </c>
      <c r="G120" s="186">
        <f t="shared" si="108"/>
        <v>0</v>
      </c>
      <c r="H120" s="186">
        <f t="shared" si="108"/>
        <v>0</v>
      </c>
      <c r="I120" s="186">
        <f t="shared" si="108"/>
        <v>0</v>
      </c>
      <c r="J120" s="186">
        <f t="shared" si="108"/>
        <v>0</v>
      </c>
      <c r="K120" s="186">
        <f t="shared" si="108"/>
        <v>0</v>
      </c>
      <c r="L120" s="186">
        <f t="shared" si="108"/>
        <v>0</v>
      </c>
      <c r="M120" s="186">
        <f t="shared" si="108"/>
        <v>0</v>
      </c>
      <c r="N120" s="186">
        <f t="shared" si="108"/>
        <v>0</v>
      </c>
      <c r="O120" s="186">
        <f t="shared" si="108"/>
        <v>0</v>
      </c>
      <c r="P120" s="186">
        <f t="shared" si="108"/>
        <v>0</v>
      </c>
      <c r="Q120" s="186">
        <f t="shared" si="108"/>
        <v>0</v>
      </c>
      <c r="R120" s="186">
        <f t="shared" si="108"/>
        <v>0</v>
      </c>
      <c r="S120" s="186">
        <f t="shared" si="108"/>
        <v>0</v>
      </c>
      <c r="T120" s="186">
        <f t="shared" si="108"/>
        <v>0</v>
      </c>
      <c r="U120" s="186">
        <f t="shared" si="108"/>
        <v>0</v>
      </c>
      <c r="V120" s="186">
        <f t="shared" si="108"/>
        <v>0</v>
      </c>
      <c r="W120" s="186">
        <f t="shared" si="108"/>
        <v>0</v>
      </c>
      <c r="X120" s="186">
        <f t="shared" si="108"/>
        <v>0</v>
      </c>
      <c r="Y120" s="186">
        <f t="shared" si="108"/>
        <v>0</v>
      </c>
      <c r="Z120" s="186">
        <f t="shared" si="108"/>
        <v>0</v>
      </c>
      <c r="AA120" s="186">
        <f t="shared" si="108"/>
        <v>0</v>
      </c>
      <c r="AB120" s="186">
        <f t="shared" si="108"/>
        <v>0</v>
      </c>
      <c r="AC120" s="186">
        <f t="shared" si="108"/>
        <v>0</v>
      </c>
      <c r="AD120" s="186">
        <f t="shared" si="108"/>
        <v>0</v>
      </c>
      <c r="AE120" s="186">
        <f t="shared" si="108"/>
        <v>0</v>
      </c>
      <c r="AF120" s="186">
        <f t="shared" si="108"/>
        <v>0</v>
      </c>
      <c r="AG120" s="186">
        <f t="shared" si="108"/>
        <v>0</v>
      </c>
      <c r="AH120" s="186">
        <f t="shared" si="108"/>
        <v>0</v>
      </c>
      <c r="AI120" s="186">
        <f t="shared" si="108"/>
        <v>0</v>
      </c>
      <c r="AJ120" s="186">
        <f t="shared" si="108"/>
        <v>0</v>
      </c>
      <c r="AK120" s="133"/>
      <c r="AL120" s="32"/>
      <c r="AM120" s="32"/>
      <c r="AO120" s="227">
        <v>0</v>
      </c>
      <c r="AP120" s="42" t="str">
        <f t="shared" si="99"/>
        <v>MGS②</v>
      </c>
      <c r="AQ120" s="22" t="str">
        <f t="shared" si="59"/>
        <v>解体在庫</v>
      </c>
      <c r="AR120" s="52">
        <f t="shared" si="58"/>
        <v>0</v>
      </c>
      <c r="AT120" s="246" t="s">
        <v>60</v>
      </c>
      <c r="AU120" s="61"/>
      <c r="AV120" s="61"/>
      <c r="AW120" s="61"/>
      <c r="AX120" s="61"/>
    </row>
    <row r="121" spans="1:56" ht="19.5" hidden="1" thickBot="1">
      <c r="A121" s="9">
        <v>0</v>
      </c>
      <c r="B121" s="23" t="str">
        <f>B109</f>
        <v>MGS②</v>
      </c>
      <c r="C121" s="34" t="s">
        <v>23</v>
      </c>
      <c r="D121" s="34"/>
      <c r="E121" s="215"/>
      <c r="F121" s="186">
        <f t="shared" ref="F121:AJ121" si="109">E121+F116-F117-F118</f>
        <v>0</v>
      </c>
      <c r="G121" s="186">
        <f t="shared" si="109"/>
        <v>0</v>
      </c>
      <c r="H121" s="186">
        <f t="shared" si="109"/>
        <v>0</v>
      </c>
      <c r="I121" s="186">
        <f t="shared" si="109"/>
        <v>0</v>
      </c>
      <c r="J121" s="186">
        <f t="shared" si="109"/>
        <v>0</v>
      </c>
      <c r="K121" s="186">
        <f t="shared" si="109"/>
        <v>0</v>
      </c>
      <c r="L121" s="186">
        <f t="shared" si="109"/>
        <v>0</v>
      </c>
      <c r="M121" s="186">
        <f t="shared" si="109"/>
        <v>0</v>
      </c>
      <c r="N121" s="186">
        <f t="shared" si="109"/>
        <v>0</v>
      </c>
      <c r="O121" s="186">
        <f t="shared" si="109"/>
        <v>0</v>
      </c>
      <c r="P121" s="186">
        <f t="shared" si="109"/>
        <v>0</v>
      </c>
      <c r="Q121" s="186">
        <f t="shared" si="109"/>
        <v>0</v>
      </c>
      <c r="R121" s="186">
        <f t="shared" si="109"/>
        <v>0</v>
      </c>
      <c r="S121" s="186">
        <f t="shared" si="109"/>
        <v>0</v>
      </c>
      <c r="T121" s="186">
        <f t="shared" si="109"/>
        <v>0</v>
      </c>
      <c r="U121" s="186">
        <f t="shared" si="109"/>
        <v>0</v>
      </c>
      <c r="V121" s="186">
        <f t="shared" si="109"/>
        <v>0</v>
      </c>
      <c r="W121" s="186">
        <f t="shared" si="109"/>
        <v>0</v>
      </c>
      <c r="X121" s="186">
        <f t="shared" si="109"/>
        <v>0</v>
      </c>
      <c r="Y121" s="186">
        <f t="shared" si="109"/>
        <v>0</v>
      </c>
      <c r="Z121" s="186">
        <f t="shared" si="109"/>
        <v>0</v>
      </c>
      <c r="AA121" s="186">
        <f t="shared" si="109"/>
        <v>0</v>
      </c>
      <c r="AB121" s="186">
        <f t="shared" si="109"/>
        <v>0</v>
      </c>
      <c r="AC121" s="186">
        <f t="shared" si="109"/>
        <v>0</v>
      </c>
      <c r="AD121" s="186">
        <f t="shared" si="109"/>
        <v>0</v>
      </c>
      <c r="AE121" s="186">
        <f t="shared" si="109"/>
        <v>0</v>
      </c>
      <c r="AF121" s="186">
        <f t="shared" si="109"/>
        <v>0</v>
      </c>
      <c r="AG121" s="186">
        <f t="shared" si="109"/>
        <v>0</v>
      </c>
      <c r="AH121" s="186">
        <f t="shared" si="109"/>
        <v>0</v>
      </c>
      <c r="AI121" s="186">
        <f t="shared" si="109"/>
        <v>0</v>
      </c>
      <c r="AJ121" s="186">
        <f t="shared" si="109"/>
        <v>0</v>
      </c>
      <c r="AK121" s="125">
        <f>AJ121</f>
        <v>0</v>
      </c>
      <c r="AL121" s="32"/>
      <c r="AM121" s="32"/>
      <c r="AN121" s="9">
        <f>AK121-AL117</f>
        <v>0</v>
      </c>
      <c r="AO121" s="227">
        <v>0</v>
      </c>
      <c r="AP121" s="53" t="str">
        <f t="shared" si="99"/>
        <v>MGS②</v>
      </c>
      <c r="AQ121" s="24" t="str">
        <f t="shared" si="59"/>
        <v>完成品在庫</v>
      </c>
      <c r="AR121" s="54">
        <f t="shared" si="58"/>
        <v>0</v>
      </c>
      <c r="AT121" s="246" t="s">
        <v>60</v>
      </c>
      <c r="AU121" s="61"/>
      <c r="AV121" s="61"/>
      <c r="AW121" s="61"/>
      <c r="AX121" s="61"/>
      <c r="BD121" s="250">
        <f>MIN(F121:AJ121)</f>
        <v>0</v>
      </c>
    </row>
    <row r="122" spans="1:56" ht="19.5" hidden="1" thickBot="1">
      <c r="A122" s="9">
        <v>1</v>
      </c>
      <c r="B122" s="159" t="s">
        <v>113</v>
      </c>
      <c r="C122" s="101" t="s">
        <v>12</v>
      </c>
      <c r="D122" s="101"/>
      <c r="E122" s="88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98">
        <f>SUM(F122:AJ122)</f>
        <v>0</v>
      </c>
      <c r="AL122" s="96">
        <f>ROUNDUP(AL129/0.92,0)</f>
        <v>0</v>
      </c>
      <c r="AM122" s="96">
        <f>ROUNDUP(AM129/0.92,0)</f>
        <v>0</v>
      </c>
      <c r="AN122" s="251"/>
      <c r="AO122" s="227">
        <v>0</v>
      </c>
      <c r="AP122" s="40" t="str">
        <f>B122</f>
        <v>MGS③</v>
      </c>
      <c r="AQ122" s="29" t="str">
        <f t="shared" si="59"/>
        <v>素材納入計画</v>
      </c>
      <c r="AR122" s="41">
        <f t="shared" si="58"/>
        <v>0</v>
      </c>
      <c r="AT122" s="247" t="s">
        <v>59</v>
      </c>
      <c r="AU122" s="61"/>
      <c r="AV122" s="61"/>
      <c r="AW122" s="61"/>
      <c r="AX122" s="61"/>
    </row>
    <row r="123" spans="1:56" ht="19.5" hidden="1" thickBot="1">
      <c r="A123" s="9">
        <v>1</v>
      </c>
      <c r="B123" s="158" t="s">
        <v>76</v>
      </c>
      <c r="C123" s="145" t="s">
        <v>125</v>
      </c>
      <c r="D123" s="154"/>
      <c r="E123" s="35"/>
      <c r="F123" s="173">
        <f t="shared" ref="F123:AJ123" si="110">E123+F122-F124</f>
        <v>0</v>
      </c>
      <c r="G123" s="173">
        <f t="shared" si="110"/>
        <v>0</v>
      </c>
      <c r="H123" s="173">
        <f t="shared" si="110"/>
        <v>0</v>
      </c>
      <c r="I123" s="173">
        <f t="shared" si="110"/>
        <v>0</v>
      </c>
      <c r="J123" s="173">
        <f t="shared" si="110"/>
        <v>0</v>
      </c>
      <c r="K123" s="173">
        <f t="shared" si="110"/>
        <v>0</v>
      </c>
      <c r="L123" s="173">
        <f t="shared" si="110"/>
        <v>0</v>
      </c>
      <c r="M123" s="173">
        <f t="shared" si="110"/>
        <v>0</v>
      </c>
      <c r="N123" s="173">
        <f t="shared" si="110"/>
        <v>0</v>
      </c>
      <c r="O123" s="173">
        <f t="shared" si="110"/>
        <v>0</v>
      </c>
      <c r="P123" s="173">
        <f t="shared" si="110"/>
        <v>0</v>
      </c>
      <c r="Q123" s="173">
        <f t="shared" si="110"/>
        <v>0</v>
      </c>
      <c r="R123" s="173">
        <f t="shared" si="110"/>
        <v>0</v>
      </c>
      <c r="S123" s="173">
        <f t="shared" si="110"/>
        <v>0</v>
      </c>
      <c r="T123" s="173">
        <f t="shared" si="110"/>
        <v>0</v>
      </c>
      <c r="U123" s="173">
        <f t="shared" si="110"/>
        <v>0</v>
      </c>
      <c r="V123" s="173">
        <f t="shared" si="110"/>
        <v>0</v>
      </c>
      <c r="W123" s="173">
        <f t="shared" si="110"/>
        <v>0</v>
      </c>
      <c r="X123" s="173">
        <f t="shared" si="110"/>
        <v>0</v>
      </c>
      <c r="Y123" s="173">
        <f t="shared" si="110"/>
        <v>0</v>
      </c>
      <c r="Z123" s="173">
        <f t="shared" si="110"/>
        <v>0</v>
      </c>
      <c r="AA123" s="173">
        <f t="shared" si="110"/>
        <v>0</v>
      </c>
      <c r="AB123" s="173">
        <f t="shared" si="110"/>
        <v>0</v>
      </c>
      <c r="AC123" s="173">
        <f t="shared" si="110"/>
        <v>0</v>
      </c>
      <c r="AD123" s="173">
        <f t="shared" si="110"/>
        <v>0</v>
      </c>
      <c r="AE123" s="173">
        <f t="shared" si="110"/>
        <v>0</v>
      </c>
      <c r="AF123" s="173">
        <f t="shared" si="110"/>
        <v>0</v>
      </c>
      <c r="AG123" s="173">
        <f t="shared" si="110"/>
        <v>0</v>
      </c>
      <c r="AH123" s="173">
        <f t="shared" si="110"/>
        <v>0</v>
      </c>
      <c r="AI123" s="173">
        <f t="shared" si="110"/>
        <v>0</v>
      </c>
      <c r="AJ123" s="173">
        <f t="shared" si="110"/>
        <v>0</v>
      </c>
      <c r="AK123" s="169">
        <f>AJ123</f>
        <v>0</v>
      </c>
      <c r="AL123" s="32"/>
      <c r="AM123" s="32"/>
      <c r="AO123" s="227">
        <v>0</v>
      </c>
      <c r="AP123" s="42" t="str">
        <f t="shared" ref="AP123:AP134" si="111">AP122</f>
        <v>MGS③</v>
      </c>
      <c r="AQ123" s="14" t="str">
        <f t="shared" si="59"/>
        <v>素材在庫計画</v>
      </c>
      <c r="AR123" s="43">
        <f t="shared" si="58"/>
        <v>0</v>
      </c>
      <c r="AT123" s="246" t="s">
        <v>60</v>
      </c>
      <c r="AU123" s="61"/>
      <c r="AV123" s="61"/>
      <c r="AW123" s="61"/>
      <c r="AX123" s="61"/>
    </row>
    <row r="124" spans="1:56" ht="19.5" hidden="1" thickBot="1">
      <c r="A124" s="9">
        <v>1</v>
      </c>
      <c r="B124" s="26" t="s">
        <v>74</v>
      </c>
      <c r="C124" s="135" t="s">
        <v>14</v>
      </c>
      <c r="D124" s="135"/>
      <c r="E124" s="90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17">
        <f>SUM(E124:AJ124)</f>
        <v>0</v>
      </c>
      <c r="AL124" s="123"/>
      <c r="AM124" s="123"/>
      <c r="AN124" s="211"/>
      <c r="AO124" s="227">
        <v>0</v>
      </c>
      <c r="AP124" s="42" t="str">
        <f t="shared" si="111"/>
        <v>MGS③</v>
      </c>
      <c r="AQ124" s="16" t="str">
        <f t="shared" si="59"/>
        <v>圧検加工計画</v>
      </c>
      <c r="AR124" s="44">
        <f t="shared" si="58"/>
        <v>0</v>
      </c>
      <c r="AT124" s="248" t="s">
        <v>61</v>
      </c>
      <c r="AU124" s="61"/>
      <c r="AV124" s="61"/>
      <c r="AW124" s="61"/>
      <c r="AX124" s="61"/>
    </row>
    <row r="125" spans="1:56" ht="19.5" hidden="1" thickBot="1">
      <c r="A125" s="9">
        <v>0</v>
      </c>
      <c r="B125" s="23" t="str">
        <f>B124</f>
        <v>NC700</v>
      </c>
      <c r="C125" s="146" t="s">
        <v>15</v>
      </c>
      <c r="D125" s="147">
        <v>0.08</v>
      </c>
      <c r="E125" s="80"/>
      <c r="F125" s="175">
        <f t="shared" ref="F125:O125" si="112">ROUND(F124*$D125,0)</f>
        <v>0</v>
      </c>
      <c r="G125" s="175">
        <f t="shared" si="112"/>
        <v>0</v>
      </c>
      <c r="H125" s="175">
        <f t="shared" si="112"/>
        <v>0</v>
      </c>
      <c r="I125" s="175">
        <f t="shared" si="112"/>
        <v>0</v>
      </c>
      <c r="J125" s="175">
        <f t="shared" si="112"/>
        <v>0</v>
      </c>
      <c r="K125" s="175">
        <f t="shared" si="112"/>
        <v>0</v>
      </c>
      <c r="L125" s="175">
        <f t="shared" si="112"/>
        <v>0</v>
      </c>
      <c r="M125" s="175">
        <f t="shared" si="112"/>
        <v>0</v>
      </c>
      <c r="N125" s="175">
        <f t="shared" si="112"/>
        <v>0</v>
      </c>
      <c r="O125" s="175">
        <f t="shared" si="112"/>
        <v>0</v>
      </c>
      <c r="P125" s="175">
        <f t="shared" ref="P125:AJ125" si="113">ROUND(P124*$D125,0)</f>
        <v>0</v>
      </c>
      <c r="Q125" s="175">
        <f t="shared" si="113"/>
        <v>0</v>
      </c>
      <c r="R125" s="175">
        <f t="shared" si="113"/>
        <v>0</v>
      </c>
      <c r="S125" s="175">
        <f t="shared" si="113"/>
        <v>0</v>
      </c>
      <c r="T125" s="175">
        <f t="shared" si="113"/>
        <v>0</v>
      </c>
      <c r="U125" s="175">
        <f t="shared" si="113"/>
        <v>0</v>
      </c>
      <c r="V125" s="175">
        <f t="shared" si="113"/>
        <v>0</v>
      </c>
      <c r="W125" s="175">
        <f t="shared" si="113"/>
        <v>0</v>
      </c>
      <c r="X125" s="175">
        <f t="shared" si="113"/>
        <v>0</v>
      </c>
      <c r="Y125" s="175">
        <f t="shared" si="113"/>
        <v>0</v>
      </c>
      <c r="Z125" s="175">
        <f t="shared" si="113"/>
        <v>0</v>
      </c>
      <c r="AA125" s="175">
        <f t="shared" si="113"/>
        <v>0</v>
      </c>
      <c r="AB125" s="175">
        <f t="shared" si="113"/>
        <v>0</v>
      </c>
      <c r="AC125" s="175">
        <f t="shared" si="113"/>
        <v>0</v>
      </c>
      <c r="AD125" s="175">
        <f t="shared" si="113"/>
        <v>0</v>
      </c>
      <c r="AE125" s="175">
        <f t="shared" si="113"/>
        <v>0</v>
      </c>
      <c r="AF125" s="175">
        <f t="shared" si="113"/>
        <v>0</v>
      </c>
      <c r="AG125" s="175">
        <f t="shared" si="113"/>
        <v>0</v>
      </c>
      <c r="AH125" s="175">
        <f t="shared" si="113"/>
        <v>0</v>
      </c>
      <c r="AI125" s="175">
        <f t="shared" si="113"/>
        <v>0</v>
      </c>
      <c r="AJ125" s="175">
        <f t="shared" si="113"/>
        <v>0</v>
      </c>
      <c r="AK125" s="128">
        <f>SUM(F125:AJ125)</f>
        <v>0</v>
      </c>
      <c r="AL125" s="32"/>
      <c r="AM125" s="32"/>
      <c r="AO125" s="227">
        <v>0</v>
      </c>
      <c r="AP125" s="42" t="str">
        <f t="shared" si="111"/>
        <v>MGS③</v>
      </c>
      <c r="AQ125" s="17" t="str">
        <f t="shared" si="59"/>
        <v>一次漏れ数</v>
      </c>
      <c r="AR125" s="45">
        <f t="shared" si="58"/>
        <v>0</v>
      </c>
      <c r="AT125" s="246" t="s">
        <v>60</v>
      </c>
      <c r="AU125" s="61"/>
      <c r="AV125" s="61"/>
      <c r="AW125" s="61"/>
      <c r="AX125" s="61"/>
    </row>
    <row r="126" spans="1:56" ht="19.5" hidden="1" thickBot="1">
      <c r="A126" s="9">
        <v>0</v>
      </c>
      <c r="B126" s="23" t="str">
        <f>B125</f>
        <v>NC700</v>
      </c>
      <c r="C126" s="148" t="s">
        <v>16</v>
      </c>
      <c r="D126" s="149"/>
      <c r="E126" s="66"/>
      <c r="F126" s="176">
        <f t="shared" ref="F126:AJ126" si="114">E126+F125-F127</f>
        <v>0</v>
      </c>
      <c r="G126" s="176">
        <f t="shared" si="114"/>
        <v>0</v>
      </c>
      <c r="H126" s="176">
        <f t="shared" si="114"/>
        <v>0</v>
      </c>
      <c r="I126" s="176">
        <f t="shared" si="114"/>
        <v>0</v>
      </c>
      <c r="J126" s="176">
        <f t="shared" si="114"/>
        <v>0</v>
      </c>
      <c r="K126" s="176">
        <f t="shared" si="114"/>
        <v>0</v>
      </c>
      <c r="L126" s="176">
        <f t="shared" si="114"/>
        <v>0</v>
      </c>
      <c r="M126" s="176">
        <f t="shared" si="114"/>
        <v>0</v>
      </c>
      <c r="N126" s="176">
        <f t="shared" si="114"/>
        <v>0</v>
      </c>
      <c r="O126" s="176">
        <f t="shared" si="114"/>
        <v>0</v>
      </c>
      <c r="P126" s="176">
        <f t="shared" si="114"/>
        <v>0</v>
      </c>
      <c r="Q126" s="176">
        <f t="shared" si="114"/>
        <v>0</v>
      </c>
      <c r="R126" s="176">
        <f t="shared" si="114"/>
        <v>0</v>
      </c>
      <c r="S126" s="176">
        <f t="shared" si="114"/>
        <v>0</v>
      </c>
      <c r="T126" s="176">
        <f t="shared" si="114"/>
        <v>0</v>
      </c>
      <c r="U126" s="176">
        <f t="shared" si="114"/>
        <v>0</v>
      </c>
      <c r="V126" s="176">
        <f t="shared" si="114"/>
        <v>0</v>
      </c>
      <c r="W126" s="176">
        <f t="shared" si="114"/>
        <v>0</v>
      </c>
      <c r="X126" s="176">
        <f t="shared" si="114"/>
        <v>0</v>
      </c>
      <c r="Y126" s="176">
        <f t="shared" si="114"/>
        <v>0</v>
      </c>
      <c r="Z126" s="176">
        <f t="shared" si="114"/>
        <v>0</v>
      </c>
      <c r="AA126" s="176">
        <f t="shared" si="114"/>
        <v>0</v>
      </c>
      <c r="AB126" s="176">
        <f t="shared" si="114"/>
        <v>0</v>
      </c>
      <c r="AC126" s="176">
        <f t="shared" si="114"/>
        <v>0</v>
      </c>
      <c r="AD126" s="176">
        <f t="shared" si="114"/>
        <v>0</v>
      </c>
      <c r="AE126" s="176">
        <f t="shared" si="114"/>
        <v>0</v>
      </c>
      <c r="AF126" s="176">
        <f t="shared" si="114"/>
        <v>0</v>
      </c>
      <c r="AG126" s="176">
        <f t="shared" si="114"/>
        <v>0</v>
      </c>
      <c r="AH126" s="176">
        <f t="shared" si="114"/>
        <v>0</v>
      </c>
      <c r="AI126" s="176">
        <f t="shared" si="114"/>
        <v>0</v>
      </c>
      <c r="AJ126" s="176">
        <f t="shared" si="114"/>
        <v>0</v>
      </c>
      <c r="AK126" s="129">
        <f>AJ126</f>
        <v>0</v>
      </c>
      <c r="AL126" s="32"/>
      <c r="AM126" s="32"/>
      <c r="AO126" s="227">
        <v>0</v>
      </c>
      <c r="AP126" s="42" t="str">
        <f t="shared" si="111"/>
        <v>MGS③</v>
      </c>
      <c r="AQ126" s="18" t="str">
        <f t="shared" si="59"/>
        <v>一次漏れ在庫</v>
      </c>
      <c r="AR126" s="46">
        <f t="shared" si="58"/>
        <v>0</v>
      </c>
      <c r="AT126" s="246" t="s">
        <v>60</v>
      </c>
      <c r="AU126" s="61"/>
      <c r="AV126" s="61"/>
      <c r="AW126" s="61"/>
      <c r="AX126" s="61"/>
    </row>
    <row r="127" spans="1:56" ht="19.5" hidden="1" thickBot="1">
      <c r="A127" s="9">
        <v>0</v>
      </c>
      <c r="B127" s="23" t="str">
        <f>B126</f>
        <v>NC700</v>
      </c>
      <c r="C127" s="148" t="s">
        <v>17</v>
      </c>
      <c r="D127" s="149"/>
      <c r="E127" s="80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29">
        <f>SUM(F127:AJ127)</f>
        <v>0</v>
      </c>
      <c r="AL127" s="32"/>
      <c r="AM127" s="32"/>
      <c r="AO127" s="227">
        <v>0</v>
      </c>
      <c r="AP127" s="42" t="str">
        <f t="shared" si="111"/>
        <v>MGS③</v>
      </c>
      <c r="AQ127" s="18" t="str">
        <f t="shared" si="59"/>
        <v>二次圧検計画</v>
      </c>
      <c r="AR127" s="46">
        <f t="shared" si="58"/>
        <v>0</v>
      </c>
      <c r="AT127" s="246" t="s">
        <v>60</v>
      </c>
      <c r="AU127" s="60"/>
      <c r="AV127" s="60"/>
      <c r="AW127" s="60"/>
      <c r="AX127" s="60"/>
    </row>
    <row r="128" spans="1:56" ht="19.5" hidden="1" thickBot="1">
      <c r="A128" s="9">
        <v>0</v>
      </c>
      <c r="B128" s="23" t="str">
        <f>B127</f>
        <v>NC700</v>
      </c>
      <c r="C128" s="150" t="s">
        <v>18</v>
      </c>
      <c r="D128" s="151">
        <v>0.5</v>
      </c>
      <c r="E128" s="81"/>
      <c r="F128" s="177">
        <f t="shared" ref="F128:O128" si="115">ROUND(F127*$D128,0)</f>
        <v>0</v>
      </c>
      <c r="G128" s="177">
        <f t="shared" si="115"/>
        <v>0</v>
      </c>
      <c r="H128" s="177">
        <f t="shared" si="115"/>
        <v>0</v>
      </c>
      <c r="I128" s="177">
        <f t="shared" si="115"/>
        <v>0</v>
      </c>
      <c r="J128" s="177">
        <f t="shared" si="115"/>
        <v>0</v>
      </c>
      <c r="K128" s="177">
        <f t="shared" si="115"/>
        <v>0</v>
      </c>
      <c r="L128" s="177">
        <f t="shared" si="115"/>
        <v>0</v>
      </c>
      <c r="M128" s="177">
        <f t="shared" si="115"/>
        <v>0</v>
      </c>
      <c r="N128" s="177">
        <f t="shared" si="115"/>
        <v>0</v>
      </c>
      <c r="O128" s="177">
        <f t="shared" si="115"/>
        <v>0</v>
      </c>
      <c r="P128" s="177">
        <f t="shared" ref="P128:AJ128" si="116">ROUND(P127*$D128,0)</f>
        <v>0</v>
      </c>
      <c r="Q128" s="177">
        <f t="shared" si="116"/>
        <v>0</v>
      </c>
      <c r="R128" s="177">
        <f t="shared" si="116"/>
        <v>0</v>
      </c>
      <c r="S128" s="177">
        <f t="shared" si="116"/>
        <v>0</v>
      </c>
      <c r="T128" s="177">
        <f t="shared" si="116"/>
        <v>0</v>
      </c>
      <c r="U128" s="177">
        <f t="shared" si="116"/>
        <v>0</v>
      </c>
      <c r="V128" s="177">
        <f t="shared" si="116"/>
        <v>0</v>
      </c>
      <c r="W128" s="177">
        <f t="shared" si="116"/>
        <v>0</v>
      </c>
      <c r="X128" s="177">
        <f t="shared" si="116"/>
        <v>0</v>
      </c>
      <c r="Y128" s="177">
        <f t="shared" si="116"/>
        <v>0</v>
      </c>
      <c r="Z128" s="177">
        <f t="shared" si="116"/>
        <v>0</v>
      </c>
      <c r="AA128" s="177">
        <f t="shared" si="116"/>
        <v>0</v>
      </c>
      <c r="AB128" s="177">
        <f t="shared" si="116"/>
        <v>0</v>
      </c>
      <c r="AC128" s="177">
        <f t="shared" si="116"/>
        <v>0</v>
      </c>
      <c r="AD128" s="177">
        <f t="shared" si="116"/>
        <v>0</v>
      </c>
      <c r="AE128" s="177">
        <f t="shared" si="116"/>
        <v>0</v>
      </c>
      <c r="AF128" s="177">
        <f t="shared" si="116"/>
        <v>0</v>
      </c>
      <c r="AG128" s="177">
        <f t="shared" si="116"/>
        <v>0</v>
      </c>
      <c r="AH128" s="177">
        <f t="shared" si="116"/>
        <v>0</v>
      </c>
      <c r="AI128" s="177">
        <f t="shared" si="116"/>
        <v>0</v>
      </c>
      <c r="AJ128" s="177">
        <f t="shared" si="116"/>
        <v>0</v>
      </c>
      <c r="AK128" s="130">
        <f>SUM(F128:AJ128)</f>
        <v>0</v>
      </c>
      <c r="AL128" s="32"/>
      <c r="AM128" s="32"/>
      <c r="AO128" s="227">
        <v>0</v>
      </c>
      <c r="AP128" s="42" t="str">
        <f t="shared" si="111"/>
        <v>MGS③</v>
      </c>
      <c r="AQ128" s="14" t="str">
        <f t="shared" si="59"/>
        <v>二次漏れ数（廃却）</v>
      </c>
      <c r="AR128" s="47">
        <f t="shared" si="58"/>
        <v>0</v>
      </c>
      <c r="AT128" s="246" t="s">
        <v>60</v>
      </c>
      <c r="AU128" s="60"/>
      <c r="AV128" s="60"/>
      <c r="AW128" s="60"/>
      <c r="AX128" s="60"/>
    </row>
    <row r="129" spans="1:56" ht="19.5" hidden="1" thickBot="1">
      <c r="A129" s="9">
        <v>1</v>
      </c>
      <c r="B129" s="26" t="s">
        <v>75</v>
      </c>
      <c r="C129" s="135" t="s">
        <v>19</v>
      </c>
      <c r="D129" s="136">
        <f>1-D125</f>
        <v>0.92</v>
      </c>
      <c r="E129" s="90"/>
      <c r="F129" s="174">
        <f t="shared" ref="F129:O129" si="117">(F124-F125)+(F127-F128)</f>
        <v>0</v>
      </c>
      <c r="G129" s="174">
        <f t="shared" si="117"/>
        <v>0</v>
      </c>
      <c r="H129" s="174">
        <f t="shared" si="117"/>
        <v>0</v>
      </c>
      <c r="I129" s="174">
        <f t="shared" si="117"/>
        <v>0</v>
      </c>
      <c r="J129" s="174">
        <f t="shared" si="117"/>
        <v>0</v>
      </c>
      <c r="K129" s="174">
        <f t="shared" si="117"/>
        <v>0</v>
      </c>
      <c r="L129" s="174">
        <f t="shared" si="117"/>
        <v>0</v>
      </c>
      <c r="M129" s="174">
        <f t="shared" si="117"/>
        <v>0</v>
      </c>
      <c r="N129" s="174">
        <f t="shared" si="117"/>
        <v>0</v>
      </c>
      <c r="O129" s="174">
        <f t="shared" si="117"/>
        <v>0</v>
      </c>
      <c r="P129" s="174">
        <f t="shared" ref="P129:AJ129" si="118">(P124-P125)+(P127-P128)</f>
        <v>0</v>
      </c>
      <c r="Q129" s="174">
        <f t="shared" si="118"/>
        <v>0</v>
      </c>
      <c r="R129" s="174">
        <f t="shared" si="118"/>
        <v>0</v>
      </c>
      <c r="S129" s="174">
        <f t="shared" si="118"/>
        <v>0</v>
      </c>
      <c r="T129" s="174">
        <f t="shared" si="118"/>
        <v>0</v>
      </c>
      <c r="U129" s="174">
        <f t="shared" si="118"/>
        <v>0</v>
      </c>
      <c r="V129" s="174">
        <f t="shared" si="118"/>
        <v>0</v>
      </c>
      <c r="W129" s="174">
        <f t="shared" si="118"/>
        <v>0</v>
      </c>
      <c r="X129" s="174">
        <f t="shared" si="118"/>
        <v>0</v>
      </c>
      <c r="Y129" s="174">
        <f t="shared" si="118"/>
        <v>0</v>
      </c>
      <c r="Z129" s="174">
        <f t="shared" si="118"/>
        <v>0</v>
      </c>
      <c r="AA129" s="174">
        <f t="shared" si="118"/>
        <v>0</v>
      </c>
      <c r="AB129" s="174">
        <f t="shared" si="118"/>
        <v>0</v>
      </c>
      <c r="AC129" s="174">
        <f t="shared" si="118"/>
        <v>0</v>
      </c>
      <c r="AD129" s="174">
        <f t="shared" si="118"/>
        <v>0</v>
      </c>
      <c r="AE129" s="174">
        <f t="shared" si="118"/>
        <v>0</v>
      </c>
      <c r="AF129" s="174">
        <f t="shared" si="118"/>
        <v>0</v>
      </c>
      <c r="AG129" s="174">
        <f t="shared" si="118"/>
        <v>0</v>
      </c>
      <c r="AH129" s="174">
        <f t="shared" si="118"/>
        <v>0</v>
      </c>
      <c r="AI129" s="174">
        <f t="shared" si="118"/>
        <v>0</v>
      </c>
      <c r="AJ129" s="174">
        <f t="shared" si="118"/>
        <v>0</v>
      </c>
      <c r="AK129" s="117">
        <f>SUM(E129:AJ129)</f>
        <v>0</v>
      </c>
      <c r="AL129" s="82">
        <f>ROUNDUP(AY129*1.2,0)</f>
        <v>0</v>
      </c>
      <c r="AM129" s="82">
        <f>ROUNDUP(AZ129*1.2,0)</f>
        <v>0</v>
      </c>
      <c r="AN129" s="211"/>
      <c r="AO129" s="227">
        <v>0</v>
      </c>
      <c r="AP129" s="42" t="str">
        <f t="shared" si="111"/>
        <v>MGS③</v>
      </c>
      <c r="AQ129" s="11" t="str">
        <f t="shared" si="59"/>
        <v>Ｌ３加工計画</v>
      </c>
      <c r="AR129" s="48">
        <f t="shared" si="58"/>
        <v>0</v>
      </c>
      <c r="AT129" s="248" t="s">
        <v>61</v>
      </c>
      <c r="AU129" s="60"/>
      <c r="AV129" s="60"/>
      <c r="AW129" s="60"/>
      <c r="AX129" s="60"/>
      <c r="AY129" s="12">
        <f>AY355</f>
        <v>0</v>
      </c>
      <c r="AZ129" s="12">
        <f>AZ355</f>
        <v>0</v>
      </c>
    </row>
    <row r="130" spans="1:56" ht="19.5" hidden="1" thickBot="1">
      <c r="A130" s="9">
        <v>1</v>
      </c>
      <c r="B130" s="25" t="s">
        <v>36</v>
      </c>
      <c r="C130" s="109" t="s">
        <v>20</v>
      </c>
      <c r="D130" s="109"/>
      <c r="E130" s="77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/>
      <c r="AG130" s="178"/>
      <c r="AH130" s="178"/>
      <c r="AI130" s="178"/>
      <c r="AJ130" s="178"/>
      <c r="AK130" s="104">
        <f>SUM(F130:AJ130)</f>
        <v>0</v>
      </c>
      <c r="AL130" s="112"/>
      <c r="AM130" s="112"/>
      <c r="AN130" s="207"/>
      <c r="AO130" s="227">
        <v>0</v>
      </c>
      <c r="AP130" s="42" t="str">
        <f t="shared" si="111"/>
        <v>MGS③</v>
      </c>
      <c r="AQ130" s="19" t="str">
        <f t="shared" si="59"/>
        <v>組立計画</v>
      </c>
      <c r="AR130" s="49">
        <f t="shared" si="58"/>
        <v>0</v>
      </c>
      <c r="AT130" s="63" t="s">
        <v>62</v>
      </c>
      <c r="AU130" s="60"/>
      <c r="AV130" s="60"/>
      <c r="AW130" s="60"/>
      <c r="AX130" s="60"/>
    </row>
    <row r="131" spans="1:56" ht="19.5" hidden="1" thickBot="1">
      <c r="A131" s="9">
        <v>1</v>
      </c>
      <c r="B131" s="26"/>
      <c r="C131" s="111" t="s">
        <v>66</v>
      </c>
      <c r="D131" s="111"/>
      <c r="E131" s="74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07">
        <f>SUM(F131:AJ131)</f>
        <v>0</v>
      </c>
      <c r="AL131" s="75"/>
      <c r="AM131" s="75"/>
      <c r="AN131" s="207"/>
      <c r="AO131" s="227">
        <v>0</v>
      </c>
      <c r="AP131" s="42" t="str">
        <f t="shared" si="111"/>
        <v>MGS③</v>
      </c>
      <c r="AQ131" s="20" t="str">
        <f t="shared" si="59"/>
        <v>ＳＰ</v>
      </c>
      <c r="AR131" s="50">
        <f t="shared" si="58"/>
        <v>0</v>
      </c>
      <c r="AT131" s="63" t="s">
        <v>62</v>
      </c>
      <c r="AU131" s="60"/>
      <c r="AV131" s="60"/>
      <c r="AW131" s="60"/>
      <c r="AX131" s="60"/>
    </row>
    <row r="132" spans="1:56" ht="19.5" hidden="1" thickBot="1">
      <c r="A132" s="9">
        <v>1</v>
      </c>
      <c r="B132" s="13" t="s">
        <v>46</v>
      </c>
      <c r="C132" s="152" t="s">
        <v>21</v>
      </c>
      <c r="D132" s="152"/>
      <c r="E132" s="67"/>
      <c r="F132" s="180">
        <f t="shared" ref="F132:AJ132" si="119">SUBTOTAL(9,L130:L131)</f>
        <v>0</v>
      </c>
      <c r="G132" s="180">
        <f t="shared" si="119"/>
        <v>0</v>
      </c>
      <c r="H132" s="180">
        <f t="shared" si="119"/>
        <v>0</v>
      </c>
      <c r="I132" s="180">
        <f t="shared" si="119"/>
        <v>0</v>
      </c>
      <c r="J132" s="180">
        <f t="shared" si="119"/>
        <v>0</v>
      </c>
      <c r="K132" s="180">
        <f t="shared" si="119"/>
        <v>0</v>
      </c>
      <c r="L132" s="180">
        <f t="shared" si="119"/>
        <v>0</v>
      </c>
      <c r="M132" s="180">
        <f t="shared" si="119"/>
        <v>0</v>
      </c>
      <c r="N132" s="180">
        <f t="shared" si="119"/>
        <v>0</v>
      </c>
      <c r="O132" s="180">
        <f t="shared" si="119"/>
        <v>0</v>
      </c>
      <c r="P132" s="180">
        <f t="shared" si="119"/>
        <v>0</v>
      </c>
      <c r="Q132" s="180">
        <f t="shared" si="119"/>
        <v>0</v>
      </c>
      <c r="R132" s="180">
        <f t="shared" si="119"/>
        <v>0</v>
      </c>
      <c r="S132" s="180">
        <f t="shared" si="119"/>
        <v>0</v>
      </c>
      <c r="T132" s="180">
        <f t="shared" si="119"/>
        <v>0</v>
      </c>
      <c r="U132" s="180">
        <f t="shared" si="119"/>
        <v>0</v>
      </c>
      <c r="V132" s="180">
        <f t="shared" si="119"/>
        <v>0</v>
      </c>
      <c r="W132" s="180">
        <f t="shared" si="119"/>
        <v>0</v>
      </c>
      <c r="X132" s="180">
        <f t="shared" si="119"/>
        <v>0</v>
      </c>
      <c r="Y132" s="180">
        <f t="shared" si="119"/>
        <v>0</v>
      </c>
      <c r="Z132" s="180">
        <f t="shared" si="119"/>
        <v>0</v>
      </c>
      <c r="AA132" s="180">
        <f t="shared" si="119"/>
        <v>0</v>
      </c>
      <c r="AB132" s="180">
        <f t="shared" si="119"/>
        <v>0</v>
      </c>
      <c r="AC132" s="180">
        <f t="shared" si="119"/>
        <v>0</v>
      </c>
      <c r="AD132" s="180">
        <f t="shared" si="119"/>
        <v>0</v>
      </c>
      <c r="AE132" s="180">
        <f t="shared" si="119"/>
        <v>0</v>
      </c>
      <c r="AF132" s="180">
        <f t="shared" si="119"/>
        <v>0</v>
      </c>
      <c r="AG132" s="180">
        <f t="shared" si="119"/>
        <v>0</v>
      </c>
      <c r="AH132" s="180">
        <f t="shared" si="119"/>
        <v>0</v>
      </c>
      <c r="AI132" s="180">
        <f t="shared" si="119"/>
        <v>0</v>
      </c>
      <c r="AJ132" s="180">
        <f t="shared" si="119"/>
        <v>0</v>
      </c>
      <c r="AK132" s="131">
        <f>SUM(F132:AJ132)</f>
        <v>0</v>
      </c>
      <c r="AL132" s="32"/>
      <c r="AM132" s="32"/>
      <c r="AO132" s="227">
        <v>0</v>
      </c>
      <c r="AP132" s="42" t="str">
        <f t="shared" si="111"/>
        <v>MGS③</v>
      </c>
      <c r="AQ132" s="21" t="str">
        <f t="shared" si="59"/>
        <v>解体</v>
      </c>
      <c r="AR132" s="51">
        <f t="shared" si="58"/>
        <v>0</v>
      </c>
      <c r="AT132" s="246" t="s">
        <v>60</v>
      </c>
      <c r="AU132" s="60"/>
      <c r="AV132" s="60"/>
      <c r="AW132" s="60"/>
      <c r="AX132" s="60"/>
    </row>
    <row r="133" spans="1:56" ht="19.5" hidden="1" thickBot="1">
      <c r="A133" s="9">
        <v>1</v>
      </c>
      <c r="B133" s="30" t="s">
        <v>53</v>
      </c>
      <c r="C133" s="153" t="s">
        <v>22</v>
      </c>
      <c r="D133" s="153"/>
      <c r="E133" s="68"/>
      <c r="F133" s="181">
        <f t="shared" ref="F133:AJ133" si="120">E133+F129-F132</f>
        <v>0</v>
      </c>
      <c r="G133" s="181">
        <f t="shared" si="120"/>
        <v>0</v>
      </c>
      <c r="H133" s="181">
        <f t="shared" si="120"/>
        <v>0</v>
      </c>
      <c r="I133" s="181">
        <f t="shared" si="120"/>
        <v>0</v>
      </c>
      <c r="J133" s="181">
        <f t="shared" si="120"/>
        <v>0</v>
      </c>
      <c r="K133" s="181">
        <f t="shared" si="120"/>
        <v>0</v>
      </c>
      <c r="L133" s="181">
        <f t="shared" si="120"/>
        <v>0</v>
      </c>
      <c r="M133" s="181">
        <f t="shared" si="120"/>
        <v>0</v>
      </c>
      <c r="N133" s="181">
        <f t="shared" si="120"/>
        <v>0</v>
      </c>
      <c r="O133" s="181">
        <f t="shared" si="120"/>
        <v>0</v>
      </c>
      <c r="P133" s="181">
        <f t="shared" si="120"/>
        <v>0</v>
      </c>
      <c r="Q133" s="181">
        <f t="shared" si="120"/>
        <v>0</v>
      </c>
      <c r="R133" s="181">
        <f t="shared" si="120"/>
        <v>0</v>
      </c>
      <c r="S133" s="181">
        <f t="shared" si="120"/>
        <v>0</v>
      </c>
      <c r="T133" s="181">
        <f t="shared" si="120"/>
        <v>0</v>
      </c>
      <c r="U133" s="181">
        <f t="shared" si="120"/>
        <v>0</v>
      </c>
      <c r="V133" s="181">
        <f t="shared" si="120"/>
        <v>0</v>
      </c>
      <c r="W133" s="181">
        <f t="shared" si="120"/>
        <v>0</v>
      </c>
      <c r="X133" s="181">
        <f t="shared" si="120"/>
        <v>0</v>
      </c>
      <c r="Y133" s="181">
        <f t="shared" si="120"/>
        <v>0</v>
      </c>
      <c r="Z133" s="181">
        <f t="shared" si="120"/>
        <v>0</v>
      </c>
      <c r="AA133" s="181">
        <f t="shared" si="120"/>
        <v>0</v>
      </c>
      <c r="AB133" s="181">
        <f t="shared" si="120"/>
        <v>0</v>
      </c>
      <c r="AC133" s="181">
        <f t="shared" si="120"/>
        <v>0</v>
      </c>
      <c r="AD133" s="181">
        <f t="shared" si="120"/>
        <v>0</v>
      </c>
      <c r="AE133" s="181">
        <f t="shared" si="120"/>
        <v>0</v>
      </c>
      <c r="AF133" s="181">
        <f t="shared" si="120"/>
        <v>0</v>
      </c>
      <c r="AG133" s="181">
        <f t="shared" si="120"/>
        <v>0</v>
      </c>
      <c r="AH133" s="181">
        <f t="shared" si="120"/>
        <v>0</v>
      </c>
      <c r="AI133" s="181">
        <f t="shared" si="120"/>
        <v>0</v>
      </c>
      <c r="AJ133" s="181">
        <f t="shared" si="120"/>
        <v>0</v>
      </c>
      <c r="AK133" s="132"/>
      <c r="AL133" s="32"/>
      <c r="AM133" s="32"/>
      <c r="AO133" s="227">
        <v>0</v>
      </c>
      <c r="AP133" s="42" t="str">
        <f t="shared" si="111"/>
        <v>MGS③</v>
      </c>
      <c r="AQ133" s="22" t="str">
        <f t="shared" si="59"/>
        <v>解体在庫</v>
      </c>
      <c r="AR133" s="52">
        <f t="shared" ref="AR133:AR196" si="121">AK133</f>
        <v>0</v>
      </c>
      <c r="AT133" s="246" t="s">
        <v>60</v>
      </c>
      <c r="AU133" s="60"/>
      <c r="AV133" s="60"/>
      <c r="AW133" s="60"/>
      <c r="AX133" s="60"/>
    </row>
    <row r="134" spans="1:56" ht="19.5" hidden="1" thickBot="1">
      <c r="A134" s="9">
        <v>1</v>
      </c>
      <c r="B134" s="85" t="s">
        <v>54</v>
      </c>
      <c r="C134" s="138" t="s">
        <v>23</v>
      </c>
      <c r="D134" s="138"/>
      <c r="E134" s="215"/>
      <c r="F134" s="218">
        <f t="shared" ref="F134:AJ134" si="122">E134+F129-F130-F131</f>
        <v>0</v>
      </c>
      <c r="G134" s="218">
        <f t="shared" si="122"/>
        <v>0</v>
      </c>
      <c r="H134" s="218">
        <f t="shared" si="122"/>
        <v>0</v>
      </c>
      <c r="I134" s="218">
        <f t="shared" si="122"/>
        <v>0</v>
      </c>
      <c r="J134" s="218">
        <f t="shared" si="122"/>
        <v>0</v>
      </c>
      <c r="K134" s="218">
        <f t="shared" si="122"/>
        <v>0</v>
      </c>
      <c r="L134" s="218">
        <f t="shared" si="122"/>
        <v>0</v>
      </c>
      <c r="M134" s="218">
        <f t="shared" si="122"/>
        <v>0</v>
      </c>
      <c r="N134" s="218">
        <f t="shared" si="122"/>
        <v>0</v>
      </c>
      <c r="O134" s="218">
        <f t="shared" si="122"/>
        <v>0</v>
      </c>
      <c r="P134" s="218">
        <f t="shared" si="122"/>
        <v>0</v>
      </c>
      <c r="Q134" s="218">
        <f t="shared" si="122"/>
        <v>0</v>
      </c>
      <c r="R134" s="218">
        <f t="shared" si="122"/>
        <v>0</v>
      </c>
      <c r="S134" s="218">
        <f t="shared" si="122"/>
        <v>0</v>
      </c>
      <c r="T134" s="218">
        <f t="shared" si="122"/>
        <v>0</v>
      </c>
      <c r="U134" s="218">
        <f t="shared" si="122"/>
        <v>0</v>
      </c>
      <c r="V134" s="218">
        <f t="shared" si="122"/>
        <v>0</v>
      </c>
      <c r="W134" s="218">
        <f t="shared" si="122"/>
        <v>0</v>
      </c>
      <c r="X134" s="218">
        <f t="shared" si="122"/>
        <v>0</v>
      </c>
      <c r="Y134" s="218">
        <f t="shared" si="122"/>
        <v>0</v>
      </c>
      <c r="Z134" s="218">
        <f t="shared" si="122"/>
        <v>0</v>
      </c>
      <c r="AA134" s="218">
        <f t="shared" si="122"/>
        <v>0</v>
      </c>
      <c r="AB134" s="218">
        <f t="shared" si="122"/>
        <v>0</v>
      </c>
      <c r="AC134" s="218">
        <f t="shared" si="122"/>
        <v>0</v>
      </c>
      <c r="AD134" s="218">
        <f t="shared" si="122"/>
        <v>0</v>
      </c>
      <c r="AE134" s="218">
        <f t="shared" si="122"/>
        <v>0</v>
      </c>
      <c r="AF134" s="218">
        <f t="shared" si="122"/>
        <v>0</v>
      </c>
      <c r="AG134" s="218">
        <f t="shared" si="122"/>
        <v>0</v>
      </c>
      <c r="AH134" s="218">
        <f t="shared" si="122"/>
        <v>0</v>
      </c>
      <c r="AI134" s="218">
        <f t="shared" si="122"/>
        <v>0</v>
      </c>
      <c r="AJ134" s="218">
        <f t="shared" si="122"/>
        <v>0</v>
      </c>
      <c r="AK134" s="222">
        <f>AJ134</f>
        <v>0</v>
      </c>
      <c r="AL134" s="33"/>
      <c r="AM134" s="33"/>
      <c r="AN134" s="9">
        <f>AK134-AL130</f>
        <v>0</v>
      </c>
      <c r="AO134" s="227">
        <v>0</v>
      </c>
      <c r="AP134" s="53" t="str">
        <f t="shared" si="111"/>
        <v>MGS③</v>
      </c>
      <c r="AQ134" s="24" t="str">
        <f t="shared" ref="AQ134:AQ197" si="123">C134</f>
        <v>完成品在庫</v>
      </c>
      <c r="AR134" s="54">
        <f t="shared" si="121"/>
        <v>0</v>
      </c>
      <c r="AT134" s="246" t="s">
        <v>60</v>
      </c>
      <c r="AU134" s="60"/>
      <c r="AV134" s="60"/>
      <c r="AW134" s="60"/>
      <c r="AX134" s="60"/>
      <c r="BD134" s="250">
        <f>MIN(F134:AJ134)</f>
        <v>0</v>
      </c>
    </row>
    <row r="135" spans="1:56" ht="19.5" hidden="1" thickBot="1">
      <c r="A135" s="9">
        <v>1</v>
      </c>
      <c r="B135" s="161" t="s">
        <v>114</v>
      </c>
      <c r="C135" s="101" t="s">
        <v>12</v>
      </c>
      <c r="D135" s="101"/>
      <c r="E135" s="88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98">
        <f>SUM(F135:AJ135)</f>
        <v>0</v>
      </c>
      <c r="AL135" s="198">
        <f>ROUNDUP(AL142/0.92,0)</f>
        <v>0</v>
      </c>
      <c r="AM135" s="198">
        <f>ROUNDUP(AM142/0.92,0)</f>
        <v>0</v>
      </c>
      <c r="AN135" s="251"/>
      <c r="AO135" s="227">
        <v>0</v>
      </c>
      <c r="AP135" s="40" t="str">
        <f>B135</f>
        <v>MGS①T</v>
      </c>
      <c r="AQ135" s="29" t="str">
        <f t="shared" si="123"/>
        <v>素材納入計画</v>
      </c>
      <c r="AR135" s="41">
        <f t="shared" si="121"/>
        <v>0</v>
      </c>
      <c r="AT135" s="247" t="s">
        <v>59</v>
      </c>
      <c r="AU135" s="60"/>
      <c r="AV135" s="60"/>
      <c r="AW135" s="60"/>
      <c r="AX135" s="60"/>
    </row>
    <row r="136" spans="1:56" ht="19.5" hidden="1" thickBot="1">
      <c r="A136" s="9">
        <v>1</v>
      </c>
      <c r="B136" s="65" t="s">
        <v>73</v>
      </c>
      <c r="C136" s="145" t="s">
        <v>125</v>
      </c>
      <c r="D136" s="154"/>
      <c r="E136" s="35"/>
      <c r="F136" s="173">
        <f t="shared" ref="F136:AJ136" si="124">E136+F135-F137</f>
        <v>0</v>
      </c>
      <c r="G136" s="173">
        <f t="shared" si="124"/>
        <v>0</v>
      </c>
      <c r="H136" s="173">
        <f t="shared" si="124"/>
        <v>0</v>
      </c>
      <c r="I136" s="173">
        <f t="shared" si="124"/>
        <v>0</v>
      </c>
      <c r="J136" s="173">
        <f t="shared" si="124"/>
        <v>0</v>
      </c>
      <c r="K136" s="173">
        <f t="shared" si="124"/>
        <v>0</v>
      </c>
      <c r="L136" s="173">
        <f t="shared" si="124"/>
        <v>0</v>
      </c>
      <c r="M136" s="173">
        <f t="shared" si="124"/>
        <v>0</v>
      </c>
      <c r="N136" s="173">
        <f t="shared" si="124"/>
        <v>0</v>
      </c>
      <c r="O136" s="173">
        <f t="shared" si="124"/>
        <v>0</v>
      </c>
      <c r="P136" s="173">
        <f t="shared" si="124"/>
        <v>0</v>
      </c>
      <c r="Q136" s="173">
        <f t="shared" si="124"/>
        <v>0</v>
      </c>
      <c r="R136" s="173">
        <f t="shared" si="124"/>
        <v>0</v>
      </c>
      <c r="S136" s="173">
        <f t="shared" si="124"/>
        <v>0</v>
      </c>
      <c r="T136" s="173">
        <f t="shared" si="124"/>
        <v>0</v>
      </c>
      <c r="U136" s="173">
        <f t="shared" si="124"/>
        <v>0</v>
      </c>
      <c r="V136" s="173">
        <f t="shared" si="124"/>
        <v>0</v>
      </c>
      <c r="W136" s="173">
        <f t="shared" si="124"/>
        <v>0</v>
      </c>
      <c r="X136" s="173">
        <f t="shared" si="124"/>
        <v>0</v>
      </c>
      <c r="Y136" s="173">
        <f t="shared" si="124"/>
        <v>0</v>
      </c>
      <c r="Z136" s="173">
        <f t="shared" si="124"/>
        <v>0</v>
      </c>
      <c r="AA136" s="173">
        <f t="shared" si="124"/>
        <v>0</v>
      </c>
      <c r="AB136" s="173">
        <f t="shared" si="124"/>
        <v>0</v>
      </c>
      <c r="AC136" s="173">
        <f t="shared" si="124"/>
        <v>0</v>
      </c>
      <c r="AD136" s="173">
        <f t="shared" si="124"/>
        <v>0</v>
      </c>
      <c r="AE136" s="173">
        <f t="shared" si="124"/>
        <v>0</v>
      </c>
      <c r="AF136" s="173">
        <f t="shared" si="124"/>
        <v>0</v>
      </c>
      <c r="AG136" s="173">
        <f t="shared" si="124"/>
        <v>0</v>
      </c>
      <c r="AH136" s="173">
        <f t="shared" si="124"/>
        <v>0</v>
      </c>
      <c r="AI136" s="173">
        <f t="shared" si="124"/>
        <v>0</v>
      </c>
      <c r="AJ136" s="173">
        <f t="shared" si="124"/>
        <v>0</v>
      </c>
      <c r="AK136" s="169">
        <f>AJ136</f>
        <v>0</v>
      </c>
      <c r="AL136" s="32"/>
      <c r="AM136" s="32"/>
      <c r="AO136" s="227">
        <v>0</v>
      </c>
      <c r="AP136" s="42" t="str">
        <f t="shared" ref="AP136:AP147" si="125">AP135</f>
        <v>MGS①T</v>
      </c>
      <c r="AQ136" s="14" t="str">
        <f t="shared" si="123"/>
        <v>素材在庫計画</v>
      </c>
      <c r="AR136" s="43">
        <f t="shared" si="121"/>
        <v>0</v>
      </c>
      <c r="AT136" s="246" t="s">
        <v>60</v>
      </c>
      <c r="AU136" s="60"/>
      <c r="AV136" s="60"/>
      <c r="AW136" s="60"/>
      <c r="AX136" s="60"/>
    </row>
    <row r="137" spans="1:56" ht="19.5" hidden="1" thickBot="1">
      <c r="A137" s="9">
        <v>1</v>
      </c>
      <c r="B137" s="26" t="s">
        <v>74</v>
      </c>
      <c r="C137" s="135" t="s">
        <v>14</v>
      </c>
      <c r="D137" s="135"/>
      <c r="E137" s="90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17">
        <f>SUM(E137:AJ137)</f>
        <v>0</v>
      </c>
      <c r="AL137" s="123"/>
      <c r="AM137" s="123"/>
      <c r="AN137" s="211"/>
      <c r="AO137" s="227">
        <v>0</v>
      </c>
      <c r="AP137" s="42" t="str">
        <f t="shared" si="125"/>
        <v>MGS①T</v>
      </c>
      <c r="AQ137" s="16" t="str">
        <f t="shared" si="123"/>
        <v>圧検加工計画</v>
      </c>
      <c r="AR137" s="44">
        <f t="shared" si="121"/>
        <v>0</v>
      </c>
      <c r="AT137" s="248" t="s">
        <v>61</v>
      </c>
      <c r="AU137" s="60"/>
      <c r="AV137" s="60"/>
      <c r="AW137" s="60"/>
      <c r="AX137" s="60"/>
    </row>
    <row r="138" spans="1:56" ht="19.5" hidden="1" thickBot="1">
      <c r="A138" s="9">
        <v>0</v>
      </c>
      <c r="B138" s="23" t="str">
        <f>B137</f>
        <v>NC700</v>
      </c>
      <c r="C138" s="146" t="s">
        <v>15</v>
      </c>
      <c r="D138" s="147">
        <v>0.08</v>
      </c>
      <c r="E138" s="80"/>
      <c r="F138" s="175">
        <f t="shared" ref="F138:O138" si="126">ROUND(F137*$D138,0)</f>
        <v>0</v>
      </c>
      <c r="G138" s="175">
        <f t="shared" si="126"/>
        <v>0</v>
      </c>
      <c r="H138" s="175">
        <f t="shared" si="126"/>
        <v>0</v>
      </c>
      <c r="I138" s="175">
        <f t="shared" si="126"/>
        <v>0</v>
      </c>
      <c r="J138" s="175">
        <f t="shared" si="126"/>
        <v>0</v>
      </c>
      <c r="K138" s="175">
        <f t="shared" si="126"/>
        <v>0</v>
      </c>
      <c r="L138" s="175">
        <f t="shared" si="126"/>
        <v>0</v>
      </c>
      <c r="M138" s="175">
        <f t="shared" si="126"/>
        <v>0</v>
      </c>
      <c r="N138" s="175">
        <f t="shared" si="126"/>
        <v>0</v>
      </c>
      <c r="O138" s="175">
        <f t="shared" si="126"/>
        <v>0</v>
      </c>
      <c r="P138" s="175">
        <f t="shared" ref="P138:AJ138" si="127">ROUND(P137*$D138,0)</f>
        <v>0</v>
      </c>
      <c r="Q138" s="175">
        <f t="shared" si="127"/>
        <v>0</v>
      </c>
      <c r="R138" s="175">
        <f t="shared" si="127"/>
        <v>0</v>
      </c>
      <c r="S138" s="175">
        <f t="shared" si="127"/>
        <v>0</v>
      </c>
      <c r="T138" s="175">
        <f t="shared" si="127"/>
        <v>0</v>
      </c>
      <c r="U138" s="175">
        <f t="shared" si="127"/>
        <v>0</v>
      </c>
      <c r="V138" s="175">
        <f t="shared" si="127"/>
        <v>0</v>
      </c>
      <c r="W138" s="175">
        <f t="shared" si="127"/>
        <v>0</v>
      </c>
      <c r="X138" s="175">
        <f t="shared" si="127"/>
        <v>0</v>
      </c>
      <c r="Y138" s="175">
        <f t="shared" si="127"/>
        <v>0</v>
      </c>
      <c r="Z138" s="175">
        <f t="shared" si="127"/>
        <v>0</v>
      </c>
      <c r="AA138" s="175">
        <f t="shared" si="127"/>
        <v>0</v>
      </c>
      <c r="AB138" s="175">
        <f t="shared" si="127"/>
        <v>0</v>
      </c>
      <c r="AC138" s="175">
        <f t="shared" si="127"/>
        <v>0</v>
      </c>
      <c r="AD138" s="175">
        <f t="shared" si="127"/>
        <v>0</v>
      </c>
      <c r="AE138" s="175">
        <f t="shared" si="127"/>
        <v>0</v>
      </c>
      <c r="AF138" s="175">
        <f t="shared" si="127"/>
        <v>0</v>
      </c>
      <c r="AG138" s="175">
        <f t="shared" si="127"/>
        <v>0</v>
      </c>
      <c r="AH138" s="175">
        <f t="shared" si="127"/>
        <v>0</v>
      </c>
      <c r="AI138" s="175">
        <f t="shared" si="127"/>
        <v>0</v>
      </c>
      <c r="AJ138" s="175">
        <f t="shared" si="127"/>
        <v>0</v>
      </c>
      <c r="AK138" s="128">
        <f>SUM(F138:AJ138)</f>
        <v>0</v>
      </c>
      <c r="AL138" s="32"/>
      <c r="AM138" s="32"/>
      <c r="AO138" s="227">
        <v>0</v>
      </c>
      <c r="AP138" s="42" t="str">
        <f t="shared" si="125"/>
        <v>MGS①T</v>
      </c>
      <c r="AQ138" s="17" t="str">
        <f t="shared" si="123"/>
        <v>一次漏れ数</v>
      </c>
      <c r="AR138" s="45">
        <f t="shared" si="121"/>
        <v>0</v>
      </c>
      <c r="AT138" s="246" t="s">
        <v>60</v>
      </c>
      <c r="AU138" s="60"/>
      <c r="AV138" s="60"/>
      <c r="AW138" s="60"/>
      <c r="AX138" s="60"/>
    </row>
    <row r="139" spans="1:56" ht="19.5" hidden="1" thickBot="1">
      <c r="A139" s="9">
        <v>0</v>
      </c>
      <c r="B139" s="23" t="str">
        <f>B138</f>
        <v>NC700</v>
      </c>
      <c r="C139" s="148" t="s">
        <v>16</v>
      </c>
      <c r="D139" s="149"/>
      <c r="E139" s="66"/>
      <c r="F139" s="176">
        <f t="shared" ref="F139:AJ139" si="128">E139+F138-F140</f>
        <v>0</v>
      </c>
      <c r="G139" s="176">
        <f t="shared" si="128"/>
        <v>0</v>
      </c>
      <c r="H139" s="176">
        <f t="shared" si="128"/>
        <v>0</v>
      </c>
      <c r="I139" s="176">
        <f t="shared" si="128"/>
        <v>0</v>
      </c>
      <c r="J139" s="176">
        <f t="shared" si="128"/>
        <v>0</v>
      </c>
      <c r="K139" s="176">
        <f t="shared" si="128"/>
        <v>0</v>
      </c>
      <c r="L139" s="176">
        <f t="shared" si="128"/>
        <v>0</v>
      </c>
      <c r="M139" s="176">
        <f t="shared" si="128"/>
        <v>0</v>
      </c>
      <c r="N139" s="176">
        <f t="shared" si="128"/>
        <v>0</v>
      </c>
      <c r="O139" s="176">
        <f t="shared" si="128"/>
        <v>0</v>
      </c>
      <c r="P139" s="176">
        <f t="shared" si="128"/>
        <v>0</v>
      </c>
      <c r="Q139" s="176">
        <f t="shared" si="128"/>
        <v>0</v>
      </c>
      <c r="R139" s="176">
        <f t="shared" si="128"/>
        <v>0</v>
      </c>
      <c r="S139" s="176">
        <f t="shared" si="128"/>
        <v>0</v>
      </c>
      <c r="T139" s="176">
        <f t="shared" si="128"/>
        <v>0</v>
      </c>
      <c r="U139" s="176">
        <f t="shared" si="128"/>
        <v>0</v>
      </c>
      <c r="V139" s="176">
        <f t="shared" si="128"/>
        <v>0</v>
      </c>
      <c r="W139" s="176">
        <f t="shared" si="128"/>
        <v>0</v>
      </c>
      <c r="X139" s="176">
        <f t="shared" si="128"/>
        <v>0</v>
      </c>
      <c r="Y139" s="176">
        <f t="shared" si="128"/>
        <v>0</v>
      </c>
      <c r="Z139" s="176">
        <f t="shared" si="128"/>
        <v>0</v>
      </c>
      <c r="AA139" s="176">
        <f t="shared" si="128"/>
        <v>0</v>
      </c>
      <c r="AB139" s="176">
        <f t="shared" si="128"/>
        <v>0</v>
      </c>
      <c r="AC139" s="176">
        <f t="shared" si="128"/>
        <v>0</v>
      </c>
      <c r="AD139" s="176">
        <f t="shared" si="128"/>
        <v>0</v>
      </c>
      <c r="AE139" s="176">
        <f t="shared" si="128"/>
        <v>0</v>
      </c>
      <c r="AF139" s="176">
        <f t="shared" si="128"/>
        <v>0</v>
      </c>
      <c r="AG139" s="176">
        <f t="shared" si="128"/>
        <v>0</v>
      </c>
      <c r="AH139" s="176">
        <f t="shared" si="128"/>
        <v>0</v>
      </c>
      <c r="AI139" s="176">
        <f t="shared" si="128"/>
        <v>0</v>
      </c>
      <c r="AJ139" s="176">
        <f t="shared" si="128"/>
        <v>0</v>
      </c>
      <c r="AK139" s="129">
        <f>AJ139</f>
        <v>0</v>
      </c>
      <c r="AL139" s="32"/>
      <c r="AM139" s="32"/>
      <c r="AO139" s="227">
        <v>0</v>
      </c>
      <c r="AP139" s="42" t="str">
        <f t="shared" si="125"/>
        <v>MGS①T</v>
      </c>
      <c r="AQ139" s="18" t="str">
        <f t="shared" si="123"/>
        <v>一次漏れ在庫</v>
      </c>
      <c r="AR139" s="46">
        <f t="shared" si="121"/>
        <v>0</v>
      </c>
      <c r="AT139" s="246" t="s">
        <v>60</v>
      </c>
      <c r="AU139" s="60"/>
      <c r="AV139" s="60"/>
      <c r="AW139" s="60"/>
      <c r="AX139" s="60"/>
    </row>
    <row r="140" spans="1:56" ht="19.5" hidden="1" thickBot="1">
      <c r="A140" s="9">
        <v>0</v>
      </c>
      <c r="B140" s="23" t="str">
        <f>B139</f>
        <v>NC700</v>
      </c>
      <c r="C140" s="148" t="s">
        <v>17</v>
      </c>
      <c r="D140" s="149"/>
      <c r="E140" s="80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29">
        <f>SUM(F140:AJ140)</f>
        <v>0</v>
      </c>
      <c r="AL140" s="32"/>
      <c r="AM140" s="32"/>
      <c r="AO140" s="227">
        <v>0</v>
      </c>
      <c r="AP140" s="42" t="str">
        <f t="shared" si="125"/>
        <v>MGS①T</v>
      </c>
      <c r="AQ140" s="18" t="str">
        <f t="shared" si="123"/>
        <v>二次圧検計画</v>
      </c>
      <c r="AR140" s="46">
        <f t="shared" si="121"/>
        <v>0</v>
      </c>
      <c r="AT140" s="246" t="s">
        <v>60</v>
      </c>
      <c r="AU140" s="60"/>
      <c r="AV140" s="60"/>
      <c r="AW140" s="60"/>
      <c r="AX140" s="60"/>
    </row>
    <row r="141" spans="1:56" ht="19.5" hidden="1" thickBot="1">
      <c r="A141" s="9">
        <v>0</v>
      </c>
      <c r="B141" s="23" t="str">
        <f>B140</f>
        <v>NC700</v>
      </c>
      <c r="C141" s="150" t="s">
        <v>18</v>
      </c>
      <c r="D141" s="151">
        <v>0.5</v>
      </c>
      <c r="E141" s="81"/>
      <c r="F141" s="177">
        <f t="shared" ref="F141:O141" si="129">ROUND(F140*$D141,0)</f>
        <v>0</v>
      </c>
      <c r="G141" s="177">
        <f t="shared" si="129"/>
        <v>0</v>
      </c>
      <c r="H141" s="177">
        <f t="shared" si="129"/>
        <v>0</v>
      </c>
      <c r="I141" s="177">
        <f t="shared" si="129"/>
        <v>0</v>
      </c>
      <c r="J141" s="177">
        <f t="shared" si="129"/>
        <v>0</v>
      </c>
      <c r="K141" s="177">
        <f t="shared" si="129"/>
        <v>0</v>
      </c>
      <c r="L141" s="177">
        <f t="shared" si="129"/>
        <v>0</v>
      </c>
      <c r="M141" s="177">
        <f t="shared" si="129"/>
        <v>0</v>
      </c>
      <c r="N141" s="177">
        <f t="shared" si="129"/>
        <v>0</v>
      </c>
      <c r="O141" s="177">
        <f t="shared" si="129"/>
        <v>0</v>
      </c>
      <c r="P141" s="177">
        <f t="shared" ref="P141:AJ141" si="130">ROUND(P140*$D141,0)</f>
        <v>0</v>
      </c>
      <c r="Q141" s="177">
        <f t="shared" si="130"/>
        <v>0</v>
      </c>
      <c r="R141" s="177">
        <f t="shared" si="130"/>
        <v>0</v>
      </c>
      <c r="S141" s="177">
        <f t="shared" si="130"/>
        <v>0</v>
      </c>
      <c r="T141" s="177">
        <f t="shared" si="130"/>
        <v>0</v>
      </c>
      <c r="U141" s="177">
        <f t="shared" si="130"/>
        <v>0</v>
      </c>
      <c r="V141" s="177">
        <f t="shared" si="130"/>
        <v>0</v>
      </c>
      <c r="W141" s="177">
        <f t="shared" si="130"/>
        <v>0</v>
      </c>
      <c r="X141" s="177">
        <f t="shared" si="130"/>
        <v>0</v>
      </c>
      <c r="Y141" s="177">
        <f t="shared" si="130"/>
        <v>0</v>
      </c>
      <c r="Z141" s="177">
        <f t="shared" si="130"/>
        <v>0</v>
      </c>
      <c r="AA141" s="177">
        <f t="shared" si="130"/>
        <v>0</v>
      </c>
      <c r="AB141" s="177">
        <f t="shared" si="130"/>
        <v>0</v>
      </c>
      <c r="AC141" s="177">
        <f t="shared" si="130"/>
        <v>0</v>
      </c>
      <c r="AD141" s="177">
        <f t="shared" si="130"/>
        <v>0</v>
      </c>
      <c r="AE141" s="177">
        <f t="shared" si="130"/>
        <v>0</v>
      </c>
      <c r="AF141" s="177">
        <f t="shared" si="130"/>
        <v>0</v>
      </c>
      <c r="AG141" s="177">
        <f t="shared" si="130"/>
        <v>0</v>
      </c>
      <c r="AH141" s="177">
        <f t="shared" si="130"/>
        <v>0</v>
      </c>
      <c r="AI141" s="177">
        <f t="shared" si="130"/>
        <v>0</v>
      </c>
      <c r="AJ141" s="177">
        <f t="shared" si="130"/>
        <v>0</v>
      </c>
      <c r="AK141" s="130">
        <f>SUM(F141:AJ141)</f>
        <v>0</v>
      </c>
      <c r="AL141" s="32"/>
      <c r="AM141" s="32"/>
      <c r="AO141" s="227">
        <v>0</v>
      </c>
      <c r="AP141" s="42" t="str">
        <f t="shared" si="125"/>
        <v>MGS①T</v>
      </c>
      <c r="AQ141" s="14" t="str">
        <f t="shared" si="123"/>
        <v>二次漏れ数（廃却）</v>
      </c>
      <c r="AR141" s="47">
        <f t="shared" si="121"/>
        <v>0</v>
      </c>
      <c r="AT141" s="246" t="s">
        <v>60</v>
      </c>
      <c r="AU141" s="60"/>
      <c r="AV141" s="60"/>
      <c r="AW141" s="60"/>
      <c r="AX141" s="60"/>
    </row>
    <row r="142" spans="1:56" ht="19.5" hidden="1" thickBot="1">
      <c r="A142" s="9">
        <v>1</v>
      </c>
      <c r="B142" s="37" t="s">
        <v>25</v>
      </c>
      <c r="C142" s="135" t="s">
        <v>19</v>
      </c>
      <c r="D142" s="136">
        <f>1-D138</f>
        <v>0.92</v>
      </c>
      <c r="E142" s="90"/>
      <c r="F142" s="174">
        <f t="shared" ref="F142:O142" si="131">(F137-F138)+(F140-F141)</f>
        <v>0</v>
      </c>
      <c r="G142" s="174">
        <f t="shared" si="131"/>
        <v>0</v>
      </c>
      <c r="H142" s="174">
        <f t="shared" si="131"/>
        <v>0</v>
      </c>
      <c r="I142" s="174">
        <f t="shared" si="131"/>
        <v>0</v>
      </c>
      <c r="J142" s="174">
        <f t="shared" si="131"/>
        <v>0</v>
      </c>
      <c r="K142" s="174">
        <f t="shared" si="131"/>
        <v>0</v>
      </c>
      <c r="L142" s="174">
        <f t="shared" si="131"/>
        <v>0</v>
      </c>
      <c r="M142" s="174">
        <f t="shared" si="131"/>
        <v>0</v>
      </c>
      <c r="N142" s="174">
        <f t="shared" si="131"/>
        <v>0</v>
      </c>
      <c r="O142" s="174">
        <f t="shared" si="131"/>
        <v>0</v>
      </c>
      <c r="P142" s="174">
        <f t="shared" ref="P142:AJ142" si="132">(P137-P138)+(P140-P141)</f>
        <v>0</v>
      </c>
      <c r="Q142" s="174">
        <f t="shared" si="132"/>
        <v>0</v>
      </c>
      <c r="R142" s="174">
        <f t="shared" si="132"/>
        <v>0</v>
      </c>
      <c r="S142" s="174">
        <f t="shared" si="132"/>
        <v>0</v>
      </c>
      <c r="T142" s="174">
        <f t="shared" si="132"/>
        <v>0</v>
      </c>
      <c r="U142" s="174">
        <f t="shared" si="132"/>
        <v>0</v>
      </c>
      <c r="V142" s="174">
        <f t="shared" si="132"/>
        <v>0</v>
      </c>
      <c r="W142" s="174">
        <f t="shared" si="132"/>
        <v>0</v>
      </c>
      <c r="X142" s="174">
        <f t="shared" si="132"/>
        <v>0</v>
      </c>
      <c r="Y142" s="174">
        <f t="shared" si="132"/>
        <v>0</v>
      </c>
      <c r="Z142" s="174">
        <f t="shared" si="132"/>
        <v>0</v>
      </c>
      <c r="AA142" s="174">
        <f t="shared" si="132"/>
        <v>0</v>
      </c>
      <c r="AB142" s="174">
        <f t="shared" si="132"/>
        <v>0</v>
      </c>
      <c r="AC142" s="174">
        <f t="shared" si="132"/>
        <v>0</v>
      </c>
      <c r="AD142" s="174">
        <f t="shared" si="132"/>
        <v>0</v>
      </c>
      <c r="AE142" s="174">
        <f t="shared" si="132"/>
        <v>0</v>
      </c>
      <c r="AF142" s="174">
        <f t="shared" si="132"/>
        <v>0</v>
      </c>
      <c r="AG142" s="174">
        <f t="shared" si="132"/>
        <v>0</v>
      </c>
      <c r="AH142" s="174">
        <f t="shared" si="132"/>
        <v>0</v>
      </c>
      <c r="AI142" s="174">
        <f t="shared" si="132"/>
        <v>0</v>
      </c>
      <c r="AJ142" s="174">
        <f t="shared" si="132"/>
        <v>0</v>
      </c>
      <c r="AK142" s="117">
        <f>SUM(E142:AJ142)</f>
        <v>0</v>
      </c>
      <c r="AL142" s="82">
        <f>ROUNDUP(AY142*1.2,0)</f>
        <v>0</v>
      </c>
      <c r="AM142" s="82">
        <f>ROUNDUP(AZ142*1.2,0)</f>
        <v>0</v>
      </c>
      <c r="AN142" s="211"/>
      <c r="AO142" s="227">
        <v>0</v>
      </c>
      <c r="AP142" s="42" t="str">
        <f t="shared" si="125"/>
        <v>MGS①T</v>
      </c>
      <c r="AQ142" s="11" t="str">
        <f t="shared" si="123"/>
        <v>Ｌ３加工計画</v>
      </c>
      <c r="AR142" s="48">
        <f t="shared" si="121"/>
        <v>0</v>
      </c>
      <c r="AT142" s="248" t="s">
        <v>61</v>
      </c>
      <c r="AU142" s="60"/>
      <c r="AV142" s="60"/>
      <c r="AW142" s="60"/>
      <c r="AX142" s="60"/>
      <c r="AY142" s="12">
        <f>AY356</f>
        <v>0</v>
      </c>
      <c r="AZ142" s="12">
        <f>AZ356</f>
        <v>0</v>
      </c>
    </row>
    <row r="143" spans="1:56" ht="19.5" hidden="1" thickBot="1">
      <c r="A143" s="9">
        <v>1</v>
      </c>
      <c r="B143" s="25" t="s">
        <v>37</v>
      </c>
      <c r="C143" s="109" t="s">
        <v>20</v>
      </c>
      <c r="D143" s="109"/>
      <c r="E143" s="77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/>
      <c r="AG143" s="178"/>
      <c r="AH143" s="178"/>
      <c r="AI143" s="178"/>
      <c r="AJ143" s="178"/>
      <c r="AK143" s="104">
        <f>SUM(F143:AJ143)</f>
        <v>0</v>
      </c>
      <c r="AL143" s="112"/>
      <c r="AM143" s="112"/>
      <c r="AN143" s="207"/>
      <c r="AO143" s="227">
        <v>0</v>
      </c>
      <c r="AP143" s="42" t="str">
        <f t="shared" si="125"/>
        <v>MGS①T</v>
      </c>
      <c r="AQ143" s="19" t="str">
        <f t="shared" si="123"/>
        <v>組立計画</v>
      </c>
      <c r="AR143" s="49">
        <f t="shared" si="121"/>
        <v>0</v>
      </c>
      <c r="AT143" s="63" t="s">
        <v>62</v>
      </c>
      <c r="AU143" s="61"/>
      <c r="AV143" s="61"/>
      <c r="AW143" s="61"/>
      <c r="AX143" s="61"/>
    </row>
    <row r="144" spans="1:56" ht="19.5" hidden="1" thickBot="1">
      <c r="A144" s="9">
        <v>1</v>
      </c>
      <c r="B144" s="25" t="s">
        <v>38</v>
      </c>
      <c r="C144" s="111" t="s">
        <v>66</v>
      </c>
      <c r="D144" s="111"/>
      <c r="E144" s="74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07">
        <f>SUM(F144:AJ144)</f>
        <v>0</v>
      </c>
      <c r="AL144" s="75"/>
      <c r="AM144" s="75"/>
      <c r="AN144" s="207"/>
      <c r="AO144" s="227">
        <v>0</v>
      </c>
      <c r="AP144" s="42" t="str">
        <f t="shared" si="125"/>
        <v>MGS①T</v>
      </c>
      <c r="AQ144" s="20" t="str">
        <f t="shared" si="123"/>
        <v>ＳＰ</v>
      </c>
      <c r="AR144" s="50">
        <f t="shared" si="121"/>
        <v>0</v>
      </c>
      <c r="AT144" s="63" t="s">
        <v>62</v>
      </c>
      <c r="AU144" s="61"/>
      <c r="AV144" s="61"/>
      <c r="AW144" s="61"/>
      <c r="AX144" s="61"/>
    </row>
    <row r="145" spans="1:56" ht="19.5" hidden="1" thickBot="1">
      <c r="A145" s="9">
        <v>1</v>
      </c>
      <c r="B145" s="13" t="s">
        <v>46</v>
      </c>
      <c r="C145" s="152" t="s">
        <v>21</v>
      </c>
      <c r="D145" s="152"/>
      <c r="E145" s="67"/>
      <c r="F145" s="180">
        <f t="shared" ref="F145:AJ145" si="133">SUBTOTAL(9,L143:L144)</f>
        <v>0</v>
      </c>
      <c r="G145" s="180">
        <f t="shared" si="133"/>
        <v>0</v>
      </c>
      <c r="H145" s="180">
        <f t="shared" si="133"/>
        <v>0</v>
      </c>
      <c r="I145" s="180">
        <f t="shared" si="133"/>
        <v>0</v>
      </c>
      <c r="J145" s="180">
        <f t="shared" si="133"/>
        <v>0</v>
      </c>
      <c r="K145" s="180">
        <f t="shared" si="133"/>
        <v>0</v>
      </c>
      <c r="L145" s="180">
        <f t="shared" si="133"/>
        <v>0</v>
      </c>
      <c r="M145" s="180">
        <f t="shared" si="133"/>
        <v>0</v>
      </c>
      <c r="N145" s="180">
        <f t="shared" si="133"/>
        <v>0</v>
      </c>
      <c r="O145" s="180">
        <f t="shared" si="133"/>
        <v>0</v>
      </c>
      <c r="P145" s="180">
        <f t="shared" si="133"/>
        <v>0</v>
      </c>
      <c r="Q145" s="180">
        <f t="shared" si="133"/>
        <v>0</v>
      </c>
      <c r="R145" s="180">
        <f t="shared" si="133"/>
        <v>0</v>
      </c>
      <c r="S145" s="180">
        <f t="shared" si="133"/>
        <v>0</v>
      </c>
      <c r="T145" s="180">
        <f t="shared" si="133"/>
        <v>0</v>
      </c>
      <c r="U145" s="180">
        <f t="shared" si="133"/>
        <v>0</v>
      </c>
      <c r="V145" s="180">
        <f t="shared" si="133"/>
        <v>0</v>
      </c>
      <c r="W145" s="180">
        <f t="shared" si="133"/>
        <v>0</v>
      </c>
      <c r="X145" s="180">
        <f t="shared" si="133"/>
        <v>0</v>
      </c>
      <c r="Y145" s="180">
        <f t="shared" si="133"/>
        <v>0</v>
      </c>
      <c r="Z145" s="180">
        <f t="shared" si="133"/>
        <v>0</v>
      </c>
      <c r="AA145" s="180">
        <f t="shared" si="133"/>
        <v>0</v>
      </c>
      <c r="AB145" s="180">
        <f t="shared" si="133"/>
        <v>0</v>
      </c>
      <c r="AC145" s="180">
        <f t="shared" si="133"/>
        <v>0</v>
      </c>
      <c r="AD145" s="180">
        <f t="shared" si="133"/>
        <v>0</v>
      </c>
      <c r="AE145" s="180">
        <f t="shared" si="133"/>
        <v>0</v>
      </c>
      <c r="AF145" s="180">
        <f t="shared" si="133"/>
        <v>0</v>
      </c>
      <c r="AG145" s="180">
        <f t="shared" si="133"/>
        <v>0</v>
      </c>
      <c r="AH145" s="180">
        <f t="shared" si="133"/>
        <v>0</v>
      </c>
      <c r="AI145" s="180">
        <f t="shared" si="133"/>
        <v>0</v>
      </c>
      <c r="AJ145" s="180">
        <f t="shared" si="133"/>
        <v>0</v>
      </c>
      <c r="AK145" s="131">
        <f>SUM(F145:AJ145)</f>
        <v>0</v>
      </c>
      <c r="AL145" s="32"/>
      <c r="AM145" s="32"/>
      <c r="AO145" s="227">
        <v>0</v>
      </c>
      <c r="AP145" s="42" t="str">
        <f t="shared" si="125"/>
        <v>MGS①T</v>
      </c>
      <c r="AQ145" s="21" t="str">
        <f t="shared" si="123"/>
        <v>解体</v>
      </c>
      <c r="AR145" s="51">
        <f t="shared" si="121"/>
        <v>0</v>
      </c>
      <c r="AT145" s="246" t="s">
        <v>60</v>
      </c>
      <c r="AU145" s="61"/>
      <c r="AV145" s="61"/>
      <c r="AW145" s="61"/>
      <c r="AX145" s="61"/>
    </row>
    <row r="146" spans="1:56" ht="19.5" hidden="1" thickBot="1">
      <c r="A146" s="9">
        <v>1</v>
      </c>
      <c r="B146" s="30" t="s">
        <v>53</v>
      </c>
      <c r="C146" s="153" t="s">
        <v>22</v>
      </c>
      <c r="D146" s="153"/>
      <c r="E146" s="68"/>
      <c r="F146" s="181">
        <f t="shared" ref="F146:AJ146" si="134">E146+F142-F145</f>
        <v>0</v>
      </c>
      <c r="G146" s="181">
        <f t="shared" si="134"/>
        <v>0</v>
      </c>
      <c r="H146" s="181">
        <f t="shared" si="134"/>
        <v>0</v>
      </c>
      <c r="I146" s="181">
        <f t="shared" si="134"/>
        <v>0</v>
      </c>
      <c r="J146" s="181">
        <f t="shared" si="134"/>
        <v>0</v>
      </c>
      <c r="K146" s="181">
        <f t="shared" si="134"/>
        <v>0</v>
      </c>
      <c r="L146" s="181">
        <f t="shared" si="134"/>
        <v>0</v>
      </c>
      <c r="M146" s="181">
        <f t="shared" si="134"/>
        <v>0</v>
      </c>
      <c r="N146" s="181">
        <f t="shared" si="134"/>
        <v>0</v>
      </c>
      <c r="O146" s="181">
        <f t="shared" si="134"/>
        <v>0</v>
      </c>
      <c r="P146" s="181">
        <f t="shared" si="134"/>
        <v>0</v>
      </c>
      <c r="Q146" s="181">
        <f t="shared" si="134"/>
        <v>0</v>
      </c>
      <c r="R146" s="181">
        <f t="shared" si="134"/>
        <v>0</v>
      </c>
      <c r="S146" s="181">
        <f t="shared" si="134"/>
        <v>0</v>
      </c>
      <c r="T146" s="181">
        <f t="shared" si="134"/>
        <v>0</v>
      </c>
      <c r="U146" s="181">
        <f t="shared" si="134"/>
        <v>0</v>
      </c>
      <c r="V146" s="181">
        <f t="shared" si="134"/>
        <v>0</v>
      </c>
      <c r="W146" s="181">
        <f t="shared" si="134"/>
        <v>0</v>
      </c>
      <c r="X146" s="181">
        <f t="shared" si="134"/>
        <v>0</v>
      </c>
      <c r="Y146" s="181">
        <f t="shared" si="134"/>
        <v>0</v>
      </c>
      <c r="Z146" s="181">
        <f t="shared" si="134"/>
        <v>0</v>
      </c>
      <c r="AA146" s="181">
        <f t="shared" si="134"/>
        <v>0</v>
      </c>
      <c r="AB146" s="181">
        <f t="shared" si="134"/>
        <v>0</v>
      </c>
      <c r="AC146" s="181">
        <f t="shared" si="134"/>
        <v>0</v>
      </c>
      <c r="AD146" s="181">
        <f t="shared" si="134"/>
        <v>0</v>
      </c>
      <c r="AE146" s="181">
        <f t="shared" si="134"/>
        <v>0</v>
      </c>
      <c r="AF146" s="181">
        <f t="shared" si="134"/>
        <v>0</v>
      </c>
      <c r="AG146" s="181">
        <f t="shared" si="134"/>
        <v>0</v>
      </c>
      <c r="AH146" s="181">
        <f t="shared" si="134"/>
        <v>0</v>
      </c>
      <c r="AI146" s="181">
        <f t="shared" si="134"/>
        <v>0</v>
      </c>
      <c r="AJ146" s="181">
        <f t="shared" si="134"/>
        <v>0</v>
      </c>
      <c r="AK146" s="132"/>
      <c r="AL146" s="32"/>
      <c r="AM146" s="32"/>
      <c r="AO146" s="227">
        <v>0</v>
      </c>
      <c r="AP146" s="42" t="str">
        <f t="shared" si="125"/>
        <v>MGS①T</v>
      </c>
      <c r="AQ146" s="22" t="str">
        <f t="shared" si="123"/>
        <v>解体在庫</v>
      </c>
      <c r="AR146" s="52">
        <f t="shared" si="121"/>
        <v>0</v>
      </c>
      <c r="AT146" s="246" t="s">
        <v>60</v>
      </c>
      <c r="AU146" s="61"/>
      <c r="AV146" s="61"/>
      <c r="AW146" s="61"/>
      <c r="AX146" s="61"/>
    </row>
    <row r="147" spans="1:56" ht="19.5" hidden="1" thickBot="1">
      <c r="A147" s="9">
        <v>1</v>
      </c>
      <c r="B147" s="30" t="s">
        <v>54</v>
      </c>
      <c r="C147" s="270" t="s">
        <v>23</v>
      </c>
      <c r="D147" s="270"/>
      <c r="E147" s="215"/>
      <c r="F147" s="216">
        <f t="shared" ref="F147:AJ147" si="135">E147+F142-F143-F144</f>
        <v>0</v>
      </c>
      <c r="G147" s="216">
        <f t="shared" si="135"/>
        <v>0</v>
      </c>
      <c r="H147" s="216">
        <f t="shared" si="135"/>
        <v>0</v>
      </c>
      <c r="I147" s="216">
        <f t="shared" si="135"/>
        <v>0</v>
      </c>
      <c r="J147" s="216">
        <f t="shared" si="135"/>
        <v>0</v>
      </c>
      <c r="K147" s="216">
        <f t="shared" si="135"/>
        <v>0</v>
      </c>
      <c r="L147" s="216">
        <f t="shared" si="135"/>
        <v>0</v>
      </c>
      <c r="M147" s="216">
        <f t="shared" si="135"/>
        <v>0</v>
      </c>
      <c r="N147" s="216">
        <f t="shared" si="135"/>
        <v>0</v>
      </c>
      <c r="O147" s="216">
        <f t="shared" si="135"/>
        <v>0</v>
      </c>
      <c r="P147" s="216">
        <f t="shared" si="135"/>
        <v>0</v>
      </c>
      <c r="Q147" s="216">
        <f t="shared" si="135"/>
        <v>0</v>
      </c>
      <c r="R147" s="216">
        <f t="shared" si="135"/>
        <v>0</v>
      </c>
      <c r="S147" s="216">
        <f t="shared" si="135"/>
        <v>0</v>
      </c>
      <c r="T147" s="216">
        <f t="shared" si="135"/>
        <v>0</v>
      </c>
      <c r="U147" s="216">
        <f t="shared" si="135"/>
        <v>0</v>
      </c>
      <c r="V147" s="216">
        <f t="shared" si="135"/>
        <v>0</v>
      </c>
      <c r="W147" s="216">
        <f t="shared" si="135"/>
        <v>0</v>
      </c>
      <c r="X147" s="216">
        <f t="shared" si="135"/>
        <v>0</v>
      </c>
      <c r="Y147" s="216">
        <f t="shared" si="135"/>
        <v>0</v>
      </c>
      <c r="Z147" s="216">
        <f t="shared" si="135"/>
        <v>0</v>
      </c>
      <c r="AA147" s="216">
        <f t="shared" si="135"/>
        <v>0</v>
      </c>
      <c r="AB147" s="216">
        <f t="shared" si="135"/>
        <v>0</v>
      </c>
      <c r="AC147" s="216">
        <f t="shared" si="135"/>
        <v>0</v>
      </c>
      <c r="AD147" s="216">
        <f t="shared" si="135"/>
        <v>0</v>
      </c>
      <c r="AE147" s="216">
        <f t="shared" si="135"/>
        <v>0</v>
      </c>
      <c r="AF147" s="216">
        <f t="shared" si="135"/>
        <v>0</v>
      </c>
      <c r="AG147" s="216">
        <f t="shared" si="135"/>
        <v>0</v>
      </c>
      <c r="AH147" s="216">
        <f t="shared" si="135"/>
        <v>0</v>
      </c>
      <c r="AI147" s="216">
        <f t="shared" si="135"/>
        <v>0</v>
      </c>
      <c r="AJ147" s="216">
        <f t="shared" si="135"/>
        <v>0</v>
      </c>
      <c r="AK147" s="221">
        <f>AJ147</f>
        <v>0</v>
      </c>
      <c r="AL147" s="32"/>
      <c r="AM147" s="32"/>
      <c r="AN147" s="9">
        <f>AK147-AL143</f>
        <v>0</v>
      </c>
      <c r="AO147" s="227">
        <v>0</v>
      </c>
      <c r="AP147" s="53" t="str">
        <f t="shared" si="125"/>
        <v>MGS①T</v>
      </c>
      <c r="AQ147" s="24" t="str">
        <f t="shared" si="123"/>
        <v>完成品在庫</v>
      </c>
      <c r="AR147" s="54">
        <f t="shared" si="121"/>
        <v>0</v>
      </c>
      <c r="AT147" s="246" t="s">
        <v>60</v>
      </c>
      <c r="AU147" s="61"/>
      <c r="AV147" s="61"/>
      <c r="AW147" s="61"/>
      <c r="AX147" s="61"/>
      <c r="BD147" s="250">
        <f>MIN(F147:AJ147)</f>
        <v>0</v>
      </c>
    </row>
    <row r="148" spans="1:56" ht="19.5" hidden="1" thickBot="1">
      <c r="A148" s="9">
        <v>1</v>
      </c>
      <c r="B148" s="84" t="s">
        <v>115</v>
      </c>
      <c r="C148" s="101" t="s">
        <v>12</v>
      </c>
      <c r="D148" s="101"/>
      <c r="E148" s="88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98">
        <f>SUM(F148:AJ148)</f>
        <v>0</v>
      </c>
      <c r="AL148" s="96">
        <f>ROUNDUP(AL155/0.92,0)</f>
        <v>0</v>
      </c>
      <c r="AM148" s="96">
        <f>ROUNDUP(AM155/0.92,0)</f>
        <v>0</v>
      </c>
      <c r="AN148" s="251"/>
      <c r="AO148" s="227">
        <v>0</v>
      </c>
      <c r="AP148" s="40" t="str">
        <f>B148</f>
        <v>MGS②T</v>
      </c>
      <c r="AQ148" s="29" t="str">
        <f t="shared" si="123"/>
        <v>素材納入計画</v>
      </c>
      <c r="AR148" s="41">
        <f t="shared" si="121"/>
        <v>0</v>
      </c>
      <c r="AT148" s="247" t="s">
        <v>59</v>
      </c>
      <c r="AU148" s="61"/>
      <c r="AV148" s="61"/>
      <c r="AW148" s="61"/>
      <c r="AX148" s="61"/>
    </row>
    <row r="149" spans="1:56" ht="19.5" hidden="1" thickBot="1">
      <c r="A149" s="9">
        <v>1</v>
      </c>
      <c r="B149" s="13" t="s">
        <v>24</v>
      </c>
      <c r="C149" s="145" t="s">
        <v>125</v>
      </c>
      <c r="D149" s="154"/>
      <c r="E149" s="35"/>
      <c r="F149" s="173">
        <f t="shared" ref="F149:AJ149" si="136">E149+F148-F150</f>
        <v>0</v>
      </c>
      <c r="G149" s="173">
        <f t="shared" si="136"/>
        <v>0</v>
      </c>
      <c r="H149" s="173">
        <f t="shared" si="136"/>
        <v>0</v>
      </c>
      <c r="I149" s="173">
        <f t="shared" si="136"/>
        <v>0</v>
      </c>
      <c r="J149" s="173">
        <f t="shared" si="136"/>
        <v>0</v>
      </c>
      <c r="K149" s="173">
        <f t="shared" si="136"/>
        <v>0</v>
      </c>
      <c r="L149" s="173">
        <f t="shared" si="136"/>
        <v>0</v>
      </c>
      <c r="M149" s="173">
        <f t="shared" si="136"/>
        <v>0</v>
      </c>
      <c r="N149" s="173">
        <f t="shared" si="136"/>
        <v>0</v>
      </c>
      <c r="O149" s="173">
        <f t="shared" si="136"/>
        <v>0</v>
      </c>
      <c r="P149" s="173">
        <f t="shared" si="136"/>
        <v>0</v>
      </c>
      <c r="Q149" s="173">
        <f t="shared" si="136"/>
        <v>0</v>
      </c>
      <c r="R149" s="173">
        <f t="shared" si="136"/>
        <v>0</v>
      </c>
      <c r="S149" s="173">
        <f t="shared" si="136"/>
        <v>0</v>
      </c>
      <c r="T149" s="173">
        <f t="shared" si="136"/>
        <v>0</v>
      </c>
      <c r="U149" s="173">
        <f t="shared" si="136"/>
        <v>0</v>
      </c>
      <c r="V149" s="173">
        <f t="shared" si="136"/>
        <v>0</v>
      </c>
      <c r="W149" s="173">
        <f t="shared" si="136"/>
        <v>0</v>
      </c>
      <c r="X149" s="173">
        <f t="shared" si="136"/>
        <v>0</v>
      </c>
      <c r="Y149" s="173">
        <f t="shared" si="136"/>
        <v>0</v>
      </c>
      <c r="Z149" s="173">
        <f t="shared" si="136"/>
        <v>0</v>
      </c>
      <c r="AA149" s="173">
        <f t="shared" si="136"/>
        <v>0</v>
      </c>
      <c r="AB149" s="173">
        <f t="shared" si="136"/>
        <v>0</v>
      </c>
      <c r="AC149" s="173">
        <f t="shared" si="136"/>
        <v>0</v>
      </c>
      <c r="AD149" s="173">
        <f t="shared" si="136"/>
        <v>0</v>
      </c>
      <c r="AE149" s="173">
        <f t="shared" si="136"/>
        <v>0</v>
      </c>
      <c r="AF149" s="173">
        <f t="shared" si="136"/>
        <v>0</v>
      </c>
      <c r="AG149" s="173">
        <f t="shared" si="136"/>
        <v>0</v>
      </c>
      <c r="AH149" s="173">
        <f t="shared" si="136"/>
        <v>0</v>
      </c>
      <c r="AI149" s="173">
        <f t="shared" si="136"/>
        <v>0</v>
      </c>
      <c r="AJ149" s="173">
        <f t="shared" si="136"/>
        <v>0</v>
      </c>
      <c r="AK149" s="169">
        <f>AJ149</f>
        <v>0</v>
      </c>
      <c r="AL149" s="32"/>
      <c r="AM149" s="32"/>
      <c r="AO149" s="227">
        <v>0</v>
      </c>
      <c r="AP149" s="42" t="str">
        <f t="shared" ref="AP149:AP160" si="137">AP148</f>
        <v>MGS②T</v>
      </c>
      <c r="AQ149" s="14" t="str">
        <f t="shared" si="123"/>
        <v>素材在庫計画</v>
      </c>
      <c r="AR149" s="43">
        <f t="shared" si="121"/>
        <v>0</v>
      </c>
      <c r="AT149" s="246" t="s">
        <v>60</v>
      </c>
      <c r="AU149" s="61"/>
      <c r="AV149" s="61"/>
      <c r="AW149" s="61"/>
      <c r="AX149" s="61"/>
    </row>
    <row r="150" spans="1:56" ht="19.5" hidden="1" thickBot="1">
      <c r="A150" s="9">
        <v>1</v>
      </c>
      <c r="B150" s="26" t="s">
        <v>74</v>
      </c>
      <c r="C150" s="135" t="s">
        <v>14</v>
      </c>
      <c r="D150" s="135"/>
      <c r="E150" s="90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17">
        <f>SUM(E150:AJ150)</f>
        <v>0</v>
      </c>
      <c r="AL150" s="123"/>
      <c r="AM150" s="123"/>
      <c r="AN150" s="211"/>
      <c r="AO150" s="227">
        <v>0</v>
      </c>
      <c r="AP150" s="42" t="str">
        <f t="shared" si="137"/>
        <v>MGS②T</v>
      </c>
      <c r="AQ150" s="16" t="str">
        <f t="shared" si="123"/>
        <v>圧検加工計画</v>
      </c>
      <c r="AR150" s="44">
        <f t="shared" si="121"/>
        <v>0</v>
      </c>
      <c r="AT150" s="248" t="s">
        <v>61</v>
      </c>
      <c r="AU150" s="60"/>
      <c r="AV150" s="60"/>
      <c r="AW150" s="60"/>
      <c r="AX150" s="60"/>
    </row>
    <row r="151" spans="1:56" ht="19.5" hidden="1" thickBot="1">
      <c r="A151" s="9">
        <v>0</v>
      </c>
      <c r="B151" s="23" t="str">
        <f>B150</f>
        <v>NC700</v>
      </c>
      <c r="C151" s="146" t="s">
        <v>15</v>
      </c>
      <c r="D151" s="147">
        <v>0.08</v>
      </c>
      <c r="E151" s="80"/>
      <c r="F151" s="175">
        <f t="shared" ref="F151:O151" si="138">ROUND(F150*$D151,0)</f>
        <v>0</v>
      </c>
      <c r="G151" s="175">
        <f t="shared" si="138"/>
        <v>0</v>
      </c>
      <c r="H151" s="175">
        <f t="shared" si="138"/>
        <v>0</v>
      </c>
      <c r="I151" s="175">
        <f t="shared" si="138"/>
        <v>0</v>
      </c>
      <c r="J151" s="175">
        <f t="shared" si="138"/>
        <v>0</v>
      </c>
      <c r="K151" s="175">
        <f t="shared" si="138"/>
        <v>0</v>
      </c>
      <c r="L151" s="175">
        <f t="shared" si="138"/>
        <v>0</v>
      </c>
      <c r="M151" s="175">
        <f t="shared" si="138"/>
        <v>0</v>
      </c>
      <c r="N151" s="175">
        <f t="shared" si="138"/>
        <v>0</v>
      </c>
      <c r="O151" s="175">
        <f t="shared" si="138"/>
        <v>0</v>
      </c>
      <c r="P151" s="175">
        <f t="shared" ref="P151:AJ151" si="139">ROUND(P150*$D151,0)</f>
        <v>0</v>
      </c>
      <c r="Q151" s="175">
        <f t="shared" si="139"/>
        <v>0</v>
      </c>
      <c r="R151" s="175">
        <f t="shared" si="139"/>
        <v>0</v>
      </c>
      <c r="S151" s="175">
        <f t="shared" si="139"/>
        <v>0</v>
      </c>
      <c r="T151" s="175">
        <f t="shared" si="139"/>
        <v>0</v>
      </c>
      <c r="U151" s="175">
        <f t="shared" si="139"/>
        <v>0</v>
      </c>
      <c r="V151" s="175">
        <f t="shared" si="139"/>
        <v>0</v>
      </c>
      <c r="W151" s="175">
        <f t="shared" si="139"/>
        <v>0</v>
      </c>
      <c r="X151" s="175">
        <f t="shared" si="139"/>
        <v>0</v>
      </c>
      <c r="Y151" s="175">
        <f t="shared" si="139"/>
        <v>0</v>
      </c>
      <c r="Z151" s="175">
        <f t="shared" si="139"/>
        <v>0</v>
      </c>
      <c r="AA151" s="175">
        <f t="shared" si="139"/>
        <v>0</v>
      </c>
      <c r="AB151" s="175">
        <f t="shared" si="139"/>
        <v>0</v>
      </c>
      <c r="AC151" s="175">
        <f t="shared" si="139"/>
        <v>0</v>
      </c>
      <c r="AD151" s="175">
        <f t="shared" si="139"/>
        <v>0</v>
      </c>
      <c r="AE151" s="175">
        <f t="shared" si="139"/>
        <v>0</v>
      </c>
      <c r="AF151" s="175">
        <f t="shared" si="139"/>
        <v>0</v>
      </c>
      <c r="AG151" s="175">
        <f t="shared" si="139"/>
        <v>0</v>
      </c>
      <c r="AH151" s="175">
        <f t="shared" si="139"/>
        <v>0</v>
      </c>
      <c r="AI151" s="175">
        <f t="shared" si="139"/>
        <v>0</v>
      </c>
      <c r="AJ151" s="175">
        <f t="shared" si="139"/>
        <v>0</v>
      </c>
      <c r="AK151" s="128">
        <f>SUM(F151:AJ151)</f>
        <v>0</v>
      </c>
      <c r="AL151" s="32"/>
      <c r="AM151" s="32"/>
      <c r="AO151" s="227">
        <v>0</v>
      </c>
      <c r="AP151" s="42" t="str">
        <f t="shared" si="137"/>
        <v>MGS②T</v>
      </c>
      <c r="AQ151" s="17" t="str">
        <f t="shared" si="123"/>
        <v>一次漏れ数</v>
      </c>
      <c r="AR151" s="45">
        <f t="shared" si="121"/>
        <v>0</v>
      </c>
      <c r="AT151" s="246" t="s">
        <v>60</v>
      </c>
      <c r="AU151" s="60"/>
      <c r="AV151" s="60"/>
      <c r="AW151" s="60"/>
      <c r="AX151" s="60"/>
    </row>
    <row r="152" spans="1:56" ht="19.5" hidden="1" thickBot="1">
      <c r="A152" s="9">
        <v>0</v>
      </c>
      <c r="B152" s="23" t="str">
        <f>B151</f>
        <v>NC700</v>
      </c>
      <c r="C152" s="148" t="s">
        <v>16</v>
      </c>
      <c r="D152" s="149"/>
      <c r="E152" s="66"/>
      <c r="F152" s="176">
        <f t="shared" ref="F152:AJ152" si="140">E152+F151-F153</f>
        <v>0</v>
      </c>
      <c r="G152" s="176">
        <f t="shared" si="140"/>
        <v>0</v>
      </c>
      <c r="H152" s="176">
        <f t="shared" si="140"/>
        <v>0</v>
      </c>
      <c r="I152" s="176">
        <f t="shared" si="140"/>
        <v>0</v>
      </c>
      <c r="J152" s="176">
        <f t="shared" si="140"/>
        <v>0</v>
      </c>
      <c r="K152" s="176">
        <f t="shared" si="140"/>
        <v>0</v>
      </c>
      <c r="L152" s="176">
        <f t="shared" si="140"/>
        <v>0</v>
      </c>
      <c r="M152" s="176">
        <f t="shared" si="140"/>
        <v>0</v>
      </c>
      <c r="N152" s="176">
        <f t="shared" si="140"/>
        <v>0</v>
      </c>
      <c r="O152" s="176">
        <f t="shared" si="140"/>
        <v>0</v>
      </c>
      <c r="P152" s="176">
        <f t="shared" si="140"/>
        <v>0</v>
      </c>
      <c r="Q152" s="176">
        <f t="shared" si="140"/>
        <v>0</v>
      </c>
      <c r="R152" s="176">
        <f t="shared" si="140"/>
        <v>0</v>
      </c>
      <c r="S152" s="176">
        <f t="shared" si="140"/>
        <v>0</v>
      </c>
      <c r="T152" s="176">
        <f t="shared" si="140"/>
        <v>0</v>
      </c>
      <c r="U152" s="176">
        <f t="shared" si="140"/>
        <v>0</v>
      </c>
      <c r="V152" s="176">
        <f t="shared" si="140"/>
        <v>0</v>
      </c>
      <c r="W152" s="176">
        <f t="shared" si="140"/>
        <v>0</v>
      </c>
      <c r="X152" s="176">
        <f t="shared" si="140"/>
        <v>0</v>
      </c>
      <c r="Y152" s="176">
        <f t="shared" si="140"/>
        <v>0</v>
      </c>
      <c r="Z152" s="176">
        <f t="shared" si="140"/>
        <v>0</v>
      </c>
      <c r="AA152" s="176">
        <f t="shared" si="140"/>
        <v>0</v>
      </c>
      <c r="AB152" s="176">
        <f t="shared" si="140"/>
        <v>0</v>
      </c>
      <c r="AC152" s="176">
        <f t="shared" si="140"/>
        <v>0</v>
      </c>
      <c r="AD152" s="176">
        <f t="shared" si="140"/>
        <v>0</v>
      </c>
      <c r="AE152" s="176">
        <f t="shared" si="140"/>
        <v>0</v>
      </c>
      <c r="AF152" s="176">
        <f t="shared" si="140"/>
        <v>0</v>
      </c>
      <c r="AG152" s="176">
        <f t="shared" si="140"/>
        <v>0</v>
      </c>
      <c r="AH152" s="176">
        <f t="shared" si="140"/>
        <v>0</v>
      </c>
      <c r="AI152" s="176">
        <f t="shared" si="140"/>
        <v>0</v>
      </c>
      <c r="AJ152" s="176">
        <f t="shared" si="140"/>
        <v>0</v>
      </c>
      <c r="AK152" s="129">
        <f>AJ152</f>
        <v>0</v>
      </c>
      <c r="AL152" s="32"/>
      <c r="AM152" s="32"/>
      <c r="AO152" s="227">
        <v>0</v>
      </c>
      <c r="AP152" s="42" t="str">
        <f t="shared" si="137"/>
        <v>MGS②T</v>
      </c>
      <c r="AQ152" s="18" t="str">
        <f t="shared" si="123"/>
        <v>一次漏れ在庫</v>
      </c>
      <c r="AR152" s="46">
        <f t="shared" si="121"/>
        <v>0</v>
      </c>
      <c r="AT152" s="246" t="s">
        <v>60</v>
      </c>
      <c r="AU152" s="60"/>
      <c r="AV152" s="60"/>
      <c r="AW152" s="60"/>
      <c r="AX152" s="60"/>
    </row>
    <row r="153" spans="1:56" ht="19.5" hidden="1" thickBot="1">
      <c r="A153" s="9">
        <v>0</v>
      </c>
      <c r="B153" s="23" t="str">
        <f>B152</f>
        <v>NC700</v>
      </c>
      <c r="C153" s="148" t="s">
        <v>17</v>
      </c>
      <c r="D153" s="149"/>
      <c r="E153" s="80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29">
        <f>SUM(F153:AJ153)</f>
        <v>0</v>
      </c>
      <c r="AL153" s="32"/>
      <c r="AM153" s="32"/>
      <c r="AO153" s="227">
        <v>0</v>
      </c>
      <c r="AP153" s="42" t="str">
        <f t="shared" si="137"/>
        <v>MGS②T</v>
      </c>
      <c r="AQ153" s="18" t="str">
        <f t="shared" si="123"/>
        <v>二次圧検計画</v>
      </c>
      <c r="AR153" s="46">
        <f t="shared" si="121"/>
        <v>0</v>
      </c>
      <c r="AT153" s="246" t="s">
        <v>60</v>
      </c>
      <c r="AU153" s="60"/>
      <c r="AV153" s="60"/>
      <c r="AW153" s="60"/>
      <c r="AX153" s="60"/>
    </row>
    <row r="154" spans="1:56" ht="19.5" hidden="1" thickBot="1">
      <c r="A154" s="9">
        <v>0</v>
      </c>
      <c r="B154" s="23" t="str">
        <f>B153</f>
        <v>NC700</v>
      </c>
      <c r="C154" s="150" t="s">
        <v>18</v>
      </c>
      <c r="D154" s="151">
        <v>0.5</v>
      </c>
      <c r="E154" s="81"/>
      <c r="F154" s="177">
        <f t="shared" ref="F154:O154" si="141">ROUND(F153*$D154,0)</f>
        <v>0</v>
      </c>
      <c r="G154" s="177">
        <f t="shared" si="141"/>
        <v>0</v>
      </c>
      <c r="H154" s="177">
        <f t="shared" si="141"/>
        <v>0</v>
      </c>
      <c r="I154" s="177">
        <f t="shared" si="141"/>
        <v>0</v>
      </c>
      <c r="J154" s="177">
        <f t="shared" si="141"/>
        <v>0</v>
      </c>
      <c r="K154" s="177">
        <f t="shared" si="141"/>
        <v>0</v>
      </c>
      <c r="L154" s="177">
        <f t="shared" si="141"/>
        <v>0</v>
      </c>
      <c r="M154" s="177">
        <f t="shared" si="141"/>
        <v>0</v>
      </c>
      <c r="N154" s="177">
        <f t="shared" si="141"/>
        <v>0</v>
      </c>
      <c r="O154" s="177">
        <f t="shared" si="141"/>
        <v>0</v>
      </c>
      <c r="P154" s="177">
        <f t="shared" ref="P154:AJ154" si="142">ROUND(P153*$D154,0)</f>
        <v>0</v>
      </c>
      <c r="Q154" s="177">
        <f t="shared" si="142"/>
        <v>0</v>
      </c>
      <c r="R154" s="177">
        <f t="shared" si="142"/>
        <v>0</v>
      </c>
      <c r="S154" s="177">
        <f t="shared" si="142"/>
        <v>0</v>
      </c>
      <c r="T154" s="177">
        <f t="shared" si="142"/>
        <v>0</v>
      </c>
      <c r="U154" s="177">
        <f t="shared" si="142"/>
        <v>0</v>
      </c>
      <c r="V154" s="177">
        <f t="shared" si="142"/>
        <v>0</v>
      </c>
      <c r="W154" s="177">
        <f t="shared" si="142"/>
        <v>0</v>
      </c>
      <c r="X154" s="177">
        <f t="shared" si="142"/>
        <v>0</v>
      </c>
      <c r="Y154" s="177">
        <f t="shared" si="142"/>
        <v>0</v>
      </c>
      <c r="Z154" s="177">
        <f t="shared" si="142"/>
        <v>0</v>
      </c>
      <c r="AA154" s="177">
        <f t="shared" si="142"/>
        <v>0</v>
      </c>
      <c r="AB154" s="177">
        <f t="shared" si="142"/>
        <v>0</v>
      </c>
      <c r="AC154" s="177">
        <f t="shared" si="142"/>
        <v>0</v>
      </c>
      <c r="AD154" s="177">
        <f t="shared" si="142"/>
        <v>0</v>
      </c>
      <c r="AE154" s="177">
        <f t="shared" si="142"/>
        <v>0</v>
      </c>
      <c r="AF154" s="177">
        <f t="shared" si="142"/>
        <v>0</v>
      </c>
      <c r="AG154" s="177">
        <f t="shared" si="142"/>
        <v>0</v>
      </c>
      <c r="AH154" s="177">
        <f t="shared" si="142"/>
        <v>0</v>
      </c>
      <c r="AI154" s="177">
        <f t="shared" si="142"/>
        <v>0</v>
      </c>
      <c r="AJ154" s="177">
        <f t="shared" si="142"/>
        <v>0</v>
      </c>
      <c r="AK154" s="130">
        <f>SUM(F154:AJ154)</f>
        <v>0</v>
      </c>
      <c r="AL154" s="32"/>
      <c r="AM154" s="32"/>
      <c r="AO154" s="227">
        <v>0</v>
      </c>
      <c r="AP154" s="42" t="str">
        <f t="shared" si="137"/>
        <v>MGS②T</v>
      </c>
      <c r="AQ154" s="14" t="str">
        <f t="shared" si="123"/>
        <v>二次漏れ数（廃却）</v>
      </c>
      <c r="AR154" s="47">
        <f t="shared" si="121"/>
        <v>0</v>
      </c>
      <c r="AT154" s="246" t="s">
        <v>60</v>
      </c>
      <c r="AU154" s="60"/>
      <c r="AV154" s="60"/>
      <c r="AW154" s="60"/>
      <c r="AX154" s="60"/>
    </row>
    <row r="155" spans="1:56" ht="19.5" hidden="1" thickBot="1">
      <c r="A155" s="9">
        <v>1</v>
      </c>
      <c r="B155" s="37" t="s">
        <v>25</v>
      </c>
      <c r="C155" s="135" t="s">
        <v>19</v>
      </c>
      <c r="D155" s="136">
        <f>1-D151</f>
        <v>0.92</v>
      </c>
      <c r="E155" s="90"/>
      <c r="F155" s="174">
        <f t="shared" ref="F155:O155" si="143">(F150-F151)+(F153-F154)</f>
        <v>0</v>
      </c>
      <c r="G155" s="174">
        <f t="shared" si="143"/>
        <v>0</v>
      </c>
      <c r="H155" s="174">
        <f t="shared" si="143"/>
        <v>0</v>
      </c>
      <c r="I155" s="174">
        <f t="shared" si="143"/>
        <v>0</v>
      </c>
      <c r="J155" s="174">
        <f t="shared" si="143"/>
        <v>0</v>
      </c>
      <c r="K155" s="174">
        <f t="shared" si="143"/>
        <v>0</v>
      </c>
      <c r="L155" s="174">
        <f t="shared" si="143"/>
        <v>0</v>
      </c>
      <c r="M155" s="174">
        <f t="shared" si="143"/>
        <v>0</v>
      </c>
      <c r="N155" s="174">
        <f t="shared" si="143"/>
        <v>0</v>
      </c>
      <c r="O155" s="174">
        <f t="shared" si="143"/>
        <v>0</v>
      </c>
      <c r="P155" s="174">
        <f t="shared" ref="P155:AJ155" si="144">(P150-P151)+(P153-P154)</f>
        <v>0</v>
      </c>
      <c r="Q155" s="174">
        <f t="shared" si="144"/>
        <v>0</v>
      </c>
      <c r="R155" s="174">
        <f t="shared" si="144"/>
        <v>0</v>
      </c>
      <c r="S155" s="174">
        <f t="shared" si="144"/>
        <v>0</v>
      </c>
      <c r="T155" s="174">
        <f t="shared" si="144"/>
        <v>0</v>
      </c>
      <c r="U155" s="174">
        <f t="shared" si="144"/>
        <v>0</v>
      </c>
      <c r="V155" s="174">
        <f t="shared" si="144"/>
        <v>0</v>
      </c>
      <c r="W155" s="174">
        <f t="shared" si="144"/>
        <v>0</v>
      </c>
      <c r="X155" s="174">
        <f t="shared" si="144"/>
        <v>0</v>
      </c>
      <c r="Y155" s="174">
        <f t="shared" si="144"/>
        <v>0</v>
      </c>
      <c r="Z155" s="174">
        <f t="shared" si="144"/>
        <v>0</v>
      </c>
      <c r="AA155" s="174">
        <f t="shared" si="144"/>
        <v>0</v>
      </c>
      <c r="AB155" s="174">
        <f t="shared" si="144"/>
        <v>0</v>
      </c>
      <c r="AC155" s="174">
        <f t="shared" si="144"/>
        <v>0</v>
      </c>
      <c r="AD155" s="174">
        <f t="shared" si="144"/>
        <v>0</v>
      </c>
      <c r="AE155" s="174">
        <f t="shared" si="144"/>
        <v>0</v>
      </c>
      <c r="AF155" s="174">
        <f t="shared" si="144"/>
        <v>0</v>
      </c>
      <c r="AG155" s="174">
        <f t="shared" si="144"/>
        <v>0</v>
      </c>
      <c r="AH155" s="174">
        <f t="shared" si="144"/>
        <v>0</v>
      </c>
      <c r="AI155" s="174">
        <f t="shared" si="144"/>
        <v>0</v>
      </c>
      <c r="AJ155" s="174">
        <f t="shared" si="144"/>
        <v>0</v>
      </c>
      <c r="AK155" s="117">
        <f>SUM(E155:AJ155)</f>
        <v>0</v>
      </c>
      <c r="AL155" s="82">
        <f>ROUNDUP(AY155*1.2,0)</f>
        <v>0</v>
      </c>
      <c r="AM155" s="82">
        <f>ROUNDUP(AZ155*1.2,0)</f>
        <v>0</v>
      </c>
      <c r="AN155" s="211"/>
      <c r="AO155" s="227">
        <v>0</v>
      </c>
      <c r="AP155" s="42" t="str">
        <f t="shared" si="137"/>
        <v>MGS②T</v>
      </c>
      <c r="AQ155" s="11" t="str">
        <f t="shared" si="123"/>
        <v>Ｌ３加工計画</v>
      </c>
      <c r="AR155" s="48">
        <f t="shared" si="121"/>
        <v>0</v>
      </c>
      <c r="AT155" s="248" t="s">
        <v>61</v>
      </c>
      <c r="AU155" s="60"/>
      <c r="AV155" s="60"/>
      <c r="AW155" s="60"/>
      <c r="AX155" s="60"/>
      <c r="AY155" s="12">
        <f>AY357</f>
        <v>0</v>
      </c>
      <c r="AZ155" s="12">
        <f>AZ357</f>
        <v>0</v>
      </c>
    </row>
    <row r="156" spans="1:56" ht="19.5" hidden="1" thickBot="1">
      <c r="A156" s="9">
        <v>1</v>
      </c>
      <c r="B156" s="25" t="s">
        <v>57</v>
      </c>
      <c r="C156" s="109" t="s">
        <v>20</v>
      </c>
      <c r="D156" s="109"/>
      <c r="E156" s="77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04">
        <f>SUM(F156:AJ156)</f>
        <v>0</v>
      </c>
      <c r="AL156" s="112"/>
      <c r="AM156" s="112"/>
      <c r="AN156" s="207"/>
      <c r="AO156" s="227">
        <v>0</v>
      </c>
      <c r="AP156" s="42" t="str">
        <f t="shared" si="137"/>
        <v>MGS②T</v>
      </c>
      <c r="AQ156" s="19" t="str">
        <f t="shared" si="123"/>
        <v>組立計画</v>
      </c>
      <c r="AR156" s="49">
        <f t="shared" si="121"/>
        <v>0</v>
      </c>
      <c r="AT156" s="63" t="s">
        <v>62</v>
      </c>
      <c r="AU156" s="60"/>
      <c r="AV156" s="60"/>
      <c r="AW156" s="60"/>
      <c r="AX156" s="60"/>
    </row>
    <row r="157" spans="1:56" ht="19.5" hidden="1" thickBot="1">
      <c r="A157" s="9">
        <v>1</v>
      </c>
      <c r="B157" s="13"/>
      <c r="C157" s="111" t="s">
        <v>66</v>
      </c>
      <c r="D157" s="111"/>
      <c r="E157" s="74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07">
        <f>SUM(F157:AJ157)</f>
        <v>0</v>
      </c>
      <c r="AL157" s="75"/>
      <c r="AM157" s="75"/>
      <c r="AN157" s="207"/>
      <c r="AO157" s="227">
        <v>0</v>
      </c>
      <c r="AP157" s="42" t="str">
        <f t="shared" si="137"/>
        <v>MGS②T</v>
      </c>
      <c r="AQ157" s="20" t="str">
        <f t="shared" si="123"/>
        <v>ＳＰ</v>
      </c>
      <c r="AR157" s="50">
        <f t="shared" si="121"/>
        <v>0</v>
      </c>
      <c r="AT157" s="63" t="s">
        <v>62</v>
      </c>
      <c r="AU157" s="60"/>
      <c r="AV157" s="60"/>
      <c r="AW157" s="60"/>
      <c r="AX157" s="60"/>
    </row>
    <row r="158" spans="1:56" ht="19.5" hidden="1" thickBot="1">
      <c r="A158" s="9">
        <v>1</v>
      </c>
      <c r="B158" s="13" t="s">
        <v>46</v>
      </c>
      <c r="C158" s="152" t="s">
        <v>21</v>
      </c>
      <c r="D158" s="152"/>
      <c r="E158" s="67"/>
      <c r="F158" s="180">
        <f t="shared" ref="F158:AJ158" si="145">SUBTOTAL(9,L156:L157)</f>
        <v>0</v>
      </c>
      <c r="G158" s="180">
        <f t="shared" si="145"/>
        <v>0</v>
      </c>
      <c r="H158" s="180">
        <f t="shared" si="145"/>
        <v>0</v>
      </c>
      <c r="I158" s="180">
        <f t="shared" si="145"/>
        <v>0</v>
      </c>
      <c r="J158" s="180">
        <f t="shared" si="145"/>
        <v>0</v>
      </c>
      <c r="K158" s="180">
        <f t="shared" si="145"/>
        <v>0</v>
      </c>
      <c r="L158" s="180">
        <f t="shared" si="145"/>
        <v>0</v>
      </c>
      <c r="M158" s="180">
        <f t="shared" si="145"/>
        <v>0</v>
      </c>
      <c r="N158" s="180">
        <f t="shared" si="145"/>
        <v>0</v>
      </c>
      <c r="O158" s="180">
        <f t="shared" si="145"/>
        <v>0</v>
      </c>
      <c r="P158" s="180">
        <f t="shared" si="145"/>
        <v>0</v>
      </c>
      <c r="Q158" s="180">
        <f t="shared" si="145"/>
        <v>0</v>
      </c>
      <c r="R158" s="180">
        <f t="shared" si="145"/>
        <v>0</v>
      </c>
      <c r="S158" s="180">
        <f t="shared" si="145"/>
        <v>0</v>
      </c>
      <c r="T158" s="180">
        <f t="shared" si="145"/>
        <v>0</v>
      </c>
      <c r="U158" s="180">
        <f t="shared" si="145"/>
        <v>0</v>
      </c>
      <c r="V158" s="180">
        <f t="shared" si="145"/>
        <v>0</v>
      </c>
      <c r="W158" s="180">
        <f t="shared" si="145"/>
        <v>0</v>
      </c>
      <c r="X158" s="180">
        <f t="shared" si="145"/>
        <v>0</v>
      </c>
      <c r="Y158" s="180">
        <f t="shared" si="145"/>
        <v>0</v>
      </c>
      <c r="Z158" s="180">
        <f t="shared" si="145"/>
        <v>0</v>
      </c>
      <c r="AA158" s="180">
        <f t="shared" si="145"/>
        <v>0</v>
      </c>
      <c r="AB158" s="180">
        <f t="shared" si="145"/>
        <v>0</v>
      </c>
      <c r="AC158" s="180">
        <f t="shared" si="145"/>
        <v>0</v>
      </c>
      <c r="AD158" s="180">
        <f t="shared" si="145"/>
        <v>0</v>
      </c>
      <c r="AE158" s="180">
        <f t="shared" si="145"/>
        <v>0</v>
      </c>
      <c r="AF158" s="180">
        <f t="shared" si="145"/>
        <v>0</v>
      </c>
      <c r="AG158" s="180">
        <f t="shared" si="145"/>
        <v>0</v>
      </c>
      <c r="AH158" s="180">
        <f t="shared" si="145"/>
        <v>0</v>
      </c>
      <c r="AI158" s="180">
        <f t="shared" si="145"/>
        <v>0</v>
      </c>
      <c r="AJ158" s="180">
        <f t="shared" si="145"/>
        <v>0</v>
      </c>
      <c r="AK158" s="131">
        <f>SUM(F158:AJ158)</f>
        <v>0</v>
      </c>
      <c r="AL158" s="32"/>
      <c r="AM158" s="32"/>
      <c r="AO158" s="227">
        <v>0</v>
      </c>
      <c r="AP158" s="42" t="str">
        <f t="shared" si="137"/>
        <v>MGS②T</v>
      </c>
      <c r="AQ158" s="21" t="str">
        <f t="shared" si="123"/>
        <v>解体</v>
      </c>
      <c r="AR158" s="51">
        <f t="shared" si="121"/>
        <v>0</v>
      </c>
      <c r="AT158" s="246" t="s">
        <v>60</v>
      </c>
      <c r="AU158" s="60"/>
      <c r="AV158" s="60"/>
      <c r="AW158" s="60"/>
      <c r="AX158" s="60"/>
    </row>
    <row r="159" spans="1:56" ht="19.5" hidden="1" thickBot="1">
      <c r="A159" s="9">
        <v>1</v>
      </c>
      <c r="B159" s="30" t="s">
        <v>53</v>
      </c>
      <c r="C159" s="153" t="s">
        <v>22</v>
      </c>
      <c r="D159" s="153"/>
      <c r="E159" s="68"/>
      <c r="F159" s="181">
        <f t="shared" ref="F159:AJ159" si="146">E159+F155-F158</f>
        <v>0</v>
      </c>
      <c r="G159" s="181">
        <f t="shared" si="146"/>
        <v>0</v>
      </c>
      <c r="H159" s="181">
        <f t="shared" si="146"/>
        <v>0</v>
      </c>
      <c r="I159" s="181">
        <f t="shared" si="146"/>
        <v>0</v>
      </c>
      <c r="J159" s="181">
        <f t="shared" si="146"/>
        <v>0</v>
      </c>
      <c r="K159" s="181">
        <f t="shared" si="146"/>
        <v>0</v>
      </c>
      <c r="L159" s="181">
        <f t="shared" si="146"/>
        <v>0</v>
      </c>
      <c r="M159" s="181">
        <f t="shared" si="146"/>
        <v>0</v>
      </c>
      <c r="N159" s="181">
        <f t="shared" si="146"/>
        <v>0</v>
      </c>
      <c r="O159" s="181">
        <f t="shared" si="146"/>
        <v>0</v>
      </c>
      <c r="P159" s="181">
        <f t="shared" si="146"/>
        <v>0</v>
      </c>
      <c r="Q159" s="181">
        <f t="shared" si="146"/>
        <v>0</v>
      </c>
      <c r="R159" s="181">
        <f t="shared" si="146"/>
        <v>0</v>
      </c>
      <c r="S159" s="181">
        <f t="shared" si="146"/>
        <v>0</v>
      </c>
      <c r="T159" s="181">
        <f t="shared" si="146"/>
        <v>0</v>
      </c>
      <c r="U159" s="181">
        <f t="shared" si="146"/>
        <v>0</v>
      </c>
      <c r="V159" s="181">
        <f t="shared" si="146"/>
        <v>0</v>
      </c>
      <c r="W159" s="181">
        <f t="shared" si="146"/>
        <v>0</v>
      </c>
      <c r="X159" s="181">
        <f t="shared" si="146"/>
        <v>0</v>
      </c>
      <c r="Y159" s="181">
        <f t="shared" si="146"/>
        <v>0</v>
      </c>
      <c r="Z159" s="181">
        <f t="shared" si="146"/>
        <v>0</v>
      </c>
      <c r="AA159" s="181">
        <f t="shared" si="146"/>
        <v>0</v>
      </c>
      <c r="AB159" s="181">
        <f t="shared" si="146"/>
        <v>0</v>
      </c>
      <c r="AC159" s="181">
        <f t="shared" si="146"/>
        <v>0</v>
      </c>
      <c r="AD159" s="181">
        <f t="shared" si="146"/>
        <v>0</v>
      </c>
      <c r="AE159" s="181">
        <f t="shared" si="146"/>
        <v>0</v>
      </c>
      <c r="AF159" s="181">
        <f t="shared" si="146"/>
        <v>0</v>
      </c>
      <c r="AG159" s="181">
        <f t="shared" si="146"/>
        <v>0</v>
      </c>
      <c r="AH159" s="181">
        <f t="shared" si="146"/>
        <v>0</v>
      </c>
      <c r="AI159" s="181">
        <f t="shared" si="146"/>
        <v>0</v>
      </c>
      <c r="AJ159" s="181">
        <f t="shared" si="146"/>
        <v>0</v>
      </c>
      <c r="AK159" s="132"/>
      <c r="AL159" s="32"/>
      <c r="AM159" s="32"/>
      <c r="AO159" s="227">
        <v>0</v>
      </c>
      <c r="AP159" s="42" t="str">
        <f t="shared" si="137"/>
        <v>MGS②T</v>
      </c>
      <c r="AQ159" s="22" t="str">
        <f t="shared" si="123"/>
        <v>解体在庫</v>
      </c>
      <c r="AR159" s="52">
        <f t="shared" si="121"/>
        <v>0</v>
      </c>
      <c r="AT159" s="246" t="s">
        <v>60</v>
      </c>
      <c r="AU159" s="60"/>
      <c r="AV159" s="60"/>
      <c r="AW159" s="60"/>
      <c r="AX159" s="60"/>
    </row>
    <row r="160" spans="1:56" ht="19.5" hidden="1" thickBot="1">
      <c r="A160" s="9">
        <v>1</v>
      </c>
      <c r="B160" s="85" t="s">
        <v>54</v>
      </c>
      <c r="C160" s="138" t="s">
        <v>23</v>
      </c>
      <c r="D160" s="138"/>
      <c r="E160" s="215"/>
      <c r="F160" s="218">
        <f t="shared" ref="F160:AJ160" si="147">E160+F155-F156-F157</f>
        <v>0</v>
      </c>
      <c r="G160" s="218">
        <f t="shared" si="147"/>
        <v>0</v>
      </c>
      <c r="H160" s="218">
        <f t="shared" si="147"/>
        <v>0</v>
      </c>
      <c r="I160" s="218">
        <f t="shared" si="147"/>
        <v>0</v>
      </c>
      <c r="J160" s="218">
        <f t="shared" si="147"/>
        <v>0</v>
      </c>
      <c r="K160" s="218">
        <f t="shared" si="147"/>
        <v>0</v>
      </c>
      <c r="L160" s="218">
        <f t="shared" si="147"/>
        <v>0</v>
      </c>
      <c r="M160" s="218">
        <f t="shared" si="147"/>
        <v>0</v>
      </c>
      <c r="N160" s="218">
        <f t="shared" si="147"/>
        <v>0</v>
      </c>
      <c r="O160" s="218">
        <f t="shared" si="147"/>
        <v>0</v>
      </c>
      <c r="P160" s="218">
        <f t="shared" si="147"/>
        <v>0</v>
      </c>
      <c r="Q160" s="218">
        <f t="shared" si="147"/>
        <v>0</v>
      </c>
      <c r="R160" s="218">
        <f t="shared" si="147"/>
        <v>0</v>
      </c>
      <c r="S160" s="218">
        <f t="shared" si="147"/>
        <v>0</v>
      </c>
      <c r="T160" s="218">
        <f t="shared" si="147"/>
        <v>0</v>
      </c>
      <c r="U160" s="218">
        <f t="shared" si="147"/>
        <v>0</v>
      </c>
      <c r="V160" s="218">
        <f t="shared" si="147"/>
        <v>0</v>
      </c>
      <c r="W160" s="218">
        <f t="shared" si="147"/>
        <v>0</v>
      </c>
      <c r="X160" s="218">
        <f t="shared" si="147"/>
        <v>0</v>
      </c>
      <c r="Y160" s="218">
        <f t="shared" si="147"/>
        <v>0</v>
      </c>
      <c r="Z160" s="218">
        <f t="shared" si="147"/>
        <v>0</v>
      </c>
      <c r="AA160" s="218">
        <f t="shared" si="147"/>
        <v>0</v>
      </c>
      <c r="AB160" s="218">
        <f t="shared" si="147"/>
        <v>0</v>
      </c>
      <c r="AC160" s="218">
        <f t="shared" si="147"/>
        <v>0</v>
      </c>
      <c r="AD160" s="218">
        <f t="shared" si="147"/>
        <v>0</v>
      </c>
      <c r="AE160" s="218">
        <f t="shared" si="147"/>
        <v>0</v>
      </c>
      <c r="AF160" s="218">
        <f t="shared" si="147"/>
        <v>0</v>
      </c>
      <c r="AG160" s="218">
        <f t="shared" si="147"/>
        <v>0</v>
      </c>
      <c r="AH160" s="218">
        <f t="shared" si="147"/>
        <v>0</v>
      </c>
      <c r="AI160" s="218">
        <f t="shared" si="147"/>
        <v>0</v>
      </c>
      <c r="AJ160" s="218">
        <f t="shared" si="147"/>
        <v>0</v>
      </c>
      <c r="AK160" s="222">
        <f>AJ160</f>
        <v>0</v>
      </c>
      <c r="AL160" s="33"/>
      <c r="AM160" s="33"/>
      <c r="AN160" s="9">
        <f>AK160-AL156</f>
        <v>0</v>
      </c>
      <c r="AO160" s="227">
        <v>0</v>
      </c>
      <c r="AP160" s="53" t="str">
        <f t="shared" si="137"/>
        <v>MGS②T</v>
      </c>
      <c r="AQ160" s="24" t="str">
        <f t="shared" si="123"/>
        <v>完成品在庫</v>
      </c>
      <c r="AR160" s="54">
        <f t="shared" si="121"/>
        <v>0</v>
      </c>
      <c r="AT160" s="246" t="s">
        <v>60</v>
      </c>
      <c r="AU160" s="60"/>
      <c r="AV160" s="60"/>
      <c r="AW160" s="60"/>
      <c r="AX160" s="60"/>
      <c r="BD160" s="250">
        <f>MIN(F160:AJ160)</f>
        <v>0</v>
      </c>
    </row>
    <row r="161" spans="1:56" ht="19.5" hidden="1" thickBot="1">
      <c r="A161" s="9">
        <v>1</v>
      </c>
      <c r="B161" s="159" t="s">
        <v>116</v>
      </c>
      <c r="C161" s="101" t="s">
        <v>12</v>
      </c>
      <c r="D161" s="101"/>
      <c r="E161" s="88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98">
        <f>SUM(F161:AJ161)</f>
        <v>0</v>
      </c>
      <c r="AL161" s="198">
        <f>ROUNDUP(AL168/0.92,0)</f>
        <v>0</v>
      </c>
      <c r="AM161" s="198">
        <f>ROUNDUP(AM168/0.92,0)</f>
        <v>0</v>
      </c>
      <c r="AN161" s="251"/>
      <c r="AO161" s="227">
        <v>0</v>
      </c>
      <c r="AP161" s="40" t="str">
        <f>B161</f>
        <v>MGS③T</v>
      </c>
      <c r="AQ161" s="29" t="str">
        <f t="shared" si="123"/>
        <v>素材納入計画</v>
      </c>
      <c r="AR161" s="41">
        <f t="shared" si="121"/>
        <v>0</v>
      </c>
      <c r="AT161" s="247" t="s">
        <v>59</v>
      </c>
      <c r="AU161" s="60"/>
      <c r="AV161" s="60"/>
      <c r="AW161" s="60"/>
      <c r="AX161" s="60"/>
    </row>
    <row r="162" spans="1:56" ht="19.5" hidden="1" thickBot="1">
      <c r="A162" s="9">
        <v>1</v>
      </c>
      <c r="B162" s="158" t="s">
        <v>76</v>
      </c>
      <c r="C162" s="145" t="s">
        <v>125</v>
      </c>
      <c r="D162" s="154"/>
      <c r="E162" s="35"/>
      <c r="F162" s="173">
        <f t="shared" ref="F162:AJ162" si="148">E162+F161-F163</f>
        <v>0</v>
      </c>
      <c r="G162" s="173">
        <f t="shared" si="148"/>
        <v>0</v>
      </c>
      <c r="H162" s="173">
        <f t="shared" si="148"/>
        <v>0</v>
      </c>
      <c r="I162" s="173">
        <f t="shared" si="148"/>
        <v>0</v>
      </c>
      <c r="J162" s="173">
        <f t="shared" si="148"/>
        <v>0</v>
      </c>
      <c r="K162" s="173">
        <f t="shared" si="148"/>
        <v>0</v>
      </c>
      <c r="L162" s="173">
        <f t="shared" si="148"/>
        <v>0</v>
      </c>
      <c r="M162" s="173">
        <f t="shared" si="148"/>
        <v>0</v>
      </c>
      <c r="N162" s="173">
        <f t="shared" si="148"/>
        <v>0</v>
      </c>
      <c r="O162" s="173">
        <f t="shared" si="148"/>
        <v>0</v>
      </c>
      <c r="P162" s="173">
        <f t="shared" si="148"/>
        <v>0</v>
      </c>
      <c r="Q162" s="173">
        <f t="shared" si="148"/>
        <v>0</v>
      </c>
      <c r="R162" s="173">
        <f t="shared" si="148"/>
        <v>0</v>
      </c>
      <c r="S162" s="173">
        <f t="shared" si="148"/>
        <v>0</v>
      </c>
      <c r="T162" s="173">
        <f t="shared" si="148"/>
        <v>0</v>
      </c>
      <c r="U162" s="173">
        <f t="shared" si="148"/>
        <v>0</v>
      </c>
      <c r="V162" s="173">
        <f t="shared" si="148"/>
        <v>0</v>
      </c>
      <c r="W162" s="173">
        <f t="shared" si="148"/>
        <v>0</v>
      </c>
      <c r="X162" s="173">
        <f t="shared" si="148"/>
        <v>0</v>
      </c>
      <c r="Y162" s="173">
        <f t="shared" si="148"/>
        <v>0</v>
      </c>
      <c r="Z162" s="173">
        <f t="shared" si="148"/>
        <v>0</v>
      </c>
      <c r="AA162" s="173">
        <f t="shared" si="148"/>
        <v>0</v>
      </c>
      <c r="AB162" s="173">
        <f t="shared" si="148"/>
        <v>0</v>
      </c>
      <c r="AC162" s="173">
        <f t="shared" si="148"/>
        <v>0</v>
      </c>
      <c r="AD162" s="173">
        <f t="shared" si="148"/>
        <v>0</v>
      </c>
      <c r="AE162" s="173">
        <f t="shared" si="148"/>
        <v>0</v>
      </c>
      <c r="AF162" s="173">
        <f t="shared" si="148"/>
        <v>0</v>
      </c>
      <c r="AG162" s="173">
        <f t="shared" si="148"/>
        <v>0</v>
      </c>
      <c r="AH162" s="173">
        <f t="shared" si="148"/>
        <v>0</v>
      </c>
      <c r="AI162" s="173">
        <f t="shared" si="148"/>
        <v>0</v>
      </c>
      <c r="AJ162" s="173">
        <f t="shared" si="148"/>
        <v>0</v>
      </c>
      <c r="AK162" s="169">
        <f>AJ162</f>
        <v>0</v>
      </c>
      <c r="AL162" s="32"/>
      <c r="AM162" s="32"/>
      <c r="AO162" s="227">
        <v>0</v>
      </c>
      <c r="AP162" s="42" t="str">
        <f t="shared" ref="AP162:AP173" si="149">AP161</f>
        <v>MGS③T</v>
      </c>
      <c r="AQ162" s="14" t="str">
        <f t="shared" si="123"/>
        <v>素材在庫計画</v>
      </c>
      <c r="AR162" s="43">
        <f t="shared" si="121"/>
        <v>0</v>
      </c>
      <c r="AT162" s="246" t="s">
        <v>60</v>
      </c>
      <c r="AU162" s="60"/>
      <c r="AV162" s="60"/>
      <c r="AW162" s="60"/>
      <c r="AX162" s="60"/>
    </row>
    <row r="163" spans="1:56" ht="19.5" hidden="1" thickBot="1">
      <c r="A163" s="9">
        <v>1</v>
      </c>
      <c r="B163" s="26" t="s">
        <v>74</v>
      </c>
      <c r="C163" s="135" t="s">
        <v>14</v>
      </c>
      <c r="D163" s="135"/>
      <c r="E163" s="90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17">
        <f>SUM(E163:AJ163)</f>
        <v>0</v>
      </c>
      <c r="AL163" s="123"/>
      <c r="AM163" s="123"/>
      <c r="AN163" s="211"/>
      <c r="AO163" s="227">
        <v>0</v>
      </c>
      <c r="AP163" s="42" t="str">
        <f t="shared" si="149"/>
        <v>MGS③T</v>
      </c>
      <c r="AQ163" s="16" t="str">
        <f t="shared" si="123"/>
        <v>圧検加工計画</v>
      </c>
      <c r="AR163" s="44">
        <f t="shared" si="121"/>
        <v>0</v>
      </c>
      <c r="AT163" s="248" t="s">
        <v>61</v>
      </c>
      <c r="AU163" s="60"/>
      <c r="AV163" s="60"/>
      <c r="AW163" s="60"/>
      <c r="AX163" s="60"/>
    </row>
    <row r="164" spans="1:56" ht="19.5" hidden="1" thickBot="1">
      <c r="A164" s="9">
        <v>0</v>
      </c>
      <c r="B164" s="23" t="str">
        <f>B163</f>
        <v>NC700</v>
      </c>
      <c r="C164" s="146" t="s">
        <v>15</v>
      </c>
      <c r="D164" s="147">
        <v>0.08</v>
      </c>
      <c r="E164" s="80"/>
      <c r="F164" s="175">
        <f t="shared" ref="F164:O164" si="150">ROUND(F163*$D164,0)</f>
        <v>0</v>
      </c>
      <c r="G164" s="175">
        <f t="shared" si="150"/>
        <v>0</v>
      </c>
      <c r="H164" s="175">
        <f t="shared" si="150"/>
        <v>0</v>
      </c>
      <c r="I164" s="175">
        <f t="shared" si="150"/>
        <v>0</v>
      </c>
      <c r="J164" s="175">
        <f t="shared" si="150"/>
        <v>0</v>
      </c>
      <c r="K164" s="175">
        <f t="shared" si="150"/>
        <v>0</v>
      </c>
      <c r="L164" s="175">
        <f t="shared" si="150"/>
        <v>0</v>
      </c>
      <c r="M164" s="175">
        <f t="shared" si="150"/>
        <v>0</v>
      </c>
      <c r="N164" s="175">
        <f t="shared" si="150"/>
        <v>0</v>
      </c>
      <c r="O164" s="175">
        <f t="shared" si="150"/>
        <v>0</v>
      </c>
      <c r="P164" s="175">
        <f t="shared" ref="P164:AJ164" si="151">ROUND(P163*$D164,0)</f>
        <v>0</v>
      </c>
      <c r="Q164" s="175">
        <f t="shared" si="151"/>
        <v>0</v>
      </c>
      <c r="R164" s="175">
        <f t="shared" si="151"/>
        <v>0</v>
      </c>
      <c r="S164" s="175">
        <f t="shared" si="151"/>
        <v>0</v>
      </c>
      <c r="T164" s="175">
        <f t="shared" si="151"/>
        <v>0</v>
      </c>
      <c r="U164" s="175">
        <f t="shared" si="151"/>
        <v>0</v>
      </c>
      <c r="V164" s="175">
        <f t="shared" si="151"/>
        <v>0</v>
      </c>
      <c r="W164" s="175">
        <f t="shared" si="151"/>
        <v>0</v>
      </c>
      <c r="X164" s="175">
        <f t="shared" si="151"/>
        <v>0</v>
      </c>
      <c r="Y164" s="175">
        <f t="shared" si="151"/>
        <v>0</v>
      </c>
      <c r="Z164" s="175">
        <f t="shared" si="151"/>
        <v>0</v>
      </c>
      <c r="AA164" s="175">
        <f t="shared" si="151"/>
        <v>0</v>
      </c>
      <c r="AB164" s="175">
        <f t="shared" si="151"/>
        <v>0</v>
      </c>
      <c r="AC164" s="175">
        <f t="shared" si="151"/>
        <v>0</v>
      </c>
      <c r="AD164" s="175">
        <f t="shared" si="151"/>
        <v>0</v>
      </c>
      <c r="AE164" s="175">
        <f t="shared" si="151"/>
        <v>0</v>
      </c>
      <c r="AF164" s="175">
        <f t="shared" si="151"/>
        <v>0</v>
      </c>
      <c r="AG164" s="175">
        <f t="shared" si="151"/>
        <v>0</v>
      </c>
      <c r="AH164" s="175">
        <f t="shared" si="151"/>
        <v>0</v>
      </c>
      <c r="AI164" s="175">
        <f t="shared" si="151"/>
        <v>0</v>
      </c>
      <c r="AJ164" s="175">
        <f t="shared" si="151"/>
        <v>0</v>
      </c>
      <c r="AK164" s="128">
        <f>SUM(F164:AJ164)</f>
        <v>0</v>
      </c>
      <c r="AL164" s="32"/>
      <c r="AM164" s="32"/>
      <c r="AO164" s="227">
        <v>0</v>
      </c>
      <c r="AP164" s="42" t="str">
        <f t="shared" si="149"/>
        <v>MGS③T</v>
      </c>
      <c r="AQ164" s="17" t="str">
        <f t="shared" si="123"/>
        <v>一次漏れ数</v>
      </c>
      <c r="AR164" s="45">
        <f t="shared" si="121"/>
        <v>0</v>
      </c>
      <c r="AT164" s="246" t="s">
        <v>60</v>
      </c>
      <c r="AU164" s="60"/>
      <c r="AV164" s="60"/>
      <c r="AW164" s="60"/>
      <c r="AX164" s="60"/>
    </row>
    <row r="165" spans="1:56" ht="19.5" hidden="1" thickBot="1">
      <c r="A165" s="9">
        <v>0</v>
      </c>
      <c r="B165" s="23" t="str">
        <f>B164</f>
        <v>NC700</v>
      </c>
      <c r="C165" s="148" t="s">
        <v>16</v>
      </c>
      <c r="D165" s="149"/>
      <c r="E165" s="66"/>
      <c r="F165" s="176">
        <f t="shared" ref="F165:AJ165" si="152">E165+F164-F166</f>
        <v>0</v>
      </c>
      <c r="G165" s="176">
        <f t="shared" si="152"/>
        <v>0</v>
      </c>
      <c r="H165" s="176">
        <f t="shared" si="152"/>
        <v>0</v>
      </c>
      <c r="I165" s="176">
        <f t="shared" si="152"/>
        <v>0</v>
      </c>
      <c r="J165" s="176">
        <f t="shared" si="152"/>
        <v>0</v>
      </c>
      <c r="K165" s="176">
        <f t="shared" si="152"/>
        <v>0</v>
      </c>
      <c r="L165" s="176">
        <f t="shared" si="152"/>
        <v>0</v>
      </c>
      <c r="M165" s="176">
        <f t="shared" si="152"/>
        <v>0</v>
      </c>
      <c r="N165" s="176">
        <f t="shared" si="152"/>
        <v>0</v>
      </c>
      <c r="O165" s="176">
        <f t="shared" si="152"/>
        <v>0</v>
      </c>
      <c r="P165" s="176">
        <f t="shared" si="152"/>
        <v>0</v>
      </c>
      <c r="Q165" s="176">
        <f t="shared" si="152"/>
        <v>0</v>
      </c>
      <c r="R165" s="176">
        <f t="shared" si="152"/>
        <v>0</v>
      </c>
      <c r="S165" s="176">
        <f t="shared" si="152"/>
        <v>0</v>
      </c>
      <c r="T165" s="176">
        <f t="shared" si="152"/>
        <v>0</v>
      </c>
      <c r="U165" s="176">
        <f t="shared" si="152"/>
        <v>0</v>
      </c>
      <c r="V165" s="176">
        <f t="shared" si="152"/>
        <v>0</v>
      </c>
      <c r="W165" s="176">
        <f t="shared" si="152"/>
        <v>0</v>
      </c>
      <c r="X165" s="176">
        <f t="shared" si="152"/>
        <v>0</v>
      </c>
      <c r="Y165" s="176">
        <f t="shared" si="152"/>
        <v>0</v>
      </c>
      <c r="Z165" s="176">
        <f t="shared" si="152"/>
        <v>0</v>
      </c>
      <c r="AA165" s="176">
        <f t="shared" si="152"/>
        <v>0</v>
      </c>
      <c r="AB165" s="176">
        <f t="shared" si="152"/>
        <v>0</v>
      </c>
      <c r="AC165" s="176">
        <f t="shared" si="152"/>
        <v>0</v>
      </c>
      <c r="AD165" s="176">
        <f t="shared" si="152"/>
        <v>0</v>
      </c>
      <c r="AE165" s="176">
        <f t="shared" si="152"/>
        <v>0</v>
      </c>
      <c r="AF165" s="176">
        <f t="shared" si="152"/>
        <v>0</v>
      </c>
      <c r="AG165" s="176">
        <f t="shared" si="152"/>
        <v>0</v>
      </c>
      <c r="AH165" s="176">
        <f t="shared" si="152"/>
        <v>0</v>
      </c>
      <c r="AI165" s="176">
        <f t="shared" si="152"/>
        <v>0</v>
      </c>
      <c r="AJ165" s="176">
        <f t="shared" si="152"/>
        <v>0</v>
      </c>
      <c r="AK165" s="129">
        <f>AJ165</f>
        <v>0</v>
      </c>
      <c r="AL165" s="32"/>
      <c r="AM165" s="32"/>
      <c r="AO165" s="227">
        <v>0</v>
      </c>
      <c r="AP165" s="42" t="str">
        <f t="shared" si="149"/>
        <v>MGS③T</v>
      </c>
      <c r="AQ165" s="18" t="str">
        <f t="shared" si="123"/>
        <v>一次漏れ在庫</v>
      </c>
      <c r="AR165" s="46">
        <f t="shared" si="121"/>
        <v>0</v>
      </c>
      <c r="AT165" s="246" t="s">
        <v>60</v>
      </c>
      <c r="AU165" s="60"/>
      <c r="AV165" s="60"/>
      <c r="AW165" s="60"/>
      <c r="AX165" s="60"/>
    </row>
    <row r="166" spans="1:56" ht="19.5" hidden="1" thickBot="1">
      <c r="A166" s="9">
        <v>0</v>
      </c>
      <c r="B166" s="23" t="str">
        <f>B165</f>
        <v>NC700</v>
      </c>
      <c r="C166" s="148" t="s">
        <v>17</v>
      </c>
      <c r="D166" s="149"/>
      <c r="E166" s="80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176"/>
      <c r="AE166" s="176"/>
      <c r="AF166" s="176"/>
      <c r="AG166" s="176"/>
      <c r="AH166" s="176"/>
      <c r="AI166" s="176"/>
      <c r="AJ166" s="176"/>
      <c r="AK166" s="129">
        <f>SUM(F166:AJ166)</f>
        <v>0</v>
      </c>
      <c r="AL166" s="32"/>
      <c r="AM166" s="32"/>
      <c r="AO166" s="227">
        <v>0</v>
      </c>
      <c r="AP166" s="42" t="str">
        <f t="shared" si="149"/>
        <v>MGS③T</v>
      </c>
      <c r="AQ166" s="18" t="str">
        <f t="shared" si="123"/>
        <v>二次圧検計画</v>
      </c>
      <c r="AR166" s="46">
        <f t="shared" si="121"/>
        <v>0</v>
      </c>
      <c r="AT166" s="246" t="s">
        <v>60</v>
      </c>
      <c r="AU166" s="60"/>
      <c r="AV166" s="60"/>
      <c r="AW166" s="60"/>
      <c r="AX166" s="60"/>
    </row>
    <row r="167" spans="1:56" ht="19.5" hidden="1" thickBot="1">
      <c r="A167" s="9">
        <v>0</v>
      </c>
      <c r="B167" s="23" t="str">
        <f>B166</f>
        <v>NC700</v>
      </c>
      <c r="C167" s="150" t="s">
        <v>18</v>
      </c>
      <c r="D167" s="151">
        <v>0.5</v>
      </c>
      <c r="E167" s="81"/>
      <c r="F167" s="177">
        <f t="shared" ref="F167:O167" si="153">ROUND(F166*$D167,0)</f>
        <v>0</v>
      </c>
      <c r="G167" s="177">
        <f t="shared" si="153"/>
        <v>0</v>
      </c>
      <c r="H167" s="177">
        <f t="shared" si="153"/>
        <v>0</v>
      </c>
      <c r="I167" s="177">
        <f t="shared" si="153"/>
        <v>0</v>
      </c>
      <c r="J167" s="177">
        <f t="shared" si="153"/>
        <v>0</v>
      </c>
      <c r="K167" s="177">
        <f t="shared" si="153"/>
        <v>0</v>
      </c>
      <c r="L167" s="177">
        <f t="shared" si="153"/>
        <v>0</v>
      </c>
      <c r="M167" s="177">
        <f t="shared" si="153"/>
        <v>0</v>
      </c>
      <c r="N167" s="177">
        <f t="shared" si="153"/>
        <v>0</v>
      </c>
      <c r="O167" s="177">
        <f t="shared" si="153"/>
        <v>0</v>
      </c>
      <c r="P167" s="177">
        <f t="shared" ref="P167:AJ167" si="154">ROUND(P166*$D167,0)</f>
        <v>0</v>
      </c>
      <c r="Q167" s="177">
        <f t="shared" si="154"/>
        <v>0</v>
      </c>
      <c r="R167" s="177">
        <f t="shared" si="154"/>
        <v>0</v>
      </c>
      <c r="S167" s="177">
        <f t="shared" si="154"/>
        <v>0</v>
      </c>
      <c r="T167" s="177">
        <f t="shared" si="154"/>
        <v>0</v>
      </c>
      <c r="U167" s="177">
        <f t="shared" si="154"/>
        <v>0</v>
      </c>
      <c r="V167" s="177">
        <f t="shared" si="154"/>
        <v>0</v>
      </c>
      <c r="W167" s="177">
        <f t="shared" si="154"/>
        <v>0</v>
      </c>
      <c r="X167" s="177">
        <f t="shared" si="154"/>
        <v>0</v>
      </c>
      <c r="Y167" s="177">
        <f t="shared" si="154"/>
        <v>0</v>
      </c>
      <c r="Z167" s="177">
        <f t="shared" si="154"/>
        <v>0</v>
      </c>
      <c r="AA167" s="177">
        <f t="shared" si="154"/>
        <v>0</v>
      </c>
      <c r="AB167" s="177">
        <f t="shared" si="154"/>
        <v>0</v>
      </c>
      <c r="AC167" s="177">
        <f t="shared" si="154"/>
        <v>0</v>
      </c>
      <c r="AD167" s="177">
        <f t="shared" si="154"/>
        <v>0</v>
      </c>
      <c r="AE167" s="177">
        <f t="shared" si="154"/>
        <v>0</v>
      </c>
      <c r="AF167" s="177">
        <f t="shared" si="154"/>
        <v>0</v>
      </c>
      <c r="AG167" s="177">
        <f t="shared" si="154"/>
        <v>0</v>
      </c>
      <c r="AH167" s="177">
        <f t="shared" si="154"/>
        <v>0</v>
      </c>
      <c r="AI167" s="177">
        <f t="shared" si="154"/>
        <v>0</v>
      </c>
      <c r="AJ167" s="177">
        <f t="shared" si="154"/>
        <v>0</v>
      </c>
      <c r="AK167" s="130">
        <f>SUM(F167:AJ167)</f>
        <v>0</v>
      </c>
      <c r="AL167" s="32"/>
      <c r="AM167" s="32"/>
      <c r="AO167" s="227">
        <v>0</v>
      </c>
      <c r="AP167" s="42" t="str">
        <f t="shared" si="149"/>
        <v>MGS③T</v>
      </c>
      <c r="AQ167" s="14" t="str">
        <f t="shared" si="123"/>
        <v>二次漏れ数（廃却）</v>
      </c>
      <c r="AR167" s="47">
        <f t="shared" si="121"/>
        <v>0</v>
      </c>
      <c r="AT167" s="246" t="s">
        <v>60</v>
      </c>
      <c r="AU167" s="60"/>
      <c r="AV167" s="60"/>
      <c r="AW167" s="60"/>
      <c r="AX167" s="60"/>
    </row>
    <row r="168" spans="1:56" ht="19.5" hidden="1" thickBot="1">
      <c r="A168" s="9">
        <v>1</v>
      </c>
      <c r="B168" s="37" t="s">
        <v>25</v>
      </c>
      <c r="C168" s="135" t="s">
        <v>19</v>
      </c>
      <c r="D168" s="136">
        <f>1-D164</f>
        <v>0.92</v>
      </c>
      <c r="E168" s="90"/>
      <c r="F168" s="174">
        <f t="shared" ref="F168:O168" si="155">(F163-F164)+(F166-F167)</f>
        <v>0</v>
      </c>
      <c r="G168" s="174">
        <f t="shared" si="155"/>
        <v>0</v>
      </c>
      <c r="H168" s="174">
        <f t="shared" si="155"/>
        <v>0</v>
      </c>
      <c r="I168" s="174">
        <f t="shared" si="155"/>
        <v>0</v>
      </c>
      <c r="J168" s="174">
        <f t="shared" si="155"/>
        <v>0</v>
      </c>
      <c r="K168" s="174">
        <f t="shared" si="155"/>
        <v>0</v>
      </c>
      <c r="L168" s="174">
        <f t="shared" si="155"/>
        <v>0</v>
      </c>
      <c r="M168" s="174">
        <f t="shared" si="155"/>
        <v>0</v>
      </c>
      <c r="N168" s="174">
        <f t="shared" si="155"/>
        <v>0</v>
      </c>
      <c r="O168" s="174">
        <f t="shared" si="155"/>
        <v>0</v>
      </c>
      <c r="P168" s="174">
        <f t="shared" ref="P168:AJ168" si="156">(P163-P164)+(P166-P167)</f>
        <v>0</v>
      </c>
      <c r="Q168" s="174">
        <f t="shared" si="156"/>
        <v>0</v>
      </c>
      <c r="R168" s="174">
        <f t="shared" si="156"/>
        <v>0</v>
      </c>
      <c r="S168" s="174">
        <f t="shared" si="156"/>
        <v>0</v>
      </c>
      <c r="T168" s="174">
        <f t="shared" si="156"/>
        <v>0</v>
      </c>
      <c r="U168" s="174">
        <f t="shared" si="156"/>
        <v>0</v>
      </c>
      <c r="V168" s="174">
        <f t="shared" si="156"/>
        <v>0</v>
      </c>
      <c r="W168" s="174">
        <f t="shared" si="156"/>
        <v>0</v>
      </c>
      <c r="X168" s="174">
        <f t="shared" si="156"/>
        <v>0</v>
      </c>
      <c r="Y168" s="174">
        <f t="shared" si="156"/>
        <v>0</v>
      </c>
      <c r="Z168" s="174">
        <f t="shared" si="156"/>
        <v>0</v>
      </c>
      <c r="AA168" s="174">
        <f t="shared" si="156"/>
        <v>0</v>
      </c>
      <c r="AB168" s="174">
        <f t="shared" si="156"/>
        <v>0</v>
      </c>
      <c r="AC168" s="174">
        <f t="shared" si="156"/>
        <v>0</v>
      </c>
      <c r="AD168" s="174">
        <f t="shared" si="156"/>
        <v>0</v>
      </c>
      <c r="AE168" s="174">
        <f t="shared" si="156"/>
        <v>0</v>
      </c>
      <c r="AF168" s="174">
        <f t="shared" si="156"/>
        <v>0</v>
      </c>
      <c r="AG168" s="174">
        <f t="shared" si="156"/>
        <v>0</v>
      </c>
      <c r="AH168" s="174">
        <f t="shared" si="156"/>
        <v>0</v>
      </c>
      <c r="AI168" s="174">
        <f t="shared" si="156"/>
        <v>0</v>
      </c>
      <c r="AJ168" s="174">
        <f t="shared" si="156"/>
        <v>0</v>
      </c>
      <c r="AK168" s="117">
        <f>SUM(E168:AJ168)</f>
        <v>0</v>
      </c>
      <c r="AL168" s="82">
        <f>ROUNDUP(AY168*1.2,0)</f>
        <v>0</v>
      </c>
      <c r="AM168" s="82">
        <f>ROUNDUP(AZ168*1.2,0)</f>
        <v>0</v>
      </c>
      <c r="AN168" s="211"/>
      <c r="AO168" s="227">
        <v>0</v>
      </c>
      <c r="AP168" s="42" t="str">
        <f t="shared" si="149"/>
        <v>MGS③T</v>
      </c>
      <c r="AQ168" s="11" t="str">
        <f t="shared" si="123"/>
        <v>Ｌ３加工計画</v>
      </c>
      <c r="AR168" s="48">
        <f t="shared" si="121"/>
        <v>0</v>
      </c>
      <c r="AT168" s="248" t="s">
        <v>61</v>
      </c>
      <c r="AU168" s="60"/>
      <c r="AV168" s="60"/>
      <c r="AW168" s="60"/>
      <c r="AX168" s="60"/>
      <c r="AY168" s="12">
        <f>AY358</f>
        <v>0</v>
      </c>
      <c r="AZ168" s="12">
        <f>AZ358</f>
        <v>0</v>
      </c>
    </row>
    <row r="169" spans="1:56" ht="19.5" hidden="1" thickBot="1">
      <c r="A169" s="9">
        <v>1</v>
      </c>
      <c r="B169" s="25" t="s">
        <v>36</v>
      </c>
      <c r="C169" s="109" t="s">
        <v>20</v>
      </c>
      <c r="D169" s="109"/>
      <c r="E169" s="77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04">
        <f>SUM(F169:AJ169)</f>
        <v>0</v>
      </c>
      <c r="AL169" s="112"/>
      <c r="AM169" s="112"/>
      <c r="AN169" s="207"/>
      <c r="AO169" s="227">
        <v>0</v>
      </c>
      <c r="AP169" s="42" t="str">
        <f t="shared" si="149"/>
        <v>MGS③T</v>
      </c>
      <c r="AQ169" s="19" t="str">
        <f t="shared" si="123"/>
        <v>組立計画</v>
      </c>
      <c r="AR169" s="49">
        <f t="shared" si="121"/>
        <v>0</v>
      </c>
      <c r="AT169" s="63" t="s">
        <v>62</v>
      </c>
      <c r="AU169" s="60"/>
      <c r="AV169" s="60"/>
      <c r="AW169" s="60"/>
      <c r="AX169" s="60"/>
    </row>
    <row r="170" spans="1:56" ht="19.5" hidden="1" thickBot="1">
      <c r="A170" s="9">
        <v>1</v>
      </c>
      <c r="B170" s="26"/>
      <c r="C170" s="111" t="s">
        <v>66</v>
      </c>
      <c r="D170" s="111"/>
      <c r="E170" s="74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07">
        <f>SUM(F170:AJ170)</f>
        <v>0</v>
      </c>
      <c r="AL170" s="75"/>
      <c r="AM170" s="75"/>
      <c r="AN170" s="207"/>
      <c r="AO170" s="227">
        <v>0</v>
      </c>
      <c r="AP170" s="42" t="str">
        <f t="shared" si="149"/>
        <v>MGS③T</v>
      </c>
      <c r="AQ170" s="20" t="str">
        <f t="shared" si="123"/>
        <v>ＳＰ</v>
      </c>
      <c r="AR170" s="50">
        <f t="shared" si="121"/>
        <v>0</v>
      </c>
      <c r="AT170" s="63" t="s">
        <v>62</v>
      </c>
      <c r="AU170" s="60"/>
      <c r="AV170" s="60"/>
      <c r="AW170" s="60"/>
      <c r="AX170" s="60"/>
    </row>
    <row r="171" spans="1:56" ht="19.5" hidden="1" thickBot="1">
      <c r="A171" s="9">
        <v>1</v>
      </c>
      <c r="B171" s="13" t="s">
        <v>46</v>
      </c>
      <c r="C171" s="152" t="s">
        <v>21</v>
      </c>
      <c r="D171" s="152"/>
      <c r="E171" s="67"/>
      <c r="F171" s="180">
        <f t="shared" ref="F171:AJ171" si="157">SUBTOTAL(9,L169:L170)</f>
        <v>0</v>
      </c>
      <c r="G171" s="180">
        <f t="shared" si="157"/>
        <v>0</v>
      </c>
      <c r="H171" s="180">
        <f t="shared" si="157"/>
        <v>0</v>
      </c>
      <c r="I171" s="180">
        <f t="shared" si="157"/>
        <v>0</v>
      </c>
      <c r="J171" s="180">
        <f t="shared" si="157"/>
        <v>0</v>
      </c>
      <c r="K171" s="180">
        <f t="shared" si="157"/>
        <v>0</v>
      </c>
      <c r="L171" s="180">
        <f t="shared" si="157"/>
        <v>0</v>
      </c>
      <c r="M171" s="180">
        <f t="shared" si="157"/>
        <v>0</v>
      </c>
      <c r="N171" s="180">
        <f t="shared" si="157"/>
        <v>0</v>
      </c>
      <c r="O171" s="180">
        <f t="shared" si="157"/>
        <v>0</v>
      </c>
      <c r="P171" s="180">
        <f t="shared" si="157"/>
        <v>0</v>
      </c>
      <c r="Q171" s="180">
        <f t="shared" si="157"/>
        <v>0</v>
      </c>
      <c r="R171" s="180">
        <f t="shared" si="157"/>
        <v>0</v>
      </c>
      <c r="S171" s="180">
        <f t="shared" si="157"/>
        <v>0</v>
      </c>
      <c r="T171" s="180">
        <f t="shared" si="157"/>
        <v>0</v>
      </c>
      <c r="U171" s="180">
        <f t="shared" si="157"/>
        <v>0</v>
      </c>
      <c r="V171" s="180">
        <f t="shared" si="157"/>
        <v>0</v>
      </c>
      <c r="W171" s="180">
        <f t="shared" si="157"/>
        <v>0</v>
      </c>
      <c r="X171" s="180">
        <f t="shared" si="157"/>
        <v>0</v>
      </c>
      <c r="Y171" s="180">
        <f t="shared" si="157"/>
        <v>0</v>
      </c>
      <c r="Z171" s="180">
        <f t="shared" si="157"/>
        <v>0</v>
      </c>
      <c r="AA171" s="180">
        <f t="shared" si="157"/>
        <v>0</v>
      </c>
      <c r="AB171" s="180">
        <f t="shared" si="157"/>
        <v>0</v>
      </c>
      <c r="AC171" s="180">
        <f t="shared" si="157"/>
        <v>0</v>
      </c>
      <c r="AD171" s="180">
        <f t="shared" si="157"/>
        <v>0</v>
      </c>
      <c r="AE171" s="180">
        <f t="shared" si="157"/>
        <v>0</v>
      </c>
      <c r="AF171" s="180">
        <f t="shared" si="157"/>
        <v>0</v>
      </c>
      <c r="AG171" s="180">
        <f t="shared" si="157"/>
        <v>0</v>
      </c>
      <c r="AH171" s="180">
        <f t="shared" si="157"/>
        <v>0</v>
      </c>
      <c r="AI171" s="180">
        <f t="shared" si="157"/>
        <v>0</v>
      </c>
      <c r="AJ171" s="180">
        <f t="shared" si="157"/>
        <v>0</v>
      </c>
      <c r="AK171" s="131">
        <f>SUM(F171:AJ171)</f>
        <v>0</v>
      </c>
      <c r="AL171" s="32"/>
      <c r="AM171" s="32"/>
      <c r="AO171" s="227">
        <v>0</v>
      </c>
      <c r="AP171" s="42" t="str">
        <f t="shared" si="149"/>
        <v>MGS③T</v>
      </c>
      <c r="AQ171" s="21" t="str">
        <f t="shared" si="123"/>
        <v>解体</v>
      </c>
      <c r="AR171" s="51">
        <f t="shared" si="121"/>
        <v>0</v>
      </c>
      <c r="AT171" s="246" t="s">
        <v>60</v>
      </c>
      <c r="AU171" s="60"/>
      <c r="AV171" s="60"/>
      <c r="AW171" s="60"/>
      <c r="AX171" s="60"/>
    </row>
    <row r="172" spans="1:56" ht="19.5" hidden="1" thickBot="1">
      <c r="A172" s="9">
        <v>1</v>
      </c>
      <c r="B172" s="30" t="s">
        <v>53</v>
      </c>
      <c r="C172" s="156" t="s">
        <v>22</v>
      </c>
      <c r="D172" s="156"/>
      <c r="E172" s="68"/>
      <c r="F172" s="190">
        <f t="shared" ref="F172:AJ172" si="158">E172+F168-F171</f>
        <v>0</v>
      </c>
      <c r="G172" s="190">
        <f t="shared" si="158"/>
        <v>0</v>
      </c>
      <c r="H172" s="190">
        <f t="shared" si="158"/>
        <v>0</v>
      </c>
      <c r="I172" s="190">
        <f t="shared" si="158"/>
        <v>0</v>
      </c>
      <c r="J172" s="190">
        <f t="shared" si="158"/>
        <v>0</v>
      </c>
      <c r="K172" s="190">
        <f t="shared" si="158"/>
        <v>0</v>
      </c>
      <c r="L172" s="190">
        <f t="shared" si="158"/>
        <v>0</v>
      </c>
      <c r="M172" s="190">
        <f t="shared" si="158"/>
        <v>0</v>
      </c>
      <c r="N172" s="190">
        <f t="shared" si="158"/>
        <v>0</v>
      </c>
      <c r="O172" s="190">
        <f t="shared" si="158"/>
        <v>0</v>
      </c>
      <c r="P172" s="190">
        <f t="shared" si="158"/>
        <v>0</v>
      </c>
      <c r="Q172" s="190">
        <f t="shared" si="158"/>
        <v>0</v>
      </c>
      <c r="R172" s="190">
        <f t="shared" si="158"/>
        <v>0</v>
      </c>
      <c r="S172" s="190">
        <f t="shared" si="158"/>
        <v>0</v>
      </c>
      <c r="T172" s="190">
        <f t="shared" si="158"/>
        <v>0</v>
      </c>
      <c r="U172" s="190">
        <f t="shared" si="158"/>
        <v>0</v>
      </c>
      <c r="V172" s="190">
        <f t="shared" si="158"/>
        <v>0</v>
      </c>
      <c r="W172" s="190">
        <f t="shared" si="158"/>
        <v>0</v>
      </c>
      <c r="X172" s="190">
        <f t="shared" si="158"/>
        <v>0</v>
      </c>
      <c r="Y172" s="190">
        <f t="shared" si="158"/>
        <v>0</v>
      </c>
      <c r="Z172" s="190">
        <f t="shared" si="158"/>
        <v>0</v>
      </c>
      <c r="AA172" s="190">
        <f t="shared" si="158"/>
        <v>0</v>
      </c>
      <c r="AB172" s="190">
        <f t="shared" si="158"/>
        <v>0</v>
      </c>
      <c r="AC172" s="190">
        <f t="shared" si="158"/>
        <v>0</v>
      </c>
      <c r="AD172" s="190">
        <f t="shared" si="158"/>
        <v>0</v>
      </c>
      <c r="AE172" s="190">
        <f t="shared" si="158"/>
        <v>0</v>
      </c>
      <c r="AF172" s="190">
        <f t="shared" si="158"/>
        <v>0</v>
      </c>
      <c r="AG172" s="190">
        <f t="shared" si="158"/>
        <v>0</v>
      </c>
      <c r="AH172" s="190">
        <f t="shared" si="158"/>
        <v>0</v>
      </c>
      <c r="AI172" s="190">
        <f t="shared" si="158"/>
        <v>0</v>
      </c>
      <c r="AJ172" s="190">
        <f t="shared" si="158"/>
        <v>0</v>
      </c>
      <c r="AK172" s="134"/>
      <c r="AL172" s="32"/>
      <c r="AM172" s="32"/>
      <c r="AO172" s="227">
        <v>0</v>
      </c>
      <c r="AP172" s="42" t="str">
        <f t="shared" si="149"/>
        <v>MGS③T</v>
      </c>
      <c r="AQ172" s="22" t="str">
        <f t="shared" si="123"/>
        <v>解体在庫</v>
      </c>
      <c r="AR172" s="52">
        <f t="shared" si="121"/>
        <v>0</v>
      </c>
      <c r="AT172" s="246" t="s">
        <v>60</v>
      </c>
      <c r="AU172" s="60"/>
      <c r="AV172" s="60"/>
      <c r="AW172" s="60"/>
      <c r="AX172" s="60"/>
    </row>
    <row r="173" spans="1:56" ht="19.5" hidden="1" thickBot="1">
      <c r="A173" s="9">
        <v>1</v>
      </c>
      <c r="B173" s="86" t="s">
        <v>54</v>
      </c>
      <c r="C173" s="270" t="s">
        <v>23</v>
      </c>
      <c r="D173" s="270"/>
      <c r="E173" s="215"/>
      <c r="F173" s="216">
        <f t="shared" ref="F173:AJ173" si="159">E173+F168-F169-F170</f>
        <v>0</v>
      </c>
      <c r="G173" s="216">
        <f t="shared" si="159"/>
        <v>0</v>
      </c>
      <c r="H173" s="216">
        <f t="shared" si="159"/>
        <v>0</v>
      </c>
      <c r="I173" s="216">
        <f t="shared" si="159"/>
        <v>0</v>
      </c>
      <c r="J173" s="216">
        <f t="shared" si="159"/>
        <v>0</v>
      </c>
      <c r="K173" s="216">
        <f t="shared" si="159"/>
        <v>0</v>
      </c>
      <c r="L173" s="216">
        <f t="shared" si="159"/>
        <v>0</v>
      </c>
      <c r="M173" s="216">
        <f t="shared" si="159"/>
        <v>0</v>
      </c>
      <c r="N173" s="216">
        <f t="shared" si="159"/>
        <v>0</v>
      </c>
      <c r="O173" s="216">
        <f t="shared" si="159"/>
        <v>0</v>
      </c>
      <c r="P173" s="216">
        <f t="shared" si="159"/>
        <v>0</v>
      </c>
      <c r="Q173" s="216">
        <f t="shared" si="159"/>
        <v>0</v>
      </c>
      <c r="R173" s="216">
        <f t="shared" si="159"/>
        <v>0</v>
      </c>
      <c r="S173" s="216">
        <f t="shared" si="159"/>
        <v>0</v>
      </c>
      <c r="T173" s="216">
        <f t="shared" si="159"/>
        <v>0</v>
      </c>
      <c r="U173" s="216">
        <f t="shared" si="159"/>
        <v>0</v>
      </c>
      <c r="V173" s="216">
        <f t="shared" si="159"/>
        <v>0</v>
      </c>
      <c r="W173" s="216">
        <f t="shared" si="159"/>
        <v>0</v>
      </c>
      <c r="X173" s="216">
        <f t="shared" si="159"/>
        <v>0</v>
      </c>
      <c r="Y173" s="216">
        <f t="shared" si="159"/>
        <v>0</v>
      </c>
      <c r="Z173" s="216">
        <f t="shared" si="159"/>
        <v>0</v>
      </c>
      <c r="AA173" s="216">
        <f t="shared" si="159"/>
        <v>0</v>
      </c>
      <c r="AB173" s="216">
        <f t="shared" si="159"/>
        <v>0</v>
      </c>
      <c r="AC173" s="216">
        <f t="shared" si="159"/>
        <v>0</v>
      </c>
      <c r="AD173" s="216">
        <f t="shared" si="159"/>
        <v>0</v>
      </c>
      <c r="AE173" s="216">
        <f t="shared" si="159"/>
        <v>0</v>
      </c>
      <c r="AF173" s="216">
        <f t="shared" si="159"/>
        <v>0</v>
      </c>
      <c r="AG173" s="216">
        <f t="shared" si="159"/>
        <v>0</v>
      </c>
      <c r="AH173" s="216">
        <f t="shared" si="159"/>
        <v>0</v>
      </c>
      <c r="AI173" s="216">
        <f t="shared" si="159"/>
        <v>0</v>
      </c>
      <c r="AJ173" s="216">
        <f t="shared" si="159"/>
        <v>0</v>
      </c>
      <c r="AK173" s="221">
        <f>AJ173</f>
        <v>0</v>
      </c>
      <c r="AL173" s="244"/>
      <c r="AM173" s="244"/>
      <c r="AN173" s="9">
        <f>AK173-AL169</f>
        <v>0</v>
      </c>
      <c r="AO173" s="227">
        <v>0</v>
      </c>
      <c r="AP173" s="53" t="str">
        <f t="shared" si="149"/>
        <v>MGS③T</v>
      </c>
      <c r="AQ173" s="24" t="str">
        <f t="shared" si="123"/>
        <v>完成品在庫</v>
      </c>
      <c r="AR173" s="54">
        <f t="shared" si="121"/>
        <v>0</v>
      </c>
      <c r="AT173" s="246" t="s">
        <v>60</v>
      </c>
      <c r="AU173" s="60"/>
      <c r="AV173" s="60"/>
      <c r="AW173" s="60"/>
      <c r="AX173" s="60"/>
      <c r="BD173" s="250">
        <f>MIN(F173:AJ173)</f>
        <v>0</v>
      </c>
    </row>
    <row r="174" spans="1:56" ht="19.5" hidden="1" thickBot="1">
      <c r="A174" s="9">
        <v>1</v>
      </c>
      <c r="B174" s="162" t="s">
        <v>117</v>
      </c>
      <c r="C174" s="102" t="s">
        <v>12</v>
      </c>
      <c r="D174" s="102"/>
      <c r="E174" s="94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95">
        <f>SUM(F174:AJ174)</f>
        <v>0</v>
      </c>
      <c r="AL174" s="96">
        <f>ROUNDUP(AL181/0.92,0)</f>
        <v>0</v>
      </c>
      <c r="AM174" s="96">
        <f>ROUNDUP(AM181/0.92,0)</f>
        <v>0</v>
      </c>
      <c r="AN174" s="251"/>
      <c r="AO174" s="227">
        <v>0</v>
      </c>
      <c r="AP174" s="40" t="str">
        <f>B174</f>
        <v>MJH①</v>
      </c>
      <c r="AQ174" s="29" t="str">
        <f t="shared" si="123"/>
        <v>素材納入計画</v>
      </c>
      <c r="AR174" s="41">
        <f t="shared" si="121"/>
        <v>0</v>
      </c>
      <c r="AT174" s="247" t="s">
        <v>59</v>
      </c>
      <c r="AU174" s="60"/>
      <c r="AV174" s="60"/>
      <c r="AW174" s="60"/>
      <c r="AX174" s="60"/>
    </row>
    <row r="175" spans="1:56" ht="19.5" hidden="1" thickBot="1">
      <c r="A175" s="9">
        <v>1</v>
      </c>
      <c r="B175" s="65" t="s">
        <v>77</v>
      </c>
      <c r="C175" s="145" t="s">
        <v>125</v>
      </c>
      <c r="D175" s="154"/>
      <c r="E175" s="35"/>
      <c r="F175" s="173">
        <f t="shared" ref="F175:AJ175" si="160">E175+F174-F176</f>
        <v>0</v>
      </c>
      <c r="G175" s="173">
        <f t="shared" si="160"/>
        <v>0</v>
      </c>
      <c r="H175" s="173">
        <f t="shared" si="160"/>
        <v>0</v>
      </c>
      <c r="I175" s="173">
        <f t="shared" si="160"/>
        <v>0</v>
      </c>
      <c r="J175" s="173">
        <f t="shared" si="160"/>
        <v>0</v>
      </c>
      <c r="K175" s="173">
        <f t="shared" si="160"/>
        <v>0</v>
      </c>
      <c r="L175" s="173">
        <f t="shared" si="160"/>
        <v>0</v>
      </c>
      <c r="M175" s="173">
        <f t="shared" si="160"/>
        <v>0</v>
      </c>
      <c r="N175" s="173">
        <f t="shared" si="160"/>
        <v>0</v>
      </c>
      <c r="O175" s="173">
        <f t="shared" si="160"/>
        <v>0</v>
      </c>
      <c r="P175" s="173">
        <f t="shared" si="160"/>
        <v>0</v>
      </c>
      <c r="Q175" s="173">
        <f t="shared" si="160"/>
        <v>0</v>
      </c>
      <c r="R175" s="173">
        <f t="shared" si="160"/>
        <v>0</v>
      </c>
      <c r="S175" s="173">
        <f t="shared" si="160"/>
        <v>0</v>
      </c>
      <c r="T175" s="173">
        <f t="shared" si="160"/>
        <v>0</v>
      </c>
      <c r="U175" s="173">
        <f t="shared" si="160"/>
        <v>0</v>
      </c>
      <c r="V175" s="173">
        <f t="shared" si="160"/>
        <v>0</v>
      </c>
      <c r="W175" s="173">
        <f t="shared" si="160"/>
        <v>0</v>
      </c>
      <c r="X175" s="173">
        <f t="shared" si="160"/>
        <v>0</v>
      </c>
      <c r="Y175" s="173">
        <f t="shared" si="160"/>
        <v>0</v>
      </c>
      <c r="Z175" s="173">
        <f t="shared" si="160"/>
        <v>0</v>
      </c>
      <c r="AA175" s="173">
        <f t="shared" si="160"/>
        <v>0</v>
      </c>
      <c r="AB175" s="173">
        <f t="shared" si="160"/>
        <v>0</v>
      </c>
      <c r="AC175" s="173">
        <f t="shared" si="160"/>
        <v>0</v>
      </c>
      <c r="AD175" s="173">
        <f t="shared" si="160"/>
        <v>0</v>
      </c>
      <c r="AE175" s="173">
        <f t="shared" si="160"/>
        <v>0</v>
      </c>
      <c r="AF175" s="173">
        <f t="shared" si="160"/>
        <v>0</v>
      </c>
      <c r="AG175" s="173">
        <f t="shared" si="160"/>
        <v>0</v>
      </c>
      <c r="AH175" s="173">
        <f t="shared" si="160"/>
        <v>0</v>
      </c>
      <c r="AI175" s="173">
        <f t="shared" si="160"/>
        <v>0</v>
      </c>
      <c r="AJ175" s="173">
        <f t="shared" si="160"/>
        <v>0</v>
      </c>
      <c r="AK175" s="169">
        <f>AJ175</f>
        <v>0</v>
      </c>
      <c r="AL175" s="32"/>
      <c r="AM175" s="32"/>
      <c r="AO175" s="227">
        <v>0</v>
      </c>
      <c r="AP175" s="42" t="str">
        <f t="shared" ref="AP175:AP186" si="161">AP174</f>
        <v>MJH①</v>
      </c>
      <c r="AQ175" s="14" t="str">
        <f t="shared" si="123"/>
        <v>素材在庫計画</v>
      </c>
      <c r="AR175" s="43">
        <f t="shared" si="121"/>
        <v>0</v>
      </c>
      <c r="AT175" s="246" t="s">
        <v>60</v>
      </c>
      <c r="AU175" s="60"/>
      <c r="AV175" s="60"/>
      <c r="AW175" s="60"/>
      <c r="AX175" s="60"/>
    </row>
    <row r="176" spans="1:56" ht="19.5" hidden="1" thickBot="1">
      <c r="A176" s="9">
        <v>1</v>
      </c>
      <c r="B176" s="26" t="s">
        <v>78</v>
      </c>
      <c r="C176" s="135" t="s">
        <v>14</v>
      </c>
      <c r="D176" s="135"/>
      <c r="E176" s="90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17">
        <f>SUM(E176:AJ176)</f>
        <v>0</v>
      </c>
      <c r="AL176" s="123"/>
      <c r="AM176" s="123"/>
      <c r="AN176" s="211"/>
      <c r="AO176" s="227">
        <v>0</v>
      </c>
      <c r="AP176" s="42" t="str">
        <f t="shared" si="161"/>
        <v>MJH①</v>
      </c>
      <c r="AQ176" s="16" t="str">
        <f t="shared" si="123"/>
        <v>圧検加工計画</v>
      </c>
      <c r="AR176" s="44">
        <f t="shared" si="121"/>
        <v>0</v>
      </c>
      <c r="AT176" s="248" t="s">
        <v>61</v>
      </c>
      <c r="AU176" s="60"/>
      <c r="AV176" s="60"/>
      <c r="AW176" s="60"/>
      <c r="AX176" s="60"/>
    </row>
    <row r="177" spans="1:56" ht="19.5" hidden="1" thickBot="1">
      <c r="A177" s="9">
        <v>0</v>
      </c>
      <c r="B177" s="23" t="str">
        <f>B176</f>
        <v>NC750</v>
      </c>
      <c r="C177" s="146" t="s">
        <v>15</v>
      </c>
      <c r="D177" s="147">
        <v>0.08</v>
      </c>
      <c r="E177" s="80"/>
      <c r="F177" s="175">
        <f t="shared" ref="F177:O177" si="162">ROUND(F176*$D177,0)</f>
        <v>0</v>
      </c>
      <c r="G177" s="175">
        <f t="shared" si="162"/>
        <v>0</v>
      </c>
      <c r="H177" s="175">
        <f t="shared" si="162"/>
        <v>0</v>
      </c>
      <c r="I177" s="175">
        <f t="shared" si="162"/>
        <v>0</v>
      </c>
      <c r="J177" s="175">
        <f t="shared" si="162"/>
        <v>0</v>
      </c>
      <c r="K177" s="175">
        <f t="shared" si="162"/>
        <v>0</v>
      </c>
      <c r="L177" s="175">
        <f t="shared" si="162"/>
        <v>0</v>
      </c>
      <c r="M177" s="175">
        <f t="shared" si="162"/>
        <v>0</v>
      </c>
      <c r="N177" s="175">
        <f t="shared" si="162"/>
        <v>0</v>
      </c>
      <c r="O177" s="175">
        <f t="shared" si="162"/>
        <v>0</v>
      </c>
      <c r="P177" s="175">
        <f t="shared" ref="P177:AJ177" si="163">ROUND(P176*$D177,0)</f>
        <v>0</v>
      </c>
      <c r="Q177" s="175">
        <f t="shared" si="163"/>
        <v>0</v>
      </c>
      <c r="R177" s="175">
        <f t="shared" si="163"/>
        <v>0</v>
      </c>
      <c r="S177" s="175">
        <f t="shared" si="163"/>
        <v>0</v>
      </c>
      <c r="T177" s="175">
        <f t="shared" si="163"/>
        <v>0</v>
      </c>
      <c r="U177" s="175">
        <f t="shared" si="163"/>
        <v>0</v>
      </c>
      <c r="V177" s="175">
        <f t="shared" si="163"/>
        <v>0</v>
      </c>
      <c r="W177" s="175">
        <f t="shared" si="163"/>
        <v>0</v>
      </c>
      <c r="X177" s="175">
        <f t="shared" si="163"/>
        <v>0</v>
      </c>
      <c r="Y177" s="175">
        <f t="shared" si="163"/>
        <v>0</v>
      </c>
      <c r="Z177" s="175">
        <f t="shared" si="163"/>
        <v>0</v>
      </c>
      <c r="AA177" s="175">
        <f t="shared" si="163"/>
        <v>0</v>
      </c>
      <c r="AB177" s="175">
        <f t="shared" si="163"/>
        <v>0</v>
      </c>
      <c r="AC177" s="175">
        <f t="shared" si="163"/>
        <v>0</v>
      </c>
      <c r="AD177" s="175">
        <f t="shared" si="163"/>
        <v>0</v>
      </c>
      <c r="AE177" s="175">
        <f t="shared" si="163"/>
        <v>0</v>
      </c>
      <c r="AF177" s="175">
        <f t="shared" si="163"/>
        <v>0</v>
      </c>
      <c r="AG177" s="175">
        <f t="shared" si="163"/>
        <v>0</v>
      </c>
      <c r="AH177" s="175">
        <f t="shared" si="163"/>
        <v>0</v>
      </c>
      <c r="AI177" s="175">
        <f t="shared" si="163"/>
        <v>0</v>
      </c>
      <c r="AJ177" s="175">
        <f t="shared" si="163"/>
        <v>0</v>
      </c>
      <c r="AK177" s="128">
        <f>SUM(F177:AJ177)</f>
        <v>0</v>
      </c>
      <c r="AL177" s="32"/>
      <c r="AM177" s="32"/>
      <c r="AO177" s="227">
        <v>0</v>
      </c>
      <c r="AP177" s="42" t="str">
        <f t="shared" si="161"/>
        <v>MJH①</v>
      </c>
      <c r="AQ177" s="17" t="str">
        <f t="shared" si="123"/>
        <v>一次漏れ数</v>
      </c>
      <c r="AR177" s="45">
        <f t="shared" si="121"/>
        <v>0</v>
      </c>
      <c r="AT177" s="246" t="s">
        <v>60</v>
      </c>
      <c r="AU177" s="60"/>
      <c r="AV177" s="60"/>
      <c r="AW177" s="60"/>
      <c r="AX177" s="60"/>
    </row>
    <row r="178" spans="1:56" ht="19.5" hidden="1" thickBot="1">
      <c r="A178" s="9">
        <v>0</v>
      </c>
      <c r="B178" s="23" t="str">
        <f>B177</f>
        <v>NC750</v>
      </c>
      <c r="C178" s="148" t="s">
        <v>16</v>
      </c>
      <c r="D178" s="149"/>
      <c r="E178" s="66"/>
      <c r="F178" s="176">
        <f t="shared" ref="F178:AJ178" si="164">E178+F177-F179</f>
        <v>0</v>
      </c>
      <c r="G178" s="176">
        <f t="shared" si="164"/>
        <v>0</v>
      </c>
      <c r="H178" s="176">
        <f t="shared" si="164"/>
        <v>0</v>
      </c>
      <c r="I178" s="176">
        <f t="shared" si="164"/>
        <v>0</v>
      </c>
      <c r="J178" s="176">
        <f t="shared" si="164"/>
        <v>0</v>
      </c>
      <c r="K178" s="176">
        <f t="shared" si="164"/>
        <v>0</v>
      </c>
      <c r="L178" s="176">
        <f t="shared" si="164"/>
        <v>0</v>
      </c>
      <c r="M178" s="176">
        <f t="shared" si="164"/>
        <v>0</v>
      </c>
      <c r="N178" s="176">
        <f t="shared" si="164"/>
        <v>0</v>
      </c>
      <c r="O178" s="176">
        <f t="shared" si="164"/>
        <v>0</v>
      </c>
      <c r="P178" s="176">
        <f t="shared" si="164"/>
        <v>0</v>
      </c>
      <c r="Q178" s="176">
        <f t="shared" si="164"/>
        <v>0</v>
      </c>
      <c r="R178" s="176">
        <f t="shared" si="164"/>
        <v>0</v>
      </c>
      <c r="S178" s="176">
        <f t="shared" si="164"/>
        <v>0</v>
      </c>
      <c r="T178" s="176">
        <f t="shared" si="164"/>
        <v>0</v>
      </c>
      <c r="U178" s="176">
        <f t="shared" si="164"/>
        <v>0</v>
      </c>
      <c r="V178" s="176">
        <f t="shared" si="164"/>
        <v>0</v>
      </c>
      <c r="W178" s="176">
        <f t="shared" si="164"/>
        <v>0</v>
      </c>
      <c r="X178" s="176">
        <f t="shared" si="164"/>
        <v>0</v>
      </c>
      <c r="Y178" s="176">
        <f t="shared" si="164"/>
        <v>0</v>
      </c>
      <c r="Z178" s="176">
        <f t="shared" si="164"/>
        <v>0</v>
      </c>
      <c r="AA178" s="176">
        <f t="shared" si="164"/>
        <v>0</v>
      </c>
      <c r="AB178" s="176">
        <f t="shared" si="164"/>
        <v>0</v>
      </c>
      <c r="AC178" s="176">
        <f t="shared" si="164"/>
        <v>0</v>
      </c>
      <c r="AD178" s="176">
        <f t="shared" si="164"/>
        <v>0</v>
      </c>
      <c r="AE178" s="176">
        <f t="shared" si="164"/>
        <v>0</v>
      </c>
      <c r="AF178" s="176">
        <f t="shared" si="164"/>
        <v>0</v>
      </c>
      <c r="AG178" s="176">
        <f t="shared" si="164"/>
        <v>0</v>
      </c>
      <c r="AH178" s="176">
        <f t="shared" si="164"/>
        <v>0</v>
      </c>
      <c r="AI178" s="176">
        <f t="shared" si="164"/>
        <v>0</v>
      </c>
      <c r="AJ178" s="176">
        <f t="shared" si="164"/>
        <v>0</v>
      </c>
      <c r="AK178" s="129">
        <f>AJ178</f>
        <v>0</v>
      </c>
      <c r="AL178" s="32"/>
      <c r="AM178" s="32"/>
      <c r="AO178" s="227">
        <v>0</v>
      </c>
      <c r="AP178" s="42" t="str">
        <f t="shared" si="161"/>
        <v>MJH①</v>
      </c>
      <c r="AQ178" s="18" t="str">
        <f t="shared" si="123"/>
        <v>一次漏れ在庫</v>
      </c>
      <c r="AR178" s="46">
        <f t="shared" si="121"/>
        <v>0</v>
      </c>
      <c r="AT178" s="246" t="s">
        <v>60</v>
      </c>
      <c r="AU178" s="60"/>
      <c r="AV178" s="60"/>
      <c r="AW178" s="60"/>
      <c r="AX178" s="60"/>
    </row>
    <row r="179" spans="1:56" ht="19.5" hidden="1" thickBot="1">
      <c r="A179" s="9">
        <v>0</v>
      </c>
      <c r="B179" s="23" t="str">
        <f>B178</f>
        <v>NC750</v>
      </c>
      <c r="C179" s="148" t="s">
        <v>17</v>
      </c>
      <c r="D179" s="149"/>
      <c r="E179" s="80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29">
        <f>SUM(F179:AJ179)</f>
        <v>0</v>
      </c>
      <c r="AL179" s="32"/>
      <c r="AM179" s="32"/>
      <c r="AO179" s="227">
        <v>0</v>
      </c>
      <c r="AP179" s="42" t="str">
        <f t="shared" si="161"/>
        <v>MJH①</v>
      </c>
      <c r="AQ179" s="18" t="str">
        <f t="shared" si="123"/>
        <v>二次圧検計画</v>
      </c>
      <c r="AR179" s="46">
        <f t="shared" si="121"/>
        <v>0</v>
      </c>
      <c r="AT179" s="246" t="s">
        <v>60</v>
      </c>
      <c r="AU179" s="60"/>
      <c r="AV179" s="60"/>
      <c r="AW179" s="60"/>
      <c r="AX179" s="60"/>
    </row>
    <row r="180" spans="1:56" ht="19.5" hidden="1" thickBot="1">
      <c r="A180" s="9">
        <v>0</v>
      </c>
      <c r="B180" s="23" t="str">
        <f>B179</f>
        <v>NC750</v>
      </c>
      <c r="C180" s="150" t="s">
        <v>18</v>
      </c>
      <c r="D180" s="151">
        <v>0.5</v>
      </c>
      <c r="E180" s="81"/>
      <c r="F180" s="177">
        <f t="shared" ref="F180:O180" si="165">ROUND(F179*$D180,0)</f>
        <v>0</v>
      </c>
      <c r="G180" s="177">
        <f t="shared" si="165"/>
        <v>0</v>
      </c>
      <c r="H180" s="177">
        <f t="shared" si="165"/>
        <v>0</v>
      </c>
      <c r="I180" s="177">
        <f t="shared" si="165"/>
        <v>0</v>
      </c>
      <c r="J180" s="177">
        <f t="shared" si="165"/>
        <v>0</v>
      </c>
      <c r="K180" s="177">
        <f t="shared" si="165"/>
        <v>0</v>
      </c>
      <c r="L180" s="177">
        <f t="shared" si="165"/>
        <v>0</v>
      </c>
      <c r="M180" s="177">
        <f t="shared" si="165"/>
        <v>0</v>
      </c>
      <c r="N180" s="177">
        <f t="shared" si="165"/>
        <v>0</v>
      </c>
      <c r="O180" s="177">
        <f t="shared" si="165"/>
        <v>0</v>
      </c>
      <c r="P180" s="177">
        <f t="shared" ref="P180:AJ180" si="166">ROUND(P179*$D180,0)</f>
        <v>0</v>
      </c>
      <c r="Q180" s="177">
        <f t="shared" si="166"/>
        <v>0</v>
      </c>
      <c r="R180" s="177">
        <f t="shared" si="166"/>
        <v>0</v>
      </c>
      <c r="S180" s="177">
        <f t="shared" si="166"/>
        <v>0</v>
      </c>
      <c r="T180" s="177">
        <f t="shared" si="166"/>
        <v>0</v>
      </c>
      <c r="U180" s="177">
        <f t="shared" si="166"/>
        <v>0</v>
      </c>
      <c r="V180" s="177">
        <f t="shared" si="166"/>
        <v>0</v>
      </c>
      <c r="W180" s="177">
        <f t="shared" si="166"/>
        <v>0</v>
      </c>
      <c r="X180" s="177">
        <f t="shared" si="166"/>
        <v>0</v>
      </c>
      <c r="Y180" s="177">
        <f t="shared" si="166"/>
        <v>0</v>
      </c>
      <c r="Z180" s="177">
        <f t="shared" si="166"/>
        <v>0</v>
      </c>
      <c r="AA180" s="177">
        <f t="shared" si="166"/>
        <v>0</v>
      </c>
      <c r="AB180" s="177">
        <f t="shared" si="166"/>
        <v>0</v>
      </c>
      <c r="AC180" s="177">
        <f t="shared" si="166"/>
        <v>0</v>
      </c>
      <c r="AD180" s="177">
        <f t="shared" si="166"/>
        <v>0</v>
      </c>
      <c r="AE180" s="177">
        <f t="shared" si="166"/>
        <v>0</v>
      </c>
      <c r="AF180" s="177">
        <f t="shared" si="166"/>
        <v>0</v>
      </c>
      <c r="AG180" s="177">
        <f t="shared" si="166"/>
        <v>0</v>
      </c>
      <c r="AH180" s="177">
        <f t="shared" si="166"/>
        <v>0</v>
      </c>
      <c r="AI180" s="177">
        <f t="shared" si="166"/>
        <v>0</v>
      </c>
      <c r="AJ180" s="177">
        <f t="shared" si="166"/>
        <v>0</v>
      </c>
      <c r="AK180" s="130">
        <f>SUM(F180:AJ180)</f>
        <v>0</v>
      </c>
      <c r="AL180" s="32"/>
      <c r="AM180" s="32"/>
      <c r="AO180" s="227">
        <v>0</v>
      </c>
      <c r="AP180" s="42" t="str">
        <f t="shared" si="161"/>
        <v>MJH①</v>
      </c>
      <c r="AQ180" s="14" t="str">
        <f t="shared" si="123"/>
        <v>二次漏れ数（廃却）</v>
      </c>
      <c r="AR180" s="47">
        <f t="shared" si="121"/>
        <v>0</v>
      </c>
      <c r="AT180" s="246" t="s">
        <v>60</v>
      </c>
      <c r="AU180" s="60"/>
      <c r="AV180" s="60"/>
      <c r="AW180" s="60"/>
      <c r="AX180" s="60"/>
    </row>
    <row r="181" spans="1:56" ht="19.5" hidden="1" thickBot="1">
      <c r="A181" s="9">
        <v>1</v>
      </c>
      <c r="B181" s="26" t="s">
        <v>75</v>
      </c>
      <c r="C181" s="135" t="s">
        <v>19</v>
      </c>
      <c r="D181" s="136">
        <f>1-D177</f>
        <v>0.92</v>
      </c>
      <c r="E181" s="90"/>
      <c r="F181" s="174">
        <f t="shared" ref="F181:O181" si="167">(F176-F177)+(F179-F180)</f>
        <v>0</v>
      </c>
      <c r="G181" s="174">
        <f t="shared" si="167"/>
        <v>0</v>
      </c>
      <c r="H181" s="174">
        <f t="shared" si="167"/>
        <v>0</v>
      </c>
      <c r="I181" s="174">
        <f t="shared" si="167"/>
        <v>0</v>
      </c>
      <c r="J181" s="174">
        <f t="shared" si="167"/>
        <v>0</v>
      </c>
      <c r="K181" s="174">
        <f t="shared" si="167"/>
        <v>0</v>
      </c>
      <c r="L181" s="174">
        <f t="shared" si="167"/>
        <v>0</v>
      </c>
      <c r="M181" s="174">
        <f t="shared" si="167"/>
        <v>0</v>
      </c>
      <c r="N181" s="174">
        <f t="shared" si="167"/>
        <v>0</v>
      </c>
      <c r="O181" s="174">
        <f t="shared" si="167"/>
        <v>0</v>
      </c>
      <c r="P181" s="174">
        <f t="shared" ref="P181:AJ181" si="168">(P176-P177)+(P179-P180)</f>
        <v>0</v>
      </c>
      <c r="Q181" s="174">
        <f t="shared" si="168"/>
        <v>0</v>
      </c>
      <c r="R181" s="174">
        <f t="shared" si="168"/>
        <v>0</v>
      </c>
      <c r="S181" s="174">
        <f t="shared" si="168"/>
        <v>0</v>
      </c>
      <c r="T181" s="174">
        <f t="shared" si="168"/>
        <v>0</v>
      </c>
      <c r="U181" s="174">
        <f t="shared" si="168"/>
        <v>0</v>
      </c>
      <c r="V181" s="174">
        <f t="shared" si="168"/>
        <v>0</v>
      </c>
      <c r="W181" s="174">
        <f t="shared" si="168"/>
        <v>0</v>
      </c>
      <c r="X181" s="174">
        <f t="shared" si="168"/>
        <v>0</v>
      </c>
      <c r="Y181" s="174">
        <f t="shared" si="168"/>
        <v>0</v>
      </c>
      <c r="Z181" s="174">
        <f t="shared" si="168"/>
        <v>0</v>
      </c>
      <c r="AA181" s="174">
        <f t="shared" si="168"/>
        <v>0</v>
      </c>
      <c r="AB181" s="174">
        <f t="shared" si="168"/>
        <v>0</v>
      </c>
      <c r="AC181" s="174">
        <f t="shared" si="168"/>
        <v>0</v>
      </c>
      <c r="AD181" s="174">
        <f t="shared" si="168"/>
        <v>0</v>
      </c>
      <c r="AE181" s="174">
        <f t="shared" si="168"/>
        <v>0</v>
      </c>
      <c r="AF181" s="174">
        <f t="shared" si="168"/>
        <v>0</v>
      </c>
      <c r="AG181" s="174">
        <f t="shared" si="168"/>
        <v>0</v>
      </c>
      <c r="AH181" s="174">
        <f t="shared" si="168"/>
        <v>0</v>
      </c>
      <c r="AI181" s="174">
        <f t="shared" si="168"/>
        <v>0</v>
      </c>
      <c r="AJ181" s="174">
        <f t="shared" si="168"/>
        <v>0</v>
      </c>
      <c r="AK181" s="117">
        <f>SUM(E181:AJ181)</f>
        <v>0</v>
      </c>
      <c r="AL181" s="82">
        <f>ROUNDUP(AY181*1.2,0)</f>
        <v>0</v>
      </c>
      <c r="AM181" s="82">
        <f>ROUNDUP(AZ181*1.2,0)</f>
        <v>0</v>
      </c>
      <c r="AN181" s="211"/>
      <c r="AO181" s="227">
        <v>0</v>
      </c>
      <c r="AP181" s="42" t="str">
        <f t="shared" si="161"/>
        <v>MJH①</v>
      </c>
      <c r="AQ181" s="11" t="str">
        <f t="shared" si="123"/>
        <v>Ｌ３加工計画</v>
      </c>
      <c r="AR181" s="48">
        <f t="shared" si="121"/>
        <v>0</v>
      </c>
      <c r="AT181" s="248" t="s">
        <v>61</v>
      </c>
      <c r="AU181" s="60"/>
      <c r="AV181" s="60"/>
      <c r="AW181" s="60"/>
      <c r="AX181" s="60"/>
      <c r="AY181" s="12">
        <f>AY359</f>
        <v>0</v>
      </c>
      <c r="AZ181" s="12">
        <f>AZ359</f>
        <v>0</v>
      </c>
    </row>
    <row r="182" spans="1:56" ht="19.5" hidden="1" thickBot="1">
      <c r="A182" s="9">
        <v>1</v>
      </c>
      <c r="B182" s="25" t="s">
        <v>39</v>
      </c>
      <c r="C182" s="109" t="s">
        <v>48</v>
      </c>
      <c r="D182" s="109"/>
      <c r="E182" s="77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/>
      <c r="AG182" s="178"/>
      <c r="AH182" s="178"/>
      <c r="AI182" s="178"/>
      <c r="AJ182" s="178"/>
      <c r="AK182" s="104">
        <f>SUM(F182:AJ182)</f>
        <v>0</v>
      </c>
      <c r="AL182" s="112"/>
      <c r="AM182" s="112"/>
      <c r="AN182" s="207"/>
      <c r="AO182" s="227">
        <v>0</v>
      </c>
      <c r="AP182" s="42" t="str">
        <f t="shared" si="161"/>
        <v>MJH①</v>
      </c>
      <c r="AQ182" s="19" t="str">
        <f t="shared" si="123"/>
        <v>組立計画</v>
      </c>
      <c r="AR182" s="49">
        <f t="shared" si="121"/>
        <v>0</v>
      </c>
      <c r="AT182" s="63" t="s">
        <v>62</v>
      </c>
      <c r="AU182" s="60"/>
      <c r="AV182" s="60"/>
      <c r="AW182" s="60"/>
      <c r="AX182" s="60"/>
    </row>
    <row r="183" spans="1:56" ht="19.5" hidden="1" thickBot="1">
      <c r="A183" s="9">
        <v>1</v>
      </c>
      <c r="B183" s="25" t="s">
        <v>38</v>
      </c>
      <c r="C183" s="111" t="s">
        <v>66</v>
      </c>
      <c r="D183" s="111"/>
      <c r="E183" s="74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07">
        <f>SUM(F183:AJ183)</f>
        <v>0</v>
      </c>
      <c r="AL183" s="75"/>
      <c r="AM183" s="75"/>
      <c r="AN183" s="207"/>
      <c r="AO183" s="227">
        <v>0</v>
      </c>
      <c r="AP183" s="42" t="str">
        <f t="shared" si="161"/>
        <v>MJH①</v>
      </c>
      <c r="AQ183" s="20" t="str">
        <f t="shared" si="123"/>
        <v>ＳＰ</v>
      </c>
      <c r="AR183" s="50">
        <f t="shared" si="121"/>
        <v>0</v>
      </c>
      <c r="AT183" s="63" t="s">
        <v>62</v>
      </c>
      <c r="AU183" s="60"/>
      <c r="AV183" s="60"/>
      <c r="AW183" s="60"/>
      <c r="AX183" s="60"/>
    </row>
    <row r="184" spans="1:56" ht="19.5" hidden="1" thickBot="1">
      <c r="A184" s="9">
        <v>1</v>
      </c>
      <c r="B184" s="13" t="s">
        <v>46</v>
      </c>
      <c r="C184" s="152" t="s">
        <v>21</v>
      </c>
      <c r="D184" s="152"/>
      <c r="E184" s="67"/>
      <c r="F184" s="180">
        <f t="shared" ref="F184:AJ184" si="169">SUBTOTAL(9,L182:L183)</f>
        <v>0</v>
      </c>
      <c r="G184" s="180">
        <f t="shared" si="169"/>
        <v>0</v>
      </c>
      <c r="H184" s="180">
        <f t="shared" si="169"/>
        <v>0</v>
      </c>
      <c r="I184" s="180">
        <f t="shared" si="169"/>
        <v>0</v>
      </c>
      <c r="J184" s="180">
        <f t="shared" si="169"/>
        <v>0</v>
      </c>
      <c r="K184" s="180">
        <f t="shared" si="169"/>
        <v>0</v>
      </c>
      <c r="L184" s="180">
        <f t="shared" si="169"/>
        <v>0</v>
      </c>
      <c r="M184" s="180">
        <f t="shared" si="169"/>
        <v>0</v>
      </c>
      <c r="N184" s="180">
        <f t="shared" si="169"/>
        <v>0</v>
      </c>
      <c r="O184" s="180">
        <f t="shared" si="169"/>
        <v>0</v>
      </c>
      <c r="P184" s="180">
        <f t="shared" si="169"/>
        <v>0</v>
      </c>
      <c r="Q184" s="180">
        <f t="shared" si="169"/>
        <v>0</v>
      </c>
      <c r="R184" s="180">
        <f t="shared" si="169"/>
        <v>0</v>
      </c>
      <c r="S184" s="180">
        <f t="shared" si="169"/>
        <v>0</v>
      </c>
      <c r="T184" s="180">
        <f t="shared" si="169"/>
        <v>0</v>
      </c>
      <c r="U184" s="180">
        <f t="shared" si="169"/>
        <v>0</v>
      </c>
      <c r="V184" s="180">
        <f t="shared" si="169"/>
        <v>0</v>
      </c>
      <c r="W184" s="180">
        <f t="shared" si="169"/>
        <v>0</v>
      </c>
      <c r="X184" s="180">
        <f t="shared" si="169"/>
        <v>0</v>
      </c>
      <c r="Y184" s="180">
        <f t="shared" si="169"/>
        <v>0</v>
      </c>
      <c r="Z184" s="180">
        <f t="shared" si="169"/>
        <v>0</v>
      </c>
      <c r="AA184" s="180">
        <f t="shared" si="169"/>
        <v>0</v>
      </c>
      <c r="AB184" s="180">
        <f t="shared" si="169"/>
        <v>0</v>
      </c>
      <c r="AC184" s="180">
        <f t="shared" si="169"/>
        <v>0</v>
      </c>
      <c r="AD184" s="180">
        <f t="shared" si="169"/>
        <v>0</v>
      </c>
      <c r="AE184" s="180">
        <f t="shared" si="169"/>
        <v>0</v>
      </c>
      <c r="AF184" s="180">
        <f t="shared" si="169"/>
        <v>0</v>
      </c>
      <c r="AG184" s="180">
        <f t="shared" si="169"/>
        <v>0</v>
      </c>
      <c r="AH184" s="180">
        <f t="shared" si="169"/>
        <v>0</v>
      </c>
      <c r="AI184" s="180">
        <f t="shared" si="169"/>
        <v>0</v>
      </c>
      <c r="AJ184" s="180">
        <f t="shared" si="169"/>
        <v>0</v>
      </c>
      <c r="AK184" s="131">
        <f>SUM(F184:AJ184)</f>
        <v>0</v>
      </c>
      <c r="AL184" s="32"/>
      <c r="AM184" s="32"/>
      <c r="AO184" s="227">
        <v>0</v>
      </c>
      <c r="AP184" s="42" t="str">
        <f t="shared" si="161"/>
        <v>MJH①</v>
      </c>
      <c r="AQ184" s="21" t="str">
        <f t="shared" si="123"/>
        <v>解体</v>
      </c>
      <c r="AR184" s="51">
        <f t="shared" si="121"/>
        <v>0</v>
      </c>
      <c r="AT184" s="246" t="s">
        <v>60</v>
      </c>
      <c r="AU184" s="60"/>
      <c r="AV184" s="60"/>
      <c r="AW184" s="60"/>
      <c r="AX184" s="60"/>
    </row>
    <row r="185" spans="1:56" ht="19.5" hidden="1" thickBot="1">
      <c r="A185" s="9">
        <v>1</v>
      </c>
      <c r="B185" s="30" t="s">
        <v>53</v>
      </c>
      <c r="C185" s="153" t="s">
        <v>22</v>
      </c>
      <c r="D185" s="153"/>
      <c r="E185" s="68"/>
      <c r="F185" s="181">
        <f t="shared" ref="F185:AJ185" si="170">E185+F181-F184</f>
        <v>0</v>
      </c>
      <c r="G185" s="181">
        <f t="shared" si="170"/>
        <v>0</v>
      </c>
      <c r="H185" s="181">
        <f t="shared" si="170"/>
        <v>0</v>
      </c>
      <c r="I185" s="181">
        <f t="shared" si="170"/>
        <v>0</v>
      </c>
      <c r="J185" s="181">
        <f t="shared" si="170"/>
        <v>0</v>
      </c>
      <c r="K185" s="181">
        <f t="shared" si="170"/>
        <v>0</v>
      </c>
      <c r="L185" s="181">
        <f t="shared" si="170"/>
        <v>0</v>
      </c>
      <c r="M185" s="181">
        <f t="shared" si="170"/>
        <v>0</v>
      </c>
      <c r="N185" s="181">
        <f t="shared" si="170"/>
        <v>0</v>
      </c>
      <c r="O185" s="181">
        <f t="shared" si="170"/>
        <v>0</v>
      </c>
      <c r="P185" s="181">
        <f t="shared" si="170"/>
        <v>0</v>
      </c>
      <c r="Q185" s="181">
        <f t="shared" si="170"/>
        <v>0</v>
      </c>
      <c r="R185" s="181">
        <f t="shared" si="170"/>
        <v>0</v>
      </c>
      <c r="S185" s="181">
        <f t="shared" si="170"/>
        <v>0</v>
      </c>
      <c r="T185" s="181">
        <f t="shared" si="170"/>
        <v>0</v>
      </c>
      <c r="U185" s="181">
        <f t="shared" si="170"/>
        <v>0</v>
      </c>
      <c r="V185" s="181">
        <f t="shared" si="170"/>
        <v>0</v>
      </c>
      <c r="W185" s="181">
        <f t="shared" si="170"/>
        <v>0</v>
      </c>
      <c r="X185" s="181">
        <f t="shared" si="170"/>
        <v>0</v>
      </c>
      <c r="Y185" s="181">
        <f t="shared" si="170"/>
        <v>0</v>
      </c>
      <c r="Z185" s="181">
        <f t="shared" si="170"/>
        <v>0</v>
      </c>
      <c r="AA185" s="181">
        <f t="shared" si="170"/>
        <v>0</v>
      </c>
      <c r="AB185" s="181">
        <f t="shared" si="170"/>
        <v>0</v>
      </c>
      <c r="AC185" s="181">
        <f t="shared" si="170"/>
        <v>0</v>
      </c>
      <c r="AD185" s="181">
        <f t="shared" si="170"/>
        <v>0</v>
      </c>
      <c r="AE185" s="181">
        <f t="shared" si="170"/>
        <v>0</v>
      </c>
      <c r="AF185" s="181">
        <f t="shared" si="170"/>
        <v>0</v>
      </c>
      <c r="AG185" s="181">
        <f t="shared" si="170"/>
        <v>0</v>
      </c>
      <c r="AH185" s="181">
        <f t="shared" si="170"/>
        <v>0</v>
      </c>
      <c r="AI185" s="181">
        <f t="shared" si="170"/>
        <v>0</v>
      </c>
      <c r="AJ185" s="181">
        <f t="shared" si="170"/>
        <v>0</v>
      </c>
      <c r="AK185" s="132"/>
      <c r="AL185" s="32"/>
      <c r="AM185" s="32"/>
      <c r="AO185" s="227">
        <v>0</v>
      </c>
      <c r="AP185" s="42" t="str">
        <f t="shared" si="161"/>
        <v>MJH①</v>
      </c>
      <c r="AQ185" s="22" t="str">
        <f t="shared" si="123"/>
        <v>解体在庫</v>
      </c>
      <c r="AR185" s="52">
        <f t="shared" si="121"/>
        <v>0</v>
      </c>
      <c r="AT185" s="246" t="s">
        <v>60</v>
      </c>
      <c r="AU185" s="60"/>
      <c r="AV185" s="60"/>
      <c r="AW185" s="60"/>
      <c r="AX185" s="60"/>
    </row>
    <row r="186" spans="1:56" ht="19.5" hidden="1" thickBot="1">
      <c r="A186" s="9">
        <v>1</v>
      </c>
      <c r="B186" s="85" t="s">
        <v>54</v>
      </c>
      <c r="C186" s="138" t="s">
        <v>23</v>
      </c>
      <c r="D186" s="138"/>
      <c r="E186" s="215"/>
      <c r="F186" s="218">
        <f t="shared" ref="F186:AJ186" si="171">E186+F181-F182-F183</f>
        <v>0</v>
      </c>
      <c r="G186" s="218">
        <f t="shared" si="171"/>
        <v>0</v>
      </c>
      <c r="H186" s="218">
        <f t="shared" si="171"/>
        <v>0</v>
      </c>
      <c r="I186" s="218">
        <f t="shared" si="171"/>
        <v>0</v>
      </c>
      <c r="J186" s="218">
        <f t="shared" si="171"/>
        <v>0</v>
      </c>
      <c r="K186" s="218">
        <f t="shared" si="171"/>
        <v>0</v>
      </c>
      <c r="L186" s="218">
        <f t="shared" si="171"/>
        <v>0</v>
      </c>
      <c r="M186" s="218">
        <f t="shared" si="171"/>
        <v>0</v>
      </c>
      <c r="N186" s="218">
        <f t="shared" si="171"/>
        <v>0</v>
      </c>
      <c r="O186" s="218">
        <f t="shared" si="171"/>
        <v>0</v>
      </c>
      <c r="P186" s="218">
        <f t="shared" si="171"/>
        <v>0</v>
      </c>
      <c r="Q186" s="218">
        <f t="shared" si="171"/>
        <v>0</v>
      </c>
      <c r="R186" s="218">
        <f t="shared" si="171"/>
        <v>0</v>
      </c>
      <c r="S186" s="218">
        <f t="shared" si="171"/>
        <v>0</v>
      </c>
      <c r="T186" s="218">
        <f t="shared" si="171"/>
        <v>0</v>
      </c>
      <c r="U186" s="218">
        <f t="shared" si="171"/>
        <v>0</v>
      </c>
      <c r="V186" s="218">
        <f t="shared" si="171"/>
        <v>0</v>
      </c>
      <c r="W186" s="218">
        <f t="shared" si="171"/>
        <v>0</v>
      </c>
      <c r="X186" s="218">
        <f t="shared" si="171"/>
        <v>0</v>
      </c>
      <c r="Y186" s="218">
        <f t="shared" si="171"/>
        <v>0</v>
      </c>
      <c r="Z186" s="218">
        <f t="shared" si="171"/>
        <v>0</v>
      </c>
      <c r="AA186" s="218">
        <f t="shared" si="171"/>
        <v>0</v>
      </c>
      <c r="AB186" s="218">
        <f t="shared" si="171"/>
        <v>0</v>
      </c>
      <c r="AC186" s="218">
        <f t="shared" si="171"/>
        <v>0</v>
      </c>
      <c r="AD186" s="218">
        <f t="shared" si="171"/>
        <v>0</v>
      </c>
      <c r="AE186" s="218">
        <f t="shared" si="171"/>
        <v>0</v>
      </c>
      <c r="AF186" s="218">
        <f t="shared" si="171"/>
        <v>0</v>
      </c>
      <c r="AG186" s="218">
        <f t="shared" si="171"/>
        <v>0</v>
      </c>
      <c r="AH186" s="218">
        <f t="shared" si="171"/>
        <v>0</v>
      </c>
      <c r="AI186" s="218">
        <f t="shared" si="171"/>
        <v>0</v>
      </c>
      <c r="AJ186" s="218">
        <f t="shared" si="171"/>
        <v>0</v>
      </c>
      <c r="AK186" s="222">
        <f>AJ186</f>
        <v>0</v>
      </c>
      <c r="AL186" s="33"/>
      <c r="AM186" s="33"/>
      <c r="AN186" s="9">
        <f>AK186-AL182</f>
        <v>0</v>
      </c>
      <c r="AO186" s="227">
        <v>0</v>
      </c>
      <c r="AP186" s="53" t="str">
        <f t="shared" si="161"/>
        <v>MJH①</v>
      </c>
      <c r="AQ186" s="24" t="str">
        <f t="shared" si="123"/>
        <v>完成品在庫</v>
      </c>
      <c r="AR186" s="54">
        <f t="shared" si="121"/>
        <v>0</v>
      </c>
      <c r="AT186" s="246" t="s">
        <v>60</v>
      </c>
      <c r="AU186" s="60"/>
      <c r="AV186" s="60"/>
      <c r="AW186" s="60"/>
      <c r="AX186" s="60"/>
      <c r="BD186" s="250">
        <f>MIN(F186:AJ186)</f>
        <v>0</v>
      </c>
    </row>
    <row r="187" spans="1:56" ht="19.5" hidden="1" thickBot="1">
      <c r="A187" s="9">
        <v>1</v>
      </c>
      <c r="B187" s="25" t="s">
        <v>118</v>
      </c>
      <c r="C187" s="99" t="s">
        <v>12</v>
      </c>
      <c r="D187" s="99"/>
      <c r="E187" s="89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00">
        <f>SUM(F187:AJ187)</f>
        <v>0</v>
      </c>
      <c r="AL187" s="96">
        <f>ROUNDUP(AL194/0.92,0)</f>
        <v>0</v>
      </c>
      <c r="AM187" s="96">
        <f>ROUNDUP(AM194/0.92,0)</f>
        <v>0</v>
      </c>
      <c r="AN187" s="251"/>
      <c r="AO187" s="227">
        <v>0</v>
      </c>
      <c r="AP187" s="40" t="str">
        <f>B187</f>
        <v>MJH②</v>
      </c>
      <c r="AQ187" s="29" t="str">
        <f t="shared" si="123"/>
        <v>素材納入計画</v>
      </c>
      <c r="AR187" s="41">
        <f t="shared" si="121"/>
        <v>0</v>
      </c>
      <c r="AT187" s="247" t="s">
        <v>59</v>
      </c>
      <c r="AU187" s="60"/>
      <c r="AV187" s="60"/>
      <c r="AW187" s="60"/>
      <c r="AX187" s="60"/>
    </row>
    <row r="188" spans="1:56" ht="19.5" hidden="1" thickBot="1">
      <c r="A188" s="9">
        <v>1</v>
      </c>
      <c r="B188" s="13" t="s">
        <v>32</v>
      </c>
      <c r="C188" s="145" t="s">
        <v>125</v>
      </c>
      <c r="D188" s="154"/>
      <c r="E188" s="35"/>
      <c r="F188" s="173">
        <f t="shared" ref="F188:AJ188" si="172">E188+F187-F189</f>
        <v>0</v>
      </c>
      <c r="G188" s="173">
        <f t="shared" si="172"/>
        <v>0</v>
      </c>
      <c r="H188" s="173">
        <f t="shared" si="172"/>
        <v>0</v>
      </c>
      <c r="I188" s="173">
        <f t="shared" si="172"/>
        <v>0</v>
      </c>
      <c r="J188" s="173">
        <f t="shared" si="172"/>
        <v>0</v>
      </c>
      <c r="K188" s="173">
        <f t="shared" si="172"/>
        <v>0</v>
      </c>
      <c r="L188" s="173">
        <f t="shared" si="172"/>
        <v>0</v>
      </c>
      <c r="M188" s="173">
        <f t="shared" si="172"/>
        <v>0</v>
      </c>
      <c r="N188" s="173">
        <f t="shared" si="172"/>
        <v>0</v>
      </c>
      <c r="O188" s="173">
        <f t="shared" si="172"/>
        <v>0</v>
      </c>
      <c r="P188" s="173">
        <f t="shared" si="172"/>
        <v>0</v>
      </c>
      <c r="Q188" s="173">
        <f t="shared" si="172"/>
        <v>0</v>
      </c>
      <c r="R188" s="173">
        <f t="shared" si="172"/>
        <v>0</v>
      </c>
      <c r="S188" s="173">
        <f t="shared" si="172"/>
        <v>0</v>
      </c>
      <c r="T188" s="173">
        <f t="shared" si="172"/>
        <v>0</v>
      </c>
      <c r="U188" s="173">
        <f t="shared" si="172"/>
        <v>0</v>
      </c>
      <c r="V188" s="173">
        <f t="shared" si="172"/>
        <v>0</v>
      </c>
      <c r="W188" s="173">
        <f t="shared" si="172"/>
        <v>0</v>
      </c>
      <c r="X188" s="173">
        <f t="shared" si="172"/>
        <v>0</v>
      </c>
      <c r="Y188" s="173">
        <f t="shared" si="172"/>
        <v>0</v>
      </c>
      <c r="Z188" s="173">
        <f t="shared" si="172"/>
        <v>0</v>
      </c>
      <c r="AA188" s="173">
        <f t="shared" si="172"/>
        <v>0</v>
      </c>
      <c r="AB188" s="173">
        <f t="shared" si="172"/>
        <v>0</v>
      </c>
      <c r="AC188" s="173">
        <f t="shared" si="172"/>
        <v>0</v>
      </c>
      <c r="AD188" s="173">
        <f t="shared" si="172"/>
        <v>0</v>
      </c>
      <c r="AE188" s="173">
        <f t="shared" si="172"/>
        <v>0</v>
      </c>
      <c r="AF188" s="173">
        <f t="shared" si="172"/>
        <v>0</v>
      </c>
      <c r="AG188" s="173">
        <f t="shared" si="172"/>
        <v>0</v>
      </c>
      <c r="AH188" s="173">
        <f t="shared" si="172"/>
        <v>0</v>
      </c>
      <c r="AI188" s="173">
        <f t="shared" si="172"/>
        <v>0</v>
      </c>
      <c r="AJ188" s="173">
        <f t="shared" si="172"/>
        <v>0</v>
      </c>
      <c r="AK188" s="169">
        <f>AJ188</f>
        <v>0</v>
      </c>
      <c r="AL188" s="32"/>
      <c r="AM188" s="32"/>
      <c r="AO188" s="227">
        <v>0</v>
      </c>
      <c r="AP188" s="42" t="str">
        <f t="shared" ref="AP188:AP199" si="173">AP187</f>
        <v>MJH②</v>
      </c>
      <c r="AQ188" s="14" t="str">
        <f t="shared" si="123"/>
        <v>素材在庫計画</v>
      </c>
      <c r="AR188" s="43">
        <f t="shared" si="121"/>
        <v>0</v>
      </c>
      <c r="AT188" s="246" t="s">
        <v>60</v>
      </c>
      <c r="AU188" s="60"/>
      <c r="AV188" s="60"/>
      <c r="AW188" s="60"/>
      <c r="AX188" s="60"/>
    </row>
    <row r="189" spans="1:56" ht="19.5" hidden="1" thickBot="1">
      <c r="A189" s="9">
        <v>1</v>
      </c>
      <c r="B189" s="26" t="s">
        <v>78</v>
      </c>
      <c r="C189" s="135" t="s">
        <v>14</v>
      </c>
      <c r="D189" s="135"/>
      <c r="E189" s="90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17">
        <f>SUM(E189:AJ189)</f>
        <v>0</v>
      </c>
      <c r="AL189" s="123"/>
      <c r="AM189" s="123"/>
      <c r="AN189" s="211"/>
      <c r="AO189" s="227">
        <v>0</v>
      </c>
      <c r="AP189" s="42" t="str">
        <f t="shared" si="173"/>
        <v>MJH②</v>
      </c>
      <c r="AQ189" s="16" t="str">
        <f t="shared" si="123"/>
        <v>圧検加工計画</v>
      </c>
      <c r="AR189" s="44">
        <f t="shared" si="121"/>
        <v>0</v>
      </c>
      <c r="AT189" s="248" t="s">
        <v>61</v>
      </c>
      <c r="AU189" s="60"/>
      <c r="AV189" s="60"/>
      <c r="AW189" s="60"/>
      <c r="AX189" s="60"/>
    </row>
    <row r="190" spans="1:56" ht="19.5" hidden="1" thickBot="1">
      <c r="A190" s="9">
        <v>0</v>
      </c>
      <c r="B190" s="23" t="str">
        <f>B189</f>
        <v>NC750</v>
      </c>
      <c r="C190" s="146" t="s">
        <v>15</v>
      </c>
      <c r="D190" s="147">
        <v>0.08</v>
      </c>
      <c r="E190" s="80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28">
        <f>SUM(F190:AJ190)</f>
        <v>0</v>
      </c>
      <c r="AL190" s="32"/>
      <c r="AM190" s="32"/>
      <c r="AO190" s="227">
        <v>0</v>
      </c>
      <c r="AP190" s="42" t="str">
        <f t="shared" si="173"/>
        <v>MJH②</v>
      </c>
      <c r="AQ190" s="17" t="str">
        <f t="shared" si="123"/>
        <v>一次漏れ数</v>
      </c>
      <c r="AR190" s="45">
        <f t="shared" si="121"/>
        <v>0</v>
      </c>
      <c r="AT190" s="246" t="s">
        <v>60</v>
      </c>
      <c r="AU190" s="60"/>
      <c r="AV190" s="60"/>
      <c r="AW190" s="60"/>
      <c r="AX190" s="60"/>
    </row>
    <row r="191" spans="1:56" ht="19.5" hidden="1" thickBot="1">
      <c r="A191" s="9">
        <v>0</v>
      </c>
      <c r="B191" s="23" t="str">
        <f>B190</f>
        <v>NC750</v>
      </c>
      <c r="C191" s="148" t="s">
        <v>16</v>
      </c>
      <c r="D191" s="149"/>
      <c r="E191" s="66"/>
      <c r="F191" s="176">
        <f t="shared" ref="F191:AJ191" si="174">E191+F190-F192</f>
        <v>0</v>
      </c>
      <c r="G191" s="176">
        <f t="shared" si="174"/>
        <v>0</v>
      </c>
      <c r="H191" s="176">
        <f t="shared" si="174"/>
        <v>0</v>
      </c>
      <c r="I191" s="176">
        <f t="shared" si="174"/>
        <v>0</v>
      </c>
      <c r="J191" s="176">
        <f t="shared" si="174"/>
        <v>0</v>
      </c>
      <c r="K191" s="176">
        <f t="shared" si="174"/>
        <v>0</v>
      </c>
      <c r="L191" s="176">
        <f t="shared" si="174"/>
        <v>0</v>
      </c>
      <c r="M191" s="176">
        <f t="shared" si="174"/>
        <v>0</v>
      </c>
      <c r="N191" s="176">
        <f t="shared" si="174"/>
        <v>0</v>
      </c>
      <c r="O191" s="176">
        <f t="shared" si="174"/>
        <v>0</v>
      </c>
      <c r="P191" s="176">
        <f t="shared" si="174"/>
        <v>0</v>
      </c>
      <c r="Q191" s="176">
        <f t="shared" si="174"/>
        <v>0</v>
      </c>
      <c r="R191" s="176">
        <f t="shared" si="174"/>
        <v>0</v>
      </c>
      <c r="S191" s="176">
        <f t="shared" si="174"/>
        <v>0</v>
      </c>
      <c r="T191" s="176">
        <f t="shared" si="174"/>
        <v>0</v>
      </c>
      <c r="U191" s="176">
        <f t="shared" si="174"/>
        <v>0</v>
      </c>
      <c r="V191" s="176">
        <f t="shared" si="174"/>
        <v>0</v>
      </c>
      <c r="W191" s="176">
        <f t="shared" si="174"/>
        <v>0</v>
      </c>
      <c r="X191" s="176">
        <f t="shared" si="174"/>
        <v>0</v>
      </c>
      <c r="Y191" s="176">
        <f t="shared" si="174"/>
        <v>0</v>
      </c>
      <c r="Z191" s="176">
        <f t="shared" si="174"/>
        <v>0</v>
      </c>
      <c r="AA191" s="176">
        <f t="shared" si="174"/>
        <v>0</v>
      </c>
      <c r="AB191" s="176">
        <f t="shared" si="174"/>
        <v>0</v>
      </c>
      <c r="AC191" s="176">
        <f t="shared" si="174"/>
        <v>0</v>
      </c>
      <c r="AD191" s="176">
        <f t="shared" si="174"/>
        <v>0</v>
      </c>
      <c r="AE191" s="176">
        <f t="shared" si="174"/>
        <v>0</v>
      </c>
      <c r="AF191" s="176">
        <f t="shared" si="174"/>
        <v>0</v>
      </c>
      <c r="AG191" s="176">
        <f t="shared" si="174"/>
        <v>0</v>
      </c>
      <c r="AH191" s="176">
        <f t="shared" si="174"/>
        <v>0</v>
      </c>
      <c r="AI191" s="176">
        <f t="shared" si="174"/>
        <v>0</v>
      </c>
      <c r="AJ191" s="176">
        <f t="shared" si="174"/>
        <v>0</v>
      </c>
      <c r="AK191" s="129">
        <f>AJ191</f>
        <v>0</v>
      </c>
      <c r="AL191" s="32"/>
      <c r="AM191" s="32"/>
      <c r="AO191" s="227">
        <v>0</v>
      </c>
      <c r="AP191" s="42" t="str">
        <f t="shared" si="173"/>
        <v>MJH②</v>
      </c>
      <c r="AQ191" s="18" t="str">
        <f t="shared" si="123"/>
        <v>一次漏れ在庫</v>
      </c>
      <c r="AR191" s="46">
        <f t="shared" si="121"/>
        <v>0</v>
      </c>
      <c r="AT191" s="246" t="s">
        <v>60</v>
      </c>
      <c r="AU191" s="60"/>
      <c r="AV191" s="60"/>
      <c r="AW191" s="60"/>
      <c r="AX191" s="60"/>
    </row>
    <row r="192" spans="1:56" ht="19.5" hidden="1" thickBot="1">
      <c r="A192" s="9">
        <v>0</v>
      </c>
      <c r="B192" s="23" t="str">
        <f>B191</f>
        <v>NC750</v>
      </c>
      <c r="C192" s="148" t="s">
        <v>17</v>
      </c>
      <c r="D192" s="149"/>
      <c r="E192" s="80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29">
        <f>SUM(F192:AJ192)</f>
        <v>0</v>
      </c>
      <c r="AL192" s="32"/>
      <c r="AM192" s="32"/>
      <c r="AO192" s="227">
        <v>0</v>
      </c>
      <c r="AP192" s="42" t="str">
        <f t="shared" si="173"/>
        <v>MJH②</v>
      </c>
      <c r="AQ192" s="18" t="str">
        <f t="shared" si="123"/>
        <v>二次圧検計画</v>
      </c>
      <c r="AR192" s="46">
        <f t="shared" si="121"/>
        <v>0</v>
      </c>
      <c r="AT192" s="246" t="s">
        <v>60</v>
      </c>
      <c r="AU192" s="60"/>
      <c r="AV192" s="60"/>
      <c r="AW192" s="60"/>
      <c r="AX192" s="60"/>
    </row>
    <row r="193" spans="1:56" ht="19.5" hidden="1" thickBot="1">
      <c r="A193" s="9">
        <v>0</v>
      </c>
      <c r="B193" s="23" t="str">
        <f>B192</f>
        <v>NC750</v>
      </c>
      <c r="C193" s="150" t="s">
        <v>18</v>
      </c>
      <c r="D193" s="151">
        <v>0.5</v>
      </c>
      <c r="E193" s="81"/>
      <c r="F193" s="177">
        <f t="shared" ref="F193:O193" si="175">ROUND(F192*$D193,0)</f>
        <v>0</v>
      </c>
      <c r="G193" s="177">
        <f t="shared" si="175"/>
        <v>0</v>
      </c>
      <c r="H193" s="177">
        <f t="shared" si="175"/>
        <v>0</v>
      </c>
      <c r="I193" s="177">
        <f t="shared" si="175"/>
        <v>0</v>
      </c>
      <c r="J193" s="177">
        <f t="shared" si="175"/>
        <v>0</v>
      </c>
      <c r="K193" s="177">
        <f t="shared" si="175"/>
        <v>0</v>
      </c>
      <c r="L193" s="177">
        <f t="shared" si="175"/>
        <v>0</v>
      </c>
      <c r="M193" s="177">
        <f t="shared" si="175"/>
        <v>0</v>
      </c>
      <c r="N193" s="177">
        <f t="shared" si="175"/>
        <v>0</v>
      </c>
      <c r="O193" s="177">
        <f t="shared" si="175"/>
        <v>0</v>
      </c>
      <c r="P193" s="177">
        <f t="shared" ref="P193:AJ193" si="176">ROUND(P192*$D193,0)</f>
        <v>0</v>
      </c>
      <c r="Q193" s="177">
        <f t="shared" si="176"/>
        <v>0</v>
      </c>
      <c r="R193" s="177">
        <f t="shared" si="176"/>
        <v>0</v>
      </c>
      <c r="S193" s="177">
        <f t="shared" si="176"/>
        <v>0</v>
      </c>
      <c r="T193" s="177">
        <f t="shared" si="176"/>
        <v>0</v>
      </c>
      <c r="U193" s="177">
        <f t="shared" si="176"/>
        <v>0</v>
      </c>
      <c r="V193" s="177">
        <f t="shared" si="176"/>
        <v>0</v>
      </c>
      <c r="W193" s="177">
        <f t="shared" si="176"/>
        <v>0</v>
      </c>
      <c r="X193" s="177">
        <f t="shared" si="176"/>
        <v>0</v>
      </c>
      <c r="Y193" s="177">
        <f t="shared" si="176"/>
        <v>0</v>
      </c>
      <c r="Z193" s="177">
        <f t="shared" si="176"/>
        <v>0</v>
      </c>
      <c r="AA193" s="177">
        <f t="shared" si="176"/>
        <v>0</v>
      </c>
      <c r="AB193" s="177">
        <f t="shared" si="176"/>
        <v>0</v>
      </c>
      <c r="AC193" s="177">
        <f t="shared" si="176"/>
        <v>0</v>
      </c>
      <c r="AD193" s="177">
        <f t="shared" si="176"/>
        <v>0</v>
      </c>
      <c r="AE193" s="177">
        <f t="shared" si="176"/>
        <v>0</v>
      </c>
      <c r="AF193" s="177">
        <f t="shared" si="176"/>
        <v>0</v>
      </c>
      <c r="AG193" s="177">
        <f t="shared" si="176"/>
        <v>0</v>
      </c>
      <c r="AH193" s="177">
        <f t="shared" si="176"/>
        <v>0</v>
      </c>
      <c r="AI193" s="177">
        <f t="shared" si="176"/>
        <v>0</v>
      </c>
      <c r="AJ193" s="177">
        <f t="shared" si="176"/>
        <v>0</v>
      </c>
      <c r="AK193" s="130">
        <f>SUM(F193:AJ193)</f>
        <v>0</v>
      </c>
      <c r="AL193" s="32"/>
      <c r="AM193" s="32"/>
      <c r="AO193" s="227">
        <v>0</v>
      </c>
      <c r="AP193" s="42" t="str">
        <f t="shared" si="173"/>
        <v>MJH②</v>
      </c>
      <c r="AQ193" s="14" t="str">
        <f t="shared" si="123"/>
        <v>二次漏れ数（廃却）</v>
      </c>
      <c r="AR193" s="47">
        <f t="shared" si="121"/>
        <v>0</v>
      </c>
      <c r="AT193" s="246" t="s">
        <v>60</v>
      </c>
      <c r="AU193" s="60"/>
      <c r="AV193" s="60"/>
      <c r="AW193" s="60"/>
      <c r="AX193" s="60"/>
    </row>
    <row r="194" spans="1:56" ht="19.5" hidden="1" thickBot="1">
      <c r="A194" s="9">
        <v>1</v>
      </c>
      <c r="B194" s="26" t="s">
        <v>75</v>
      </c>
      <c r="C194" s="135" t="s">
        <v>19</v>
      </c>
      <c r="D194" s="136">
        <f>1-D190</f>
        <v>0.92</v>
      </c>
      <c r="E194" s="90"/>
      <c r="F194" s="174">
        <f t="shared" ref="F194:O194" si="177">(F189-F190)+(F192-F193)</f>
        <v>0</v>
      </c>
      <c r="G194" s="174">
        <f t="shared" si="177"/>
        <v>0</v>
      </c>
      <c r="H194" s="174">
        <f t="shared" si="177"/>
        <v>0</v>
      </c>
      <c r="I194" s="174">
        <f t="shared" si="177"/>
        <v>0</v>
      </c>
      <c r="J194" s="174">
        <f t="shared" si="177"/>
        <v>0</v>
      </c>
      <c r="K194" s="174">
        <f t="shared" si="177"/>
        <v>0</v>
      </c>
      <c r="L194" s="174">
        <f t="shared" si="177"/>
        <v>0</v>
      </c>
      <c r="M194" s="174">
        <f t="shared" si="177"/>
        <v>0</v>
      </c>
      <c r="N194" s="174">
        <f t="shared" si="177"/>
        <v>0</v>
      </c>
      <c r="O194" s="174">
        <f t="shared" si="177"/>
        <v>0</v>
      </c>
      <c r="P194" s="174">
        <f t="shared" ref="P194:AJ194" si="178">(P189-P190)+(P192-P193)</f>
        <v>0</v>
      </c>
      <c r="Q194" s="174">
        <f t="shared" si="178"/>
        <v>0</v>
      </c>
      <c r="R194" s="174">
        <f t="shared" si="178"/>
        <v>0</v>
      </c>
      <c r="S194" s="174">
        <f t="shared" si="178"/>
        <v>0</v>
      </c>
      <c r="T194" s="174">
        <f t="shared" si="178"/>
        <v>0</v>
      </c>
      <c r="U194" s="174">
        <f t="shared" si="178"/>
        <v>0</v>
      </c>
      <c r="V194" s="174">
        <f t="shared" si="178"/>
        <v>0</v>
      </c>
      <c r="W194" s="174">
        <f t="shared" si="178"/>
        <v>0</v>
      </c>
      <c r="X194" s="174">
        <f t="shared" si="178"/>
        <v>0</v>
      </c>
      <c r="Y194" s="174">
        <f t="shared" si="178"/>
        <v>0</v>
      </c>
      <c r="Z194" s="174">
        <f t="shared" si="178"/>
        <v>0</v>
      </c>
      <c r="AA194" s="174">
        <f t="shared" si="178"/>
        <v>0</v>
      </c>
      <c r="AB194" s="174">
        <f t="shared" si="178"/>
        <v>0</v>
      </c>
      <c r="AC194" s="174">
        <f t="shared" si="178"/>
        <v>0</v>
      </c>
      <c r="AD194" s="174">
        <f t="shared" si="178"/>
        <v>0</v>
      </c>
      <c r="AE194" s="174">
        <f t="shared" si="178"/>
        <v>0</v>
      </c>
      <c r="AF194" s="174">
        <f t="shared" si="178"/>
        <v>0</v>
      </c>
      <c r="AG194" s="174">
        <f t="shared" si="178"/>
        <v>0</v>
      </c>
      <c r="AH194" s="174">
        <f t="shared" si="178"/>
        <v>0</v>
      </c>
      <c r="AI194" s="174">
        <f t="shared" si="178"/>
        <v>0</v>
      </c>
      <c r="AJ194" s="174">
        <f t="shared" si="178"/>
        <v>0</v>
      </c>
      <c r="AK194" s="117">
        <f>SUM(E194:AJ194)</f>
        <v>0</v>
      </c>
      <c r="AL194" s="82">
        <f>ROUNDUP(AY194*1.2,0)</f>
        <v>0</v>
      </c>
      <c r="AM194" s="82">
        <f>ROUNDUP(AZ194*1.2,0)</f>
        <v>0</v>
      </c>
      <c r="AN194" s="211"/>
      <c r="AO194" s="227">
        <v>0</v>
      </c>
      <c r="AP194" s="42" t="str">
        <f t="shared" si="173"/>
        <v>MJH②</v>
      </c>
      <c r="AQ194" s="11" t="str">
        <f t="shared" si="123"/>
        <v>Ｌ３加工計画</v>
      </c>
      <c r="AR194" s="48">
        <f t="shared" si="121"/>
        <v>0</v>
      </c>
      <c r="AT194" s="248" t="s">
        <v>61</v>
      </c>
      <c r="AU194" s="60"/>
      <c r="AV194" s="60"/>
      <c r="AW194" s="60"/>
      <c r="AX194" s="60"/>
      <c r="AY194" s="12">
        <f>AY360</f>
        <v>0</v>
      </c>
      <c r="AZ194" s="12">
        <f>AZ360</f>
        <v>0</v>
      </c>
    </row>
    <row r="195" spans="1:56" ht="19.5" hidden="1" thickBot="1">
      <c r="A195" s="9">
        <v>1</v>
      </c>
      <c r="B195" s="25" t="s">
        <v>38</v>
      </c>
      <c r="C195" s="109" t="s">
        <v>48</v>
      </c>
      <c r="D195" s="109"/>
      <c r="E195" s="77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04">
        <f>SUM(F195:AJ195)</f>
        <v>0</v>
      </c>
      <c r="AL195" s="112"/>
      <c r="AM195" s="112"/>
      <c r="AN195" s="207"/>
      <c r="AO195" s="227">
        <v>0</v>
      </c>
      <c r="AP195" s="42" t="str">
        <f t="shared" si="173"/>
        <v>MJH②</v>
      </c>
      <c r="AQ195" s="19" t="str">
        <f t="shared" si="123"/>
        <v>組立計画</v>
      </c>
      <c r="AR195" s="49">
        <f t="shared" si="121"/>
        <v>0</v>
      </c>
      <c r="AT195" s="63" t="s">
        <v>62</v>
      </c>
      <c r="AU195" s="60"/>
      <c r="AV195" s="60"/>
      <c r="AW195" s="60"/>
      <c r="AX195" s="60"/>
    </row>
    <row r="196" spans="1:56" ht="19.5" hidden="1" thickBot="1">
      <c r="A196" s="9">
        <v>1</v>
      </c>
      <c r="B196" s="25" t="s">
        <v>57</v>
      </c>
      <c r="C196" s="111" t="s">
        <v>66</v>
      </c>
      <c r="D196" s="111"/>
      <c r="E196" s="74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07">
        <f>SUM(F196:AJ196)</f>
        <v>0</v>
      </c>
      <c r="AL196" s="75"/>
      <c r="AM196" s="75"/>
      <c r="AN196" s="207"/>
      <c r="AO196" s="227">
        <v>0</v>
      </c>
      <c r="AP196" s="42" t="str">
        <f t="shared" si="173"/>
        <v>MJH②</v>
      </c>
      <c r="AQ196" s="20" t="str">
        <f t="shared" si="123"/>
        <v>ＳＰ</v>
      </c>
      <c r="AR196" s="50">
        <f t="shared" si="121"/>
        <v>0</v>
      </c>
      <c r="AT196" s="63" t="s">
        <v>62</v>
      </c>
      <c r="AU196" s="60"/>
      <c r="AV196" s="60"/>
      <c r="AW196" s="60"/>
      <c r="AX196" s="60"/>
    </row>
    <row r="197" spans="1:56" ht="19.5" hidden="1" thickBot="1">
      <c r="A197" s="9">
        <v>1</v>
      </c>
      <c r="B197" s="13" t="s">
        <v>46</v>
      </c>
      <c r="C197" s="152" t="s">
        <v>21</v>
      </c>
      <c r="D197" s="152"/>
      <c r="E197" s="67"/>
      <c r="F197" s="180">
        <f t="shared" ref="F197:AJ197" si="179">SUBTOTAL(9,L195:L196)</f>
        <v>0</v>
      </c>
      <c r="G197" s="180">
        <f t="shared" si="179"/>
        <v>0</v>
      </c>
      <c r="H197" s="180">
        <f t="shared" si="179"/>
        <v>0</v>
      </c>
      <c r="I197" s="180">
        <f t="shared" si="179"/>
        <v>0</v>
      </c>
      <c r="J197" s="180">
        <f t="shared" si="179"/>
        <v>0</v>
      </c>
      <c r="K197" s="180">
        <f t="shared" si="179"/>
        <v>0</v>
      </c>
      <c r="L197" s="180">
        <f t="shared" si="179"/>
        <v>0</v>
      </c>
      <c r="M197" s="180">
        <f t="shared" si="179"/>
        <v>0</v>
      </c>
      <c r="N197" s="180">
        <f t="shared" si="179"/>
        <v>0</v>
      </c>
      <c r="O197" s="180">
        <f t="shared" si="179"/>
        <v>0</v>
      </c>
      <c r="P197" s="180">
        <f t="shared" si="179"/>
        <v>0</v>
      </c>
      <c r="Q197" s="180">
        <f t="shared" si="179"/>
        <v>0</v>
      </c>
      <c r="R197" s="180">
        <f t="shared" si="179"/>
        <v>0</v>
      </c>
      <c r="S197" s="180">
        <f t="shared" si="179"/>
        <v>0</v>
      </c>
      <c r="T197" s="180">
        <f t="shared" si="179"/>
        <v>0</v>
      </c>
      <c r="U197" s="180">
        <f t="shared" si="179"/>
        <v>0</v>
      </c>
      <c r="V197" s="180">
        <f t="shared" si="179"/>
        <v>0</v>
      </c>
      <c r="W197" s="180">
        <f t="shared" si="179"/>
        <v>0</v>
      </c>
      <c r="X197" s="180">
        <f t="shared" si="179"/>
        <v>0</v>
      </c>
      <c r="Y197" s="180">
        <f t="shared" si="179"/>
        <v>0</v>
      </c>
      <c r="Z197" s="180">
        <f t="shared" si="179"/>
        <v>0</v>
      </c>
      <c r="AA197" s="180">
        <f t="shared" si="179"/>
        <v>0</v>
      </c>
      <c r="AB197" s="180">
        <f t="shared" si="179"/>
        <v>0</v>
      </c>
      <c r="AC197" s="180">
        <f t="shared" si="179"/>
        <v>0</v>
      </c>
      <c r="AD197" s="180">
        <f t="shared" si="179"/>
        <v>0</v>
      </c>
      <c r="AE197" s="180">
        <f t="shared" si="179"/>
        <v>0</v>
      </c>
      <c r="AF197" s="180">
        <f t="shared" si="179"/>
        <v>0</v>
      </c>
      <c r="AG197" s="180">
        <f t="shared" si="179"/>
        <v>0</v>
      </c>
      <c r="AH197" s="180">
        <f t="shared" si="179"/>
        <v>0</v>
      </c>
      <c r="AI197" s="180">
        <f t="shared" si="179"/>
        <v>0</v>
      </c>
      <c r="AJ197" s="180">
        <f t="shared" si="179"/>
        <v>0</v>
      </c>
      <c r="AK197" s="131">
        <f>SUM(F197:AJ197)</f>
        <v>0</v>
      </c>
      <c r="AL197" s="32"/>
      <c r="AM197" s="32"/>
      <c r="AO197" s="227">
        <v>0</v>
      </c>
      <c r="AP197" s="42" t="str">
        <f t="shared" si="173"/>
        <v>MJH②</v>
      </c>
      <c r="AQ197" s="21" t="str">
        <f t="shared" si="123"/>
        <v>解体</v>
      </c>
      <c r="AR197" s="51">
        <f t="shared" ref="AR197:AR260" si="180">AK197</f>
        <v>0</v>
      </c>
      <c r="AT197" s="246" t="s">
        <v>60</v>
      </c>
      <c r="AU197" s="60"/>
      <c r="AV197" s="60"/>
      <c r="AW197" s="60"/>
      <c r="AX197" s="60"/>
    </row>
    <row r="198" spans="1:56" ht="19.5" hidden="1" thickBot="1">
      <c r="A198" s="9">
        <v>1</v>
      </c>
      <c r="B198" s="30" t="s">
        <v>53</v>
      </c>
      <c r="C198" s="153" t="s">
        <v>22</v>
      </c>
      <c r="D198" s="153"/>
      <c r="E198" s="68"/>
      <c r="F198" s="181">
        <f t="shared" ref="F198:AJ198" si="181">E198+F194-F197</f>
        <v>0</v>
      </c>
      <c r="G198" s="181">
        <f t="shared" si="181"/>
        <v>0</v>
      </c>
      <c r="H198" s="181">
        <f t="shared" si="181"/>
        <v>0</v>
      </c>
      <c r="I198" s="181">
        <f t="shared" si="181"/>
        <v>0</v>
      </c>
      <c r="J198" s="181">
        <f t="shared" si="181"/>
        <v>0</v>
      </c>
      <c r="K198" s="181">
        <f t="shared" si="181"/>
        <v>0</v>
      </c>
      <c r="L198" s="181">
        <f t="shared" si="181"/>
        <v>0</v>
      </c>
      <c r="M198" s="181">
        <f t="shared" si="181"/>
        <v>0</v>
      </c>
      <c r="N198" s="181">
        <f t="shared" si="181"/>
        <v>0</v>
      </c>
      <c r="O198" s="181">
        <f t="shared" si="181"/>
        <v>0</v>
      </c>
      <c r="P198" s="181">
        <f t="shared" si="181"/>
        <v>0</v>
      </c>
      <c r="Q198" s="181">
        <f t="shared" si="181"/>
        <v>0</v>
      </c>
      <c r="R198" s="181">
        <f t="shared" si="181"/>
        <v>0</v>
      </c>
      <c r="S198" s="181">
        <f t="shared" si="181"/>
        <v>0</v>
      </c>
      <c r="T198" s="181">
        <f t="shared" si="181"/>
        <v>0</v>
      </c>
      <c r="U198" s="181">
        <f t="shared" si="181"/>
        <v>0</v>
      </c>
      <c r="V198" s="181">
        <f t="shared" si="181"/>
        <v>0</v>
      </c>
      <c r="W198" s="181">
        <f t="shared" si="181"/>
        <v>0</v>
      </c>
      <c r="X198" s="181">
        <f t="shared" si="181"/>
        <v>0</v>
      </c>
      <c r="Y198" s="181">
        <f t="shared" si="181"/>
        <v>0</v>
      </c>
      <c r="Z198" s="181">
        <f t="shared" si="181"/>
        <v>0</v>
      </c>
      <c r="AA198" s="181">
        <f t="shared" si="181"/>
        <v>0</v>
      </c>
      <c r="AB198" s="181">
        <f t="shared" si="181"/>
        <v>0</v>
      </c>
      <c r="AC198" s="181">
        <f t="shared" si="181"/>
        <v>0</v>
      </c>
      <c r="AD198" s="181">
        <f t="shared" si="181"/>
        <v>0</v>
      </c>
      <c r="AE198" s="181">
        <f t="shared" si="181"/>
        <v>0</v>
      </c>
      <c r="AF198" s="181">
        <f t="shared" si="181"/>
        <v>0</v>
      </c>
      <c r="AG198" s="181">
        <f t="shared" si="181"/>
        <v>0</v>
      </c>
      <c r="AH198" s="181">
        <f t="shared" si="181"/>
        <v>0</v>
      </c>
      <c r="AI198" s="181">
        <f t="shared" si="181"/>
        <v>0</v>
      </c>
      <c r="AJ198" s="181">
        <f t="shared" si="181"/>
        <v>0</v>
      </c>
      <c r="AK198" s="132"/>
      <c r="AL198" s="32"/>
      <c r="AM198" s="32"/>
      <c r="AO198" s="227">
        <v>0</v>
      </c>
      <c r="AP198" s="42" t="str">
        <f t="shared" si="173"/>
        <v>MJH②</v>
      </c>
      <c r="AQ198" s="22" t="str">
        <f t="shared" ref="AQ198:AQ261" si="182">C198</f>
        <v>解体在庫</v>
      </c>
      <c r="AR198" s="52">
        <f t="shared" si="180"/>
        <v>0</v>
      </c>
      <c r="AT198" s="246" t="s">
        <v>60</v>
      </c>
      <c r="AU198" s="60"/>
      <c r="AV198" s="60"/>
      <c r="AW198" s="60"/>
      <c r="AX198" s="60"/>
    </row>
    <row r="199" spans="1:56" ht="19.5" hidden="1" thickBot="1">
      <c r="A199" s="9">
        <v>1</v>
      </c>
      <c r="B199" s="30" t="s">
        <v>54</v>
      </c>
      <c r="C199" s="270" t="s">
        <v>23</v>
      </c>
      <c r="D199" s="270"/>
      <c r="E199" s="215"/>
      <c r="F199" s="216">
        <f t="shared" ref="F199:AJ199" si="183">E199+F194-F195-F196</f>
        <v>0</v>
      </c>
      <c r="G199" s="216">
        <f t="shared" si="183"/>
        <v>0</v>
      </c>
      <c r="H199" s="216">
        <f t="shared" si="183"/>
        <v>0</v>
      </c>
      <c r="I199" s="216">
        <f t="shared" si="183"/>
        <v>0</v>
      </c>
      <c r="J199" s="216">
        <f t="shared" si="183"/>
        <v>0</v>
      </c>
      <c r="K199" s="216">
        <f t="shared" si="183"/>
        <v>0</v>
      </c>
      <c r="L199" s="216">
        <f t="shared" si="183"/>
        <v>0</v>
      </c>
      <c r="M199" s="216">
        <f t="shared" si="183"/>
        <v>0</v>
      </c>
      <c r="N199" s="216">
        <f t="shared" si="183"/>
        <v>0</v>
      </c>
      <c r="O199" s="216">
        <f t="shared" si="183"/>
        <v>0</v>
      </c>
      <c r="P199" s="216">
        <f t="shared" si="183"/>
        <v>0</v>
      </c>
      <c r="Q199" s="216">
        <f t="shared" si="183"/>
        <v>0</v>
      </c>
      <c r="R199" s="216">
        <f t="shared" si="183"/>
        <v>0</v>
      </c>
      <c r="S199" s="216">
        <f t="shared" si="183"/>
        <v>0</v>
      </c>
      <c r="T199" s="216">
        <f t="shared" si="183"/>
        <v>0</v>
      </c>
      <c r="U199" s="216">
        <f t="shared" si="183"/>
        <v>0</v>
      </c>
      <c r="V199" s="216">
        <f t="shared" si="183"/>
        <v>0</v>
      </c>
      <c r="W199" s="216">
        <f t="shared" si="183"/>
        <v>0</v>
      </c>
      <c r="X199" s="216">
        <f t="shared" si="183"/>
        <v>0</v>
      </c>
      <c r="Y199" s="216">
        <f t="shared" si="183"/>
        <v>0</v>
      </c>
      <c r="Z199" s="216">
        <f t="shared" si="183"/>
        <v>0</v>
      </c>
      <c r="AA199" s="216">
        <f t="shared" si="183"/>
        <v>0</v>
      </c>
      <c r="AB199" s="216">
        <f t="shared" si="183"/>
        <v>0</v>
      </c>
      <c r="AC199" s="216">
        <f t="shared" si="183"/>
        <v>0</v>
      </c>
      <c r="AD199" s="216">
        <f t="shared" si="183"/>
        <v>0</v>
      </c>
      <c r="AE199" s="216">
        <f t="shared" si="183"/>
        <v>0</v>
      </c>
      <c r="AF199" s="216">
        <f t="shared" si="183"/>
        <v>0</v>
      </c>
      <c r="AG199" s="216">
        <f t="shared" si="183"/>
        <v>0</v>
      </c>
      <c r="AH199" s="216">
        <f t="shared" si="183"/>
        <v>0</v>
      </c>
      <c r="AI199" s="216">
        <f t="shared" si="183"/>
        <v>0</v>
      </c>
      <c r="AJ199" s="216">
        <f t="shared" si="183"/>
        <v>0</v>
      </c>
      <c r="AK199" s="221">
        <f>AJ199</f>
        <v>0</v>
      </c>
      <c r="AL199" s="32"/>
      <c r="AM199" s="32"/>
      <c r="AN199" s="9">
        <f>AK199-AL195</f>
        <v>0</v>
      </c>
      <c r="AO199" s="227">
        <v>0</v>
      </c>
      <c r="AP199" s="53" t="str">
        <f t="shared" si="173"/>
        <v>MJH②</v>
      </c>
      <c r="AQ199" s="24" t="str">
        <f t="shared" si="182"/>
        <v>完成品在庫</v>
      </c>
      <c r="AR199" s="54">
        <f t="shared" si="180"/>
        <v>0</v>
      </c>
      <c r="AT199" s="246" t="s">
        <v>60</v>
      </c>
      <c r="AU199" s="60"/>
      <c r="AV199" s="60"/>
      <c r="AW199" s="60"/>
      <c r="AX199" s="60"/>
      <c r="BD199" s="250">
        <f>MIN(F199:AJ199)</f>
        <v>0</v>
      </c>
    </row>
    <row r="200" spans="1:56" ht="19.5" hidden="1" thickBot="1">
      <c r="A200" s="9">
        <v>1</v>
      </c>
      <c r="B200" s="159" t="s">
        <v>119</v>
      </c>
      <c r="C200" s="101" t="s">
        <v>12</v>
      </c>
      <c r="D200" s="101"/>
      <c r="E200" s="88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98">
        <f>SUM(F200:AJ200)</f>
        <v>0</v>
      </c>
      <c r="AL200" s="198">
        <f>ROUNDUP(AL207/0.92,0)</f>
        <v>0</v>
      </c>
      <c r="AM200" s="198">
        <f>ROUNDUP(AM207/0.92,0)</f>
        <v>0</v>
      </c>
      <c r="AN200" s="251"/>
      <c r="AO200" s="227">
        <v>0</v>
      </c>
      <c r="AP200" s="40" t="str">
        <f>B200</f>
        <v>MJH③</v>
      </c>
      <c r="AQ200" s="29" t="str">
        <f t="shared" si="182"/>
        <v>素材納入計画</v>
      </c>
      <c r="AR200" s="41">
        <f t="shared" si="180"/>
        <v>0</v>
      </c>
      <c r="AT200" s="247" t="s">
        <v>59</v>
      </c>
      <c r="AU200" s="60"/>
      <c r="AV200" s="60"/>
      <c r="AW200" s="60"/>
      <c r="AX200" s="60"/>
    </row>
    <row r="201" spans="1:56" ht="19.5" hidden="1" thickBot="1">
      <c r="A201" s="9">
        <v>1</v>
      </c>
      <c r="B201" s="158" t="s">
        <v>79</v>
      </c>
      <c r="C201" s="145" t="s">
        <v>125</v>
      </c>
      <c r="D201" s="154"/>
      <c r="E201" s="35"/>
      <c r="F201" s="173">
        <f t="shared" ref="F201:AJ201" si="184">E201+F200-F202</f>
        <v>0</v>
      </c>
      <c r="G201" s="173">
        <f t="shared" si="184"/>
        <v>0</v>
      </c>
      <c r="H201" s="173">
        <f t="shared" si="184"/>
        <v>0</v>
      </c>
      <c r="I201" s="173">
        <f t="shared" si="184"/>
        <v>0</v>
      </c>
      <c r="J201" s="173">
        <f t="shared" si="184"/>
        <v>0</v>
      </c>
      <c r="K201" s="173">
        <f t="shared" si="184"/>
        <v>0</v>
      </c>
      <c r="L201" s="173">
        <f t="shared" si="184"/>
        <v>0</v>
      </c>
      <c r="M201" s="173">
        <f t="shared" si="184"/>
        <v>0</v>
      </c>
      <c r="N201" s="173">
        <f t="shared" si="184"/>
        <v>0</v>
      </c>
      <c r="O201" s="173">
        <f t="shared" si="184"/>
        <v>0</v>
      </c>
      <c r="P201" s="173">
        <f t="shared" si="184"/>
        <v>0</v>
      </c>
      <c r="Q201" s="173">
        <f t="shared" si="184"/>
        <v>0</v>
      </c>
      <c r="R201" s="173">
        <f t="shared" si="184"/>
        <v>0</v>
      </c>
      <c r="S201" s="173">
        <f t="shared" si="184"/>
        <v>0</v>
      </c>
      <c r="T201" s="173">
        <f t="shared" si="184"/>
        <v>0</v>
      </c>
      <c r="U201" s="173">
        <f t="shared" si="184"/>
        <v>0</v>
      </c>
      <c r="V201" s="173">
        <f t="shared" si="184"/>
        <v>0</v>
      </c>
      <c r="W201" s="173">
        <f t="shared" si="184"/>
        <v>0</v>
      </c>
      <c r="X201" s="173">
        <f t="shared" si="184"/>
        <v>0</v>
      </c>
      <c r="Y201" s="173">
        <f t="shared" si="184"/>
        <v>0</v>
      </c>
      <c r="Z201" s="173">
        <f t="shared" si="184"/>
        <v>0</v>
      </c>
      <c r="AA201" s="173">
        <f t="shared" si="184"/>
        <v>0</v>
      </c>
      <c r="AB201" s="173">
        <f t="shared" si="184"/>
        <v>0</v>
      </c>
      <c r="AC201" s="173">
        <f t="shared" si="184"/>
        <v>0</v>
      </c>
      <c r="AD201" s="173">
        <f t="shared" si="184"/>
        <v>0</v>
      </c>
      <c r="AE201" s="173">
        <f t="shared" si="184"/>
        <v>0</v>
      </c>
      <c r="AF201" s="173">
        <f t="shared" si="184"/>
        <v>0</v>
      </c>
      <c r="AG201" s="173">
        <f t="shared" si="184"/>
        <v>0</v>
      </c>
      <c r="AH201" s="173">
        <f t="shared" si="184"/>
        <v>0</v>
      </c>
      <c r="AI201" s="173">
        <f t="shared" si="184"/>
        <v>0</v>
      </c>
      <c r="AJ201" s="173">
        <f t="shared" si="184"/>
        <v>0</v>
      </c>
      <c r="AK201" s="169">
        <f>AJ201</f>
        <v>0</v>
      </c>
      <c r="AL201" s="32"/>
      <c r="AM201" s="32"/>
      <c r="AO201" s="227">
        <v>0</v>
      </c>
      <c r="AP201" s="42" t="str">
        <f t="shared" ref="AP201:AP212" si="185">AP200</f>
        <v>MJH③</v>
      </c>
      <c r="AQ201" s="14" t="str">
        <f t="shared" si="182"/>
        <v>素材在庫計画</v>
      </c>
      <c r="AR201" s="43">
        <f t="shared" si="180"/>
        <v>0</v>
      </c>
      <c r="AT201" s="246" t="s">
        <v>60</v>
      </c>
      <c r="AU201" s="60"/>
      <c r="AV201" s="60"/>
      <c r="AW201" s="60"/>
      <c r="AX201" s="60"/>
    </row>
    <row r="202" spans="1:56" ht="19.5" hidden="1" thickBot="1">
      <c r="A202" s="9">
        <v>1</v>
      </c>
      <c r="B202" s="26" t="s">
        <v>78</v>
      </c>
      <c r="C202" s="135" t="s">
        <v>14</v>
      </c>
      <c r="D202" s="135"/>
      <c r="E202" s="90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17">
        <f>SUM(E202:AJ202)</f>
        <v>0</v>
      </c>
      <c r="AL202" s="123"/>
      <c r="AM202" s="123"/>
      <c r="AN202" s="211"/>
      <c r="AO202" s="227">
        <v>0</v>
      </c>
      <c r="AP202" s="42" t="str">
        <f t="shared" si="185"/>
        <v>MJH③</v>
      </c>
      <c r="AQ202" s="16" t="str">
        <f t="shared" si="182"/>
        <v>圧検加工計画</v>
      </c>
      <c r="AR202" s="44">
        <f t="shared" si="180"/>
        <v>0</v>
      </c>
      <c r="AT202" s="248" t="s">
        <v>61</v>
      </c>
      <c r="AU202" s="60"/>
      <c r="AV202" s="60"/>
      <c r="AW202" s="60"/>
      <c r="AX202" s="60"/>
    </row>
    <row r="203" spans="1:56" ht="19.5" hidden="1" thickBot="1">
      <c r="A203" s="9">
        <v>0</v>
      </c>
      <c r="B203" s="23" t="str">
        <f>B202</f>
        <v>NC750</v>
      </c>
      <c r="C203" s="146" t="s">
        <v>15</v>
      </c>
      <c r="D203" s="147">
        <v>0.08</v>
      </c>
      <c r="E203" s="80"/>
      <c r="F203" s="175">
        <f t="shared" ref="F203:O203" si="186">ROUND(F202*$D203,0)</f>
        <v>0</v>
      </c>
      <c r="G203" s="175">
        <f t="shared" si="186"/>
        <v>0</v>
      </c>
      <c r="H203" s="175">
        <f t="shared" si="186"/>
        <v>0</v>
      </c>
      <c r="I203" s="175">
        <f t="shared" si="186"/>
        <v>0</v>
      </c>
      <c r="J203" s="175">
        <f t="shared" si="186"/>
        <v>0</v>
      </c>
      <c r="K203" s="175">
        <f t="shared" si="186"/>
        <v>0</v>
      </c>
      <c r="L203" s="175">
        <f t="shared" si="186"/>
        <v>0</v>
      </c>
      <c r="M203" s="175">
        <f t="shared" si="186"/>
        <v>0</v>
      </c>
      <c r="N203" s="175">
        <f t="shared" si="186"/>
        <v>0</v>
      </c>
      <c r="O203" s="175">
        <f t="shared" si="186"/>
        <v>0</v>
      </c>
      <c r="P203" s="175">
        <f t="shared" ref="P203:AJ203" si="187">ROUND(P202*$D203,0)</f>
        <v>0</v>
      </c>
      <c r="Q203" s="175">
        <f t="shared" si="187"/>
        <v>0</v>
      </c>
      <c r="R203" s="175">
        <f t="shared" si="187"/>
        <v>0</v>
      </c>
      <c r="S203" s="175">
        <f t="shared" si="187"/>
        <v>0</v>
      </c>
      <c r="T203" s="175">
        <f t="shared" si="187"/>
        <v>0</v>
      </c>
      <c r="U203" s="175">
        <f t="shared" si="187"/>
        <v>0</v>
      </c>
      <c r="V203" s="175">
        <f t="shared" si="187"/>
        <v>0</v>
      </c>
      <c r="W203" s="175">
        <f t="shared" si="187"/>
        <v>0</v>
      </c>
      <c r="X203" s="175">
        <f t="shared" si="187"/>
        <v>0</v>
      </c>
      <c r="Y203" s="175">
        <f t="shared" si="187"/>
        <v>0</v>
      </c>
      <c r="Z203" s="175">
        <f t="shared" si="187"/>
        <v>0</v>
      </c>
      <c r="AA203" s="175">
        <f t="shared" si="187"/>
        <v>0</v>
      </c>
      <c r="AB203" s="175">
        <f t="shared" si="187"/>
        <v>0</v>
      </c>
      <c r="AC203" s="175">
        <f t="shared" si="187"/>
        <v>0</v>
      </c>
      <c r="AD203" s="175">
        <f t="shared" si="187"/>
        <v>0</v>
      </c>
      <c r="AE203" s="175">
        <f t="shared" si="187"/>
        <v>0</v>
      </c>
      <c r="AF203" s="175">
        <f t="shared" si="187"/>
        <v>0</v>
      </c>
      <c r="AG203" s="175">
        <f t="shared" si="187"/>
        <v>0</v>
      </c>
      <c r="AH203" s="175">
        <f t="shared" si="187"/>
        <v>0</v>
      </c>
      <c r="AI203" s="175">
        <f t="shared" si="187"/>
        <v>0</v>
      </c>
      <c r="AJ203" s="175">
        <f t="shared" si="187"/>
        <v>0</v>
      </c>
      <c r="AK203" s="128">
        <f>SUM(F203:AJ203)</f>
        <v>0</v>
      </c>
      <c r="AL203" s="32"/>
      <c r="AM203" s="32"/>
      <c r="AO203" s="227">
        <v>0</v>
      </c>
      <c r="AP203" s="42" t="str">
        <f t="shared" si="185"/>
        <v>MJH③</v>
      </c>
      <c r="AQ203" s="17" t="str">
        <f t="shared" si="182"/>
        <v>一次漏れ数</v>
      </c>
      <c r="AR203" s="45">
        <f t="shared" si="180"/>
        <v>0</v>
      </c>
      <c r="AT203" s="246" t="s">
        <v>60</v>
      </c>
      <c r="AU203" s="60"/>
      <c r="AV203" s="60"/>
      <c r="AW203" s="60"/>
      <c r="AX203" s="60"/>
    </row>
    <row r="204" spans="1:56" ht="19.5" hidden="1" thickBot="1">
      <c r="A204" s="9">
        <v>0</v>
      </c>
      <c r="B204" s="23" t="str">
        <f>B203</f>
        <v>NC750</v>
      </c>
      <c r="C204" s="148" t="s">
        <v>16</v>
      </c>
      <c r="D204" s="149"/>
      <c r="E204" s="66"/>
      <c r="F204" s="176">
        <f t="shared" ref="F204:AJ204" si="188">E204+F203-F205</f>
        <v>0</v>
      </c>
      <c r="G204" s="176">
        <f t="shared" si="188"/>
        <v>0</v>
      </c>
      <c r="H204" s="176">
        <f t="shared" si="188"/>
        <v>0</v>
      </c>
      <c r="I204" s="176">
        <f t="shared" si="188"/>
        <v>0</v>
      </c>
      <c r="J204" s="176">
        <f t="shared" si="188"/>
        <v>0</v>
      </c>
      <c r="K204" s="176">
        <f t="shared" si="188"/>
        <v>0</v>
      </c>
      <c r="L204" s="176">
        <f t="shared" si="188"/>
        <v>0</v>
      </c>
      <c r="M204" s="176">
        <f t="shared" si="188"/>
        <v>0</v>
      </c>
      <c r="N204" s="176">
        <f t="shared" si="188"/>
        <v>0</v>
      </c>
      <c r="O204" s="176">
        <f t="shared" si="188"/>
        <v>0</v>
      </c>
      <c r="P204" s="176">
        <f t="shared" si="188"/>
        <v>0</v>
      </c>
      <c r="Q204" s="176">
        <f t="shared" si="188"/>
        <v>0</v>
      </c>
      <c r="R204" s="176">
        <f t="shared" si="188"/>
        <v>0</v>
      </c>
      <c r="S204" s="176">
        <f t="shared" si="188"/>
        <v>0</v>
      </c>
      <c r="T204" s="176">
        <f t="shared" si="188"/>
        <v>0</v>
      </c>
      <c r="U204" s="176">
        <f t="shared" si="188"/>
        <v>0</v>
      </c>
      <c r="V204" s="176">
        <f t="shared" si="188"/>
        <v>0</v>
      </c>
      <c r="W204" s="176">
        <f t="shared" si="188"/>
        <v>0</v>
      </c>
      <c r="X204" s="176">
        <f t="shared" si="188"/>
        <v>0</v>
      </c>
      <c r="Y204" s="176">
        <f t="shared" si="188"/>
        <v>0</v>
      </c>
      <c r="Z204" s="176">
        <f t="shared" si="188"/>
        <v>0</v>
      </c>
      <c r="AA204" s="176">
        <f t="shared" si="188"/>
        <v>0</v>
      </c>
      <c r="AB204" s="176">
        <f t="shared" si="188"/>
        <v>0</v>
      </c>
      <c r="AC204" s="176">
        <f t="shared" si="188"/>
        <v>0</v>
      </c>
      <c r="AD204" s="176">
        <f t="shared" si="188"/>
        <v>0</v>
      </c>
      <c r="AE204" s="176">
        <f t="shared" si="188"/>
        <v>0</v>
      </c>
      <c r="AF204" s="176">
        <f t="shared" si="188"/>
        <v>0</v>
      </c>
      <c r="AG204" s="176">
        <f t="shared" si="188"/>
        <v>0</v>
      </c>
      <c r="AH204" s="176">
        <f t="shared" si="188"/>
        <v>0</v>
      </c>
      <c r="AI204" s="176">
        <f t="shared" si="188"/>
        <v>0</v>
      </c>
      <c r="AJ204" s="176">
        <f t="shared" si="188"/>
        <v>0</v>
      </c>
      <c r="AK204" s="129">
        <f>AJ204</f>
        <v>0</v>
      </c>
      <c r="AL204" s="32"/>
      <c r="AM204" s="32"/>
      <c r="AO204" s="227">
        <v>0</v>
      </c>
      <c r="AP204" s="42" t="str">
        <f t="shared" si="185"/>
        <v>MJH③</v>
      </c>
      <c r="AQ204" s="18" t="str">
        <f t="shared" si="182"/>
        <v>一次漏れ在庫</v>
      </c>
      <c r="AR204" s="46">
        <f t="shared" si="180"/>
        <v>0</v>
      </c>
      <c r="AT204" s="246" t="s">
        <v>60</v>
      </c>
      <c r="AU204" s="60"/>
      <c r="AV204" s="60"/>
      <c r="AW204" s="60"/>
      <c r="AX204" s="60"/>
    </row>
    <row r="205" spans="1:56" ht="19.5" hidden="1" thickBot="1">
      <c r="A205" s="9">
        <v>0</v>
      </c>
      <c r="B205" s="23" t="str">
        <f>B204</f>
        <v>NC750</v>
      </c>
      <c r="C205" s="148" t="s">
        <v>17</v>
      </c>
      <c r="D205" s="149"/>
      <c r="E205" s="80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29">
        <f>SUM(F205:AJ205)</f>
        <v>0</v>
      </c>
      <c r="AL205" s="32"/>
      <c r="AM205" s="32"/>
      <c r="AO205" s="227">
        <v>0</v>
      </c>
      <c r="AP205" s="42" t="str">
        <f t="shared" si="185"/>
        <v>MJH③</v>
      </c>
      <c r="AQ205" s="18" t="str">
        <f t="shared" si="182"/>
        <v>二次圧検計画</v>
      </c>
      <c r="AR205" s="46">
        <f t="shared" si="180"/>
        <v>0</v>
      </c>
      <c r="AT205" s="246" t="s">
        <v>60</v>
      </c>
      <c r="AU205" s="60"/>
      <c r="AV205" s="60"/>
      <c r="AW205" s="60"/>
      <c r="AX205" s="60"/>
    </row>
    <row r="206" spans="1:56" ht="19.5" hidden="1" thickBot="1">
      <c r="A206" s="9">
        <v>0</v>
      </c>
      <c r="B206" s="23" t="str">
        <f>B205</f>
        <v>NC750</v>
      </c>
      <c r="C206" s="150" t="s">
        <v>18</v>
      </c>
      <c r="D206" s="151">
        <v>0.5</v>
      </c>
      <c r="E206" s="81"/>
      <c r="F206" s="177">
        <f t="shared" ref="F206:O206" si="189">ROUND(F205*$D206,0)</f>
        <v>0</v>
      </c>
      <c r="G206" s="177">
        <f t="shared" si="189"/>
        <v>0</v>
      </c>
      <c r="H206" s="177">
        <f t="shared" si="189"/>
        <v>0</v>
      </c>
      <c r="I206" s="177">
        <f t="shared" si="189"/>
        <v>0</v>
      </c>
      <c r="J206" s="177">
        <f t="shared" si="189"/>
        <v>0</v>
      </c>
      <c r="K206" s="177">
        <f t="shared" si="189"/>
        <v>0</v>
      </c>
      <c r="L206" s="177">
        <f t="shared" si="189"/>
        <v>0</v>
      </c>
      <c r="M206" s="177">
        <f t="shared" si="189"/>
        <v>0</v>
      </c>
      <c r="N206" s="177">
        <f t="shared" si="189"/>
        <v>0</v>
      </c>
      <c r="O206" s="177">
        <f t="shared" si="189"/>
        <v>0</v>
      </c>
      <c r="P206" s="177">
        <f t="shared" ref="P206:AJ206" si="190">ROUND(P205*$D206,0)</f>
        <v>0</v>
      </c>
      <c r="Q206" s="177">
        <f t="shared" si="190"/>
        <v>0</v>
      </c>
      <c r="R206" s="177">
        <f t="shared" si="190"/>
        <v>0</v>
      </c>
      <c r="S206" s="177">
        <f t="shared" si="190"/>
        <v>0</v>
      </c>
      <c r="T206" s="177">
        <f t="shared" si="190"/>
        <v>0</v>
      </c>
      <c r="U206" s="177">
        <f t="shared" si="190"/>
        <v>0</v>
      </c>
      <c r="V206" s="177">
        <f t="shared" si="190"/>
        <v>0</v>
      </c>
      <c r="W206" s="177">
        <f t="shared" si="190"/>
        <v>0</v>
      </c>
      <c r="X206" s="177">
        <f t="shared" si="190"/>
        <v>0</v>
      </c>
      <c r="Y206" s="177">
        <f t="shared" si="190"/>
        <v>0</v>
      </c>
      <c r="Z206" s="177">
        <f t="shared" si="190"/>
        <v>0</v>
      </c>
      <c r="AA206" s="177">
        <f t="shared" si="190"/>
        <v>0</v>
      </c>
      <c r="AB206" s="177">
        <f t="shared" si="190"/>
        <v>0</v>
      </c>
      <c r="AC206" s="177">
        <f t="shared" si="190"/>
        <v>0</v>
      </c>
      <c r="AD206" s="177">
        <f t="shared" si="190"/>
        <v>0</v>
      </c>
      <c r="AE206" s="177">
        <f t="shared" si="190"/>
        <v>0</v>
      </c>
      <c r="AF206" s="177">
        <f t="shared" si="190"/>
        <v>0</v>
      </c>
      <c r="AG206" s="177">
        <f t="shared" si="190"/>
        <v>0</v>
      </c>
      <c r="AH206" s="177">
        <f t="shared" si="190"/>
        <v>0</v>
      </c>
      <c r="AI206" s="177">
        <f t="shared" si="190"/>
        <v>0</v>
      </c>
      <c r="AJ206" s="177">
        <f t="shared" si="190"/>
        <v>0</v>
      </c>
      <c r="AK206" s="130">
        <f>SUM(F206:AJ206)</f>
        <v>0</v>
      </c>
      <c r="AL206" s="32"/>
      <c r="AM206" s="32"/>
      <c r="AO206" s="227">
        <v>0</v>
      </c>
      <c r="AP206" s="42" t="str">
        <f t="shared" si="185"/>
        <v>MJH③</v>
      </c>
      <c r="AQ206" s="14" t="str">
        <f t="shared" si="182"/>
        <v>二次漏れ数（廃却）</v>
      </c>
      <c r="AR206" s="47">
        <f t="shared" si="180"/>
        <v>0</v>
      </c>
      <c r="AT206" s="246" t="s">
        <v>60</v>
      </c>
      <c r="AU206" s="60"/>
      <c r="AV206" s="60"/>
      <c r="AW206" s="60"/>
      <c r="AX206" s="60"/>
    </row>
    <row r="207" spans="1:56" ht="19.5" hidden="1" thickBot="1">
      <c r="A207" s="9">
        <v>1</v>
      </c>
      <c r="B207" s="26" t="s">
        <v>75</v>
      </c>
      <c r="C207" s="135" t="s">
        <v>19</v>
      </c>
      <c r="D207" s="136">
        <f>1-D203</f>
        <v>0.92</v>
      </c>
      <c r="E207" s="90"/>
      <c r="F207" s="174">
        <f t="shared" ref="F207:O207" si="191">(F202-F203)+(F205-F206)</f>
        <v>0</v>
      </c>
      <c r="G207" s="174">
        <f t="shared" si="191"/>
        <v>0</v>
      </c>
      <c r="H207" s="174">
        <f t="shared" si="191"/>
        <v>0</v>
      </c>
      <c r="I207" s="174">
        <f t="shared" si="191"/>
        <v>0</v>
      </c>
      <c r="J207" s="174">
        <f t="shared" si="191"/>
        <v>0</v>
      </c>
      <c r="K207" s="174">
        <f t="shared" si="191"/>
        <v>0</v>
      </c>
      <c r="L207" s="174">
        <f t="shared" si="191"/>
        <v>0</v>
      </c>
      <c r="M207" s="174">
        <f t="shared" si="191"/>
        <v>0</v>
      </c>
      <c r="N207" s="174">
        <f t="shared" si="191"/>
        <v>0</v>
      </c>
      <c r="O207" s="174">
        <f t="shared" si="191"/>
        <v>0</v>
      </c>
      <c r="P207" s="174">
        <f t="shared" ref="P207:AJ207" si="192">(P202-P203)+(P205-P206)</f>
        <v>0</v>
      </c>
      <c r="Q207" s="174">
        <f t="shared" si="192"/>
        <v>0</v>
      </c>
      <c r="R207" s="174">
        <f t="shared" si="192"/>
        <v>0</v>
      </c>
      <c r="S207" s="174">
        <f t="shared" si="192"/>
        <v>0</v>
      </c>
      <c r="T207" s="174">
        <f t="shared" si="192"/>
        <v>0</v>
      </c>
      <c r="U207" s="174">
        <f t="shared" si="192"/>
        <v>0</v>
      </c>
      <c r="V207" s="174">
        <f t="shared" si="192"/>
        <v>0</v>
      </c>
      <c r="W207" s="174">
        <f t="shared" si="192"/>
        <v>0</v>
      </c>
      <c r="X207" s="174">
        <f t="shared" si="192"/>
        <v>0</v>
      </c>
      <c r="Y207" s="174">
        <f t="shared" si="192"/>
        <v>0</v>
      </c>
      <c r="Z207" s="174">
        <f t="shared" si="192"/>
        <v>0</v>
      </c>
      <c r="AA207" s="174">
        <f t="shared" si="192"/>
        <v>0</v>
      </c>
      <c r="AB207" s="174">
        <f t="shared" si="192"/>
        <v>0</v>
      </c>
      <c r="AC207" s="174">
        <f t="shared" si="192"/>
        <v>0</v>
      </c>
      <c r="AD207" s="174">
        <f t="shared" si="192"/>
        <v>0</v>
      </c>
      <c r="AE207" s="174">
        <f t="shared" si="192"/>
        <v>0</v>
      </c>
      <c r="AF207" s="174">
        <f t="shared" si="192"/>
        <v>0</v>
      </c>
      <c r="AG207" s="174">
        <f t="shared" si="192"/>
        <v>0</v>
      </c>
      <c r="AH207" s="174">
        <f t="shared" si="192"/>
        <v>0</v>
      </c>
      <c r="AI207" s="174">
        <f t="shared" si="192"/>
        <v>0</v>
      </c>
      <c r="AJ207" s="174">
        <f t="shared" si="192"/>
        <v>0</v>
      </c>
      <c r="AK207" s="117">
        <f>SUM(E207:AJ207)</f>
        <v>0</v>
      </c>
      <c r="AL207" s="82">
        <f>ROUNDUP(AY207*1.2,0)</f>
        <v>0</v>
      </c>
      <c r="AM207" s="82">
        <f>ROUNDUP(AZ207*1.2,0)</f>
        <v>0</v>
      </c>
      <c r="AN207" s="211"/>
      <c r="AO207" s="227">
        <v>0</v>
      </c>
      <c r="AP207" s="42" t="str">
        <f t="shared" si="185"/>
        <v>MJH③</v>
      </c>
      <c r="AQ207" s="11" t="str">
        <f t="shared" si="182"/>
        <v>Ｌ３加工計画</v>
      </c>
      <c r="AR207" s="48">
        <f t="shared" si="180"/>
        <v>0</v>
      </c>
      <c r="AT207" s="248" t="s">
        <v>61</v>
      </c>
      <c r="AU207" s="60"/>
      <c r="AV207" s="60"/>
      <c r="AW207" s="60"/>
      <c r="AX207" s="60"/>
      <c r="AY207" s="12">
        <f>AY361</f>
        <v>0</v>
      </c>
      <c r="AZ207" s="12">
        <f>AZ361</f>
        <v>0</v>
      </c>
    </row>
    <row r="208" spans="1:56" ht="19.5" hidden="1" thickBot="1">
      <c r="A208" s="9">
        <v>1</v>
      </c>
      <c r="B208" s="25" t="s">
        <v>42</v>
      </c>
      <c r="C208" s="109" t="s">
        <v>48</v>
      </c>
      <c r="D208" s="109"/>
      <c r="E208" s="77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04">
        <f>SUM(F208:AJ208)</f>
        <v>0</v>
      </c>
      <c r="AL208" s="112"/>
      <c r="AM208" s="112"/>
      <c r="AN208" s="207"/>
      <c r="AO208" s="227">
        <v>0</v>
      </c>
      <c r="AP208" s="42" t="str">
        <f t="shared" si="185"/>
        <v>MJH③</v>
      </c>
      <c r="AQ208" s="19" t="str">
        <f t="shared" si="182"/>
        <v>組立計画</v>
      </c>
      <c r="AR208" s="49">
        <f t="shared" si="180"/>
        <v>0</v>
      </c>
      <c r="AT208" s="63" t="s">
        <v>62</v>
      </c>
      <c r="AU208" s="60"/>
      <c r="AV208" s="60"/>
      <c r="AW208" s="60"/>
      <c r="AX208" s="60"/>
    </row>
    <row r="209" spans="1:56" ht="19.5" hidden="1" thickBot="1">
      <c r="A209" s="9">
        <v>1</v>
      </c>
      <c r="B209" s="25"/>
      <c r="C209" s="111" t="s">
        <v>66</v>
      </c>
      <c r="D209" s="111"/>
      <c r="E209" s="74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07">
        <f>SUM(F209:AJ209)</f>
        <v>0</v>
      </c>
      <c r="AL209" s="75"/>
      <c r="AM209" s="75"/>
      <c r="AN209" s="207"/>
      <c r="AO209" s="227">
        <v>0</v>
      </c>
      <c r="AP209" s="42" t="str">
        <f t="shared" si="185"/>
        <v>MJH③</v>
      </c>
      <c r="AQ209" s="20" t="str">
        <f t="shared" si="182"/>
        <v>ＳＰ</v>
      </c>
      <c r="AR209" s="50">
        <f t="shared" si="180"/>
        <v>0</v>
      </c>
      <c r="AT209" s="63" t="s">
        <v>62</v>
      </c>
      <c r="AU209" s="60"/>
      <c r="AV209" s="60"/>
      <c r="AW209" s="60"/>
      <c r="AX209" s="60"/>
    </row>
    <row r="210" spans="1:56" ht="19.5" hidden="1" thickBot="1">
      <c r="A210" s="9">
        <v>1</v>
      </c>
      <c r="B210" s="13" t="s">
        <v>46</v>
      </c>
      <c r="C210" s="152" t="s">
        <v>21</v>
      </c>
      <c r="D210" s="152"/>
      <c r="E210" s="67"/>
      <c r="F210" s="180">
        <f t="shared" ref="F210:AJ210" si="193">SUBTOTAL(9,L208:L209)</f>
        <v>0</v>
      </c>
      <c r="G210" s="180">
        <f t="shared" si="193"/>
        <v>0</v>
      </c>
      <c r="H210" s="180">
        <f t="shared" si="193"/>
        <v>0</v>
      </c>
      <c r="I210" s="180">
        <f t="shared" si="193"/>
        <v>0</v>
      </c>
      <c r="J210" s="180">
        <f t="shared" si="193"/>
        <v>0</v>
      </c>
      <c r="K210" s="180">
        <f t="shared" si="193"/>
        <v>0</v>
      </c>
      <c r="L210" s="180">
        <f t="shared" si="193"/>
        <v>0</v>
      </c>
      <c r="M210" s="180">
        <f t="shared" si="193"/>
        <v>0</v>
      </c>
      <c r="N210" s="180">
        <f t="shared" si="193"/>
        <v>0</v>
      </c>
      <c r="O210" s="180">
        <f t="shared" si="193"/>
        <v>0</v>
      </c>
      <c r="P210" s="180">
        <f t="shared" si="193"/>
        <v>0</v>
      </c>
      <c r="Q210" s="180">
        <f t="shared" si="193"/>
        <v>0</v>
      </c>
      <c r="R210" s="180">
        <f t="shared" si="193"/>
        <v>0</v>
      </c>
      <c r="S210" s="180">
        <f t="shared" si="193"/>
        <v>0</v>
      </c>
      <c r="T210" s="180">
        <f t="shared" si="193"/>
        <v>0</v>
      </c>
      <c r="U210" s="180">
        <f t="shared" si="193"/>
        <v>0</v>
      </c>
      <c r="V210" s="180">
        <f t="shared" si="193"/>
        <v>0</v>
      </c>
      <c r="W210" s="180">
        <f t="shared" si="193"/>
        <v>0</v>
      </c>
      <c r="X210" s="180">
        <f t="shared" si="193"/>
        <v>0</v>
      </c>
      <c r="Y210" s="180">
        <f t="shared" si="193"/>
        <v>0</v>
      </c>
      <c r="Z210" s="180">
        <f t="shared" si="193"/>
        <v>0</v>
      </c>
      <c r="AA210" s="180">
        <f t="shared" si="193"/>
        <v>0</v>
      </c>
      <c r="AB210" s="180">
        <f t="shared" si="193"/>
        <v>0</v>
      </c>
      <c r="AC210" s="180">
        <f t="shared" si="193"/>
        <v>0</v>
      </c>
      <c r="AD210" s="180">
        <f t="shared" si="193"/>
        <v>0</v>
      </c>
      <c r="AE210" s="180">
        <f t="shared" si="193"/>
        <v>0</v>
      </c>
      <c r="AF210" s="180">
        <f t="shared" si="193"/>
        <v>0</v>
      </c>
      <c r="AG210" s="180">
        <f t="shared" si="193"/>
        <v>0</v>
      </c>
      <c r="AH210" s="180">
        <f t="shared" si="193"/>
        <v>0</v>
      </c>
      <c r="AI210" s="180">
        <f t="shared" si="193"/>
        <v>0</v>
      </c>
      <c r="AJ210" s="180">
        <f t="shared" si="193"/>
        <v>0</v>
      </c>
      <c r="AK210" s="131">
        <f>SUM(F210:AJ210)</f>
        <v>0</v>
      </c>
      <c r="AL210" s="32"/>
      <c r="AM210" s="32"/>
      <c r="AO210" s="227">
        <v>0</v>
      </c>
      <c r="AP210" s="42" t="str">
        <f t="shared" si="185"/>
        <v>MJH③</v>
      </c>
      <c r="AQ210" s="21" t="str">
        <f t="shared" si="182"/>
        <v>解体</v>
      </c>
      <c r="AR210" s="51">
        <f t="shared" si="180"/>
        <v>0</v>
      </c>
      <c r="AT210" s="246" t="s">
        <v>60</v>
      </c>
      <c r="AU210" s="60"/>
      <c r="AV210" s="60"/>
      <c r="AW210" s="60"/>
      <c r="AX210" s="60"/>
    </row>
    <row r="211" spans="1:56" ht="19.5" hidden="1" thickBot="1">
      <c r="A211" s="9">
        <v>1</v>
      </c>
      <c r="B211" s="30" t="s">
        <v>53</v>
      </c>
      <c r="C211" s="153" t="s">
        <v>22</v>
      </c>
      <c r="D211" s="153"/>
      <c r="E211" s="68"/>
      <c r="F211" s="181">
        <f t="shared" ref="F211:AJ211" si="194">E211+F207-F210</f>
        <v>0</v>
      </c>
      <c r="G211" s="181">
        <f t="shared" si="194"/>
        <v>0</v>
      </c>
      <c r="H211" s="181">
        <f t="shared" si="194"/>
        <v>0</v>
      </c>
      <c r="I211" s="181">
        <f t="shared" si="194"/>
        <v>0</v>
      </c>
      <c r="J211" s="181">
        <f t="shared" si="194"/>
        <v>0</v>
      </c>
      <c r="K211" s="181">
        <f t="shared" si="194"/>
        <v>0</v>
      </c>
      <c r="L211" s="181">
        <f t="shared" si="194"/>
        <v>0</v>
      </c>
      <c r="M211" s="181">
        <f t="shared" si="194"/>
        <v>0</v>
      </c>
      <c r="N211" s="181">
        <f t="shared" si="194"/>
        <v>0</v>
      </c>
      <c r="O211" s="181">
        <f t="shared" si="194"/>
        <v>0</v>
      </c>
      <c r="P211" s="181">
        <f t="shared" si="194"/>
        <v>0</v>
      </c>
      <c r="Q211" s="181">
        <f t="shared" si="194"/>
        <v>0</v>
      </c>
      <c r="R211" s="181">
        <f t="shared" si="194"/>
        <v>0</v>
      </c>
      <c r="S211" s="181">
        <f t="shared" si="194"/>
        <v>0</v>
      </c>
      <c r="T211" s="181">
        <f t="shared" si="194"/>
        <v>0</v>
      </c>
      <c r="U211" s="181">
        <f t="shared" si="194"/>
        <v>0</v>
      </c>
      <c r="V211" s="181">
        <f t="shared" si="194"/>
        <v>0</v>
      </c>
      <c r="W211" s="181">
        <f t="shared" si="194"/>
        <v>0</v>
      </c>
      <c r="X211" s="181">
        <f t="shared" si="194"/>
        <v>0</v>
      </c>
      <c r="Y211" s="181">
        <f t="shared" si="194"/>
        <v>0</v>
      </c>
      <c r="Z211" s="181">
        <f t="shared" si="194"/>
        <v>0</v>
      </c>
      <c r="AA211" s="181">
        <f t="shared" si="194"/>
        <v>0</v>
      </c>
      <c r="AB211" s="181">
        <f t="shared" si="194"/>
        <v>0</v>
      </c>
      <c r="AC211" s="181">
        <f t="shared" si="194"/>
        <v>0</v>
      </c>
      <c r="AD211" s="181">
        <f t="shared" si="194"/>
        <v>0</v>
      </c>
      <c r="AE211" s="181">
        <f t="shared" si="194"/>
        <v>0</v>
      </c>
      <c r="AF211" s="181">
        <f t="shared" si="194"/>
        <v>0</v>
      </c>
      <c r="AG211" s="181">
        <f t="shared" si="194"/>
        <v>0</v>
      </c>
      <c r="AH211" s="181">
        <f t="shared" si="194"/>
        <v>0</v>
      </c>
      <c r="AI211" s="181">
        <f t="shared" si="194"/>
        <v>0</v>
      </c>
      <c r="AJ211" s="181">
        <f t="shared" si="194"/>
        <v>0</v>
      </c>
      <c r="AK211" s="132"/>
      <c r="AL211" s="32"/>
      <c r="AM211" s="32"/>
      <c r="AO211" s="227">
        <v>0</v>
      </c>
      <c r="AP211" s="42" t="str">
        <f t="shared" si="185"/>
        <v>MJH③</v>
      </c>
      <c r="AQ211" s="22" t="str">
        <f t="shared" si="182"/>
        <v>解体在庫</v>
      </c>
      <c r="AR211" s="52">
        <f t="shared" si="180"/>
        <v>0</v>
      </c>
      <c r="AT211" s="246" t="s">
        <v>60</v>
      </c>
      <c r="AU211" s="60"/>
      <c r="AV211" s="60"/>
      <c r="AW211" s="60"/>
      <c r="AX211" s="60"/>
    </row>
    <row r="212" spans="1:56" ht="19.5" hidden="1" thickBot="1">
      <c r="A212" s="9">
        <v>1</v>
      </c>
      <c r="B212" s="85" t="s">
        <v>54</v>
      </c>
      <c r="C212" s="138" t="s">
        <v>23</v>
      </c>
      <c r="D212" s="138"/>
      <c r="E212" s="215"/>
      <c r="F212" s="218">
        <f t="shared" ref="F212:AJ212" si="195">E212+F207-F208-F209</f>
        <v>0</v>
      </c>
      <c r="G212" s="218">
        <f t="shared" si="195"/>
        <v>0</v>
      </c>
      <c r="H212" s="218">
        <f t="shared" si="195"/>
        <v>0</v>
      </c>
      <c r="I212" s="218">
        <f t="shared" si="195"/>
        <v>0</v>
      </c>
      <c r="J212" s="218">
        <f t="shared" si="195"/>
        <v>0</v>
      </c>
      <c r="K212" s="218">
        <f t="shared" si="195"/>
        <v>0</v>
      </c>
      <c r="L212" s="218">
        <f t="shared" si="195"/>
        <v>0</v>
      </c>
      <c r="M212" s="218">
        <f t="shared" si="195"/>
        <v>0</v>
      </c>
      <c r="N212" s="218">
        <f t="shared" si="195"/>
        <v>0</v>
      </c>
      <c r="O212" s="218">
        <f t="shared" si="195"/>
        <v>0</v>
      </c>
      <c r="P212" s="218">
        <f t="shared" si="195"/>
        <v>0</v>
      </c>
      <c r="Q212" s="218">
        <f t="shared" si="195"/>
        <v>0</v>
      </c>
      <c r="R212" s="218">
        <f t="shared" si="195"/>
        <v>0</v>
      </c>
      <c r="S212" s="218">
        <f t="shared" si="195"/>
        <v>0</v>
      </c>
      <c r="T212" s="218">
        <f t="shared" si="195"/>
        <v>0</v>
      </c>
      <c r="U212" s="218">
        <f t="shared" si="195"/>
        <v>0</v>
      </c>
      <c r="V212" s="218">
        <f t="shared" si="195"/>
        <v>0</v>
      </c>
      <c r="W212" s="218">
        <f t="shared" si="195"/>
        <v>0</v>
      </c>
      <c r="X212" s="218">
        <f t="shared" si="195"/>
        <v>0</v>
      </c>
      <c r="Y212" s="218">
        <f t="shared" si="195"/>
        <v>0</v>
      </c>
      <c r="Z212" s="218">
        <f t="shared" si="195"/>
        <v>0</v>
      </c>
      <c r="AA212" s="218">
        <f t="shared" si="195"/>
        <v>0</v>
      </c>
      <c r="AB212" s="218">
        <f t="shared" si="195"/>
        <v>0</v>
      </c>
      <c r="AC212" s="218">
        <f t="shared" si="195"/>
        <v>0</v>
      </c>
      <c r="AD212" s="218">
        <f t="shared" si="195"/>
        <v>0</v>
      </c>
      <c r="AE212" s="218">
        <f t="shared" si="195"/>
        <v>0</v>
      </c>
      <c r="AF212" s="218">
        <f t="shared" si="195"/>
        <v>0</v>
      </c>
      <c r="AG212" s="218">
        <f t="shared" si="195"/>
        <v>0</v>
      </c>
      <c r="AH212" s="218">
        <f t="shared" si="195"/>
        <v>0</v>
      </c>
      <c r="AI212" s="218">
        <f t="shared" si="195"/>
        <v>0</v>
      </c>
      <c r="AJ212" s="218">
        <f t="shared" si="195"/>
        <v>0</v>
      </c>
      <c r="AK212" s="222">
        <f>AJ212</f>
        <v>0</v>
      </c>
      <c r="AL212" s="33"/>
      <c r="AM212" s="33"/>
      <c r="AN212" s="9">
        <f>AK212-AL208</f>
        <v>0</v>
      </c>
      <c r="AO212" s="227">
        <v>0</v>
      </c>
      <c r="AP212" s="53" t="str">
        <f t="shared" si="185"/>
        <v>MJH③</v>
      </c>
      <c r="AQ212" s="24" t="str">
        <f t="shared" si="182"/>
        <v>完成品在庫</v>
      </c>
      <c r="AR212" s="54">
        <f t="shared" si="180"/>
        <v>0</v>
      </c>
      <c r="AT212" s="246" t="s">
        <v>60</v>
      </c>
      <c r="AU212" s="60"/>
      <c r="AV212" s="60"/>
      <c r="AW212" s="60"/>
      <c r="AX212" s="60"/>
      <c r="BD212" s="250">
        <f>MIN(F212:AJ212)</f>
        <v>0</v>
      </c>
    </row>
    <row r="213" spans="1:56" ht="19">
      <c r="A213" s="9">
        <v>1</v>
      </c>
      <c r="B213" s="368" t="s">
        <v>149</v>
      </c>
      <c r="C213" s="99" t="s">
        <v>12</v>
      </c>
      <c r="D213" s="99"/>
      <c r="E213" s="89"/>
      <c r="F213" s="188"/>
      <c r="G213" s="188"/>
      <c r="H213" s="188"/>
      <c r="I213" s="188"/>
      <c r="J213" s="188"/>
      <c r="K213" s="188"/>
      <c r="L213" s="188"/>
      <c r="M213" s="188">
        <v>4350</v>
      </c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00">
        <f>SUM(F213:AJ213)</f>
        <v>4350</v>
      </c>
      <c r="AL213" s="96">
        <v>3159</v>
      </c>
      <c r="AM213" s="96">
        <v>2982</v>
      </c>
      <c r="AN213" s="251"/>
      <c r="AO213" s="227">
        <v>0</v>
      </c>
      <c r="AP213" s="40" t="str">
        <f>B213</f>
        <v>MLBF</v>
      </c>
      <c r="AQ213" s="29" t="str">
        <f t="shared" si="182"/>
        <v>素材納入計画</v>
      </c>
      <c r="AR213" s="41">
        <f t="shared" si="180"/>
        <v>4350</v>
      </c>
      <c r="AT213" s="247" t="s">
        <v>59</v>
      </c>
      <c r="AU213" s="60"/>
      <c r="AV213" s="60"/>
      <c r="AW213" s="60"/>
      <c r="AX213" s="60"/>
    </row>
    <row r="214" spans="1:56" ht="19">
      <c r="A214" s="9">
        <v>1</v>
      </c>
      <c r="B214" s="369"/>
      <c r="C214" s="145" t="s">
        <v>125</v>
      </c>
      <c r="D214" s="154"/>
      <c r="E214" s="35">
        <v>975</v>
      </c>
      <c r="F214" s="345">
        <f t="shared" ref="F214:AJ214" si="196">E214+F213-F215</f>
        <v>975</v>
      </c>
      <c r="G214" s="345">
        <f t="shared" si="196"/>
        <v>975</v>
      </c>
      <c r="H214" s="345">
        <f t="shared" si="196"/>
        <v>975</v>
      </c>
      <c r="I214" s="345">
        <f t="shared" si="196"/>
        <v>975</v>
      </c>
      <c r="J214" s="345">
        <f t="shared" si="196"/>
        <v>975</v>
      </c>
      <c r="K214" s="345">
        <f t="shared" si="196"/>
        <v>975</v>
      </c>
      <c r="L214" s="345">
        <f t="shared" si="196"/>
        <v>975</v>
      </c>
      <c r="M214" s="345">
        <f t="shared" si="196"/>
        <v>5325</v>
      </c>
      <c r="N214" s="345">
        <f t="shared" si="196"/>
        <v>5325</v>
      </c>
      <c r="O214" s="345">
        <f t="shared" si="196"/>
        <v>5040</v>
      </c>
      <c r="P214" s="345">
        <f t="shared" si="196"/>
        <v>4590</v>
      </c>
      <c r="Q214" s="345">
        <f t="shared" si="196"/>
        <v>4140</v>
      </c>
      <c r="R214" s="345">
        <f t="shared" si="196"/>
        <v>3740</v>
      </c>
      <c r="S214" s="345">
        <f t="shared" si="196"/>
        <v>3740</v>
      </c>
      <c r="T214" s="345">
        <f t="shared" si="196"/>
        <v>3740</v>
      </c>
      <c r="U214" s="345">
        <f t="shared" si="196"/>
        <v>3310</v>
      </c>
      <c r="V214" s="345">
        <f t="shared" si="196"/>
        <v>2860</v>
      </c>
      <c r="W214" s="345">
        <f t="shared" si="196"/>
        <v>2410</v>
      </c>
      <c r="X214" s="345">
        <f t="shared" si="196"/>
        <v>1960</v>
      </c>
      <c r="Y214" s="345">
        <f t="shared" si="196"/>
        <v>1560</v>
      </c>
      <c r="Z214" s="345">
        <f t="shared" si="196"/>
        <v>1560</v>
      </c>
      <c r="AA214" s="345">
        <f t="shared" si="196"/>
        <v>1560</v>
      </c>
      <c r="AB214" s="345">
        <f t="shared" si="196"/>
        <v>1560</v>
      </c>
      <c r="AC214" s="345">
        <f t="shared" si="196"/>
        <v>1560</v>
      </c>
      <c r="AD214" s="345">
        <f t="shared" si="196"/>
        <v>1560</v>
      </c>
      <c r="AE214" s="345">
        <f t="shared" si="196"/>
        <v>1560</v>
      </c>
      <c r="AF214" s="345">
        <f t="shared" si="196"/>
        <v>1560</v>
      </c>
      <c r="AG214" s="345">
        <f t="shared" si="196"/>
        <v>1560</v>
      </c>
      <c r="AH214" s="345">
        <f t="shared" si="196"/>
        <v>1560</v>
      </c>
      <c r="AI214" s="345">
        <f t="shared" si="196"/>
        <v>1560</v>
      </c>
      <c r="AJ214" s="345">
        <f t="shared" si="196"/>
        <v>1560</v>
      </c>
      <c r="AK214" s="169">
        <f>AJ214</f>
        <v>1560</v>
      </c>
      <c r="AL214" s="32"/>
      <c r="AM214" s="32"/>
      <c r="AO214" s="227">
        <v>0</v>
      </c>
      <c r="AP214" s="42" t="str">
        <f t="shared" ref="AP214:AP225" si="197">AP213</f>
        <v>MLBF</v>
      </c>
      <c r="AQ214" s="14" t="str">
        <f t="shared" si="182"/>
        <v>素材在庫計画</v>
      </c>
      <c r="AR214" s="43">
        <f t="shared" si="180"/>
        <v>1560</v>
      </c>
      <c r="AT214" s="246" t="s">
        <v>60</v>
      </c>
      <c r="AU214" s="60"/>
      <c r="AV214" s="60"/>
      <c r="AW214" s="60"/>
      <c r="AX214" s="60"/>
    </row>
    <row r="215" spans="1:56" ht="19">
      <c r="A215" s="9">
        <v>1</v>
      </c>
      <c r="B215" s="23"/>
      <c r="C215" s="135" t="s">
        <v>14</v>
      </c>
      <c r="D215" s="135"/>
      <c r="E215" s="90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>
        <v>285</v>
      </c>
      <c r="P215" s="174">
        <v>450</v>
      </c>
      <c r="Q215" s="174">
        <v>450</v>
      </c>
      <c r="R215" s="174">
        <v>400</v>
      </c>
      <c r="S215" s="174"/>
      <c r="T215" s="174"/>
      <c r="U215" s="174">
        <v>430</v>
      </c>
      <c r="V215" s="174">
        <v>450</v>
      </c>
      <c r="W215" s="174">
        <v>450</v>
      </c>
      <c r="X215" s="174">
        <v>450</v>
      </c>
      <c r="Y215" s="174">
        <v>400</v>
      </c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K215" s="117">
        <f>SUM(E215:AJ215)</f>
        <v>3765</v>
      </c>
      <c r="AL215" s="123"/>
      <c r="AM215" s="123"/>
      <c r="AN215" s="211"/>
      <c r="AO215" s="227">
        <v>0</v>
      </c>
      <c r="AP215" s="42" t="str">
        <f t="shared" si="197"/>
        <v>MLBF</v>
      </c>
      <c r="AQ215" s="16" t="str">
        <f t="shared" si="182"/>
        <v>圧検加工計画</v>
      </c>
      <c r="AR215" s="44">
        <f t="shared" si="180"/>
        <v>3765</v>
      </c>
      <c r="AT215" s="248" t="s">
        <v>61</v>
      </c>
      <c r="AU215" s="60"/>
      <c r="AV215" s="60"/>
      <c r="AW215" s="60"/>
      <c r="AX215" s="60"/>
    </row>
    <row r="216" spans="1:56" ht="19">
      <c r="A216" s="9">
        <v>0</v>
      </c>
      <c r="B216" s="23"/>
      <c r="C216" s="146" t="s">
        <v>15</v>
      </c>
      <c r="D216" s="147">
        <v>0.05</v>
      </c>
      <c r="E216" s="80"/>
      <c r="F216" s="337">
        <f t="shared" ref="F216:O216" si="198">ROUND(F215*$D216,0)</f>
        <v>0</v>
      </c>
      <c r="G216" s="337">
        <f t="shared" si="198"/>
        <v>0</v>
      </c>
      <c r="H216" s="337">
        <f t="shared" si="198"/>
        <v>0</v>
      </c>
      <c r="I216" s="337">
        <f t="shared" si="198"/>
        <v>0</v>
      </c>
      <c r="J216" s="337">
        <f t="shared" si="198"/>
        <v>0</v>
      </c>
      <c r="K216" s="337">
        <f t="shared" si="198"/>
        <v>0</v>
      </c>
      <c r="L216" s="337">
        <f t="shared" si="198"/>
        <v>0</v>
      </c>
      <c r="M216" s="337">
        <f t="shared" si="198"/>
        <v>0</v>
      </c>
      <c r="N216" s="337">
        <f t="shared" si="198"/>
        <v>0</v>
      </c>
      <c r="O216" s="337">
        <f t="shared" si="198"/>
        <v>14</v>
      </c>
      <c r="P216" s="337">
        <f t="shared" ref="P216:AJ216" si="199">ROUND(P215*$D216,0)</f>
        <v>23</v>
      </c>
      <c r="Q216" s="337">
        <f t="shared" si="199"/>
        <v>23</v>
      </c>
      <c r="R216" s="337">
        <f t="shared" si="199"/>
        <v>20</v>
      </c>
      <c r="S216" s="337">
        <f t="shared" si="199"/>
        <v>0</v>
      </c>
      <c r="T216" s="337">
        <f t="shared" si="199"/>
        <v>0</v>
      </c>
      <c r="U216" s="337">
        <f t="shared" si="199"/>
        <v>22</v>
      </c>
      <c r="V216" s="337">
        <f t="shared" si="199"/>
        <v>23</v>
      </c>
      <c r="W216" s="337">
        <f t="shared" si="199"/>
        <v>23</v>
      </c>
      <c r="X216" s="337">
        <f t="shared" si="199"/>
        <v>23</v>
      </c>
      <c r="Y216" s="337">
        <f t="shared" si="199"/>
        <v>20</v>
      </c>
      <c r="Z216" s="337">
        <f t="shared" si="199"/>
        <v>0</v>
      </c>
      <c r="AA216" s="337">
        <f t="shared" si="199"/>
        <v>0</v>
      </c>
      <c r="AB216" s="337">
        <f t="shared" si="199"/>
        <v>0</v>
      </c>
      <c r="AC216" s="337">
        <f t="shared" si="199"/>
        <v>0</v>
      </c>
      <c r="AD216" s="337">
        <f t="shared" si="199"/>
        <v>0</v>
      </c>
      <c r="AE216" s="337">
        <f t="shared" si="199"/>
        <v>0</v>
      </c>
      <c r="AF216" s="337">
        <f t="shared" si="199"/>
        <v>0</v>
      </c>
      <c r="AG216" s="337">
        <f t="shared" si="199"/>
        <v>0</v>
      </c>
      <c r="AH216" s="337">
        <f t="shared" si="199"/>
        <v>0</v>
      </c>
      <c r="AI216" s="337">
        <f t="shared" si="199"/>
        <v>0</v>
      </c>
      <c r="AJ216" s="337">
        <f t="shared" si="199"/>
        <v>0</v>
      </c>
      <c r="AK216" s="128">
        <f>SUM(F216:AJ216)</f>
        <v>191</v>
      </c>
      <c r="AL216" s="32"/>
      <c r="AM216" s="32"/>
      <c r="AO216" s="227">
        <v>0</v>
      </c>
      <c r="AP216" s="42" t="str">
        <f t="shared" si="197"/>
        <v>MLBF</v>
      </c>
      <c r="AQ216" s="17" t="str">
        <f t="shared" si="182"/>
        <v>一次漏れ数</v>
      </c>
      <c r="AR216" s="45">
        <f t="shared" si="180"/>
        <v>191</v>
      </c>
      <c r="AT216" s="246" t="s">
        <v>60</v>
      </c>
      <c r="AU216" s="60"/>
      <c r="AV216" s="60"/>
      <c r="AW216" s="60"/>
      <c r="AX216" s="60"/>
    </row>
    <row r="217" spans="1:56" ht="19">
      <c r="A217" s="9">
        <v>0</v>
      </c>
      <c r="B217" s="23"/>
      <c r="C217" s="148" t="s">
        <v>16</v>
      </c>
      <c r="D217" s="149"/>
      <c r="E217" s="66"/>
      <c r="F217" s="339">
        <f t="shared" ref="F217:AJ217" si="200">E217+F216-F218</f>
        <v>0</v>
      </c>
      <c r="G217" s="339">
        <f t="shared" si="200"/>
        <v>0</v>
      </c>
      <c r="H217" s="339">
        <f t="shared" si="200"/>
        <v>0</v>
      </c>
      <c r="I217" s="339">
        <f t="shared" si="200"/>
        <v>0</v>
      </c>
      <c r="J217" s="339">
        <f t="shared" si="200"/>
        <v>0</v>
      </c>
      <c r="K217" s="339">
        <f t="shared" si="200"/>
        <v>0</v>
      </c>
      <c r="L217" s="339">
        <f t="shared" si="200"/>
        <v>0</v>
      </c>
      <c r="M217" s="339">
        <f t="shared" si="200"/>
        <v>0</v>
      </c>
      <c r="N217" s="339">
        <f t="shared" si="200"/>
        <v>0</v>
      </c>
      <c r="O217" s="339">
        <f t="shared" si="200"/>
        <v>14</v>
      </c>
      <c r="P217" s="339">
        <f t="shared" si="200"/>
        <v>37</v>
      </c>
      <c r="Q217" s="339">
        <f t="shared" si="200"/>
        <v>60</v>
      </c>
      <c r="R217" s="339">
        <f t="shared" si="200"/>
        <v>80</v>
      </c>
      <c r="S217" s="339">
        <f t="shared" si="200"/>
        <v>80</v>
      </c>
      <c r="T217" s="339">
        <f t="shared" si="200"/>
        <v>80</v>
      </c>
      <c r="U217" s="339">
        <f t="shared" si="200"/>
        <v>102</v>
      </c>
      <c r="V217" s="339">
        <f t="shared" si="200"/>
        <v>125</v>
      </c>
      <c r="W217" s="339">
        <f t="shared" si="200"/>
        <v>148</v>
      </c>
      <c r="X217" s="339">
        <f t="shared" si="200"/>
        <v>171</v>
      </c>
      <c r="Y217" s="339">
        <f t="shared" si="200"/>
        <v>191</v>
      </c>
      <c r="Z217" s="339">
        <f t="shared" si="200"/>
        <v>191</v>
      </c>
      <c r="AA217" s="339">
        <f t="shared" si="200"/>
        <v>191</v>
      </c>
      <c r="AB217" s="339">
        <f t="shared" si="200"/>
        <v>191</v>
      </c>
      <c r="AC217" s="339">
        <f t="shared" si="200"/>
        <v>191</v>
      </c>
      <c r="AD217" s="339">
        <f t="shared" si="200"/>
        <v>191</v>
      </c>
      <c r="AE217" s="339">
        <f t="shared" si="200"/>
        <v>191</v>
      </c>
      <c r="AF217" s="339">
        <f t="shared" si="200"/>
        <v>191</v>
      </c>
      <c r="AG217" s="339">
        <f t="shared" si="200"/>
        <v>191</v>
      </c>
      <c r="AH217" s="339">
        <f t="shared" si="200"/>
        <v>191</v>
      </c>
      <c r="AI217" s="339">
        <f t="shared" si="200"/>
        <v>191</v>
      </c>
      <c r="AJ217" s="339">
        <f t="shared" si="200"/>
        <v>191</v>
      </c>
      <c r="AK217" s="129">
        <f>AJ217</f>
        <v>191</v>
      </c>
      <c r="AL217" s="32"/>
      <c r="AM217" s="32"/>
      <c r="AO217" s="227">
        <v>0</v>
      </c>
      <c r="AP217" s="42" t="str">
        <f t="shared" si="197"/>
        <v>MLBF</v>
      </c>
      <c r="AQ217" s="18" t="str">
        <f t="shared" si="182"/>
        <v>一次漏れ在庫</v>
      </c>
      <c r="AR217" s="46">
        <f t="shared" si="180"/>
        <v>191</v>
      </c>
      <c r="AT217" s="246" t="s">
        <v>60</v>
      </c>
      <c r="AU217" s="60"/>
      <c r="AV217" s="60"/>
      <c r="AW217" s="60"/>
      <c r="AX217" s="60"/>
    </row>
    <row r="218" spans="1:56" ht="19">
      <c r="A218" s="9">
        <v>0</v>
      </c>
      <c r="B218" s="23"/>
      <c r="C218" s="148" t="s">
        <v>17</v>
      </c>
      <c r="D218" s="149"/>
      <c r="E218" s="80"/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  <c r="AD218" s="339"/>
      <c r="AE218" s="339"/>
      <c r="AF218" s="339"/>
      <c r="AG218" s="339"/>
      <c r="AH218" s="339"/>
      <c r="AI218" s="339"/>
      <c r="AJ218" s="339"/>
      <c r="AK218" s="129">
        <f>SUM(F218:AJ218)</f>
        <v>0</v>
      </c>
      <c r="AL218" s="32"/>
      <c r="AM218" s="32"/>
      <c r="AO218" s="227">
        <v>0</v>
      </c>
      <c r="AP218" s="42" t="str">
        <f t="shared" si="197"/>
        <v>MLBF</v>
      </c>
      <c r="AQ218" s="18" t="str">
        <f t="shared" si="182"/>
        <v>二次圧検計画</v>
      </c>
      <c r="AR218" s="46">
        <f t="shared" si="180"/>
        <v>0</v>
      </c>
      <c r="AT218" s="246" t="s">
        <v>60</v>
      </c>
      <c r="AU218" s="60"/>
      <c r="AV218" s="60"/>
      <c r="AW218" s="60"/>
      <c r="AX218" s="60"/>
    </row>
    <row r="219" spans="1:56" ht="19">
      <c r="A219" s="9">
        <v>0</v>
      </c>
      <c r="B219" s="23"/>
      <c r="C219" s="150" t="s">
        <v>18</v>
      </c>
      <c r="D219" s="151">
        <v>0.5</v>
      </c>
      <c r="E219" s="81"/>
      <c r="F219" s="341">
        <f t="shared" ref="F219:O219" si="201">ROUND(F218*$D219,0)</f>
        <v>0</v>
      </c>
      <c r="G219" s="341">
        <f t="shared" si="201"/>
        <v>0</v>
      </c>
      <c r="H219" s="341">
        <f t="shared" si="201"/>
        <v>0</v>
      </c>
      <c r="I219" s="341">
        <f t="shared" si="201"/>
        <v>0</v>
      </c>
      <c r="J219" s="341">
        <f t="shared" si="201"/>
        <v>0</v>
      </c>
      <c r="K219" s="341">
        <f t="shared" si="201"/>
        <v>0</v>
      </c>
      <c r="L219" s="341">
        <f t="shared" si="201"/>
        <v>0</v>
      </c>
      <c r="M219" s="341">
        <f t="shared" si="201"/>
        <v>0</v>
      </c>
      <c r="N219" s="341">
        <f t="shared" si="201"/>
        <v>0</v>
      </c>
      <c r="O219" s="341">
        <f t="shared" si="201"/>
        <v>0</v>
      </c>
      <c r="P219" s="341">
        <f t="shared" ref="P219:AJ219" si="202">ROUND(P218*$D219,0)</f>
        <v>0</v>
      </c>
      <c r="Q219" s="341">
        <f t="shared" si="202"/>
        <v>0</v>
      </c>
      <c r="R219" s="341">
        <f t="shared" si="202"/>
        <v>0</v>
      </c>
      <c r="S219" s="341">
        <f t="shared" si="202"/>
        <v>0</v>
      </c>
      <c r="T219" s="341">
        <f t="shared" si="202"/>
        <v>0</v>
      </c>
      <c r="U219" s="341">
        <f t="shared" si="202"/>
        <v>0</v>
      </c>
      <c r="V219" s="341">
        <f t="shared" si="202"/>
        <v>0</v>
      </c>
      <c r="W219" s="341">
        <f t="shared" si="202"/>
        <v>0</v>
      </c>
      <c r="X219" s="341">
        <f t="shared" si="202"/>
        <v>0</v>
      </c>
      <c r="Y219" s="341">
        <f t="shared" si="202"/>
        <v>0</v>
      </c>
      <c r="Z219" s="341">
        <f t="shared" si="202"/>
        <v>0</v>
      </c>
      <c r="AA219" s="341">
        <f t="shared" si="202"/>
        <v>0</v>
      </c>
      <c r="AB219" s="341">
        <f t="shared" si="202"/>
        <v>0</v>
      </c>
      <c r="AC219" s="341">
        <f t="shared" si="202"/>
        <v>0</v>
      </c>
      <c r="AD219" s="341">
        <f t="shared" si="202"/>
        <v>0</v>
      </c>
      <c r="AE219" s="341">
        <f t="shared" si="202"/>
        <v>0</v>
      </c>
      <c r="AF219" s="341">
        <f t="shared" si="202"/>
        <v>0</v>
      </c>
      <c r="AG219" s="341">
        <f t="shared" si="202"/>
        <v>0</v>
      </c>
      <c r="AH219" s="341">
        <f t="shared" si="202"/>
        <v>0</v>
      </c>
      <c r="AI219" s="341">
        <f t="shared" si="202"/>
        <v>0</v>
      </c>
      <c r="AJ219" s="341">
        <f t="shared" si="202"/>
        <v>0</v>
      </c>
      <c r="AK219" s="130">
        <f>SUM(F219:AJ219)</f>
        <v>0</v>
      </c>
      <c r="AL219" s="32"/>
      <c r="AM219" s="32"/>
      <c r="AO219" s="227">
        <v>0</v>
      </c>
      <c r="AP219" s="42" t="str">
        <f t="shared" si="197"/>
        <v>MLBF</v>
      </c>
      <c r="AQ219" s="14" t="str">
        <f t="shared" si="182"/>
        <v>二次漏れ数（廃却）</v>
      </c>
      <c r="AR219" s="47">
        <f t="shared" si="180"/>
        <v>0</v>
      </c>
      <c r="AT219" s="246" t="s">
        <v>60</v>
      </c>
      <c r="AU219" s="60"/>
      <c r="AV219" s="60"/>
      <c r="AW219" s="60"/>
      <c r="AX219" s="60"/>
    </row>
    <row r="220" spans="1:56" ht="19">
      <c r="A220" s="9">
        <v>1</v>
      </c>
      <c r="B220" s="26"/>
      <c r="C220" s="135" t="s">
        <v>19</v>
      </c>
      <c r="D220" s="136">
        <f>1-D216</f>
        <v>0.95</v>
      </c>
      <c r="E220" s="90"/>
      <c r="F220" s="174">
        <f>(F215-F216)+(F218-F219)</f>
        <v>0</v>
      </c>
      <c r="G220" s="174"/>
      <c r="H220" s="174">
        <f t="shared" ref="H220:M220" si="203">(H215-H216)+(H218-H219)</f>
        <v>0</v>
      </c>
      <c r="I220" s="174">
        <f t="shared" si="203"/>
        <v>0</v>
      </c>
      <c r="J220" s="174">
        <f t="shared" si="203"/>
        <v>0</v>
      </c>
      <c r="K220" s="174">
        <f t="shared" si="203"/>
        <v>0</v>
      </c>
      <c r="L220" s="174">
        <f t="shared" si="203"/>
        <v>0</v>
      </c>
      <c r="M220" s="174">
        <f t="shared" si="203"/>
        <v>0</v>
      </c>
      <c r="N220" s="174"/>
      <c r="O220" s="174">
        <v>272</v>
      </c>
      <c r="P220" s="174">
        <v>427</v>
      </c>
      <c r="Q220" s="174">
        <v>427</v>
      </c>
      <c r="R220" s="174">
        <v>380</v>
      </c>
      <c r="S220" s="174">
        <v>0</v>
      </c>
      <c r="T220" s="174">
        <v>0</v>
      </c>
      <c r="U220" s="174">
        <v>408</v>
      </c>
      <c r="V220" s="174">
        <v>427</v>
      </c>
      <c r="W220" s="174">
        <v>427</v>
      </c>
      <c r="X220" s="174">
        <v>427</v>
      </c>
      <c r="Y220" s="174">
        <v>380</v>
      </c>
      <c r="Z220" s="174">
        <f t="shared" ref="Z220:AJ220" si="204">(Z215-Z216)+(Z218-Z219)</f>
        <v>0</v>
      </c>
      <c r="AA220" s="174">
        <f t="shared" si="204"/>
        <v>0</v>
      </c>
      <c r="AB220" s="174">
        <f t="shared" si="204"/>
        <v>0</v>
      </c>
      <c r="AC220" s="174">
        <f t="shared" si="204"/>
        <v>0</v>
      </c>
      <c r="AD220" s="174">
        <f t="shared" si="204"/>
        <v>0</v>
      </c>
      <c r="AE220" s="174">
        <f t="shared" si="204"/>
        <v>0</v>
      </c>
      <c r="AF220" s="174">
        <f t="shared" si="204"/>
        <v>0</v>
      </c>
      <c r="AG220" s="174">
        <f t="shared" si="204"/>
        <v>0</v>
      </c>
      <c r="AH220" s="174">
        <f t="shared" si="204"/>
        <v>0</v>
      </c>
      <c r="AI220" s="174">
        <f t="shared" si="204"/>
        <v>0</v>
      </c>
      <c r="AJ220" s="174">
        <f t="shared" si="204"/>
        <v>0</v>
      </c>
      <c r="AK220" s="117">
        <f>SUM(E220:AJ220)</f>
        <v>3575</v>
      </c>
      <c r="AL220" s="82">
        <f>ROUNDUP(AY220*1.1,0)</f>
        <v>0</v>
      </c>
      <c r="AM220" s="82">
        <f>ROUNDUP(AZ220*1.1,0)</f>
        <v>0</v>
      </c>
      <c r="AN220" s="211"/>
      <c r="AO220" s="227">
        <v>0</v>
      </c>
      <c r="AP220" s="42" t="str">
        <f t="shared" si="197"/>
        <v>MLBF</v>
      </c>
      <c r="AQ220" s="11" t="str">
        <f t="shared" si="182"/>
        <v>Ｌ３加工計画</v>
      </c>
      <c r="AR220" s="48">
        <f t="shared" si="180"/>
        <v>3575</v>
      </c>
      <c r="AT220" s="248" t="s">
        <v>61</v>
      </c>
      <c r="AU220" s="60"/>
      <c r="AV220" s="60"/>
      <c r="AW220" s="60"/>
      <c r="AX220" s="60"/>
      <c r="AY220" s="12">
        <f>AY362</f>
        <v>0</v>
      </c>
      <c r="AZ220" s="12">
        <f>AZ362</f>
        <v>0</v>
      </c>
    </row>
    <row r="221" spans="1:56" ht="19">
      <c r="A221" s="9">
        <v>1</v>
      </c>
      <c r="B221" s="25"/>
      <c r="C221" s="109" t="s">
        <v>20</v>
      </c>
      <c r="D221" s="109"/>
      <c r="E221" s="77"/>
      <c r="F221" s="178"/>
      <c r="G221" s="178">
        <v>231</v>
      </c>
      <c r="H221" s="178">
        <v>257</v>
      </c>
      <c r="I221" s="178">
        <v>230</v>
      </c>
      <c r="J221" s="178">
        <v>137</v>
      </c>
      <c r="K221" s="178">
        <v>73</v>
      </c>
      <c r="L221" s="178"/>
      <c r="M221" s="178"/>
      <c r="N221" s="178">
        <v>245</v>
      </c>
      <c r="O221" s="178">
        <v>193</v>
      </c>
      <c r="P221" s="178">
        <v>124</v>
      </c>
      <c r="Q221" s="178">
        <v>225</v>
      </c>
      <c r="R221" s="178">
        <v>143</v>
      </c>
      <c r="S221" s="178"/>
      <c r="T221" s="178"/>
      <c r="U221" s="178">
        <v>123</v>
      </c>
      <c r="V221" s="178">
        <v>103</v>
      </c>
      <c r="W221" s="178">
        <v>113</v>
      </c>
      <c r="X221" s="178">
        <v>301</v>
      </c>
      <c r="Y221" s="178">
        <v>218</v>
      </c>
      <c r="Z221" s="178"/>
      <c r="AA221" s="178"/>
      <c r="AB221" s="178">
        <v>200</v>
      </c>
      <c r="AC221" s="178">
        <v>174</v>
      </c>
      <c r="AD221" s="178">
        <v>183</v>
      </c>
      <c r="AE221" s="178">
        <v>197</v>
      </c>
      <c r="AF221" s="178">
        <v>206</v>
      </c>
      <c r="AG221" s="178"/>
      <c r="AH221" s="178"/>
      <c r="AI221" s="178">
        <v>208</v>
      </c>
      <c r="AJ221" s="178"/>
      <c r="AK221" s="104">
        <f>SUM(F221:AJ221)</f>
        <v>3884</v>
      </c>
      <c r="AL221" s="112"/>
      <c r="AM221" s="112"/>
      <c r="AN221" s="207"/>
      <c r="AO221" s="227">
        <v>0</v>
      </c>
      <c r="AP221" s="42" t="str">
        <f t="shared" si="197"/>
        <v>MLBF</v>
      </c>
      <c r="AQ221" s="19" t="str">
        <f t="shared" si="182"/>
        <v>組立計画</v>
      </c>
      <c r="AR221" s="49">
        <f t="shared" si="180"/>
        <v>3884</v>
      </c>
      <c r="AT221" s="63" t="s">
        <v>62</v>
      </c>
      <c r="AU221" s="60"/>
      <c r="AV221" s="60"/>
      <c r="AW221" s="60"/>
      <c r="AX221" s="60"/>
    </row>
    <row r="222" spans="1:56" ht="19">
      <c r="A222" s="9">
        <v>1</v>
      </c>
      <c r="B222" s="25"/>
      <c r="C222" s="111" t="s">
        <v>66</v>
      </c>
      <c r="D222" s="111"/>
      <c r="E222" s="74"/>
      <c r="F222" s="189"/>
      <c r="G222" s="189"/>
      <c r="H222" s="189"/>
      <c r="I222" s="189"/>
      <c r="J222" s="189"/>
      <c r="K222" s="189"/>
      <c r="L222" s="189"/>
      <c r="M222" s="189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07">
        <f>SUM(F222:AJ222)</f>
        <v>0</v>
      </c>
      <c r="AL222" s="75"/>
      <c r="AM222" s="75"/>
      <c r="AN222" s="207"/>
      <c r="AO222" s="227">
        <v>0</v>
      </c>
      <c r="AP222" s="42" t="str">
        <f t="shared" si="197"/>
        <v>MLBF</v>
      </c>
      <c r="AQ222" s="20" t="str">
        <f t="shared" si="182"/>
        <v>ＳＰ</v>
      </c>
      <c r="AR222" s="50">
        <f t="shared" si="180"/>
        <v>0</v>
      </c>
      <c r="AT222" s="63" t="s">
        <v>62</v>
      </c>
      <c r="AU222" s="60"/>
      <c r="AV222" s="60"/>
      <c r="AW222" s="60"/>
      <c r="AX222" s="60"/>
    </row>
    <row r="223" spans="1:56" ht="19">
      <c r="A223" s="9">
        <v>1</v>
      </c>
      <c r="B223" s="13"/>
      <c r="C223" s="152" t="s">
        <v>21</v>
      </c>
      <c r="D223" s="152"/>
      <c r="E223" s="67"/>
      <c r="F223" s="329">
        <f t="shared" ref="F223:AJ223" si="205">SUBTOTAL(9,L221:L222)</f>
        <v>0</v>
      </c>
      <c r="G223" s="329">
        <f t="shared" si="205"/>
        <v>0</v>
      </c>
      <c r="H223" s="329">
        <f t="shared" si="205"/>
        <v>245</v>
      </c>
      <c r="I223" s="329">
        <f t="shared" si="205"/>
        <v>193</v>
      </c>
      <c r="J223" s="329">
        <f t="shared" si="205"/>
        <v>124</v>
      </c>
      <c r="K223" s="329">
        <f t="shared" si="205"/>
        <v>225</v>
      </c>
      <c r="L223" s="329">
        <f t="shared" si="205"/>
        <v>143</v>
      </c>
      <c r="M223" s="329">
        <f t="shared" si="205"/>
        <v>0</v>
      </c>
      <c r="N223" s="329">
        <f t="shared" si="205"/>
        <v>0</v>
      </c>
      <c r="O223" s="329">
        <f t="shared" si="205"/>
        <v>123</v>
      </c>
      <c r="P223" s="329">
        <f t="shared" si="205"/>
        <v>103</v>
      </c>
      <c r="Q223" s="329">
        <f t="shared" si="205"/>
        <v>113</v>
      </c>
      <c r="R223" s="329">
        <f t="shared" si="205"/>
        <v>301</v>
      </c>
      <c r="S223" s="329">
        <f t="shared" si="205"/>
        <v>218</v>
      </c>
      <c r="T223" s="329">
        <f t="shared" si="205"/>
        <v>0</v>
      </c>
      <c r="U223" s="329">
        <f t="shared" si="205"/>
        <v>0</v>
      </c>
      <c r="V223" s="329">
        <f t="shared" si="205"/>
        <v>200</v>
      </c>
      <c r="W223" s="329">
        <f t="shared" si="205"/>
        <v>174</v>
      </c>
      <c r="X223" s="329">
        <f t="shared" si="205"/>
        <v>183</v>
      </c>
      <c r="Y223" s="329">
        <f t="shared" si="205"/>
        <v>197</v>
      </c>
      <c r="Z223" s="329">
        <f t="shared" si="205"/>
        <v>206</v>
      </c>
      <c r="AA223" s="329">
        <f t="shared" si="205"/>
        <v>0</v>
      </c>
      <c r="AB223" s="329">
        <f t="shared" si="205"/>
        <v>0</v>
      </c>
      <c r="AC223" s="329">
        <f t="shared" si="205"/>
        <v>208</v>
      </c>
      <c r="AD223" s="329">
        <f t="shared" si="205"/>
        <v>0</v>
      </c>
      <c r="AE223" s="329">
        <f t="shared" si="205"/>
        <v>3884</v>
      </c>
      <c r="AF223" s="329">
        <f t="shared" si="205"/>
        <v>0</v>
      </c>
      <c r="AG223" s="329">
        <f t="shared" si="205"/>
        <v>0</v>
      </c>
      <c r="AH223" s="329">
        <f t="shared" si="205"/>
        <v>0</v>
      </c>
      <c r="AI223" s="329">
        <f t="shared" si="205"/>
        <v>0</v>
      </c>
      <c r="AJ223" s="329">
        <f t="shared" si="205"/>
        <v>0</v>
      </c>
      <c r="AK223" s="131">
        <f>SUM(F223:AJ223)</f>
        <v>6840</v>
      </c>
      <c r="AL223" s="32"/>
      <c r="AM223" s="32"/>
      <c r="AO223" s="227">
        <v>0</v>
      </c>
      <c r="AP223" s="42" t="str">
        <f t="shared" si="197"/>
        <v>MLBF</v>
      </c>
      <c r="AQ223" s="21" t="str">
        <f t="shared" si="182"/>
        <v>解体</v>
      </c>
      <c r="AR223" s="51">
        <f t="shared" si="180"/>
        <v>6840</v>
      </c>
      <c r="AT223" s="246" t="s">
        <v>60</v>
      </c>
      <c r="AU223" s="60"/>
      <c r="AV223" s="60"/>
      <c r="AW223" s="60"/>
      <c r="AX223" s="60"/>
    </row>
    <row r="224" spans="1:56" ht="19">
      <c r="A224" s="9">
        <v>1</v>
      </c>
      <c r="B224" s="30"/>
      <c r="C224" s="153" t="s">
        <v>22</v>
      </c>
      <c r="D224" s="153"/>
      <c r="E224" s="68"/>
      <c r="F224" s="330">
        <f t="shared" ref="F224:AJ224" si="206">E224+F220-F223</f>
        <v>0</v>
      </c>
      <c r="G224" s="330">
        <f t="shared" si="206"/>
        <v>0</v>
      </c>
      <c r="H224" s="330">
        <f t="shared" si="206"/>
        <v>-245</v>
      </c>
      <c r="I224" s="330">
        <f t="shared" si="206"/>
        <v>-438</v>
      </c>
      <c r="J224" s="330">
        <f t="shared" si="206"/>
        <v>-562</v>
      </c>
      <c r="K224" s="330">
        <f t="shared" si="206"/>
        <v>-787</v>
      </c>
      <c r="L224" s="330">
        <f t="shared" si="206"/>
        <v>-930</v>
      </c>
      <c r="M224" s="330">
        <f t="shared" si="206"/>
        <v>-930</v>
      </c>
      <c r="N224" s="330">
        <f t="shared" si="206"/>
        <v>-930</v>
      </c>
      <c r="O224" s="330">
        <f t="shared" si="206"/>
        <v>-781</v>
      </c>
      <c r="P224" s="330">
        <f t="shared" si="206"/>
        <v>-457</v>
      </c>
      <c r="Q224" s="330">
        <f t="shared" si="206"/>
        <v>-143</v>
      </c>
      <c r="R224" s="330">
        <f t="shared" si="206"/>
        <v>-64</v>
      </c>
      <c r="S224" s="330">
        <f t="shared" si="206"/>
        <v>-282</v>
      </c>
      <c r="T224" s="330">
        <f t="shared" si="206"/>
        <v>-282</v>
      </c>
      <c r="U224" s="330">
        <f t="shared" si="206"/>
        <v>126</v>
      </c>
      <c r="V224" s="330">
        <f t="shared" si="206"/>
        <v>353</v>
      </c>
      <c r="W224" s="330">
        <f t="shared" si="206"/>
        <v>606</v>
      </c>
      <c r="X224" s="330">
        <f t="shared" si="206"/>
        <v>850</v>
      </c>
      <c r="Y224" s="330">
        <f t="shared" si="206"/>
        <v>1033</v>
      </c>
      <c r="Z224" s="330">
        <f t="shared" si="206"/>
        <v>827</v>
      </c>
      <c r="AA224" s="330">
        <f t="shared" si="206"/>
        <v>827</v>
      </c>
      <c r="AB224" s="330">
        <f t="shared" si="206"/>
        <v>827</v>
      </c>
      <c r="AC224" s="330">
        <f t="shared" si="206"/>
        <v>619</v>
      </c>
      <c r="AD224" s="330">
        <f t="shared" si="206"/>
        <v>619</v>
      </c>
      <c r="AE224" s="330">
        <f t="shared" si="206"/>
        <v>-3265</v>
      </c>
      <c r="AF224" s="330">
        <f t="shared" si="206"/>
        <v>-3265</v>
      </c>
      <c r="AG224" s="330">
        <f t="shared" si="206"/>
        <v>-3265</v>
      </c>
      <c r="AH224" s="330">
        <f t="shared" si="206"/>
        <v>-3265</v>
      </c>
      <c r="AI224" s="330">
        <f t="shared" si="206"/>
        <v>-3265</v>
      </c>
      <c r="AJ224" s="330">
        <f t="shared" si="206"/>
        <v>-3265</v>
      </c>
      <c r="AK224" s="132"/>
      <c r="AL224" s="32"/>
      <c r="AM224" s="32"/>
      <c r="AO224" s="227">
        <v>0</v>
      </c>
      <c r="AP224" s="42" t="str">
        <f t="shared" si="197"/>
        <v>MLBF</v>
      </c>
      <c r="AQ224" s="22" t="str">
        <f t="shared" si="182"/>
        <v>解体在庫</v>
      </c>
      <c r="AR224" s="52">
        <f t="shared" si="180"/>
        <v>0</v>
      </c>
      <c r="AT224" s="246" t="s">
        <v>60</v>
      </c>
      <c r="AU224" s="60"/>
      <c r="AV224" s="60"/>
      <c r="AW224" s="60"/>
      <c r="AX224" s="60"/>
    </row>
    <row r="225" spans="1:56" ht="19.5" thickBot="1">
      <c r="A225" s="9">
        <v>1</v>
      </c>
      <c r="B225" s="85"/>
      <c r="C225" s="270" t="s">
        <v>23</v>
      </c>
      <c r="D225" s="270"/>
      <c r="E225" s="215">
        <v>1443</v>
      </c>
      <c r="F225" s="344">
        <f t="shared" ref="F225:AJ225" si="207">E225+F220-F221-F222</f>
        <v>1443</v>
      </c>
      <c r="G225" s="344">
        <f t="shared" si="207"/>
        <v>1212</v>
      </c>
      <c r="H225" s="344">
        <f t="shared" si="207"/>
        <v>955</v>
      </c>
      <c r="I225" s="344">
        <f t="shared" si="207"/>
        <v>725</v>
      </c>
      <c r="J225" s="344">
        <f t="shared" si="207"/>
        <v>588</v>
      </c>
      <c r="K225" s="344">
        <f t="shared" si="207"/>
        <v>515</v>
      </c>
      <c r="L225" s="344">
        <f t="shared" si="207"/>
        <v>515</v>
      </c>
      <c r="M225" s="344">
        <f t="shared" si="207"/>
        <v>515</v>
      </c>
      <c r="N225" s="344">
        <f t="shared" si="207"/>
        <v>270</v>
      </c>
      <c r="O225" s="344">
        <f t="shared" si="207"/>
        <v>349</v>
      </c>
      <c r="P225" s="344">
        <f t="shared" si="207"/>
        <v>652</v>
      </c>
      <c r="Q225" s="344">
        <f t="shared" si="207"/>
        <v>854</v>
      </c>
      <c r="R225" s="344">
        <f t="shared" si="207"/>
        <v>1091</v>
      </c>
      <c r="S225" s="344">
        <f t="shared" si="207"/>
        <v>1091</v>
      </c>
      <c r="T225" s="344">
        <f t="shared" si="207"/>
        <v>1091</v>
      </c>
      <c r="U225" s="344">
        <f t="shared" si="207"/>
        <v>1376</v>
      </c>
      <c r="V225" s="344">
        <f t="shared" si="207"/>
        <v>1700</v>
      </c>
      <c r="W225" s="344">
        <f t="shared" si="207"/>
        <v>2014</v>
      </c>
      <c r="X225" s="344">
        <f t="shared" si="207"/>
        <v>2140</v>
      </c>
      <c r="Y225" s="344">
        <f t="shared" si="207"/>
        <v>2302</v>
      </c>
      <c r="Z225" s="344">
        <f t="shared" si="207"/>
        <v>2302</v>
      </c>
      <c r="AA225" s="344">
        <f t="shared" si="207"/>
        <v>2302</v>
      </c>
      <c r="AB225" s="344">
        <f t="shared" si="207"/>
        <v>2102</v>
      </c>
      <c r="AC225" s="344">
        <f t="shared" si="207"/>
        <v>1928</v>
      </c>
      <c r="AD225" s="344">
        <f t="shared" si="207"/>
        <v>1745</v>
      </c>
      <c r="AE225" s="344">
        <f t="shared" si="207"/>
        <v>1548</v>
      </c>
      <c r="AF225" s="344">
        <f t="shared" si="207"/>
        <v>1342</v>
      </c>
      <c r="AG225" s="344">
        <f t="shared" si="207"/>
        <v>1342</v>
      </c>
      <c r="AH225" s="344">
        <f t="shared" si="207"/>
        <v>1342</v>
      </c>
      <c r="AI225" s="344">
        <f t="shared" si="207"/>
        <v>1134</v>
      </c>
      <c r="AJ225" s="344">
        <f t="shared" si="207"/>
        <v>1134</v>
      </c>
      <c r="AK225" s="221">
        <f>AJ225</f>
        <v>1134</v>
      </c>
      <c r="AL225" s="32"/>
      <c r="AM225" s="32"/>
      <c r="AN225" s="9">
        <f>AK225-AL221</f>
        <v>1134</v>
      </c>
      <c r="AO225" s="227">
        <v>0</v>
      </c>
      <c r="AP225" s="53" t="str">
        <f t="shared" si="197"/>
        <v>MLBF</v>
      </c>
      <c r="AQ225" s="24" t="str">
        <f t="shared" si="182"/>
        <v>完成品在庫</v>
      </c>
      <c r="AR225" s="54">
        <f t="shared" si="180"/>
        <v>1134</v>
      </c>
      <c r="AT225" s="246" t="s">
        <v>60</v>
      </c>
      <c r="AU225" s="60"/>
      <c r="AV225" s="60"/>
      <c r="AW225" s="60"/>
      <c r="AX225" s="60"/>
      <c r="BD225" s="250">
        <f>MIN(F225:AJ225)</f>
        <v>270</v>
      </c>
    </row>
    <row r="226" spans="1:56" ht="19">
      <c r="A226" s="9">
        <v>1</v>
      </c>
      <c r="B226" s="323" t="s">
        <v>147</v>
      </c>
      <c r="C226" s="101" t="s">
        <v>12</v>
      </c>
      <c r="D226" s="101"/>
      <c r="E226" s="88"/>
      <c r="F226" s="506">
        <f>'102期6月(ｾﾙ①) '!F44</f>
        <v>0</v>
      </c>
      <c r="G226" s="506">
        <f>'102期6月(ｾﾙ①) '!G44</f>
        <v>0</v>
      </c>
      <c r="H226" s="506">
        <f>'102期6月(ｾﾙ①) '!H44</f>
        <v>0</v>
      </c>
      <c r="I226" s="506">
        <f>'102期6月(ｾﾙ①) '!I44</f>
        <v>0</v>
      </c>
      <c r="J226" s="506">
        <f>'102期6月(ｾﾙ①) '!J44</f>
        <v>0</v>
      </c>
      <c r="K226" s="506">
        <f>'102期6月(ｾﾙ①) '!K44</f>
        <v>0</v>
      </c>
      <c r="L226" s="506">
        <f>'102期6月(ｾﾙ①) '!L44</f>
        <v>0</v>
      </c>
      <c r="M226" s="506">
        <f>'102期6月(ｾﾙ①) '!M44</f>
        <v>0</v>
      </c>
      <c r="N226" s="506">
        <f>'102期6月(ｾﾙ①) '!N44</f>
        <v>0</v>
      </c>
      <c r="O226" s="506">
        <f>'102期6月(ｾﾙ①) '!O44</f>
        <v>0</v>
      </c>
      <c r="P226" s="506">
        <f>'102期6月(ｾﾙ①) '!P44</f>
        <v>0</v>
      </c>
      <c r="Q226" s="506">
        <f>'102期6月(ｾﾙ①) '!Q44</f>
        <v>0</v>
      </c>
      <c r="R226" s="506">
        <f>'102期6月(ｾﾙ①) '!R44</f>
        <v>0</v>
      </c>
      <c r="S226" s="506">
        <f>'102期6月(ｾﾙ①) '!S44</f>
        <v>0</v>
      </c>
      <c r="T226" s="506">
        <f>'102期6月(ｾﾙ①) '!T44</f>
        <v>0</v>
      </c>
      <c r="U226" s="506">
        <v>1650</v>
      </c>
      <c r="V226" s="506"/>
      <c r="W226" s="506"/>
      <c r="X226" s="506"/>
      <c r="Y226" s="506"/>
      <c r="Z226" s="506">
        <f>'102期6月(ｾﾙ①) '!Z44</f>
        <v>0</v>
      </c>
      <c r="AA226" s="506">
        <f>'102期6月(ｾﾙ①) '!AA44</f>
        <v>0</v>
      </c>
      <c r="AB226" s="506">
        <f>'102期6月(ｾﾙ①) '!AB44</f>
        <v>0</v>
      </c>
      <c r="AC226" s="506">
        <f>'102期6月(ｾﾙ①) '!AC44</f>
        <v>0</v>
      </c>
      <c r="AD226" s="506">
        <f>'102期6月(ｾﾙ①) '!AD44</f>
        <v>0</v>
      </c>
      <c r="AE226" s="506">
        <f>'102期6月(ｾﾙ①) '!AE44</f>
        <v>0</v>
      </c>
      <c r="AF226" s="506">
        <f>'102期6月(ｾﾙ①) '!AF44</f>
        <v>0</v>
      </c>
      <c r="AG226" s="506">
        <f>'102期6月(ｾﾙ①) '!AG44</f>
        <v>0</v>
      </c>
      <c r="AH226" s="506">
        <f>'102期6月(ｾﾙ①) '!AH44</f>
        <v>0</v>
      </c>
      <c r="AI226" s="506">
        <f>'102期6月(ｾﾙ①) '!AI44</f>
        <v>0</v>
      </c>
      <c r="AJ226" s="506">
        <f>'102期6月(ｾﾙ①) '!AJ44</f>
        <v>0</v>
      </c>
      <c r="AK226" s="166">
        <f>SUM(F226:AJ226)</f>
        <v>1650</v>
      </c>
      <c r="AL226" s="199">
        <f>ROUNDUP(AL233/0.92,0)</f>
        <v>1355</v>
      </c>
      <c r="AM226" s="198">
        <f>ROUNDUP(AM233/0.92,0)</f>
        <v>1573</v>
      </c>
      <c r="AN226" s="251"/>
      <c r="AO226" s="227">
        <v>0</v>
      </c>
      <c r="AP226" s="40" t="str">
        <f>B226</f>
        <v>MLN</v>
      </c>
      <c r="AQ226" s="29" t="str">
        <f t="shared" si="182"/>
        <v>素材納入計画</v>
      </c>
      <c r="AR226" s="41">
        <f t="shared" si="180"/>
        <v>1650</v>
      </c>
      <c r="AT226" s="247" t="s">
        <v>59</v>
      </c>
      <c r="AU226" s="60"/>
      <c r="AV226" s="60"/>
      <c r="AW226" s="60"/>
      <c r="AX226" s="60"/>
    </row>
    <row r="227" spans="1:56" ht="19">
      <c r="A227" s="9">
        <v>1</v>
      </c>
      <c r="B227" s="324" t="s">
        <v>143</v>
      </c>
      <c r="C227" s="145" t="s">
        <v>125</v>
      </c>
      <c r="D227" s="154"/>
      <c r="E227" s="35">
        <v>2139</v>
      </c>
      <c r="F227" s="345">
        <f>'102期6月(ｾﾙ①) '!F45</f>
        <v>0</v>
      </c>
      <c r="G227" s="345">
        <f>'102期6月(ｾﾙ①) '!G45</f>
        <v>0</v>
      </c>
      <c r="H227" s="345">
        <f>'102期6月(ｾﾙ①) '!H45</f>
        <v>0</v>
      </c>
      <c r="I227" s="345">
        <f>'102期6月(ｾﾙ①) '!I45</f>
        <v>0</v>
      </c>
      <c r="J227" s="345">
        <f>'102期6月(ｾﾙ①) '!J45</f>
        <v>0</v>
      </c>
      <c r="K227" s="345">
        <f>'102期6月(ｾﾙ①) '!K45</f>
        <v>0</v>
      </c>
      <c r="L227" s="345">
        <f>'102期6月(ｾﾙ①) '!L45</f>
        <v>0</v>
      </c>
      <c r="M227" s="345">
        <f>'102期6月(ｾﾙ①) '!M45</f>
        <v>0</v>
      </c>
      <c r="N227" s="345">
        <f>'102期6月(ｾﾙ①) '!N45</f>
        <v>0</v>
      </c>
      <c r="O227" s="345">
        <f>'102期6月(ｾﾙ①) '!O45</f>
        <v>0</v>
      </c>
      <c r="P227" s="345">
        <f>'102期6月(ｾﾙ①) '!P45</f>
        <v>0</v>
      </c>
      <c r="Q227" s="345">
        <f>'102期6月(ｾﾙ①) '!Q45</f>
        <v>0</v>
      </c>
      <c r="R227" s="345">
        <f>'102期6月(ｾﾙ①) '!R45</f>
        <v>0</v>
      </c>
      <c r="S227" s="345">
        <f>'102期6月(ｾﾙ①) '!S45</f>
        <v>0</v>
      </c>
      <c r="T227" s="345">
        <f>'102期6月(ｾﾙ①) '!T45</f>
        <v>0</v>
      </c>
      <c r="U227" s="345">
        <f>'102期6月(ｾﾙ①) '!U45</f>
        <v>0</v>
      </c>
      <c r="V227" s="345">
        <f>'102期6月(ｾﾙ①) '!V45</f>
        <v>0</v>
      </c>
      <c r="W227" s="345">
        <f>'102期6月(ｾﾙ①) '!W45</f>
        <v>0</v>
      </c>
      <c r="X227" s="345">
        <f>'102期6月(ｾﾙ①) '!X45</f>
        <v>0</v>
      </c>
      <c r="Y227" s="345">
        <f>'102期6月(ｾﾙ①) '!Y45</f>
        <v>0</v>
      </c>
      <c r="Z227" s="345">
        <f>'102期6月(ｾﾙ①) '!Z45</f>
        <v>0</v>
      </c>
      <c r="AA227" s="345">
        <f>'102期6月(ｾﾙ①) '!AA45</f>
        <v>0</v>
      </c>
      <c r="AB227" s="345">
        <f>'102期6月(ｾﾙ①) '!AB45</f>
        <v>0</v>
      </c>
      <c r="AC227" s="345">
        <f>'102期6月(ｾﾙ①) '!AC45</f>
        <v>0</v>
      </c>
      <c r="AD227" s="345">
        <f>'102期6月(ｾﾙ①) '!AD45</f>
        <v>0</v>
      </c>
      <c r="AE227" s="345">
        <f>'102期6月(ｾﾙ①) '!AE45</f>
        <v>0</v>
      </c>
      <c r="AF227" s="345">
        <f>'102期6月(ｾﾙ①) '!AF45</f>
        <v>0</v>
      </c>
      <c r="AG227" s="345">
        <f>'102期6月(ｾﾙ①) '!AG45</f>
        <v>0</v>
      </c>
      <c r="AH227" s="345">
        <f>'102期6月(ｾﾙ①) '!AH45</f>
        <v>0</v>
      </c>
      <c r="AI227" s="345">
        <f>'102期6月(ｾﾙ①) '!AI45</f>
        <v>0</v>
      </c>
      <c r="AJ227" s="345">
        <f>'102期6月(ｾﾙ①) '!AJ45</f>
        <v>0</v>
      </c>
      <c r="AK227" s="171">
        <f>AJ227</f>
        <v>0</v>
      </c>
      <c r="AL227" s="32"/>
      <c r="AM227" s="32"/>
      <c r="AO227" s="227">
        <v>0</v>
      </c>
      <c r="AP227" s="42" t="str">
        <f t="shared" ref="AP227:AP238" si="208">AP226</f>
        <v>MLN</v>
      </c>
      <c r="AQ227" s="14" t="str">
        <f t="shared" si="182"/>
        <v>素材在庫計画</v>
      </c>
      <c r="AR227" s="43">
        <f t="shared" si="180"/>
        <v>0</v>
      </c>
      <c r="AT227" s="246" t="s">
        <v>60</v>
      </c>
      <c r="AU227" s="60"/>
      <c r="AV227" s="60"/>
      <c r="AW227" s="60"/>
      <c r="AX227" s="60"/>
    </row>
    <row r="228" spans="1:56" ht="19">
      <c r="A228" s="9">
        <v>1</v>
      </c>
      <c r="B228" s="26"/>
      <c r="C228" s="135" t="s">
        <v>14</v>
      </c>
      <c r="D228" s="135"/>
      <c r="E228" s="90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>
        <v>350</v>
      </c>
      <c r="AC228" s="174">
        <v>440</v>
      </c>
      <c r="AD228" s="174">
        <v>440</v>
      </c>
      <c r="AE228" s="174">
        <v>250</v>
      </c>
      <c r="AF228" s="174"/>
      <c r="AG228" s="174"/>
      <c r="AH228" s="174"/>
      <c r="AI228" s="174"/>
      <c r="AJ228" s="174"/>
      <c r="AK228" s="167">
        <f>SUM(E228:AJ228)</f>
        <v>1480</v>
      </c>
      <c r="AL228" s="123"/>
      <c r="AM228" s="123"/>
      <c r="AN228" s="211"/>
      <c r="AO228" s="227">
        <v>0</v>
      </c>
      <c r="AP228" s="42" t="str">
        <f t="shared" si="208"/>
        <v>MLN</v>
      </c>
      <c r="AQ228" s="16" t="str">
        <f t="shared" si="182"/>
        <v>圧検加工計画</v>
      </c>
      <c r="AR228" s="44">
        <f t="shared" si="180"/>
        <v>1480</v>
      </c>
      <c r="AT228" s="248" t="s">
        <v>61</v>
      </c>
      <c r="AU228" s="60"/>
      <c r="AV228" s="60"/>
      <c r="AW228" s="60"/>
      <c r="AX228" s="60"/>
    </row>
    <row r="229" spans="1:56" ht="19">
      <c r="A229" s="9">
        <v>0</v>
      </c>
      <c r="B229" s="23">
        <f>B228</f>
        <v>0</v>
      </c>
      <c r="C229" s="146" t="s">
        <v>15</v>
      </c>
      <c r="D229" s="147">
        <v>0.08</v>
      </c>
      <c r="E229" s="80"/>
      <c r="F229" s="337">
        <f t="shared" ref="F229:O229" si="209">ROUND(F228*$D229,0)</f>
        <v>0</v>
      </c>
      <c r="G229" s="337">
        <f t="shared" si="209"/>
        <v>0</v>
      </c>
      <c r="H229" s="337">
        <f t="shared" si="209"/>
        <v>0</v>
      </c>
      <c r="I229" s="337">
        <f t="shared" si="209"/>
        <v>0</v>
      </c>
      <c r="J229" s="337">
        <f t="shared" si="209"/>
        <v>0</v>
      </c>
      <c r="K229" s="337">
        <f t="shared" si="209"/>
        <v>0</v>
      </c>
      <c r="L229" s="337">
        <f t="shared" si="209"/>
        <v>0</v>
      </c>
      <c r="M229" s="337">
        <f t="shared" si="209"/>
        <v>0</v>
      </c>
      <c r="N229" s="337">
        <f t="shared" si="209"/>
        <v>0</v>
      </c>
      <c r="O229" s="337">
        <f t="shared" si="209"/>
        <v>0</v>
      </c>
      <c r="P229" s="337">
        <f t="shared" ref="P229:AJ229" si="210">ROUND(P228*$D229,0)</f>
        <v>0</v>
      </c>
      <c r="Q229" s="337">
        <f t="shared" si="210"/>
        <v>0</v>
      </c>
      <c r="R229" s="337">
        <f t="shared" si="210"/>
        <v>0</v>
      </c>
      <c r="S229" s="337">
        <f t="shared" si="210"/>
        <v>0</v>
      </c>
      <c r="T229" s="337">
        <f t="shared" si="210"/>
        <v>0</v>
      </c>
      <c r="U229" s="337">
        <f t="shared" si="210"/>
        <v>0</v>
      </c>
      <c r="V229" s="337">
        <f t="shared" si="210"/>
        <v>0</v>
      </c>
      <c r="W229" s="337">
        <f t="shared" si="210"/>
        <v>0</v>
      </c>
      <c r="X229" s="337">
        <f t="shared" si="210"/>
        <v>0</v>
      </c>
      <c r="Y229" s="337">
        <f t="shared" si="210"/>
        <v>0</v>
      </c>
      <c r="Z229" s="337">
        <f t="shared" si="210"/>
        <v>0</v>
      </c>
      <c r="AA229" s="337">
        <f t="shared" si="210"/>
        <v>0</v>
      </c>
      <c r="AB229" s="337">
        <f t="shared" si="210"/>
        <v>28</v>
      </c>
      <c r="AC229" s="337">
        <f t="shared" si="210"/>
        <v>35</v>
      </c>
      <c r="AD229" s="337">
        <f t="shared" si="210"/>
        <v>35</v>
      </c>
      <c r="AE229" s="337">
        <f t="shared" si="210"/>
        <v>20</v>
      </c>
      <c r="AF229" s="337">
        <f t="shared" si="210"/>
        <v>0</v>
      </c>
      <c r="AG229" s="337">
        <f t="shared" si="210"/>
        <v>0</v>
      </c>
      <c r="AH229" s="337">
        <f t="shared" si="210"/>
        <v>0</v>
      </c>
      <c r="AI229" s="337">
        <f t="shared" si="210"/>
        <v>0</v>
      </c>
      <c r="AJ229" s="337">
        <f t="shared" si="210"/>
        <v>0</v>
      </c>
      <c r="AK229" s="128">
        <f>SUM(F229:AJ229)</f>
        <v>118</v>
      </c>
      <c r="AL229" s="32"/>
      <c r="AM229" s="32"/>
      <c r="AO229" s="227">
        <v>0</v>
      </c>
      <c r="AP229" s="42" t="str">
        <f t="shared" si="208"/>
        <v>MLN</v>
      </c>
      <c r="AQ229" s="17" t="str">
        <f t="shared" si="182"/>
        <v>一次漏れ数</v>
      </c>
      <c r="AR229" s="45">
        <f t="shared" si="180"/>
        <v>118</v>
      </c>
      <c r="AT229" s="246" t="s">
        <v>60</v>
      </c>
      <c r="AU229" s="60"/>
      <c r="AV229" s="60"/>
      <c r="AW229" s="60"/>
      <c r="AX229" s="60"/>
    </row>
    <row r="230" spans="1:56" ht="19">
      <c r="A230" s="9">
        <v>0</v>
      </c>
      <c r="B230" s="23">
        <f>B229</f>
        <v>0</v>
      </c>
      <c r="C230" s="148" t="s">
        <v>16</v>
      </c>
      <c r="D230" s="149"/>
      <c r="E230" s="66"/>
      <c r="F230" s="339">
        <f t="shared" ref="F230:AJ230" si="211">E230+F229-F231</f>
        <v>0</v>
      </c>
      <c r="G230" s="339">
        <f t="shared" si="211"/>
        <v>0</v>
      </c>
      <c r="H230" s="339">
        <f t="shared" si="211"/>
        <v>0</v>
      </c>
      <c r="I230" s="339">
        <f t="shared" si="211"/>
        <v>0</v>
      </c>
      <c r="J230" s="339">
        <f t="shared" si="211"/>
        <v>0</v>
      </c>
      <c r="K230" s="339">
        <f t="shared" si="211"/>
        <v>0</v>
      </c>
      <c r="L230" s="339">
        <f t="shared" si="211"/>
        <v>0</v>
      </c>
      <c r="M230" s="339">
        <f t="shared" si="211"/>
        <v>0</v>
      </c>
      <c r="N230" s="339">
        <f t="shared" si="211"/>
        <v>0</v>
      </c>
      <c r="O230" s="339">
        <f t="shared" si="211"/>
        <v>0</v>
      </c>
      <c r="P230" s="339">
        <f t="shared" si="211"/>
        <v>0</v>
      </c>
      <c r="Q230" s="339">
        <f t="shared" si="211"/>
        <v>0</v>
      </c>
      <c r="R230" s="339">
        <f t="shared" si="211"/>
        <v>0</v>
      </c>
      <c r="S230" s="339">
        <f t="shared" si="211"/>
        <v>0</v>
      </c>
      <c r="T230" s="339">
        <f t="shared" si="211"/>
        <v>0</v>
      </c>
      <c r="U230" s="339">
        <f t="shared" si="211"/>
        <v>0</v>
      </c>
      <c r="V230" s="339">
        <f t="shared" si="211"/>
        <v>0</v>
      </c>
      <c r="W230" s="339">
        <f t="shared" si="211"/>
        <v>0</v>
      </c>
      <c r="X230" s="339">
        <f t="shared" si="211"/>
        <v>0</v>
      </c>
      <c r="Y230" s="339">
        <f t="shared" si="211"/>
        <v>0</v>
      </c>
      <c r="Z230" s="339">
        <f t="shared" si="211"/>
        <v>0</v>
      </c>
      <c r="AA230" s="339">
        <f t="shared" si="211"/>
        <v>0</v>
      </c>
      <c r="AB230" s="339">
        <f t="shared" si="211"/>
        <v>28</v>
      </c>
      <c r="AC230" s="339">
        <f t="shared" si="211"/>
        <v>63</v>
      </c>
      <c r="AD230" s="339">
        <f t="shared" si="211"/>
        <v>98</v>
      </c>
      <c r="AE230" s="339">
        <f t="shared" si="211"/>
        <v>118</v>
      </c>
      <c r="AF230" s="339">
        <f t="shared" si="211"/>
        <v>118</v>
      </c>
      <c r="AG230" s="339">
        <f t="shared" si="211"/>
        <v>118</v>
      </c>
      <c r="AH230" s="339">
        <f t="shared" si="211"/>
        <v>118</v>
      </c>
      <c r="AI230" s="339">
        <f t="shared" si="211"/>
        <v>118</v>
      </c>
      <c r="AJ230" s="339">
        <f t="shared" si="211"/>
        <v>118</v>
      </c>
      <c r="AK230" s="129">
        <f>AJ230</f>
        <v>118</v>
      </c>
      <c r="AL230" s="32"/>
      <c r="AM230" s="32"/>
      <c r="AO230" s="227">
        <v>0</v>
      </c>
      <c r="AP230" s="42" t="str">
        <f t="shared" si="208"/>
        <v>MLN</v>
      </c>
      <c r="AQ230" s="18" t="str">
        <f t="shared" si="182"/>
        <v>一次漏れ在庫</v>
      </c>
      <c r="AR230" s="46">
        <f t="shared" si="180"/>
        <v>118</v>
      </c>
      <c r="AT230" s="246" t="s">
        <v>60</v>
      </c>
      <c r="AU230" s="60"/>
      <c r="AV230" s="60"/>
      <c r="AW230" s="60"/>
      <c r="AX230" s="60"/>
    </row>
    <row r="231" spans="1:56" ht="19">
      <c r="A231" s="9">
        <v>0</v>
      </c>
      <c r="B231" s="23">
        <f>B230</f>
        <v>0</v>
      </c>
      <c r="C231" s="148" t="s">
        <v>17</v>
      </c>
      <c r="D231" s="149"/>
      <c r="E231" s="80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129">
        <f>SUM(F231:AJ231)</f>
        <v>0</v>
      </c>
      <c r="AL231" s="32"/>
      <c r="AM231" s="32"/>
      <c r="AO231" s="227">
        <v>0</v>
      </c>
      <c r="AP231" s="42" t="str">
        <f t="shared" si="208"/>
        <v>MLN</v>
      </c>
      <c r="AQ231" s="18" t="str">
        <f t="shared" si="182"/>
        <v>二次圧検計画</v>
      </c>
      <c r="AR231" s="46">
        <f t="shared" si="180"/>
        <v>0</v>
      </c>
      <c r="AT231" s="246" t="s">
        <v>60</v>
      </c>
      <c r="AU231" s="60"/>
      <c r="AV231" s="60"/>
      <c r="AW231" s="60"/>
      <c r="AX231" s="60"/>
    </row>
    <row r="232" spans="1:56" ht="19">
      <c r="A232" s="9">
        <v>0</v>
      </c>
      <c r="B232" s="23" t="s">
        <v>136</v>
      </c>
      <c r="C232" s="150" t="s">
        <v>18</v>
      </c>
      <c r="D232" s="151">
        <v>0.5</v>
      </c>
      <c r="E232" s="81"/>
      <c r="F232" s="341">
        <f t="shared" ref="F232:O232" si="212">ROUND(F231*$D232,0)</f>
        <v>0</v>
      </c>
      <c r="G232" s="341">
        <f t="shared" si="212"/>
        <v>0</v>
      </c>
      <c r="H232" s="341">
        <f t="shared" si="212"/>
        <v>0</v>
      </c>
      <c r="I232" s="341">
        <f t="shared" si="212"/>
        <v>0</v>
      </c>
      <c r="J232" s="341">
        <f t="shared" si="212"/>
        <v>0</v>
      </c>
      <c r="K232" s="341">
        <f t="shared" si="212"/>
        <v>0</v>
      </c>
      <c r="L232" s="341">
        <f t="shared" si="212"/>
        <v>0</v>
      </c>
      <c r="M232" s="341">
        <f t="shared" si="212"/>
        <v>0</v>
      </c>
      <c r="N232" s="341">
        <f t="shared" si="212"/>
        <v>0</v>
      </c>
      <c r="O232" s="341">
        <f t="shared" si="212"/>
        <v>0</v>
      </c>
      <c r="P232" s="341">
        <f t="shared" ref="P232:AJ232" si="213">ROUND(P231*$D232,0)</f>
        <v>0</v>
      </c>
      <c r="Q232" s="341">
        <f t="shared" si="213"/>
        <v>0</v>
      </c>
      <c r="R232" s="341">
        <f t="shared" si="213"/>
        <v>0</v>
      </c>
      <c r="S232" s="341">
        <f t="shared" si="213"/>
        <v>0</v>
      </c>
      <c r="T232" s="341">
        <f t="shared" si="213"/>
        <v>0</v>
      </c>
      <c r="U232" s="341">
        <f t="shared" si="213"/>
        <v>0</v>
      </c>
      <c r="V232" s="341">
        <f t="shared" si="213"/>
        <v>0</v>
      </c>
      <c r="W232" s="341">
        <f t="shared" si="213"/>
        <v>0</v>
      </c>
      <c r="X232" s="341">
        <f t="shared" si="213"/>
        <v>0</v>
      </c>
      <c r="Y232" s="341">
        <f t="shared" si="213"/>
        <v>0</v>
      </c>
      <c r="Z232" s="341">
        <f t="shared" si="213"/>
        <v>0</v>
      </c>
      <c r="AA232" s="341">
        <f t="shared" si="213"/>
        <v>0</v>
      </c>
      <c r="AB232" s="341">
        <f t="shared" si="213"/>
        <v>0</v>
      </c>
      <c r="AC232" s="341">
        <f t="shared" si="213"/>
        <v>0</v>
      </c>
      <c r="AD232" s="341">
        <f t="shared" si="213"/>
        <v>0</v>
      </c>
      <c r="AE232" s="341">
        <f t="shared" si="213"/>
        <v>0</v>
      </c>
      <c r="AF232" s="341">
        <f t="shared" si="213"/>
        <v>0</v>
      </c>
      <c r="AG232" s="341">
        <f t="shared" si="213"/>
        <v>0</v>
      </c>
      <c r="AH232" s="341">
        <f t="shared" si="213"/>
        <v>0</v>
      </c>
      <c r="AI232" s="341">
        <f t="shared" si="213"/>
        <v>0</v>
      </c>
      <c r="AJ232" s="341">
        <f t="shared" si="213"/>
        <v>0</v>
      </c>
      <c r="AK232" s="130">
        <f>SUM(F232:AJ232)</f>
        <v>0</v>
      </c>
      <c r="AL232" s="32"/>
      <c r="AM232" s="32"/>
      <c r="AO232" s="227">
        <v>0</v>
      </c>
      <c r="AP232" s="42" t="str">
        <f t="shared" si="208"/>
        <v>MLN</v>
      </c>
      <c r="AQ232" s="14" t="str">
        <f t="shared" si="182"/>
        <v>二次漏れ数（廃却）</v>
      </c>
      <c r="AR232" s="47">
        <f t="shared" si="180"/>
        <v>0</v>
      </c>
      <c r="AT232" s="246" t="s">
        <v>60</v>
      </c>
      <c r="AU232" s="60"/>
      <c r="AV232" s="60"/>
      <c r="AW232" s="60"/>
      <c r="AX232" s="60"/>
    </row>
    <row r="233" spans="1:56" ht="19">
      <c r="A233" s="9">
        <v>1</v>
      </c>
      <c r="B233" s="23" t="str">
        <f>B232</f>
        <v>ＭＫＳ</v>
      </c>
      <c r="C233" s="135" t="s">
        <v>19</v>
      </c>
      <c r="D233" s="136">
        <f>1-D229</f>
        <v>0.92</v>
      </c>
      <c r="E233" s="90"/>
      <c r="F233" s="174">
        <f t="shared" ref="F233:O233" si="214">(F228-F229)+(F231-F232)</f>
        <v>0</v>
      </c>
      <c r="G233" s="174">
        <f t="shared" si="214"/>
        <v>0</v>
      </c>
      <c r="H233" s="174">
        <f t="shared" si="214"/>
        <v>0</v>
      </c>
      <c r="I233" s="174">
        <f t="shared" si="214"/>
        <v>0</v>
      </c>
      <c r="J233" s="174">
        <f t="shared" si="214"/>
        <v>0</v>
      </c>
      <c r="K233" s="174">
        <f t="shared" si="214"/>
        <v>0</v>
      </c>
      <c r="L233" s="174">
        <f t="shared" si="214"/>
        <v>0</v>
      </c>
      <c r="M233" s="174">
        <f t="shared" si="214"/>
        <v>0</v>
      </c>
      <c r="N233" s="174">
        <f t="shared" si="214"/>
        <v>0</v>
      </c>
      <c r="O233" s="174">
        <f t="shared" si="214"/>
        <v>0</v>
      </c>
      <c r="P233" s="174">
        <f t="shared" ref="P233:AJ233" si="215">(P228-P229)+(P231-P232)</f>
        <v>0</v>
      </c>
      <c r="Q233" s="174">
        <f t="shared" si="215"/>
        <v>0</v>
      </c>
      <c r="R233" s="174">
        <f t="shared" si="215"/>
        <v>0</v>
      </c>
      <c r="S233" s="174">
        <f t="shared" si="215"/>
        <v>0</v>
      </c>
      <c r="T233" s="174">
        <f t="shared" si="215"/>
        <v>0</v>
      </c>
      <c r="U233" s="174">
        <f t="shared" si="215"/>
        <v>0</v>
      </c>
      <c r="V233" s="174">
        <f t="shared" si="215"/>
        <v>0</v>
      </c>
      <c r="W233" s="174">
        <f t="shared" si="215"/>
        <v>0</v>
      </c>
      <c r="X233" s="174">
        <f t="shared" si="215"/>
        <v>0</v>
      </c>
      <c r="Y233" s="174">
        <f t="shared" si="215"/>
        <v>0</v>
      </c>
      <c r="Z233" s="174">
        <f t="shared" si="215"/>
        <v>0</v>
      </c>
      <c r="AA233" s="174">
        <f t="shared" si="215"/>
        <v>0</v>
      </c>
      <c r="AB233" s="174">
        <v>300</v>
      </c>
      <c r="AC233" s="174">
        <v>386</v>
      </c>
      <c r="AD233" s="174">
        <v>386</v>
      </c>
      <c r="AE233" s="174">
        <v>230</v>
      </c>
      <c r="AF233" s="174">
        <f t="shared" si="215"/>
        <v>0</v>
      </c>
      <c r="AG233" s="174">
        <f t="shared" si="215"/>
        <v>0</v>
      </c>
      <c r="AH233" s="174">
        <f t="shared" si="215"/>
        <v>0</v>
      </c>
      <c r="AI233" s="174">
        <f t="shared" si="215"/>
        <v>0</v>
      </c>
      <c r="AJ233" s="174">
        <f t="shared" si="215"/>
        <v>0</v>
      </c>
      <c r="AK233" s="167">
        <f>SUM(E233:AJ233)</f>
        <v>1302</v>
      </c>
      <c r="AL233" s="82">
        <f>ROUNDUP(AY233*1.1,0)</f>
        <v>1246</v>
      </c>
      <c r="AM233" s="82">
        <f>ROUNDUP(AZ233*1.1,0)</f>
        <v>1447</v>
      </c>
      <c r="AN233" s="212"/>
      <c r="AO233" s="227">
        <v>0</v>
      </c>
      <c r="AP233" s="42" t="str">
        <f t="shared" si="208"/>
        <v>MLN</v>
      </c>
      <c r="AQ233" s="11" t="str">
        <f t="shared" si="182"/>
        <v>Ｌ３加工計画</v>
      </c>
      <c r="AR233" s="48">
        <f t="shared" si="180"/>
        <v>1302</v>
      </c>
      <c r="AT233" s="248" t="s">
        <v>61</v>
      </c>
      <c r="AU233" s="60"/>
      <c r="AV233" s="60"/>
      <c r="AW233" s="60"/>
      <c r="AX233" s="60"/>
      <c r="AY233" s="12">
        <f>AY363</f>
        <v>1132</v>
      </c>
      <c r="AZ233" s="12">
        <f>AZ363</f>
        <v>1315</v>
      </c>
    </row>
    <row r="234" spans="1:56" ht="19">
      <c r="A234" s="9">
        <v>1</v>
      </c>
      <c r="B234" s="328"/>
      <c r="C234" s="109" t="s">
        <v>20</v>
      </c>
      <c r="D234" s="109"/>
      <c r="E234" s="439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257"/>
      <c r="AG234" s="257"/>
      <c r="AH234" s="257"/>
      <c r="AI234" s="257"/>
      <c r="AJ234" s="257"/>
      <c r="AK234" s="507">
        <f>SUM(F234:AJ234)</f>
        <v>0</v>
      </c>
      <c r="AL234" s="112"/>
      <c r="AM234" s="112"/>
      <c r="AN234" s="207"/>
      <c r="AO234" s="227">
        <v>0</v>
      </c>
      <c r="AP234" s="42" t="str">
        <f t="shared" si="208"/>
        <v>MLN</v>
      </c>
      <c r="AQ234" s="19" t="str">
        <f t="shared" si="182"/>
        <v>組立計画</v>
      </c>
      <c r="AR234" s="49">
        <f t="shared" si="180"/>
        <v>0</v>
      </c>
      <c r="AT234" s="63" t="s">
        <v>62</v>
      </c>
      <c r="AU234" s="60"/>
      <c r="AV234" s="60"/>
      <c r="AW234" s="60"/>
      <c r="AX234" s="60"/>
    </row>
    <row r="235" spans="1:56" ht="19">
      <c r="A235" s="9">
        <v>1</v>
      </c>
      <c r="B235" s="25"/>
      <c r="C235" s="111" t="s">
        <v>66</v>
      </c>
      <c r="D235" s="111"/>
      <c r="E235" s="508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  <c r="AA235" s="267"/>
      <c r="AB235" s="267"/>
      <c r="AC235" s="267"/>
      <c r="AD235" s="267"/>
      <c r="AE235" s="267"/>
      <c r="AF235" s="267"/>
      <c r="AG235" s="267"/>
      <c r="AH235" s="267"/>
      <c r="AI235" s="267"/>
      <c r="AJ235" s="267"/>
      <c r="AK235" s="509">
        <f>SUM(F235:AJ235)</f>
        <v>0</v>
      </c>
      <c r="AL235" s="75"/>
      <c r="AM235" s="75"/>
      <c r="AN235" s="207"/>
      <c r="AO235" s="227">
        <v>0</v>
      </c>
      <c r="AP235" s="42" t="str">
        <f t="shared" si="208"/>
        <v>MLN</v>
      </c>
      <c r="AQ235" s="20" t="str">
        <f t="shared" si="182"/>
        <v>ＳＰ</v>
      </c>
      <c r="AR235" s="50">
        <f t="shared" si="180"/>
        <v>0</v>
      </c>
      <c r="AT235" s="63" t="s">
        <v>62</v>
      </c>
      <c r="AU235" s="60"/>
      <c r="AV235" s="60"/>
      <c r="AW235" s="60"/>
      <c r="AX235" s="60"/>
    </row>
    <row r="236" spans="1:56" ht="19">
      <c r="A236" s="9">
        <v>1</v>
      </c>
      <c r="B236" s="13" t="s">
        <v>129</v>
      </c>
      <c r="C236" s="152" t="s">
        <v>21</v>
      </c>
      <c r="D236" s="152"/>
      <c r="E236" s="510"/>
      <c r="F236" s="259">
        <f t="shared" ref="F236:AJ236" si="216">SUBTOTAL(9,L234:L235)</f>
        <v>0</v>
      </c>
      <c r="G236" s="259">
        <f t="shared" si="216"/>
        <v>0</v>
      </c>
      <c r="H236" s="259">
        <f t="shared" si="216"/>
        <v>0</v>
      </c>
      <c r="I236" s="259">
        <f t="shared" si="216"/>
        <v>0</v>
      </c>
      <c r="J236" s="259">
        <f t="shared" si="216"/>
        <v>0</v>
      </c>
      <c r="K236" s="259">
        <f t="shared" si="216"/>
        <v>0</v>
      </c>
      <c r="L236" s="259">
        <f t="shared" si="216"/>
        <v>0</v>
      </c>
      <c r="M236" s="259">
        <f t="shared" si="216"/>
        <v>0</v>
      </c>
      <c r="N236" s="259">
        <f t="shared" si="216"/>
        <v>0</v>
      </c>
      <c r="O236" s="259">
        <f t="shared" si="216"/>
        <v>0</v>
      </c>
      <c r="P236" s="259">
        <f t="shared" si="216"/>
        <v>0</v>
      </c>
      <c r="Q236" s="259">
        <f t="shared" si="216"/>
        <v>0</v>
      </c>
      <c r="R236" s="259">
        <f t="shared" si="216"/>
        <v>0</v>
      </c>
      <c r="S236" s="259">
        <f t="shared" si="216"/>
        <v>0</v>
      </c>
      <c r="T236" s="259">
        <f t="shared" si="216"/>
        <v>0</v>
      </c>
      <c r="U236" s="259">
        <f t="shared" si="216"/>
        <v>0</v>
      </c>
      <c r="V236" s="259">
        <f t="shared" si="216"/>
        <v>0</v>
      </c>
      <c r="W236" s="259">
        <f t="shared" si="216"/>
        <v>0</v>
      </c>
      <c r="X236" s="259">
        <f t="shared" si="216"/>
        <v>0</v>
      </c>
      <c r="Y236" s="259">
        <f t="shared" si="216"/>
        <v>0</v>
      </c>
      <c r="Z236" s="259">
        <f t="shared" si="216"/>
        <v>0</v>
      </c>
      <c r="AA236" s="259">
        <f t="shared" si="216"/>
        <v>0</v>
      </c>
      <c r="AB236" s="259">
        <f t="shared" si="216"/>
        <v>0</v>
      </c>
      <c r="AC236" s="259">
        <f t="shared" si="216"/>
        <v>0</v>
      </c>
      <c r="AD236" s="259">
        <f t="shared" si="216"/>
        <v>0</v>
      </c>
      <c r="AE236" s="259">
        <f t="shared" si="216"/>
        <v>0</v>
      </c>
      <c r="AF236" s="259">
        <f t="shared" si="216"/>
        <v>0</v>
      </c>
      <c r="AG236" s="259">
        <f t="shared" si="216"/>
        <v>0</v>
      </c>
      <c r="AH236" s="259">
        <f t="shared" si="216"/>
        <v>0</v>
      </c>
      <c r="AI236" s="259">
        <f t="shared" si="216"/>
        <v>0</v>
      </c>
      <c r="AJ236" s="259">
        <f t="shared" si="216"/>
        <v>0</v>
      </c>
      <c r="AK236" s="511">
        <f>SUM(F236:AJ236)</f>
        <v>0</v>
      </c>
      <c r="AL236" s="32"/>
      <c r="AM236" s="32"/>
      <c r="AO236" s="227">
        <v>0</v>
      </c>
      <c r="AP236" s="42" t="str">
        <f t="shared" si="208"/>
        <v>MLN</v>
      </c>
      <c r="AQ236" s="21" t="str">
        <f t="shared" si="182"/>
        <v>解体</v>
      </c>
      <c r="AR236" s="51">
        <f t="shared" si="180"/>
        <v>0</v>
      </c>
      <c r="AT236" s="246" t="s">
        <v>60</v>
      </c>
      <c r="AU236" s="60"/>
      <c r="AV236" s="60"/>
      <c r="AW236" s="60"/>
      <c r="AX236" s="60"/>
    </row>
    <row r="237" spans="1:56" ht="19">
      <c r="A237" s="9">
        <v>1</v>
      </c>
      <c r="B237" s="30" t="s">
        <v>130</v>
      </c>
      <c r="C237" s="153" t="s">
        <v>22</v>
      </c>
      <c r="D237" s="153"/>
      <c r="E237" s="512"/>
      <c r="F237" s="260">
        <f t="shared" ref="F237:AJ237" si="217">E237+F233-F236</f>
        <v>0</v>
      </c>
      <c r="G237" s="260">
        <f t="shared" si="217"/>
        <v>0</v>
      </c>
      <c r="H237" s="260">
        <f t="shared" si="217"/>
        <v>0</v>
      </c>
      <c r="I237" s="260">
        <f t="shared" si="217"/>
        <v>0</v>
      </c>
      <c r="J237" s="260">
        <f t="shared" si="217"/>
        <v>0</v>
      </c>
      <c r="K237" s="260">
        <f t="shared" si="217"/>
        <v>0</v>
      </c>
      <c r="L237" s="260">
        <f t="shared" si="217"/>
        <v>0</v>
      </c>
      <c r="M237" s="260">
        <f t="shared" si="217"/>
        <v>0</v>
      </c>
      <c r="N237" s="260">
        <f t="shared" si="217"/>
        <v>0</v>
      </c>
      <c r="O237" s="260">
        <f t="shared" si="217"/>
        <v>0</v>
      </c>
      <c r="P237" s="260">
        <f t="shared" si="217"/>
        <v>0</v>
      </c>
      <c r="Q237" s="260">
        <f t="shared" si="217"/>
        <v>0</v>
      </c>
      <c r="R237" s="260">
        <f t="shared" si="217"/>
        <v>0</v>
      </c>
      <c r="S237" s="260">
        <f t="shared" si="217"/>
        <v>0</v>
      </c>
      <c r="T237" s="260">
        <f t="shared" si="217"/>
        <v>0</v>
      </c>
      <c r="U237" s="260">
        <f t="shared" si="217"/>
        <v>0</v>
      </c>
      <c r="V237" s="260">
        <f t="shared" si="217"/>
        <v>0</v>
      </c>
      <c r="W237" s="260">
        <f t="shared" si="217"/>
        <v>0</v>
      </c>
      <c r="X237" s="260">
        <f t="shared" si="217"/>
        <v>0</v>
      </c>
      <c r="Y237" s="260">
        <f t="shared" si="217"/>
        <v>0</v>
      </c>
      <c r="Z237" s="260">
        <f t="shared" si="217"/>
        <v>0</v>
      </c>
      <c r="AA237" s="260">
        <f t="shared" si="217"/>
        <v>0</v>
      </c>
      <c r="AB237" s="260">
        <f t="shared" si="217"/>
        <v>300</v>
      </c>
      <c r="AC237" s="260">
        <f t="shared" si="217"/>
        <v>686</v>
      </c>
      <c r="AD237" s="260">
        <f t="shared" si="217"/>
        <v>1072</v>
      </c>
      <c r="AE237" s="260">
        <f t="shared" si="217"/>
        <v>1302</v>
      </c>
      <c r="AF237" s="260">
        <f t="shared" si="217"/>
        <v>1302</v>
      </c>
      <c r="AG237" s="260">
        <f t="shared" si="217"/>
        <v>1302</v>
      </c>
      <c r="AH237" s="260">
        <f t="shared" si="217"/>
        <v>1302</v>
      </c>
      <c r="AI237" s="260">
        <f t="shared" si="217"/>
        <v>1302</v>
      </c>
      <c r="AJ237" s="260">
        <f t="shared" si="217"/>
        <v>1302</v>
      </c>
      <c r="AK237" s="513"/>
      <c r="AL237" s="32"/>
      <c r="AM237" s="32"/>
      <c r="AO237" s="227">
        <v>0</v>
      </c>
      <c r="AP237" s="42" t="str">
        <f t="shared" si="208"/>
        <v>MLN</v>
      </c>
      <c r="AQ237" s="22" t="str">
        <f t="shared" si="182"/>
        <v>解体在庫</v>
      </c>
      <c r="AR237" s="52">
        <f t="shared" si="180"/>
        <v>0</v>
      </c>
      <c r="AT237" s="246" t="s">
        <v>60</v>
      </c>
      <c r="AU237" s="60"/>
      <c r="AV237" s="60"/>
      <c r="AW237" s="60"/>
      <c r="AX237" s="60"/>
    </row>
    <row r="238" spans="1:56" ht="19.5" thickBot="1">
      <c r="A238" s="9">
        <v>1</v>
      </c>
      <c r="B238" s="85" t="s">
        <v>131</v>
      </c>
      <c r="C238" s="138" t="s">
        <v>23</v>
      </c>
      <c r="D238" s="138"/>
      <c r="E238" s="514">
        <v>1648</v>
      </c>
      <c r="F238" s="262">
        <f>'102期6月(ｾﾙ①) '!F56</f>
        <v>1186</v>
      </c>
      <c r="G238" s="262">
        <f>'102期6月(ｾﾙ①) '!G56</f>
        <v>1240</v>
      </c>
      <c r="H238" s="262">
        <f>'102期6月(ｾﾙ①) '!H56</f>
        <v>1297</v>
      </c>
      <c r="I238" s="262">
        <f>'102期6月(ｾﾙ①) '!I56</f>
        <v>1354</v>
      </c>
      <c r="J238" s="262">
        <f>'102期6月(ｾﾙ①) '!J56</f>
        <v>1411</v>
      </c>
      <c r="K238" s="262">
        <f>'102期6月(ｾﾙ①) '!K56</f>
        <v>1465</v>
      </c>
      <c r="L238" s="262">
        <f>'102期6月(ｾﾙ①) '!L56</f>
        <v>1465</v>
      </c>
      <c r="M238" s="262">
        <f>'102期6月(ｾﾙ①) '!M56</f>
        <v>1465</v>
      </c>
      <c r="N238" s="262">
        <f>'102期6月(ｾﾙ①) '!N56</f>
        <v>1519</v>
      </c>
      <c r="O238" s="262">
        <f>'102期6月(ｾﾙ①) '!O56</f>
        <v>1576</v>
      </c>
      <c r="P238" s="262">
        <f>'102期6月(ｾﾙ①) '!P56</f>
        <v>1633</v>
      </c>
      <c r="Q238" s="262">
        <f>'102期6月(ｾﾙ①) '!Q56</f>
        <v>1690</v>
      </c>
      <c r="R238" s="262">
        <f>'102期6月(ｾﾙ①) '!R56</f>
        <v>1744</v>
      </c>
      <c r="S238" s="262">
        <f>'102期6月(ｾﾙ①) '!S56</f>
        <v>1744</v>
      </c>
      <c r="T238" s="262">
        <f>'102期6月(ｾﾙ①) '!T56</f>
        <v>1744</v>
      </c>
      <c r="U238" s="262">
        <f>'102期6月(ｾﾙ①) '!U56</f>
        <v>1798</v>
      </c>
      <c r="V238" s="262">
        <f>'102期6月(ｾﾙ①) '!V56</f>
        <v>1855</v>
      </c>
      <c r="W238" s="262">
        <f>'102期6月(ｾﾙ①) '!W56</f>
        <v>1912</v>
      </c>
      <c r="X238" s="262">
        <f>'102期6月(ｾﾙ①) '!X56</f>
        <v>1969</v>
      </c>
      <c r="Y238" s="262">
        <f>'102期6月(ｾﾙ①) '!Y56</f>
        <v>2023</v>
      </c>
      <c r="Z238" s="262">
        <f>'102期6月(ｾﾙ①) '!Z56</f>
        <v>2023</v>
      </c>
      <c r="AA238" s="262">
        <f>'102期6月(ｾﾙ①) '!AA56</f>
        <v>2023</v>
      </c>
      <c r="AB238" s="262">
        <f>'102期6月(ｾﾙ①) '!AB56</f>
        <v>2377</v>
      </c>
      <c r="AC238" s="262">
        <f>'102期6月(ｾﾙ①) '!AC56</f>
        <v>2820</v>
      </c>
      <c r="AD238" s="262">
        <f>'102期6月(ｾﾙ①) '!AD56</f>
        <v>3263</v>
      </c>
      <c r="AE238" s="262">
        <f>'102期6月(ｾﾙ①) '!AE56</f>
        <v>3550</v>
      </c>
      <c r="AF238" s="262">
        <f>'102期6月(ｾﾙ①) '!AF56</f>
        <v>3604</v>
      </c>
      <c r="AG238" s="262">
        <f>'102期6月(ｾﾙ①) '!AG56</f>
        <v>3604</v>
      </c>
      <c r="AH238" s="262">
        <f>'102期6月(ｾﾙ①) '!AH56</f>
        <v>3604</v>
      </c>
      <c r="AI238" s="262">
        <f>'102期6月(ｾﾙ①) '!AI56</f>
        <v>3658</v>
      </c>
      <c r="AJ238" s="262">
        <f>'102期6月(ｾﾙ①) '!AJ56</f>
        <v>3658</v>
      </c>
      <c r="AK238" s="515">
        <f>AJ238</f>
        <v>3658</v>
      </c>
      <c r="AL238" s="33"/>
      <c r="AM238" s="33"/>
      <c r="AN238" s="9">
        <f>AK238-AL234</f>
        <v>3658</v>
      </c>
      <c r="AO238" s="227">
        <v>0</v>
      </c>
      <c r="AP238" s="53" t="str">
        <f t="shared" si="208"/>
        <v>MLN</v>
      </c>
      <c r="AQ238" s="24" t="str">
        <f t="shared" si="182"/>
        <v>完成品在庫</v>
      </c>
      <c r="AR238" s="54">
        <f t="shared" si="180"/>
        <v>3658</v>
      </c>
      <c r="AT238" s="246" t="s">
        <v>60</v>
      </c>
      <c r="AU238" s="60"/>
      <c r="AV238" s="60"/>
      <c r="AW238" s="60"/>
      <c r="AX238" s="60"/>
      <c r="BD238" s="250">
        <f>MIN(F238:AJ238)</f>
        <v>1186</v>
      </c>
    </row>
    <row r="239" spans="1:56" ht="18.75" customHeight="1">
      <c r="A239" s="9">
        <v>1</v>
      </c>
      <c r="B239" s="160" t="s">
        <v>136</v>
      </c>
      <c r="C239" s="99" t="s">
        <v>12</v>
      </c>
      <c r="D239" s="99"/>
      <c r="E239" s="89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00">
        <f>SUM(F239:AJ239)</f>
        <v>0</v>
      </c>
      <c r="AL239" s="96">
        <f>ROUNDUP(AL246/0.92,0)</f>
        <v>4005</v>
      </c>
      <c r="AM239" s="96">
        <f>ROUNDUP(AM246/0.92,0)</f>
        <v>4424</v>
      </c>
      <c r="AN239" s="251"/>
      <c r="AO239" s="227">
        <v>0</v>
      </c>
      <c r="AP239" s="40" t="str">
        <f>B239</f>
        <v>ＭＫＳ</v>
      </c>
      <c r="AQ239" s="29" t="str">
        <f t="shared" si="182"/>
        <v>素材納入計画</v>
      </c>
      <c r="AR239" s="41">
        <f t="shared" si="180"/>
        <v>0</v>
      </c>
      <c r="AT239" s="247" t="s">
        <v>59</v>
      </c>
      <c r="AU239" s="60"/>
      <c r="AV239" s="60"/>
      <c r="AW239" s="60"/>
      <c r="AX239" s="60"/>
    </row>
    <row r="240" spans="1:56" ht="18.75" customHeight="1">
      <c r="A240" s="9">
        <v>1</v>
      </c>
      <c r="B240" s="158" t="s">
        <v>137</v>
      </c>
      <c r="C240" s="145" t="s">
        <v>125</v>
      </c>
      <c r="D240" s="154"/>
      <c r="E240" s="35" t="e">
        <f>#REF!</f>
        <v>#REF!</v>
      </c>
      <c r="F240" s="345" t="e">
        <f t="shared" ref="F240:AJ240" si="218">E240+F239-F241</f>
        <v>#REF!</v>
      </c>
      <c r="G240" s="345" t="e">
        <f t="shared" si="218"/>
        <v>#REF!</v>
      </c>
      <c r="H240" s="345" t="e">
        <f t="shared" si="218"/>
        <v>#REF!</v>
      </c>
      <c r="I240" s="345" t="e">
        <f t="shared" si="218"/>
        <v>#REF!</v>
      </c>
      <c r="J240" s="345" t="e">
        <f t="shared" si="218"/>
        <v>#REF!</v>
      </c>
      <c r="K240" s="345" t="e">
        <f t="shared" si="218"/>
        <v>#REF!</v>
      </c>
      <c r="L240" s="345" t="e">
        <f t="shared" si="218"/>
        <v>#REF!</v>
      </c>
      <c r="M240" s="345" t="e">
        <f t="shared" si="218"/>
        <v>#REF!</v>
      </c>
      <c r="N240" s="345" t="e">
        <f t="shared" si="218"/>
        <v>#REF!</v>
      </c>
      <c r="O240" s="345" t="e">
        <f t="shared" si="218"/>
        <v>#REF!</v>
      </c>
      <c r="P240" s="345" t="e">
        <f t="shared" si="218"/>
        <v>#REF!</v>
      </c>
      <c r="Q240" s="345" t="e">
        <f t="shared" si="218"/>
        <v>#REF!</v>
      </c>
      <c r="R240" s="345" t="e">
        <f t="shared" si="218"/>
        <v>#REF!</v>
      </c>
      <c r="S240" s="345" t="e">
        <f t="shared" si="218"/>
        <v>#REF!</v>
      </c>
      <c r="T240" s="345" t="e">
        <f t="shared" si="218"/>
        <v>#REF!</v>
      </c>
      <c r="U240" s="345" t="e">
        <f t="shared" si="218"/>
        <v>#REF!</v>
      </c>
      <c r="V240" s="345" t="e">
        <f t="shared" si="218"/>
        <v>#REF!</v>
      </c>
      <c r="W240" s="345" t="e">
        <f t="shared" si="218"/>
        <v>#REF!</v>
      </c>
      <c r="X240" s="345" t="e">
        <f t="shared" si="218"/>
        <v>#REF!</v>
      </c>
      <c r="Y240" s="345" t="e">
        <f t="shared" si="218"/>
        <v>#REF!</v>
      </c>
      <c r="Z240" s="345" t="e">
        <f t="shared" si="218"/>
        <v>#REF!</v>
      </c>
      <c r="AA240" s="345" t="e">
        <f t="shared" si="218"/>
        <v>#REF!</v>
      </c>
      <c r="AB240" s="345" t="e">
        <f t="shared" si="218"/>
        <v>#REF!</v>
      </c>
      <c r="AC240" s="345" t="e">
        <f t="shared" si="218"/>
        <v>#REF!</v>
      </c>
      <c r="AD240" s="345" t="e">
        <f t="shared" si="218"/>
        <v>#REF!</v>
      </c>
      <c r="AE240" s="345" t="e">
        <f t="shared" si="218"/>
        <v>#REF!</v>
      </c>
      <c r="AF240" s="345" t="e">
        <f t="shared" si="218"/>
        <v>#REF!</v>
      </c>
      <c r="AG240" s="345" t="e">
        <f t="shared" si="218"/>
        <v>#REF!</v>
      </c>
      <c r="AH240" s="345" t="e">
        <f t="shared" si="218"/>
        <v>#REF!</v>
      </c>
      <c r="AI240" s="345" t="e">
        <f t="shared" si="218"/>
        <v>#REF!</v>
      </c>
      <c r="AJ240" s="345" t="e">
        <f t="shared" si="218"/>
        <v>#REF!</v>
      </c>
      <c r="AK240" s="170" t="e">
        <f>AJ240</f>
        <v>#REF!</v>
      </c>
      <c r="AL240" s="32"/>
      <c r="AM240" s="32"/>
      <c r="AO240" s="227">
        <v>0</v>
      </c>
      <c r="AP240" s="42" t="str">
        <f t="shared" ref="AP240:AP251" si="219">AP239</f>
        <v>ＭＫＳ</v>
      </c>
      <c r="AQ240" s="14" t="str">
        <f t="shared" si="182"/>
        <v>素材在庫計画</v>
      </c>
      <c r="AR240" s="43" t="e">
        <f t="shared" si="180"/>
        <v>#REF!</v>
      </c>
      <c r="AT240" s="246" t="s">
        <v>60</v>
      </c>
      <c r="AU240" s="60"/>
      <c r="AV240" s="60"/>
      <c r="AW240" s="60"/>
      <c r="AX240" s="60"/>
    </row>
    <row r="241" spans="1:56" ht="18.75" customHeight="1">
      <c r="A241" s="9">
        <v>1</v>
      </c>
      <c r="B241" s="26"/>
      <c r="C241" s="135" t="s">
        <v>14</v>
      </c>
      <c r="D241" s="135"/>
      <c r="E241" s="90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67">
        <f>SUM(E241:AJ241)</f>
        <v>0</v>
      </c>
      <c r="AL241" s="123"/>
      <c r="AM241" s="123"/>
      <c r="AN241" s="211"/>
      <c r="AO241" s="227">
        <v>0</v>
      </c>
      <c r="AP241" s="42" t="str">
        <f t="shared" si="219"/>
        <v>ＭＫＳ</v>
      </c>
      <c r="AQ241" s="16" t="str">
        <f t="shared" si="182"/>
        <v>圧検加工計画</v>
      </c>
      <c r="AR241" s="44">
        <f t="shared" si="180"/>
        <v>0</v>
      </c>
      <c r="AT241" s="248" t="s">
        <v>61</v>
      </c>
      <c r="AU241" s="60"/>
      <c r="AV241" s="60"/>
      <c r="AW241" s="60"/>
      <c r="AX241" s="60"/>
    </row>
    <row r="242" spans="1:56" ht="18.75" customHeight="1">
      <c r="A242" s="9">
        <v>0</v>
      </c>
      <c r="B242" s="23">
        <f>B241</f>
        <v>0</v>
      </c>
      <c r="C242" s="146" t="s">
        <v>15</v>
      </c>
      <c r="D242" s="147">
        <v>0.05</v>
      </c>
      <c r="E242" s="80"/>
      <c r="F242" s="337">
        <f t="shared" ref="F242:O242" si="220">ROUND(F241*$D242,0)</f>
        <v>0</v>
      </c>
      <c r="G242" s="337">
        <f t="shared" si="220"/>
        <v>0</v>
      </c>
      <c r="H242" s="337">
        <f t="shared" si="220"/>
        <v>0</v>
      </c>
      <c r="I242" s="337">
        <f t="shared" si="220"/>
        <v>0</v>
      </c>
      <c r="J242" s="337">
        <f t="shared" si="220"/>
        <v>0</v>
      </c>
      <c r="K242" s="337">
        <f t="shared" si="220"/>
        <v>0</v>
      </c>
      <c r="L242" s="337">
        <f t="shared" si="220"/>
        <v>0</v>
      </c>
      <c r="M242" s="337">
        <f t="shared" si="220"/>
        <v>0</v>
      </c>
      <c r="N242" s="337">
        <f t="shared" si="220"/>
        <v>0</v>
      </c>
      <c r="O242" s="337">
        <f t="shared" si="220"/>
        <v>0</v>
      </c>
      <c r="P242" s="337">
        <f t="shared" ref="P242:AJ242" si="221">ROUND(P241*$D242,0)</f>
        <v>0</v>
      </c>
      <c r="Q242" s="337">
        <f t="shared" si="221"/>
        <v>0</v>
      </c>
      <c r="R242" s="337">
        <f t="shared" si="221"/>
        <v>0</v>
      </c>
      <c r="S242" s="337">
        <f t="shared" si="221"/>
        <v>0</v>
      </c>
      <c r="T242" s="337">
        <f t="shared" si="221"/>
        <v>0</v>
      </c>
      <c r="U242" s="337">
        <f t="shared" si="221"/>
        <v>0</v>
      </c>
      <c r="V242" s="337">
        <f t="shared" si="221"/>
        <v>0</v>
      </c>
      <c r="W242" s="337">
        <f t="shared" si="221"/>
        <v>0</v>
      </c>
      <c r="X242" s="337">
        <f t="shared" si="221"/>
        <v>0</v>
      </c>
      <c r="Y242" s="337">
        <f t="shared" si="221"/>
        <v>0</v>
      </c>
      <c r="Z242" s="337">
        <f t="shared" si="221"/>
        <v>0</v>
      </c>
      <c r="AA242" s="337">
        <f t="shared" si="221"/>
        <v>0</v>
      </c>
      <c r="AB242" s="337">
        <f t="shared" si="221"/>
        <v>0</v>
      </c>
      <c r="AC242" s="337">
        <f t="shared" si="221"/>
        <v>0</v>
      </c>
      <c r="AD242" s="337">
        <f t="shared" si="221"/>
        <v>0</v>
      </c>
      <c r="AE242" s="337">
        <f t="shared" si="221"/>
        <v>0</v>
      </c>
      <c r="AF242" s="337">
        <f t="shared" si="221"/>
        <v>0</v>
      </c>
      <c r="AG242" s="337">
        <f t="shared" si="221"/>
        <v>0</v>
      </c>
      <c r="AH242" s="337">
        <f t="shared" si="221"/>
        <v>0</v>
      </c>
      <c r="AI242" s="337">
        <f t="shared" si="221"/>
        <v>0</v>
      </c>
      <c r="AJ242" s="337">
        <f t="shared" si="221"/>
        <v>0</v>
      </c>
      <c r="AK242" s="128">
        <f>SUM(F242:AJ242)</f>
        <v>0</v>
      </c>
      <c r="AL242" s="32"/>
      <c r="AM242" s="32"/>
      <c r="AO242" s="227">
        <v>0</v>
      </c>
      <c r="AP242" s="42" t="str">
        <f t="shared" si="219"/>
        <v>ＭＫＳ</v>
      </c>
      <c r="AQ242" s="17" t="str">
        <f t="shared" si="182"/>
        <v>一次漏れ数</v>
      </c>
      <c r="AR242" s="45">
        <f t="shared" si="180"/>
        <v>0</v>
      </c>
      <c r="AT242" s="246" t="s">
        <v>60</v>
      </c>
      <c r="AU242" s="60"/>
      <c r="AV242" s="60"/>
      <c r="AW242" s="60"/>
      <c r="AX242" s="60"/>
    </row>
    <row r="243" spans="1:56" ht="18.75" customHeight="1">
      <c r="A243" s="9">
        <v>0</v>
      </c>
      <c r="B243" s="23">
        <f>B242</f>
        <v>0</v>
      </c>
      <c r="C243" s="148" t="s">
        <v>16</v>
      </c>
      <c r="D243" s="149"/>
      <c r="E243" s="66"/>
      <c r="F243" s="339">
        <f t="shared" ref="F243:AJ243" si="222">E243+F242-F244</f>
        <v>0</v>
      </c>
      <c r="G243" s="339">
        <f t="shared" si="222"/>
        <v>0</v>
      </c>
      <c r="H243" s="339">
        <f t="shared" si="222"/>
        <v>0</v>
      </c>
      <c r="I243" s="339">
        <f t="shared" si="222"/>
        <v>0</v>
      </c>
      <c r="J243" s="339">
        <f t="shared" si="222"/>
        <v>0</v>
      </c>
      <c r="K243" s="339">
        <f t="shared" si="222"/>
        <v>0</v>
      </c>
      <c r="L243" s="339">
        <f t="shared" si="222"/>
        <v>0</v>
      </c>
      <c r="M243" s="339">
        <f t="shared" si="222"/>
        <v>0</v>
      </c>
      <c r="N243" s="339">
        <f t="shared" si="222"/>
        <v>0</v>
      </c>
      <c r="O243" s="339">
        <f t="shared" si="222"/>
        <v>0</v>
      </c>
      <c r="P243" s="339">
        <f t="shared" si="222"/>
        <v>0</v>
      </c>
      <c r="Q243" s="339">
        <f t="shared" si="222"/>
        <v>0</v>
      </c>
      <c r="R243" s="339">
        <f t="shared" si="222"/>
        <v>0</v>
      </c>
      <c r="S243" s="339">
        <f t="shared" si="222"/>
        <v>0</v>
      </c>
      <c r="T243" s="339">
        <f t="shared" si="222"/>
        <v>0</v>
      </c>
      <c r="U243" s="339">
        <f t="shared" si="222"/>
        <v>0</v>
      </c>
      <c r="V243" s="339">
        <f t="shared" si="222"/>
        <v>0</v>
      </c>
      <c r="W243" s="339">
        <f t="shared" si="222"/>
        <v>0</v>
      </c>
      <c r="X243" s="339">
        <f t="shared" si="222"/>
        <v>0</v>
      </c>
      <c r="Y243" s="339">
        <f t="shared" si="222"/>
        <v>0</v>
      </c>
      <c r="Z243" s="339">
        <f t="shared" si="222"/>
        <v>0</v>
      </c>
      <c r="AA243" s="339">
        <f t="shared" si="222"/>
        <v>0</v>
      </c>
      <c r="AB243" s="339">
        <f t="shared" si="222"/>
        <v>0</v>
      </c>
      <c r="AC243" s="339">
        <f t="shared" si="222"/>
        <v>0</v>
      </c>
      <c r="AD243" s="339">
        <f t="shared" si="222"/>
        <v>0</v>
      </c>
      <c r="AE243" s="339">
        <f t="shared" si="222"/>
        <v>0</v>
      </c>
      <c r="AF243" s="339">
        <f t="shared" si="222"/>
        <v>0</v>
      </c>
      <c r="AG243" s="339">
        <f t="shared" si="222"/>
        <v>0</v>
      </c>
      <c r="AH243" s="339">
        <f t="shared" si="222"/>
        <v>0</v>
      </c>
      <c r="AI243" s="339">
        <f t="shared" si="222"/>
        <v>0</v>
      </c>
      <c r="AJ243" s="339">
        <f t="shared" si="222"/>
        <v>0</v>
      </c>
      <c r="AK243" s="129">
        <f>AJ243</f>
        <v>0</v>
      </c>
      <c r="AL243" s="32"/>
      <c r="AM243" s="32"/>
      <c r="AO243" s="227">
        <v>0</v>
      </c>
      <c r="AP243" s="42" t="str">
        <f t="shared" si="219"/>
        <v>ＭＫＳ</v>
      </c>
      <c r="AQ243" s="18" t="str">
        <f t="shared" si="182"/>
        <v>一次漏れ在庫</v>
      </c>
      <c r="AR243" s="46">
        <f t="shared" si="180"/>
        <v>0</v>
      </c>
      <c r="AT243" s="246" t="s">
        <v>60</v>
      </c>
      <c r="AU243" s="60"/>
      <c r="AV243" s="60"/>
      <c r="AW243" s="60"/>
      <c r="AX243" s="60"/>
    </row>
    <row r="244" spans="1:56" ht="18.75" customHeight="1">
      <c r="A244" s="9">
        <v>0</v>
      </c>
      <c r="B244" s="23">
        <f>B243</f>
        <v>0</v>
      </c>
      <c r="C244" s="148" t="s">
        <v>17</v>
      </c>
      <c r="D244" s="149"/>
      <c r="E244" s="80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9"/>
      <c r="AG244" s="339"/>
      <c r="AH244" s="339"/>
      <c r="AI244" s="339"/>
      <c r="AJ244" s="339"/>
      <c r="AK244" s="129">
        <f>SUM(F244:AJ244)</f>
        <v>0</v>
      </c>
      <c r="AL244" s="32"/>
      <c r="AM244" s="32"/>
      <c r="AO244" s="227">
        <v>0</v>
      </c>
      <c r="AP244" s="42" t="str">
        <f t="shared" si="219"/>
        <v>ＭＫＳ</v>
      </c>
      <c r="AQ244" s="18" t="str">
        <f t="shared" si="182"/>
        <v>二次圧検計画</v>
      </c>
      <c r="AR244" s="46">
        <f t="shared" si="180"/>
        <v>0</v>
      </c>
      <c r="AT244" s="246" t="s">
        <v>60</v>
      </c>
      <c r="AU244" s="60"/>
      <c r="AV244" s="60"/>
      <c r="AW244" s="60"/>
      <c r="AX244" s="60"/>
    </row>
    <row r="245" spans="1:56" ht="18.75" customHeight="1">
      <c r="A245" s="9">
        <v>0</v>
      </c>
      <c r="B245" s="23">
        <f>B244</f>
        <v>0</v>
      </c>
      <c r="C245" s="150" t="s">
        <v>18</v>
      </c>
      <c r="D245" s="151">
        <v>0.5</v>
      </c>
      <c r="E245" s="81"/>
      <c r="F245" s="341">
        <f t="shared" ref="F245:O245" si="223">ROUND(F244*$D245,0)</f>
        <v>0</v>
      </c>
      <c r="G245" s="341">
        <f t="shared" si="223"/>
        <v>0</v>
      </c>
      <c r="H245" s="341">
        <f t="shared" si="223"/>
        <v>0</v>
      </c>
      <c r="I245" s="341">
        <f t="shared" si="223"/>
        <v>0</v>
      </c>
      <c r="J245" s="341">
        <f t="shared" si="223"/>
        <v>0</v>
      </c>
      <c r="K245" s="341">
        <f t="shared" si="223"/>
        <v>0</v>
      </c>
      <c r="L245" s="341">
        <f t="shared" si="223"/>
        <v>0</v>
      </c>
      <c r="M245" s="341">
        <f t="shared" si="223"/>
        <v>0</v>
      </c>
      <c r="N245" s="341">
        <f t="shared" si="223"/>
        <v>0</v>
      </c>
      <c r="O245" s="341">
        <f t="shared" si="223"/>
        <v>0</v>
      </c>
      <c r="P245" s="341">
        <f t="shared" ref="P245:AJ245" si="224">ROUND(P244*$D245,0)</f>
        <v>0</v>
      </c>
      <c r="Q245" s="341">
        <f t="shared" si="224"/>
        <v>0</v>
      </c>
      <c r="R245" s="341">
        <f t="shared" si="224"/>
        <v>0</v>
      </c>
      <c r="S245" s="341">
        <f t="shared" si="224"/>
        <v>0</v>
      </c>
      <c r="T245" s="341">
        <f t="shared" si="224"/>
        <v>0</v>
      </c>
      <c r="U245" s="341">
        <f t="shared" si="224"/>
        <v>0</v>
      </c>
      <c r="V245" s="341">
        <f t="shared" si="224"/>
        <v>0</v>
      </c>
      <c r="W245" s="341">
        <f t="shared" si="224"/>
        <v>0</v>
      </c>
      <c r="X245" s="341">
        <f t="shared" si="224"/>
        <v>0</v>
      </c>
      <c r="Y245" s="341">
        <f t="shared" si="224"/>
        <v>0</v>
      </c>
      <c r="Z245" s="341">
        <f t="shared" si="224"/>
        <v>0</v>
      </c>
      <c r="AA245" s="341">
        <f t="shared" si="224"/>
        <v>0</v>
      </c>
      <c r="AB245" s="341">
        <f t="shared" si="224"/>
        <v>0</v>
      </c>
      <c r="AC245" s="341">
        <f t="shared" si="224"/>
        <v>0</v>
      </c>
      <c r="AD245" s="341">
        <f t="shared" si="224"/>
        <v>0</v>
      </c>
      <c r="AE245" s="341">
        <f t="shared" si="224"/>
        <v>0</v>
      </c>
      <c r="AF245" s="341">
        <f t="shared" si="224"/>
        <v>0</v>
      </c>
      <c r="AG245" s="341">
        <f t="shared" si="224"/>
        <v>0</v>
      </c>
      <c r="AH245" s="341">
        <f t="shared" si="224"/>
        <v>0</v>
      </c>
      <c r="AI245" s="341">
        <f t="shared" si="224"/>
        <v>0</v>
      </c>
      <c r="AJ245" s="341">
        <f t="shared" si="224"/>
        <v>0</v>
      </c>
      <c r="AK245" s="130">
        <f>SUM(F245:AJ245)</f>
        <v>0</v>
      </c>
      <c r="AL245" s="32"/>
      <c r="AM245" s="32"/>
      <c r="AO245" s="227">
        <v>0</v>
      </c>
      <c r="AP245" s="42" t="str">
        <f t="shared" si="219"/>
        <v>ＭＫＳ</v>
      </c>
      <c r="AQ245" s="14" t="str">
        <f t="shared" si="182"/>
        <v>二次漏れ数（廃却）</v>
      </c>
      <c r="AR245" s="47">
        <f t="shared" si="180"/>
        <v>0</v>
      </c>
      <c r="AT245" s="246" t="s">
        <v>60</v>
      </c>
      <c r="AU245" s="60"/>
      <c r="AV245" s="60"/>
      <c r="AW245" s="60"/>
      <c r="AX245" s="60"/>
    </row>
    <row r="246" spans="1:56" ht="18.75" customHeight="1">
      <c r="A246" s="9">
        <v>1</v>
      </c>
      <c r="B246" s="23">
        <f>B245</f>
        <v>0</v>
      </c>
      <c r="C246" s="135" t="s">
        <v>19</v>
      </c>
      <c r="D246" s="136">
        <f>1-D242</f>
        <v>0.95</v>
      </c>
      <c r="E246" s="90"/>
      <c r="F246" s="174">
        <f t="shared" ref="F246:O246" si="225">(F241-F242)+(F244-F245)</f>
        <v>0</v>
      </c>
      <c r="G246" s="174">
        <f t="shared" si="225"/>
        <v>0</v>
      </c>
      <c r="H246" s="174">
        <f t="shared" si="225"/>
        <v>0</v>
      </c>
      <c r="I246" s="174">
        <f t="shared" si="225"/>
        <v>0</v>
      </c>
      <c r="J246" s="174">
        <f t="shared" si="225"/>
        <v>0</v>
      </c>
      <c r="K246" s="174">
        <f t="shared" si="225"/>
        <v>0</v>
      </c>
      <c r="L246" s="174">
        <f t="shared" si="225"/>
        <v>0</v>
      </c>
      <c r="M246" s="174">
        <f t="shared" si="225"/>
        <v>0</v>
      </c>
      <c r="N246" s="174">
        <f t="shared" si="225"/>
        <v>0</v>
      </c>
      <c r="O246" s="174">
        <f t="shared" si="225"/>
        <v>0</v>
      </c>
      <c r="P246" s="174">
        <f t="shared" ref="P246:AJ246" si="226">(P241-P242)+(P244-P245)</f>
        <v>0</v>
      </c>
      <c r="Q246" s="174">
        <f t="shared" si="226"/>
        <v>0</v>
      </c>
      <c r="R246" s="174">
        <f t="shared" si="226"/>
        <v>0</v>
      </c>
      <c r="S246" s="174">
        <f t="shared" si="226"/>
        <v>0</v>
      </c>
      <c r="T246" s="174">
        <f t="shared" si="226"/>
        <v>0</v>
      </c>
      <c r="U246" s="174">
        <f t="shared" si="226"/>
        <v>0</v>
      </c>
      <c r="V246" s="174">
        <f t="shared" si="226"/>
        <v>0</v>
      </c>
      <c r="W246" s="174">
        <f t="shared" si="226"/>
        <v>0</v>
      </c>
      <c r="X246" s="174">
        <f t="shared" si="226"/>
        <v>0</v>
      </c>
      <c r="Y246" s="174">
        <f t="shared" si="226"/>
        <v>0</v>
      </c>
      <c r="Z246" s="174">
        <f t="shared" si="226"/>
        <v>0</v>
      </c>
      <c r="AA246" s="174">
        <f t="shared" si="226"/>
        <v>0</v>
      </c>
      <c r="AB246" s="174">
        <f t="shared" si="226"/>
        <v>0</v>
      </c>
      <c r="AC246" s="174">
        <f t="shared" si="226"/>
        <v>0</v>
      </c>
      <c r="AD246" s="174">
        <f t="shared" si="226"/>
        <v>0</v>
      </c>
      <c r="AE246" s="174">
        <f t="shared" si="226"/>
        <v>0</v>
      </c>
      <c r="AF246" s="174">
        <f t="shared" si="226"/>
        <v>0</v>
      </c>
      <c r="AG246" s="174">
        <f t="shared" si="226"/>
        <v>0</v>
      </c>
      <c r="AH246" s="174">
        <f t="shared" si="226"/>
        <v>0</v>
      </c>
      <c r="AI246" s="174">
        <f t="shared" si="226"/>
        <v>0</v>
      </c>
      <c r="AJ246" s="174">
        <f t="shared" si="226"/>
        <v>0</v>
      </c>
      <c r="AK246" s="167">
        <f>SUM(E246:AJ246)</f>
        <v>0</v>
      </c>
      <c r="AL246" s="82">
        <f>ROUNDUP(AY246*1.1,0)</f>
        <v>3684</v>
      </c>
      <c r="AM246" s="82">
        <f>ROUNDUP(AZ246*1.1,0)</f>
        <v>4070</v>
      </c>
      <c r="AN246" s="211"/>
      <c r="AO246" s="227">
        <v>0</v>
      </c>
      <c r="AP246" s="42" t="str">
        <f t="shared" si="219"/>
        <v>ＭＫＳ</v>
      </c>
      <c r="AQ246" s="11" t="str">
        <f t="shared" si="182"/>
        <v>Ｌ３加工計画</v>
      </c>
      <c r="AR246" s="48">
        <f t="shared" si="180"/>
        <v>0</v>
      </c>
      <c r="AT246" s="248" t="s">
        <v>61</v>
      </c>
      <c r="AU246" s="60"/>
      <c r="AV246" s="60"/>
      <c r="AW246" s="60"/>
      <c r="AX246" s="60"/>
      <c r="AY246" s="12">
        <f>AY364</f>
        <v>3349</v>
      </c>
      <c r="AZ246" s="12">
        <f>AZ364</f>
        <v>3700</v>
      </c>
    </row>
    <row r="247" spans="1:56" ht="18.75" customHeight="1">
      <c r="A247" s="9">
        <v>1</v>
      </c>
      <c r="B247" s="25" t="s">
        <v>136</v>
      </c>
      <c r="C247" s="109" t="s">
        <v>20</v>
      </c>
      <c r="D247" s="109"/>
      <c r="E247" s="77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04">
        <f>SUM(F247:AJ247)</f>
        <v>0</v>
      </c>
      <c r="AL247" s="112"/>
      <c r="AM247" s="112"/>
      <c r="AN247" s="207"/>
      <c r="AO247" s="227">
        <v>0</v>
      </c>
      <c r="AP247" s="42" t="str">
        <f t="shared" si="219"/>
        <v>ＭＫＳ</v>
      </c>
      <c r="AQ247" s="19" t="str">
        <f t="shared" si="182"/>
        <v>組立計画</v>
      </c>
      <c r="AR247" s="49">
        <f t="shared" si="180"/>
        <v>0</v>
      </c>
      <c r="AT247" s="63" t="s">
        <v>62</v>
      </c>
      <c r="AU247" s="60"/>
      <c r="AV247" s="60"/>
      <c r="AW247" s="60"/>
      <c r="AX247" s="60"/>
    </row>
    <row r="248" spans="1:56" ht="18.75" customHeight="1">
      <c r="A248" s="9">
        <v>1</v>
      </c>
      <c r="B248" s="25"/>
      <c r="C248" s="111" t="s">
        <v>66</v>
      </c>
      <c r="D248" s="111"/>
      <c r="E248" s="74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63">
        <f>SUM(F248:AJ248)</f>
        <v>0</v>
      </c>
      <c r="AL248" s="75"/>
      <c r="AM248" s="75"/>
      <c r="AN248" s="207"/>
      <c r="AO248" s="227">
        <v>0</v>
      </c>
      <c r="AP248" s="42" t="str">
        <f t="shared" si="219"/>
        <v>ＭＫＳ</v>
      </c>
      <c r="AQ248" s="20" t="str">
        <f t="shared" si="182"/>
        <v>ＳＰ</v>
      </c>
      <c r="AR248" s="50">
        <f t="shared" si="180"/>
        <v>0</v>
      </c>
      <c r="AT248" s="63" t="s">
        <v>62</v>
      </c>
      <c r="AU248" s="60"/>
      <c r="AV248" s="60"/>
      <c r="AW248" s="60"/>
      <c r="AX248" s="60"/>
    </row>
    <row r="249" spans="1:56" ht="18.75" customHeight="1">
      <c r="A249" s="9">
        <v>1</v>
      </c>
      <c r="B249" s="13" t="s">
        <v>129</v>
      </c>
      <c r="C249" s="152" t="s">
        <v>21</v>
      </c>
      <c r="D249" s="152"/>
      <c r="E249" s="67"/>
      <c r="F249" s="329">
        <f t="shared" ref="F249:AJ249" si="227">SUBTOTAL(9,L247:L248)</f>
        <v>0</v>
      </c>
      <c r="G249" s="329">
        <f t="shared" si="227"/>
        <v>0</v>
      </c>
      <c r="H249" s="329">
        <f t="shared" si="227"/>
        <v>0</v>
      </c>
      <c r="I249" s="329">
        <f t="shared" si="227"/>
        <v>0</v>
      </c>
      <c r="J249" s="329">
        <f t="shared" si="227"/>
        <v>0</v>
      </c>
      <c r="K249" s="329">
        <f t="shared" si="227"/>
        <v>0</v>
      </c>
      <c r="L249" s="329">
        <f t="shared" si="227"/>
        <v>0</v>
      </c>
      <c r="M249" s="329">
        <f t="shared" si="227"/>
        <v>0</v>
      </c>
      <c r="N249" s="329">
        <f t="shared" si="227"/>
        <v>0</v>
      </c>
      <c r="O249" s="329">
        <f t="shared" si="227"/>
        <v>0</v>
      </c>
      <c r="P249" s="329">
        <f t="shared" si="227"/>
        <v>0</v>
      </c>
      <c r="Q249" s="329">
        <f t="shared" si="227"/>
        <v>0</v>
      </c>
      <c r="R249" s="329">
        <f t="shared" si="227"/>
        <v>0</v>
      </c>
      <c r="S249" s="329">
        <f t="shared" si="227"/>
        <v>0</v>
      </c>
      <c r="T249" s="329">
        <f t="shared" si="227"/>
        <v>0</v>
      </c>
      <c r="U249" s="329">
        <f t="shared" si="227"/>
        <v>0</v>
      </c>
      <c r="V249" s="329">
        <f t="shared" si="227"/>
        <v>0</v>
      </c>
      <c r="W249" s="329">
        <f t="shared" si="227"/>
        <v>0</v>
      </c>
      <c r="X249" s="329">
        <f t="shared" si="227"/>
        <v>0</v>
      </c>
      <c r="Y249" s="329">
        <f t="shared" si="227"/>
        <v>0</v>
      </c>
      <c r="Z249" s="329">
        <f t="shared" si="227"/>
        <v>0</v>
      </c>
      <c r="AA249" s="329">
        <f t="shared" si="227"/>
        <v>0</v>
      </c>
      <c r="AB249" s="329">
        <f t="shared" si="227"/>
        <v>0</v>
      </c>
      <c r="AC249" s="329">
        <f t="shared" si="227"/>
        <v>0</v>
      </c>
      <c r="AD249" s="329">
        <f t="shared" si="227"/>
        <v>0</v>
      </c>
      <c r="AE249" s="329">
        <f t="shared" si="227"/>
        <v>0</v>
      </c>
      <c r="AF249" s="329">
        <f t="shared" si="227"/>
        <v>0</v>
      </c>
      <c r="AG249" s="329">
        <f t="shared" si="227"/>
        <v>0</v>
      </c>
      <c r="AH249" s="329">
        <f t="shared" si="227"/>
        <v>0</v>
      </c>
      <c r="AI249" s="329">
        <f t="shared" si="227"/>
        <v>0</v>
      </c>
      <c r="AJ249" s="329">
        <f t="shared" si="227"/>
        <v>0</v>
      </c>
      <c r="AK249" s="164">
        <f>SUM(F249:AJ249)</f>
        <v>0</v>
      </c>
      <c r="AL249" s="32"/>
      <c r="AM249" s="32"/>
      <c r="AO249" s="227">
        <v>0</v>
      </c>
      <c r="AP249" s="42" t="str">
        <f t="shared" si="219"/>
        <v>ＭＫＳ</v>
      </c>
      <c r="AQ249" s="21" t="str">
        <f t="shared" si="182"/>
        <v>解体</v>
      </c>
      <c r="AR249" s="51">
        <f t="shared" si="180"/>
        <v>0</v>
      </c>
      <c r="AT249" s="246" t="s">
        <v>60</v>
      </c>
      <c r="AU249" s="60"/>
      <c r="AV249" s="60"/>
      <c r="AW249" s="60"/>
      <c r="AX249" s="60"/>
    </row>
    <row r="250" spans="1:56" ht="18.75" customHeight="1">
      <c r="A250" s="9">
        <v>1</v>
      </c>
      <c r="B250" s="30" t="s">
        <v>130</v>
      </c>
      <c r="C250" s="153" t="s">
        <v>22</v>
      </c>
      <c r="D250" s="153"/>
      <c r="E250" s="68"/>
      <c r="F250" s="330">
        <f t="shared" ref="F250:AJ250" si="228">E250+F246-F249</f>
        <v>0</v>
      </c>
      <c r="G250" s="330">
        <f t="shared" si="228"/>
        <v>0</v>
      </c>
      <c r="H250" s="330">
        <f t="shared" si="228"/>
        <v>0</v>
      </c>
      <c r="I250" s="330">
        <f t="shared" si="228"/>
        <v>0</v>
      </c>
      <c r="J250" s="330">
        <f t="shared" si="228"/>
        <v>0</v>
      </c>
      <c r="K250" s="330">
        <f t="shared" si="228"/>
        <v>0</v>
      </c>
      <c r="L250" s="330">
        <f t="shared" si="228"/>
        <v>0</v>
      </c>
      <c r="M250" s="330">
        <f t="shared" si="228"/>
        <v>0</v>
      </c>
      <c r="N250" s="330">
        <f t="shared" si="228"/>
        <v>0</v>
      </c>
      <c r="O250" s="330">
        <f t="shared" si="228"/>
        <v>0</v>
      </c>
      <c r="P250" s="330">
        <f t="shared" si="228"/>
        <v>0</v>
      </c>
      <c r="Q250" s="330">
        <f t="shared" si="228"/>
        <v>0</v>
      </c>
      <c r="R250" s="330">
        <f t="shared" si="228"/>
        <v>0</v>
      </c>
      <c r="S250" s="330">
        <f t="shared" si="228"/>
        <v>0</v>
      </c>
      <c r="T250" s="330">
        <f t="shared" si="228"/>
        <v>0</v>
      </c>
      <c r="U250" s="330">
        <f t="shared" si="228"/>
        <v>0</v>
      </c>
      <c r="V250" s="330">
        <f t="shared" si="228"/>
        <v>0</v>
      </c>
      <c r="W250" s="330">
        <f t="shared" si="228"/>
        <v>0</v>
      </c>
      <c r="X250" s="330">
        <f t="shared" si="228"/>
        <v>0</v>
      </c>
      <c r="Y250" s="330">
        <f t="shared" si="228"/>
        <v>0</v>
      </c>
      <c r="Z250" s="330">
        <f t="shared" si="228"/>
        <v>0</v>
      </c>
      <c r="AA250" s="330">
        <f t="shared" si="228"/>
        <v>0</v>
      </c>
      <c r="AB250" s="330">
        <f t="shared" si="228"/>
        <v>0</v>
      </c>
      <c r="AC250" s="330">
        <f t="shared" si="228"/>
        <v>0</v>
      </c>
      <c r="AD250" s="330">
        <f t="shared" si="228"/>
        <v>0</v>
      </c>
      <c r="AE250" s="330">
        <f t="shared" si="228"/>
        <v>0</v>
      </c>
      <c r="AF250" s="330">
        <f t="shared" si="228"/>
        <v>0</v>
      </c>
      <c r="AG250" s="330">
        <f t="shared" si="228"/>
        <v>0</v>
      </c>
      <c r="AH250" s="330">
        <f t="shared" si="228"/>
        <v>0</v>
      </c>
      <c r="AI250" s="330">
        <f t="shared" si="228"/>
        <v>0</v>
      </c>
      <c r="AJ250" s="330">
        <f t="shared" si="228"/>
        <v>0</v>
      </c>
      <c r="AK250" s="165"/>
      <c r="AL250" s="32"/>
      <c r="AM250" s="32"/>
      <c r="AO250" s="227">
        <v>0</v>
      </c>
      <c r="AP250" s="42" t="str">
        <f t="shared" si="219"/>
        <v>ＭＫＳ</v>
      </c>
      <c r="AQ250" s="22" t="str">
        <f t="shared" si="182"/>
        <v>解体在庫</v>
      </c>
      <c r="AR250" s="52">
        <f t="shared" si="180"/>
        <v>0</v>
      </c>
      <c r="AT250" s="246" t="s">
        <v>60</v>
      </c>
      <c r="AU250" s="60"/>
      <c r="AV250" s="60"/>
      <c r="AW250" s="60"/>
      <c r="AX250" s="60"/>
    </row>
    <row r="251" spans="1:56" ht="18.75" customHeight="1" thickBot="1">
      <c r="A251" s="9">
        <v>1</v>
      </c>
      <c r="B251" s="30" t="s">
        <v>131</v>
      </c>
      <c r="C251" s="270" t="s">
        <v>23</v>
      </c>
      <c r="D251" s="270"/>
      <c r="E251" s="215" t="e">
        <f>#REF!</f>
        <v>#REF!</v>
      </c>
      <c r="F251" s="344" t="e">
        <f t="shared" ref="F251:AJ251" si="229">E251+F246-F247-F248</f>
        <v>#REF!</v>
      </c>
      <c r="G251" s="344" t="e">
        <f t="shared" si="229"/>
        <v>#REF!</v>
      </c>
      <c r="H251" s="344" t="e">
        <f t="shared" si="229"/>
        <v>#REF!</v>
      </c>
      <c r="I251" s="344" t="e">
        <f t="shared" si="229"/>
        <v>#REF!</v>
      </c>
      <c r="J251" s="344" t="e">
        <f t="shared" si="229"/>
        <v>#REF!</v>
      </c>
      <c r="K251" s="344" t="e">
        <f t="shared" si="229"/>
        <v>#REF!</v>
      </c>
      <c r="L251" s="344" t="e">
        <f t="shared" si="229"/>
        <v>#REF!</v>
      </c>
      <c r="M251" s="344" t="e">
        <f t="shared" si="229"/>
        <v>#REF!</v>
      </c>
      <c r="N251" s="344" t="e">
        <f t="shared" si="229"/>
        <v>#REF!</v>
      </c>
      <c r="O251" s="344" t="e">
        <f t="shared" si="229"/>
        <v>#REF!</v>
      </c>
      <c r="P251" s="344" t="e">
        <f t="shared" si="229"/>
        <v>#REF!</v>
      </c>
      <c r="Q251" s="344" t="e">
        <f t="shared" si="229"/>
        <v>#REF!</v>
      </c>
      <c r="R251" s="344" t="e">
        <f t="shared" si="229"/>
        <v>#REF!</v>
      </c>
      <c r="S251" s="344" t="e">
        <f t="shared" si="229"/>
        <v>#REF!</v>
      </c>
      <c r="T251" s="344" t="e">
        <f t="shared" si="229"/>
        <v>#REF!</v>
      </c>
      <c r="U251" s="344" t="e">
        <f t="shared" si="229"/>
        <v>#REF!</v>
      </c>
      <c r="V251" s="344" t="e">
        <f t="shared" si="229"/>
        <v>#REF!</v>
      </c>
      <c r="W251" s="344" t="e">
        <f t="shared" si="229"/>
        <v>#REF!</v>
      </c>
      <c r="X251" s="344" t="e">
        <f t="shared" si="229"/>
        <v>#REF!</v>
      </c>
      <c r="Y251" s="344" t="e">
        <f t="shared" si="229"/>
        <v>#REF!</v>
      </c>
      <c r="Z251" s="344" t="e">
        <f t="shared" si="229"/>
        <v>#REF!</v>
      </c>
      <c r="AA251" s="344" t="e">
        <f t="shared" si="229"/>
        <v>#REF!</v>
      </c>
      <c r="AB251" s="344" t="e">
        <f t="shared" si="229"/>
        <v>#REF!</v>
      </c>
      <c r="AC251" s="344" t="e">
        <f t="shared" si="229"/>
        <v>#REF!</v>
      </c>
      <c r="AD251" s="344" t="e">
        <f t="shared" si="229"/>
        <v>#REF!</v>
      </c>
      <c r="AE251" s="344" t="e">
        <f t="shared" si="229"/>
        <v>#REF!</v>
      </c>
      <c r="AF251" s="344" t="e">
        <f t="shared" si="229"/>
        <v>#REF!</v>
      </c>
      <c r="AG251" s="344" t="e">
        <f t="shared" si="229"/>
        <v>#REF!</v>
      </c>
      <c r="AH251" s="344" t="e">
        <f t="shared" si="229"/>
        <v>#REF!</v>
      </c>
      <c r="AI251" s="344" t="e">
        <f t="shared" si="229"/>
        <v>#REF!</v>
      </c>
      <c r="AJ251" s="344" t="e">
        <f t="shared" si="229"/>
        <v>#REF!</v>
      </c>
      <c r="AK251" s="223" t="e">
        <f>AJ251</f>
        <v>#REF!</v>
      </c>
      <c r="AL251" s="32"/>
      <c r="AM251" s="32"/>
      <c r="AN251" s="9" t="e">
        <f>AK251-AL247</f>
        <v>#REF!</v>
      </c>
      <c r="AO251" s="227">
        <v>0</v>
      </c>
      <c r="AP251" s="53" t="str">
        <f t="shared" si="219"/>
        <v>ＭＫＳ</v>
      </c>
      <c r="AQ251" s="24" t="str">
        <f t="shared" si="182"/>
        <v>完成品在庫</v>
      </c>
      <c r="AR251" s="54" t="e">
        <f t="shared" si="180"/>
        <v>#REF!</v>
      </c>
      <c r="AT251" s="246" t="s">
        <v>60</v>
      </c>
      <c r="AU251" s="60"/>
      <c r="AV251" s="60"/>
      <c r="AW251" s="60"/>
      <c r="AX251" s="60"/>
      <c r="BD251" s="250" t="e">
        <f>MIN(F251:AJ251)</f>
        <v>#REF!</v>
      </c>
    </row>
    <row r="252" spans="1:56" ht="18.75" customHeight="1">
      <c r="A252" s="9">
        <v>1</v>
      </c>
      <c r="B252" s="84" t="s">
        <v>145</v>
      </c>
      <c r="C252" s="101" t="s">
        <v>12</v>
      </c>
      <c r="D252" s="101"/>
      <c r="E252" s="89"/>
      <c r="F252" s="185">
        <f>'102期6月(ｾﾙ①) '!F31</f>
        <v>0</v>
      </c>
      <c r="G252" s="185">
        <f>'102期6月(ｾﾙ①) '!G31</f>
        <v>0</v>
      </c>
      <c r="H252" s="185">
        <f>'102期6月(ｾﾙ①) '!H31</f>
        <v>0</v>
      </c>
      <c r="I252" s="185">
        <f>'102期6月(ｾﾙ①) '!I31</f>
        <v>0</v>
      </c>
      <c r="J252" s="185">
        <f>'102期6月(ｾﾙ①) '!J31</f>
        <v>0</v>
      </c>
      <c r="K252" s="185">
        <f>'102期6月(ｾﾙ①) '!K31</f>
        <v>0</v>
      </c>
      <c r="L252" s="185">
        <f>'102期6月(ｾﾙ①) '!L31</f>
        <v>0</v>
      </c>
      <c r="M252" s="185">
        <f>'102期6月(ｾﾙ①) '!M31</f>
        <v>0</v>
      </c>
      <c r="N252" s="185">
        <f>'102期6月(ｾﾙ①) '!N31</f>
        <v>0</v>
      </c>
      <c r="O252" s="185">
        <f>'102期6月(ｾﾙ①) '!O31</f>
        <v>0</v>
      </c>
      <c r="P252" s="185">
        <f>'102期6月(ｾﾙ①) '!P31</f>
        <v>0</v>
      </c>
      <c r="Q252" s="185">
        <f>'102期6月(ｾﾙ①) '!Q31</f>
        <v>0</v>
      </c>
      <c r="R252" s="185">
        <f>'102期6月(ｾﾙ①) '!R31</f>
        <v>0</v>
      </c>
      <c r="S252" s="185">
        <f>'102期6月(ｾﾙ①) '!S31</f>
        <v>0</v>
      </c>
      <c r="T252" s="185">
        <f>'102期6月(ｾﾙ①) '!T31</f>
        <v>0</v>
      </c>
      <c r="U252" s="185">
        <f>'102期6月(ｾﾙ①) '!U31</f>
        <v>0</v>
      </c>
      <c r="V252" s="185">
        <f>'102期6月(ｾﾙ①) '!V31</f>
        <v>0</v>
      </c>
      <c r="W252" s="185">
        <f>'102期6月(ｾﾙ①) '!W31</f>
        <v>0</v>
      </c>
      <c r="X252" s="185">
        <f>'102期6月(ｾﾙ①) '!X31</f>
        <v>0</v>
      </c>
      <c r="Y252" s="185">
        <f>'102期6月(ｾﾙ①) '!Y31</f>
        <v>0</v>
      </c>
      <c r="Z252" s="185">
        <f>'102期6月(ｾﾙ①) '!Z31</f>
        <v>0</v>
      </c>
      <c r="AA252" s="185">
        <f>'102期6月(ｾﾙ①) '!AA31</f>
        <v>0</v>
      </c>
      <c r="AB252" s="185">
        <f>'102期6月(ｾﾙ①) '!AB31</f>
        <v>0</v>
      </c>
      <c r="AC252" s="185">
        <f>'102期6月(ｾﾙ①) '!AC31</f>
        <v>0</v>
      </c>
      <c r="AD252" s="185">
        <f>'102期6月(ｾﾙ①) '!AD31</f>
        <v>0</v>
      </c>
      <c r="AE252" s="185">
        <f>'102期6月(ｾﾙ①) '!AE31</f>
        <v>0</v>
      </c>
      <c r="AF252" s="185">
        <f>'102期6月(ｾﾙ①) '!AF31</f>
        <v>0</v>
      </c>
      <c r="AG252" s="185">
        <f>'102期6月(ｾﾙ①) '!AG31</f>
        <v>0</v>
      </c>
      <c r="AH252" s="185">
        <f>'102期6月(ｾﾙ①) '!AH31</f>
        <v>0</v>
      </c>
      <c r="AI252" s="185">
        <f>'102期6月(ｾﾙ①) '!AI31</f>
        <v>0</v>
      </c>
      <c r="AJ252" s="185">
        <f>'102期6月(ｾﾙ①) '!AJ31</f>
        <v>0</v>
      </c>
      <c r="AK252" s="166">
        <f>SUM(F252:AJ252)</f>
        <v>0</v>
      </c>
      <c r="AL252" s="198">
        <f>ROUNDUP(AL259/0.92,0)</f>
        <v>4886</v>
      </c>
      <c r="AM252" s="198">
        <f>ROUNDUP(AM259/0.92,0)</f>
        <v>4195</v>
      </c>
      <c r="AN252" s="251"/>
      <c r="AO252" s="227">
        <v>0</v>
      </c>
      <c r="AP252" s="40" t="str">
        <f>B252</f>
        <v>HL4K</v>
      </c>
      <c r="AQ252" s="29" t="str">
        <f t="shared" si="182"/>
        <v>素材納入計画</v>
      </c>
      <c r="AR252" s="41">
        <f t="shared" si="180"/>
        <v>0</v>
      </c>
      <c r="AT252" s="247" t="s">
        <v>59</v>
      </c>
      <c r="AU252" s="60"/>
      <c r="AV252" s="60"/>
      <c r="AW252" s="60"/>
      <c r="AX252" s="60"/>
    </row>
    <row r="253" spans="1:56" ht="19.5" customHeight="1">
      <c r="A253" s="9">
        <v>1</v>
      </c>
      <c r="B253" s="13" t="s">
        <v>41</v>
      </c>
      <c r="C253" s="145" t="s">
        <v>125</v>
      </c>
      <c r="D253" s="154"/>
      <c r="E253" s="35">
        <v>42</v>
      </c>
      <c r="F253" s="69">
        <f t="shared" ref="F253:AJ253" si="230">E253+F252-F254</f>
        <v>42</v>
      </c>
      <c r="G253" s="69">
        <f t="shared" si="230"/>
        <v>42</v>
      </c>
      <c r="H253" s="69">
        <f t="shared" si="230"/>
        <v>42</v>
      </c>
      <c r="I253" s="69">
        <f t="shared" si="230"/>
        <v>42</v>
      </c>
      <c r="J253" s="69">
        <f t="shared" si="230"/>
        <v>42</v>
      </c>
      <c r="K253" s="69">
        <f t="shared" si="230"/>
        <v>42</v>
      </c>
      <c r="L253" s="69">
        <f t="shared" si="230"/>
        <v>42</v>
      </c>
      <c r="M253" s="69">
        <f t="shared" si="230"/>
        <v>42</v>
      </c>
      <c r="N253" s="69">
        <f t="shared" si="230"/>
        <v>42</v>
      </c>
      <c r="O253" s="69">
        <f t="shared" si="230"/>
        <v>42</v>
      </c>
      <c r="P253" s="69">
        <f t="shared" si="230"/>
        <v>42</v>
      </c>
      <c r="Q253" s="69">
        <f t="shared" si="230"/>
        <v>42</v>
      </c>
      <c r="R253" s="69">
        <f t="shared" si="230"/>
        <v>42</v>
      </c>
      <c r="S253" s="69">
        <f t="shared" si="230"/>
        <v>42</v>
      </c>
      <c r="T253" s="69">
        <f t="shared" si="230"/>
        <v>42</v>
      </c>
      <c r="U253" s="69">
        <f t="shared" si="230"/>
        <v>42</v>
      </c>
      <c r="V253" s="69">
        <f t="shared" si="230"/>
        <v>42</v>
      </c>
      <c r="W253" s="69">
        <f t="shared" si="230"/>
        <v>42</v>
      </c>
      <c r="X253" s="69">
        <f t="shared" si="230"/>
        <v>42</v>
      </c>
      <c r="Y253" s="69">
        <f t="shared" si="230"/>
        <v>42</v>
      </c>
      <c r="Z253" s="69">
        <f t="shared" si="230"/>
        <v>42</v>
      </c>
      <c r="AA253" s="69">
        <f t="shared" si="230"/>
        <v>42</v>
      </c>
      <c r="AB253" s="69">
        <f t="shared" si="230"/>
        <v>42</v>
      </c>
      <c r="AC253" s="69">
        <f t="shared" si="230"/>
        <v>42</v>
      </c>
      <c r="AD253" s="69">
        <f t="shared" si="230"/>
        <v>42</v>
      </c>
      <c r="AE253" s="69">
        <f t="shared" si="230"/>
        <v>42</v>
      </c>
      <c r="AF253" s="69">
        <f t="shared" si="230"/>
        <v>42</v>
      </c>
      <c r="AG253" s="69">
        <f t="shared" si="230"/>
        <v>42</v>
      </c>
      <c r="AH253" s="69">
        <f t="shared" si="230"/>
        <v>42</v>
      </c>
      <c r="AI253" s="69">
        <f t="shared" si="230"/>
        <v>42</v>
      </c>
      <c r="AJ253" s="69">
        <f t="shared" si="230"/>
        <v>42</v>
      </c>
      <c r="AK253" s="171">
        <f>AJ253</f>
        <v>42</v>
      </c>
      <c r="AL253" s="32"/>
      <c r="AM253" s="32"/>
      <c r="AO253" s="227">
        <v>0</v>
      </c>
      <c r="AP253" s="42" t="str">
        <f t="shared" ref="AP253:AP277" si="231">AP252</f>
        <v>HL4K</v>
      </c>
      <c r="AQ253" s="14" t="str">
        <f t="shared" si="182"/>
        <v>素材在庫計画</v>
      </c>
      <c r="AR253" s="43">
        <f t="shared" si="180"/>
        <v>42</v>
      </c>
      <c r="AT253" s="246" t="s">
        <v>60</v>
      </c>
      <c r="AU253" s="60"/>
      <c r="AV253" s="60"/>
      <c r="AW253" s="60"/>
      <c r="AX253" s="60"/>
    </row>
    <row r="254" spans="1:56" ht="18.75" customHeight="1">
      <c r="A254" s="9">
        <v>1</v>
      </c>
      <c r="B254" s="23" t="s">
        <v>78</v>
      </c>
      <c r="C254" s="135" t="s">
        <v>14</v>
      </c>
      <c r="D254" s="135"/>
      <c r="E254" s="90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  <c r="AJ254" s="174"/>
      <c r="AK254" s="167">
        <f>SUM(E254:AJ254)</f>
        <v>0</v>
      </c>
      <c r="AL254" s="123"/>
      <c r="AM254" s="123"/>
      <c r="AN254" s="211"/>
      <c r="AO254" s="227">
        <v>0</v>
      </c>
      <c r="AP254" s="42" t="str">
        <f t="shared" si="231"/>
        <v>HL4K</v>
      </c>
      <c r="AQ254" s="16" t="str">
        <f t="shared" si="182"/>
        <v>圧検加工計画</v>
      </c>
      <c r="AR254" s="44">
        <f t="shared" si="180"/>
        <v>0</v>
      </c>
      <c r="AT254" s="248" t="s">
        <v>61</v>
      </c>
      <c r="AU254" s="60"/>
      <c r="AV254" s="60"/>
      <c r="AW254" s="60"/>
      <c r="AX254" s="60"/>
    </row>
    <row r="255" spans="1:56" ht="18.75" customHeight="1">
      <c r="A255" s="9">
        <v>0</v>
      </c>
      <c r="B255" s="333"/>
      <c r="C255" s="146" t="s">
        <v>15</v>
      </c>
      <c r="D255" s="147">
        <v>0.05</v>
      </c>
      <c r="E255" s="80"/>
      <c r="F255" s="337">
        <f t="shared" ref="F255:O255" si="232">ROUND(F254*$D255,0)</f>
        <v>0</v>
      </c>
      <c r="G255" s="337">
        <f t="shared" si="232"/>
        <v>0</v>
      </c>
      <c r="H255" s="337">
        <f t="shared" si="232"/>
        <v>0</v>
      </c>
      <c r="I255" s="337">
        <f t="shared" si="232"/>
        <v>0</v>
      </c>
      <c r="J255" s="337">
        <f t="shared" si="232"/>
        <v>0</v>
      </c>
      <c r="K255" s="337">
        <f t="shared" si="232"/>
        <v>0</v>
      </c>
      <c r="L255" s="337">
        <f t="shared" si="232"/>
        <v>0</v>
      </c>
      <c r="M255" s="337">
        <f t="shared" si="232"/>
        <v>0</v>
      </c>
      <c r="N255" s="337">
        <f t="shared" si="232"/>
        <v>0</v>
      </c>
      <c r="O255" s="337">
        <f t="shared" si="232"/>
        <v>0</v>
      </c>
      <c r="P255" s="337">
        <f t="shared" ref="P255:AJ255" si="233">ROUND(P254*$D255,0)</f>
        <v>0</v>
      </c>
      <c r="Q255" s="337">
        <f t="shared" si="233"/>
        <v>0</v>
      </c>
      <c r="R255" s="337">
        <f t="shared" si="233"/>
        <v>0</v>
      </c>
      <c r="S255" s="337">
        <f t="shared" si="233"/>
        <v>0</v>
      </c>
      <c r="T255" s="337">
        <f t="shared" si="233"/>
        <v>0</v>
      </c>
      <c r="U255" s="337">
        <f t="shared" si="233"/>
        <v>0</v>
      </c>
      <c r="V255" s="337">
        <f t="shared" si="233"/>
        <v>0</v>
      </c>
      <c r="W255" s="337">
        <f t="shared" si="233"/>
        <v>0</v>
      </c>
      <c r="X255" s="337">
        <f t="shared" si="233"/>
        <v>0</v>
      </c>
      <c r="Y255" s="337">
        <f t="shared" si="233"/>
        <v>0</v>
      </c>
      <c r="Z255" s="337">
        <f t="shared" si="233"/>
        <v>0</v>
      </c>
      <c r="AA255" s="337">
        <f t="shared" si="233"/>
        <v>0</v>
      </c>
      <c r="AB255" s="337">
        <f t="shared" si="233"/>
        <v>0</v>
      </c>
      <c r="AC255" s="337">
        <f t="shared" si="233"/>
        <v>0</v>
      </c>
      <c r="AD255" s="337">
        <f t="shared" si="233"/>
        <v>0</v>
      </c>
      <c r="AE255" s="337">
        <f t="shared" si="233"/>
        <v>0</v>
      </c>
      <c r="AF255" s="337">
        <f t="shared" si="233"/>
        <v>0</v>
      </c>
      <c r="AG255" s="337">
        <f t="shared" si="233"/>
        <v>0</v>
      </c>
      <c r="AH255" s="337">
        <f t="shared" si="233"/>
        <v>0</v>
      </c>
      <c r="AI255" s="337">
        <f t="shared" si="233"/>
        <v>0</v>
      </c>
      <c r="AJ255" s="337">
        <f t="shared" si="233"/>
        <v>0</v>
      </c>
      <c r="AK255" s="128">
        <f>SUM(F255:AJ255)</f>
        <v>0</v>
      </c>
      <c r="AL255" s="32"/>
      <c r="AM255" s="32"/>
      <c r="AO255" s="227">
        <v>0</v>
      </c>
      <c r="AP255" s="42" t="str">
        <f t="shared" si="231"/>
        <v>HL4K</v>
      </c>
      <c r="AQ255" s="17" t="str">
        <f t="shared" si="182"/>
        <v>一次漏れ数</v>
      </c>
      <c r="AR255" s="45">
        <f t="shared" si="180"/>
        <v>0</v>
      </c>
      <c r="AT255" s="246" t="s">
        <v>60</v>
      </c>
      <c r="AU255" s="60"/>
      <c r="AV255" s="60"/>
      <c r="AW255" s="60"/>
      <c r="AX255" s="60"/>
    </row>
    <row r="256" spans="1:56" ht="18.75" customHeight="1">
      <c r="A256" s="9">
        <v>0</v>
      </c>
      <c r="B256" s="333"/>
      <c r="C256" s="148" t="s">
        <v>16</v>
      </c>
      <c r="D256" s="149"/>
      <c r="E256" s="66"/>
      <c r="F256" s="339">
        <f t="shared" ref="F256:AJ256" si="234">E256+F255-F257</f>
        <v>0</v>
      </c>
      <c r="G256" s="339">
        <f t="shared" si="234"/>
        <v>0</v>
      </c>
      <c r="H256" s="339">
        <f t="shared" si="234"/>
        <v>0</v>
      </c>
      <c r="I256" s="339">
        <f t="shared" si="234"/>
        <v>0</v>
      </c>
      <c r="J256" s="339">
        <f t="shared" si="234"/>
        <v>0</v>
      </c>
      <c r="K256" s="339">
        <f t="shared" si="234"/>
        <v>0</v>
      </c>
      <c r="L256" s="339">
        <f t="shared" si="234"/>
        <v>0</v>
      </c>
      <c r="M256" s="339">
        <f t="shared" si="234"/>
        <v>0</v>
      </c>
      <c r="N256" s="339">
        <f t="shared" si="234"/>
        <v>0</v>
      </c>
      <c r="O256" s="339">
        <f t="shared" si="234"/>
        <v>0</v>
      </c>
      <c r="P256" s="339">
        <f t="shared" si="234"/>
        <v>0</v>
      </c>
      <c r="Q256" s="339">
        <f t="shared" si="234"/>
        <v>0</v>
      </c>
      <c r="R256" s="339">
        <f t="shared" si="234"/>
        <v>0</v>
      </c>
      <c r="S256" s="339">
        <f t="shared" si="234"/>
        <v>0</v>
      </c>
      <c r="T256" s="339">
        <f t="shared" si="234"/>
        <v>0</v>
      </c>
      <c r="U256" s="339">
        <f t="shared" si="234"/>
        <v>0</v>
      </c>
      <c r="V256" s="339">
        <f t="shared" si="234"/>
        <v>0</v>
      </c>
      <c r="W256" s="339">
        <f t="shared" si="234"/>
        <v>0</v>
      </c>
      <c r="X256" s="339">
        <f t="shared" si="234"/>
        <v>0</v>
      </c>
      <c r="Y256" s="339">
        <f t="shared" si="234"/>
        <v>0</v>
      </c>
      <c r="Z256" s="339">
        <f t="shared" si="234"/>
        <v>0</v>
      </c>
      <c r="AA256" s="339">
        <f t="shared" si="234"/>
        <v>0</v>
      </c>
      <c r="AB256" s="339">
        <f t="shared" si="234"/>
        <v>0</v>
      </c>
      <c r="AC256" s="339">
        <f t="shared" si="234"/>
        <v>0</v>
      </c>
      <c r="AD256" s="339">
        <f t="shared" si="234"/>
        <v>0</v>
      </c>
      <c r="AE256" s="339">
        <f t="shared" si="234"/>
        <v>0</v>
      </c>
      <c r="AF256" s="339">
        <f t="shared" si="234"/>
        <v>0</v>
      </c>
      <c r="AG256" s="339">
        <f t="shared" si="234"/>
        <v>0</v>
      </c>
      <c r="AH256" s="339">
        <f t="shared" si="234"/>
        <v>0</v>
      </c>
      <c r="AI256" s="339">
        <f t="shared" si="234"/>
        <v>0</v>
      </c>
      <c r="AJ256" s="339">
        <f t="shared" si="234"/>
        <v>0</v>
      </c>
      <c r="AK256" s="129">
        <f>AJ256</f>
        <v>0</v>
      </c>
      <c r="AL256" s="32"/>
      <c r="AM256" s="32"/>
      <c r="AO256" s="227">
        <v>0</v>
      </c>
      <c r="AP256" s="42" t="str">
        <f t="shared" si="231"/>
        <v>HL4K</v>
      </c>
      <c r="AQ256" s="18" t="str">
        <f t="shared" si="182"/>
        <v>一次漏れ在庫</v>
      </c>
      <c r="AR256" s="46">
        <f t="shared" si="180"/>
        <v>0</v>
      </c>
      <c r="AT256" s="246" t="s">
        <v>60</v>
      </c>
      <c r="AU256" s="60"/>
      <c r="AV256" s="60"/>
      <c r="AW256" s="60"/>
      <c r="AX256" s="60"/>
    </row>
    <row r="257" spans="1:56" ht="18.75" customHeight="1">
      <c r="A257" s="9">
        <v>0</v>
      </c>
      <c r="B257" s="333"/>
      <c r="C257" s="148" t="s">
        <v>17</v>
      </c>
      <c r="D257" s="149"/>
      <c r="E257" s="80"/>
      <c r="F257" s="339"/>
      <c r="G257" s="339"/>
      <c r="H257" s="339"/>
      <c r="I257" s="339"/>
      <c r="J257" s="339"/>
      <c r="K257" s="339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  <c r="AA257" s="339"/>
      <c r="AB257" s="339"/>
      <c r="AC257" s="339"/>
      <c r="AD257" s="339"/>
      <c r="AE257" s="339"/>
      <c r="AF257" s="339"/>
      <c r="AG257" s="339"/>
      <c r="AH257" s="339"/>
      <c r="AI257" s="339"/>
      <c r="AJ257" s="339"/>
      <c r="AK257" s="129">
        <f>SUM(F257:AJ257)</f>
        <v>0</v>
      </c>
      <c r="AL257" s="32"/>
      <c r="AM257" s="32"/>
      <c r="AO257" s="227">
        <v>0</v>
      </c>
      <c r="AP257" s="42" t="str">
        <f t="shared" si="231"/>
        <v>HL4K</v>
      </c>
      <c r="AQ257" s="18" t="str">
        <f t="shared" si="182"/>
        <v>二次圧検計画</v>
      </c>
      <c r="AR257" s="46">
        <f t="shared" si="180"/>
        <v>0</v>
      </c>
      <c r="AT257" s="246" t="s">
        <v>60</v>
      </c>
      <c r="AU257" s="60"/>
      <c r="AV257" s="60"/>
      <c r="AW257" s="60"/>
      <c r="AX257" s="60"/>
    </row>
    <row r="258" spans="1:56" ht="18.75" customHeight="1">
      <c r="A258" s="9">
        <v>0</v>
      </c>
      <c r="B258" s="23">
        <f>B257</f>
        <v>0</v>
      </c>
      <c r="C258" s="150" t="s">
        <v>18</v>
      </c>
      <c r="D258" s="151">
        <v>0.5</v>
      </c>
      <c r="E258" s="81"/>
      <c r="F258" s="341">
        <f t="shared" ref="F258:O258" si="235">ROUND(F257*$D258,0)</f>
        <v>0</v>
      </c>
      <c r="G258" s="341">
        <f t="shared" si="235"/>
        <v>0</v>
      </c>
      <c r="H258" s="341">
        <f t="shared" si="235"/>
        <v>0</v>
      </c>
      <c r="I258" s="341">
        <f t="shared" si="235"/>
        <v>0</v>
      </c>
      <c r="J258" s="341">
        <f t="shared" si="235"/>
        <v>0</v>
      </c>
      <c r="K258" s="341">
        <f t="shared" si="235"/>
        <v>0</v>
      </c>
      <c r="L258" s="341">
        <f t="shared" si="235"/>
        <v>0</v>
      </c>
      <c r="M258" s="341">
        <f t="shared" si="235"/>
        <v>0</v>
      </c>
      <c r="N258" s="341">
        <f t="shared" si="235"/>
        <v>0</v>
      </c>
      <c r="O258" s="341">
        <f t="shared" si="235"/>
        <v>0</v>
      </c>
      <c r="P258" s="341">
        <f t="shared" ref="P258:AJ258" si="236">ROUND(P257*$D258,0)</f>
        <v>0</v>
      </c>
      <c r="Q258" s="341">
        <f t="shared" si="236"/>
        <v>0</v>
      </c>
      <c r="R258" s="341">
        <f t="shared" si="236"/>
        <v>0</v>
      </c>
      <c r="S258" s="341">
        <f t="shared" si="236"/>
        <v>0</v>
      </c>
      <c r="T258" s="341">
        <f t="shared" si="236"/>
        <v>0</v>
      </c>
      <c r="U258" s="341">
        <f t="shared" si="236"/>
        <v>0</v>
      </c>
      <c r="V258" s="341">
        <f t="shared" si="236"/>
        <v>0</v>
      </c>
      <c r="W258" s="341">
        <f t="shared" si="236"/>
        <v>0</v>
      </c>
      <c r="X258" s="341">
        <f t="shared" si="236"/>
        <v>0</v>
      </c>
      <c r="Y258" s="341">
        <f t="shared" si="236"/>
        <v>0</v>
      </c>
      <c r="Z258" s="341">
        <f t="shared" si="236"/>
        <v>0</v>
      </c>
      <c r="AA258" s="341">
        <f t="shared" si="236"/>
        <v>0</v>
      </c>
      <c r="AB258" s="341">
        <f t="shared" si="236"/>
        <v>0</v>
      </c>
      <c r="AC258" s="341">
        <f t="shared" si="236"/>
        <v>0</v>
      </c>
      <c r="AD258" s="341">
        <f t="shared" si="236"/>
        <v>0</v>
      </c>
      <c r="AE258" s="341">
        <f t="shared" si="236"/>
        <v>0</v>
      </c>
      <c r="AF258" s="341">
        <f t="shared" si="236"/>
        <v>0</v>
      </c>
      <c r="AG258" s="341">
        <f t="shared" si="236"/>
        <v>0</v>
      </c>
      <c r="AH258" s="341">
        <f t="shared" si="236"/>
        <v>0</v>
      </c>
      <c r="AI258" s="341">
        <f t="shared" si="236"/>
        <v>0</v>
      </c>
      <c r="AJ258" s="341">
        <f t="shared" si="236"/>
        <v>0</v>
      </c>
      <c r="AK258" s="130">
        <f>SUM(F258:AJ258)</f>
        <v>0</v>
      </c>
      <c r="AL258" s="32"/>
      <c r="AM258" s="32"/>
      <c r="AO258" s="227">
        <v>0</v>
      </c>
      <c r="AP258" s="42" t="str">
        <f t="shared" si="231"/>
        <v>HL4K</v>
      </c>
      <c r="AQ258" s="14" t="str">
        <f t="shared" si="182"/>
        <v>二次漏れ数（廃却）</v>
      </c>
      <c r="AR258" s="47">
        <f t="shared" si="180"/>
        <v>0</v>
      </c>
      <c r="AT258" s="246" t="s">
        <v>60</v>
      </c>
      <c r="AU258" s="60"/>
      <c r="AV258" s="60"/>
      <c r="AW258" s="60"/>
      <c r="AX258" s="60"/>
    </row>
    <row r="259" spans="1:56" ht="18.75" customHeight="1">
      <c r="A259" s="9">
        <v>1</v>
      </c>
      <c r="B259" s="26"/>
      <c r="C259" s="135" t="s">
        <v>19</v>
      </c>
      <c r="D259" s="136">
        <f>1-D255</f>
        <v>0.95</v>
      </c>
      <c r="E259" s="90"/>
      <c r="F259" s="174">
        <f t="shared" ref="F259:O259" si="237">(F254-F255)+(F257-F258)</f>
        <v>0</v>
      </c>
      <c r="G259" s="174">
        <f t="shared" si="237"/>
        <v>0</v>
      </c>
      <c r="H259" s="174">
        <f t="shared" si="237"/>
        <v>0</v>
      </c>
      <c r="I259" s="174">
        <f t="shared" si="237"/>
        <v>0</v>
      </c>
      <c r="J259" s="174">
        <f t="shared" si="237"/>
        <v>0</v>
      </c>
      <c r="K259" s="174">
        <f t="shared" si="237"/>
        <v>0</v>
      </c>
      <c r="L259" s="174">
        <f t="shared" si="237"/>
        <v>0</v>
      </c>
      <c r="M259" s="174">
        <f t="shared" si="237"/>
        <v>0</v>
      </c>
      <c r="N259" s="174">
        <f t="shared" si="237"/>
        <v>0</v>
      </c>
      <c r="O259" s="174">
        <f t="shared" si="237"/>
        <v>0</v>
      </c>
      <c r="P259" s="174">
        <f t="shared" ref="P259:AJ259" si="238">(P254-P255)+(P257-P258)</f>
        <v>0</v>
      </c>
      <c r="Q259" s="174">
        <f t="shared" si="238"/>
        <v>0</v>
      </c>
      <c r="R259" s="174">
        <f t="shared" si="238"/>
        <v>0</v>
      </c>
      <c r="S259" s="174">
        <f t="shared" si="238"/>
        <v>0</v>
      </c>
      <c r="T259" s="174">
        <f t="shared" si="238"/>
        <v>0</v>
      </c>
      <c r="U259" s="174">
        <f t="shared" si="238"/>
        <v>0</v>
      </c>
      <c r="V259" s="174">
        <f t="shared" si="238"/>
        <v>0</v>
      </c>
      <c r="W259" s="174">
        <f t="shared" si="238"/>
        <v>0</v>
      </c>
      <c r="X259" s="174">
        <f t="shared" si="238"/>
        <v>0</v>
      </c>
      <c r="Y259" s="174">
        <f t="shared" si="238"/>
        <v>0</v>
      </c>
      <c r="Z259" s="174">
        <f t="shared" si="238"/>
        <v>0</v>
      </c>
      <c r="AA259" s="174">
        <f t="shared" si="238"/>
        <v>0</v>
      </c>
      <c r="AB259" s="174">
        <f t="shared" si="238"/>
        <v>0</v>
      </c>
      <c r="AC259" s="174">
        <f t="shared" si="238"/>
        <v>0</v>
      </c>
      <c r="AD259" s="174">
        <f t="shared" si="238"/>
        <v>0</v>
      </c>
      <c r="AE259" s="174">
        <f t="shared" si="238"/>
        <v>0</v>
      </c>
      <c r="AF259" s="174">
        <f t="shared" si="238"/>
        <v>0</v>
      </c>
      <c r="AG259" s="174">
        <f t="shared" si="238"/>
        <v>0</v>
      </c>
      <c r="AH259" s="174">
        <f t="shared" si="238"/>
        <v>0</v>
      </c>
      <c r="AI259" s="174">
        <f t="shared" si="238"/>
        <v>0</v>
      </c>
      <c r="AJ259" s="174">
        <f t="shared" si="238"/>
        <v>0</v>
      </c>
      <c r="AK259" s="167">
        <f>SUM(E259:AJ259)</f>
        <v>0</v>
      </c>
      <c r="AL259" s="82">
        <f>ROUNDUP(AY259*1.1,0)</f>
        <v>4495</v>
      </c>
      <c r="AM259" s="82">
        <f>ROUNDUP(AZ259*1.1,0)</f>
        <v>3859</v>
      </c>
      <c r="AN259" s="211"/>
      <c r="AO259" s="227">
        <v>0</v>
      </c>
      <c r="AP259" s="42" t="str">
        <f t="shared" si="231"/>
        <v>HL4K</v>
      </c>
      <c r="AQ259" s="11" t="str">
        <f t="shared" si="182"/>
        <v>Ｌ３加工計画</v>
      </c>
      <c r="AR259" s="48">
        <f t="shared" si="180"/>
        <v>0</v>
      </c>
      <c r="AT259" s="248" t="s">
        <v>61</v>
      </c>
      <c r="AU259" s="60"/>
      <c r="AV259" s="60"/>
      <c r="AW259" s="60"/>
      <c r="AX259" s="60"/>
      <c r="AY259" s="12">
        <f>AY365</f>
        <v>4086</v>
      </c>
      <c r="AZ259" s="12">
        <f>AZ365</f>
        <v>3508</v>
      </c>
    </row>
    <row r="260" spans="1:56" ht="18.75" customHeight="1">
      <c r="A260" s="9">
        <v>1</v>
      </c>
      <c r="B260" s="25" t="s">
        <v>40</v>
      </c>
      <c r="C260" s="109" t="s">
        <v>48</v>
      </c>
      <c r="D260" s="109"/>
      <c r="E260" s="77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68">
        <f>SUM(F260:AJ260)</f>
        <v>0</v>
      </c>
      <c r="AL260" s="112"/>
      <c r="AM260" s="112"/>
      <c r="AN260" s="207"/>
      <c r="AO260" s="227">
        <v>0</v>
      </c>
      <c r="AP260" s="42" t="str">
        <f t="shared" si="231"/>
        <v>HL4K</v>
      </c>
      <c r="AQ260" s="19" t="str">
        <f t="shared" si="182"/>
        <v>組立計画</v>
      </c>
      <c r="AR260" s="49">
        <f t="shared" si="180"/>
        <v>0</v>
      </c>
      <c r="AT260" s="63" t="s">
        <v>62</v>
      </c>
      <c r="AU260" s="60"/>
      <c r="AV260" s="60"/>
      <c r="AW260" s="60"/>
      <c r="AX260" s="60"/>
    </row>
    <row r="261" spans="1:56" ht="18.75" customHeight="1">
      <c r="A261" s="9">
        <v>1</v>
      </c>
      <c r="B261" s="25"/>
      <c r="C261" s="111" t="s">
        <v>66</v>
      </c>
      <c r="D261" s="111"/>
      <c r="E261" s="74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63">
        <f>SUM(F261:AJ261)</f>
        <v>0</v>
      </c>
      <c r="AL261" s="75"/>
      <c r="AM261" s="75"/>
      <c r="AN261" s="207"/>
      <c r="AO261" s="227">
        <v>0</v>
      </c>
      <c r="AP261" s="42" t="str">
        <f t="shared" si="231"/>
        <v>HL4K</v>
      </c>
      <c r="AQ261" s="20" t="str">
        <f t="shared" si="182"/>
        <v>ＳＰ</v>
      </c>
      <c r="AR261" s="50">
        <f t="shared" ref="AR261:AR332" si="239">AK261</f>
        <v>0</v>
      </c>
      <c r="AT261" s="63" t="s">
        <v>62</v>
      </c>
      <c r="AU261" s="60"/>
      <c r="AV261" s="60"/>
      <c r="AW261" s="60"/>
      <c r="AX261" s="60"/>
    </row>
    <row r="262" spans="1:56" ht="18.75" customHeight="1">
      <c r="A262" s="9">
        <v>1</v>
      </c>
      <c r="B262" s="13" t="s">
        <v>129</v>
      </c>
      <c r="C262" s="516" t="s">
        <v>21</v>
      </c>
      <c r="D262" s="516"/>
      <c r="E262" s="510"/>
      <c r="F262" s="259">
        <f t="shared" ref="F262:AJ262" si="240">SUBTOTAL(9,L260:L261)</f>
        <v>0</v>
      </c>
      <c r="G262" s="259">
        <f t="shared" si="240"/>
        <v>0</v>
      </c>
      <c r="H262" s="259">
        <f t="shared" si="240"/>
        <v>0</v>
      </c>
      <c r="I262" s="259">
        <f t="shared" si="240"/>
        <v>0</v>
      </c>
      <c r="J262" s="259">
        <f t="shared" si="240"/>
        <v>0</v>
      </c>
      <c r="K262" s="259">
        <f t="shared" si="240"/>
        <v>0</v>
      </c>
      <c r="L262" s="259">
        <f t="shared" si="240"/>
        <v>0</v>
      </c>
      <c r="M262" s="259">
        <f t="shared" si="240"/>
        <v>0</v>
      </c>
      <c r="N262" s="259">
        <f t="shared" si="240"/>
        <v>0</v>
      </c>
      <c r="O262" s="259">
        <f t="shared" si="240"/>
        <v>0</v>
      </c>
      <c r="P262" s="259">
        <f t="shared" si="240"/>
        <v>0</v>
      </c>
      <c r="Q262" s="259">
        <f t="shared" si="240"/>
        <v>0</v>
      </c>
      <c r="R262" s="259">
        <f t="shared" si="240"/>
        <v>0</v>
      </c>
      <c r="S262" s="259">
        <f t="shared" si="240"/>
        <v>0</v>
      </c>
      <c r="T262" s="259">
        <f t="shared" si="240"/>
        <v>0</v>
      </c>
      <c r="U262" s="259">
        <f t="shared" si="240"/>
        <v>0</v>
      </c>
      <c r="V262" s="259">
        <f t="shared" si="240"/>
        <v>0</v>
      </c>
      <c r="W262" s="259">
        <f t="shared" si="240"/>
        <v>0</v>
      </c>
      <c r="X262" s="259">
        <f t="shared" si="240"/>
        <v>0</v>
      </c>
      <c r="Y262" s="259">
        <f t="shared" si="240"/>
        <v>0</v>
      </c>
      <c r="Z262" s="259">
        <f t="shared" si="240"/>
        <v>0</v>
      </c>
      <c r="AA262" s="259">
        <f t="shared" si="240"/>
        <v>0</v>
      </c>
      <c r="AB262" s="259">
        <f t="shared" si="240"/>
        <v>0</v>
      </c>
      <c r="AC262" s="259">
        <f t="shared" si="240"/>
        <v>0</v>
      </c>
      <c r="AD262" s="259">
        <f t="shared" si="240"/>
        <v>0</v>
      </c>
      <c r="AE262" s="259">
        <f t="shared" si="240"/>
        <v>0</v>
      </c>
      <c r="AF262" s="259">
        <f t="shared" si="240"/>
        <v>0</v>
      </c>
      <c r="AG262" s="259">
        <f t="shared" si="240"/>
        <v>0</v>
      </c>
      <c r="AH262" s="259">
        <f t="shared" si="240"/>
        <v>0</v>
      </c>
      <c r="AI262" s="259">
        <f t="shared" si="240"/>
        <v>0</v>
      </c>
      <c r="AJ262" s="259">
        <f t="shared" si="240"/>
        <v>0</v>
      </c>
      <c r="AK262" s="511">
        <f>SUM(F262:AJ262)</f>
        <v>0</v>
      </c>
      <c r="AL262" s="32"/>
      <c r="AM262" s="32"/>
      <c r="AO262" s="227">
        <v>0</v>
      </c>
      <c r="AP262" s="42" t="str">
        <f t="shared" si="231"/>
        <v>HL4K</v>
      </c>
      <c r="AQ262" s="21" t="str">
        <f t="shared" ref="AQ262:AQ332" si="241">C262</f>
        <v>解体</v>
      </c>
      <c r="AR262" s="51">
        <f t="shared" si="239"/>
        <v>0</v>
      </c>
      <c r="AT262" s="246" t="s">
        <v>60</v>
      </c>
      <c r="AU262" s="60"/>
      <c r="AV262" s="60"/>
      <c r="AW262" s="60"/>
      <c r="AX262" s="60"/>
    </row>
    <row r="263" spans="1:56" ht="18.75" customHeight="1">
      <c r="A263" s="9">
        <v>1</v>
      </c>
      <c r="B263" s="30" t="s">
        <v>130</v>
      </c>
      <c r="C263" s="517" t="s">
        <v>22</v>
      </c>
      <c r="D263" s="517"/>
      <c r="E263" s="512"/>
      <c r="F263" s="260">
        <f t="shared" ref="F263:AJ263" si="242">E263+F259-F262</f>
        <v>0</v>
      </c>
      <c r="G263" s="260">
        <f t="shared" si="242"/>
        <v>0</v>
      </c>
      <c r="H263" s="260">
        <f t="shared" si="242"/>
        <v>0</v>
      </c>
      <c r="I263" s="260">
        <f t="shared" si="242"/>
        <v>0</v>
      </c>
      <c r="J263" s="260">
        <f t="shared" si="242"/>
        <v>0</v>
      </c>
      <c r="K263" s="260">
        <f t="shared" si="242"/>
        <v>0</v>
      </c>
      <c r="L263" s="260">
        <f t="shared" si="242"/>
        <v>0</v>
      </c>
      <c r="M263" s="260">
        <f t="shared" si="242"/>
        <v>0</v>
      </c>
      <c r="N263" s="260">
        <f t="shared" si="242"/>
        <v>0</v>
      </c>
      <c r="O263" s="260">
        <f t="shared" si="242"/>
        <v>0</v>
      </c>
      <c r="P263" s="260">
        <f t="shared" si="242"/>
        <v>0</v>
      </c>
      <c r="Q263" s="260">
        <f t="shared" si="242"/>
        <v>0</v>
      </c>
      <c r="R263" s="260">
        <f t="shared" si="242"/>
        <v>0</v>
      </c>
      <c r="S263" s="260">
        <f t="shared" si="242"/>
        <v>0</v>
      </c>
      <c r="T263" s="260">
        <f t="shared" si="242"/>
        <v>0</v>
      </c>
      <c r="U263" s="260">
        <f t="shared" si="242"/>
        <v>0</v>
      </c>
      <c r="V263" s="260">
        <f t="shared" si="242"/>
        <v>0</v>
      </c>
      <c r="W263" s="260">
        <f t="shared" si="242"/>
        <v>0</v>
      </c>
      <c r="X263" s="260">
        <f t="shared" si="242"/>
        <v>0</v>
      </c>
      <c r="Y263" s="260">
        <f t="shared" si="242"/>
        <v>0</v>
      </c>
      <c r="Z263" s="260">
        <f t="shared" si="242"/>
        <v>0</v>
      </c>
      <c r="AA263" s="260">
        <f t="shared" si="242"/>
        <v>0</v>
      </c>
      <c r="AB263" s="260">
        <f t="shared" si="242"/>
        <v>0</v>
      </c>
      <c r="AC263" s="260">
        <f t="shared" si="242"/>
        <v>0</v>
      </c>
      <c r="AD263" s="260">
        <f t="shared" si="242"/>
        <v>0</v>
      </c>
      <c r="AE263" s="260">
        <f t="shared" si="242"/>
        <v>0</v>
      </c>
      <c r="AF263" s="260">
        <f t="shared" si="242"/>
        <v>0</v>
      </c>
      <c r="AG263" s="260">
        <f t="shared" si="242"/>
        <v>0</v>
      </c>
      <c r="AH263" s="260">
        <f t="shared" si="242"/>
        <v>0</v>
      </c>
      <c r="AI263" s="260">
        <f t="shared" si="242"/>
        <v>0</v>
      </c>
      <c r="AJ263" s="260">
        <f t="shared" si="242"/>
        <v>0</v>
      </c>
      <c r="AK263" s="513"/>
      <c r="AL263" s="32"/>
      <c r="AM263" s="32"/>
      <c r="AO263" s="227">
        <v>0</v>
      </c>
      <c r="AP263" s="42" t="str">
        <f t="shared" si="231"/>
        <v>HL4K</v>
      </c>
      <c r="AQ263" s="22" t="str">
        <f t="shared" si="241"/>
        <v>解体在庫</v>
      </c>
      <c r="AR263" s="52">
        <f t="shared" si="239"/>
        <v>0</v>
      </c>
      <c r="AT263" s="246" t="s">
        <v>60</v>
      </c>
      <c r="AU263" s="60"/>
      <c r="AV263" s="60"/>
      <c r="AW263" s="60"/>
      <c r="AX263" s="60"/>
    </row>
    <row r="264" spans="1:56" ht="19.5" customHeight="1" thickBot="1">
      <c r="A264" s="9">
        <v>1</v>
      </c>
      <c r="B264" s="85" t="s">
        <v>131</v>
      </c>
      <c r="C264" s="518" t="s">
        <v>23</v>
      </c>
      <c r="D264" s="518"/>
      <c r="E264" s="514"/>
      <c r="F264" s="262">
        <f t="shared" ref="F264:AJ264" si="243">E264+F259-F260-F261</f>
        <v>0</v>
      </c>
      <c r="G264" s="262">
        <f t="shared" si="243"/>
        <v>0</v>
      </c>
      <c r="H264" s="262">
        <f t="shared" si="243"/>
        <v>0</v>
      </c>
      <c r="I264" s="262">
        <f t="shared" si="243"/>
        <v>0</v>
      </c>
      <c r="J264" s="262">
        <f t="shared" si="243"/>
        <v>0</v>
      </c>
      <c r="K264" s="262">
        <f t="shared" si="243"/>
        <v>0</v>
      </c>
      <c r="L264" s="262">
        <f t="shared" si="243"/>
        <v>0</v>
      </c>
      <c r="M264" s="262">
        <f t="shared" si="243"/>
        <v>0</v>
      </c>
      <c r="N264" s="262">
        <f t="shared" si="243"/>
        <v>0</v>
      </c>
      <c r="O264" s="262">
        <f t="shared" si="243"/>
        <v>0</v>
      </c>
      <c r="P264" s="262">
        <f t="shared" si="243"/>
        <v>0</v>
      </c>
      <c r="Q264" s="262">
        <f t="shared" si="243"/>
        <v>0</v>
      </c>
      <c r="R264" s="262">
        <f t="shared" si="243"/>
        <v>0</v>
      </c>
      <c r="S264" s="262">
        <f t="shared" si="243"/>
        <v>0</v>
      </c>
      <c r="T264" s="262">
        <f t="shared" si="243"/>
        <v>0</v>
      </c>
      <c r="U264" s="262">
        <f t="shared" si="243"/>
        <v>0</v>
      </c>
      <c r="V264" s="262">
        <f t="shared" si="243"/>
        <v>0</v>
      </c>
      <c r="W264" s="262">
        <f t="shared" si="243"/>
        <v>0</v>
      </c>
      <c r="X264" s="262">
        <f t="shared" si="243"/>
        <v>0</v>
      </c>
      <c r="Y264" s="262">
        <f t="shared" si="243"/>
        <v>0</v>
      </c>
      <c r="Z264" s="262">
        <f t="shared" si="243"/>
        <v>0</v>
      </c>
      <c r="AA264" s="262">
        <f t="shared" si="243"/>
        <v>0</v>
      </c>
      <c r="AB264" s="262">
        <f t="shared" si="243"/>
        <v>0</v>
      </c>
      <c r="AC264" s="262">
        <f t="shared" si="243"/>
        <v>0</v>
      </c>
      <c r="AD264" s="262">
        <f t="shared" si="243"/>
        <v>0</v>
      </c>
      <c r="AE264" s="262">
        <f t="shared" si="243"/>
        <v>0</v>
      </c>
      <c r="AF264" s="262">
        <f t="shared" si="243"/>
        <v>0</v>
      </c>
      <c r="AG264" s="262">
        <f t="shared" si="243"/>
        <v>0</v>
      </c>
      <c r="AH264" s="262">
        <f t="shared" si="243"/>
        <v>0</v>
      </c>
      <c r="AI264" s="262">
        <f t="shared" si="243"/>
        <v>0</v>
      </c>
      <c r="AJ264" s="262">
        <f t="shared" si="243"/>
        <v>0</v>
      </c>
      <c r="AK264" s="519">
        <f>AJ264</f>
        <v>0</v>
      </c>
      <c r="AL264" s="33"/>
      <c r="AM264" s="33"/>
      <c r="AN264" s="9">
        <f>AK264-AL260</f>
        <v>0</v>
      </c>
      <c r="AO264" s="227">
        <v>0</v>
      </c>
      <c r="AP264" s="53" t="str">
        <f t="shared" si="231"/>
        <v>HL4K</v>
      </c>
      <c r="AQ264" s="24" t="str">
        <f t="shared" si="241"/>
        <v>完成品在庫</v>
      </c>
      <c r="AR264" s="54">
        <f t="shared" si="239"/>
        <v>0</v>
      </c>
      <c r="AT264" s="246" t="s">
        <v>60</v>
      </c>
      <c r="AU264" s="60"/>
      <c r="AV264" s="60"/>
      <c r="AW264" s="60"/>
      <c r="AX264" s="60"/>
      <c r="BD264" s="250">
        <f>MIN(F264:AJ264)</f>
        <v>0</v>
      </c>
    </row>
    <row r="265" spans="1:56" ht="18.75" hidden="1" customHeight="1">
      <c r="A265" s="9">
        <v>1</v>
      </c>
      <c r="B265" s="346" t="s">
        <v>127</v>
      </c>
      <c r="C265" s="101" t="s">
        <v>12</v>
      </c>
      <c r="D265" s="101"/>
      <c r="E265" s="89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66">
        <f>SUM(F265:AJ265)</f>
        <v>0</v>
      </c>
      <c r="AL265" s="198">
        <f>ROUNDUP(AL272/0.92,0)</f>
        <v>1298</v>
      </c>
      <c r="AM265" s="198">
        <f>ROUNDUP(AM272/0.92,0)</f>
        <v>1553</v>
      </c>
      <c r="AN265" s="251"/>
      <c r="AO265" s="227">
        <v>0</v>
      </c>
      <c r="AP265" s="40" t="str">
        <f>B265</f>
        <v>HL6</v>
      </c>
      <c r="AQ265" s="29" t="str">
        <f t="shared" si="241"/>
        <v>素材納入計画</v>
      </c>
      <c r="AR265" s="41">
        <f t="shared" si="239"/>
        <v>0</v>
      </c>
      <c r="AT265" s="247" t="s">
        <v>59</v>
      </c>
      <c r="AU265" s="60"/>
      <c r="AV265" s="60"/>
      <c r="AW265" s="60"/>
      <c r="AX265" s="60"/>
    </row>
    <row r="266" spans="1:56" ht="19.5" hidden="1" customHeight="1">
      <c r="A266" s="9">
        <v>1</v>
      </c>
      <c r="B266" s="347" t="s">
        <v>128</v>
      </c>
      <c r="C266" s="145" t="s">
        <v>125</v>
      </c>
      <c r="D266" s="154"/>
      <c r="E266" s="35"/>
      <c r="F266" s="345">
        <f t="shared" ref="F266:AJ266" si="244">E266+F265-F267</f>
        <v>0</v>
      </c>
      <c r="G266" s="345">
        <f t="shared" si="244"/>
        <v>0</v>
      </c>
      <c r="H266" s="345">
        <f t="shared" si="244"/>
        <v>0</v>
      </c>
      <c r="I266" s="345">
        <f t="shared" si="244"/>
        <v>0</v>
      </c>
      <c r="J266" s="345">
        <f t="shared" si="244"/>
        <v>0</v>
      </c>
      <c r="K266" s="345">
        <f t="shared" si="244"/>
        <v>0</v>
      </c>
      <c r="L266" s="345">
        <f t="shared" si="244"/>
        <v>0</v>
      </c>
      <c r="M266" s="345">
        <f t="shared" si="244"/>
        <v>0</v>
      </c>
      <c r="N266" s="345">
        <f t="shared" si="244"/>
        <v>0</v>
      </c>
      <c r="O266" s="345">
        <f t="shared" si="244"/>
        <v>0</v>
      </c>
      <c r="P266" s="345">
        <f t="shared" si="244"/>
        <v>0</v>
      </c>
      <c r="Q266" s="345">
        <f t="shared" si="244"/>
        <v>0</v>
      </c>
      <c r="R266" s="345">
        <f t="shared" si="244"/>
        <v>0</v>
      </c>
      <c r="S266" s="345">
        <f t="shared" si="244"/>
        <v>0</v>
      </c>
      <c r="T266" s="345">
        <f t="shared" si="244"/>
        <v>0</v>
      </c>
      <c r="U266" s="345">
        <f t="shared" si="244"/>
        <v>0</v>
      </c>
      <c r="V266" s="345">
        <f t="shared" si="244"/>
        <v>0</v>
      </c>
      <c r="W266" s="345">
        <f t="shared" si="244"/>
        <v>0</v>
      </c>
      <c r="X266" s="345">
        <f t="shared" si="244"/>
        <v>0</v>
      </c>
      <c r="Y266" s="345">
        <f t="shared" si="244"/>
        <v>0</v>
      </c>
      <c r="Z266" s="345">
        <f t="shared" si="244"/>
        <v>0</v>
      </c>
      <c r="AA266" s="345">
        <f t="shared" si="244"/>
        <v>0</v>
      </c>
      <c r="AB266" s="345">
        <f t="shared" si="244"/>
        <v>0</v>
      </c>
      <c r="AC266" s="345">
        <f t="shared" si="244"/>
        <v>0</v>
      </c>
      <c r="AD266" s="345">
        <f t="shared" si="244"/>
        <v>0</v>
      </c>
      <c r="AE266" s="345">
        <f t="shared" si="244"/>
        <v>0</v>
      </c>
      <c r="AF266" s="345">
        <f t="shared" si="244"/>
        <v>0</v>
      </c>
      <c r="AG266" s="345">
        <f t="shared" si="244"/>
        <v>0</v>
      </c>
      <c r="AH266" s="345">
        <f t="shared" si="244"/>
        <v>0</v>
      </c>
      <c r="AI266" s="345">
        <f t="shared" si="244"/>
        <v>0</v>
      </c>
      <c r="AJ266" s="345">
        <f t="shared" si="244"/>
        <v>0</v>
      </c>
      <c r="AK266" s="171">
        <f>AJ266</f>
        <v>0</v>
      </c>
      <c r="AL266" s="32"/>
      <c r="AM266" s="32"/>
      <c r="AO266" s="227">
        <v>0</v>
      </c>
      <c r="AP266" s="42" t="str">
        <f t="shared" si="231"/>
        <v>HL6</v>
      </c>
      <c r="AQ266" s="14" t="str">
        <f t="shared" si="241"/>
        <v>素材在庫計画</v>
      </c>
      <c r="AR266" s="43">
        <f t="shared" si="239"/>
        <v>0</v>
      </c>
      <c r="AT266" s="246" t="s">
        <v>60</v>
      </c>
      <c r="AU266" s="60"/>
      <c r="AV266" s="60"/>
      <c r="AW266" s="60"/>
      <c r="AX266" s="60"/>
    </row>
    <row r="267" spans="1:56" ht="18.75" hidden="1" customHeight="1">
      <c r="A267" s="9">
        <v>1</v>
      </c>
      <c r="B267" s="332"/>
      <c r="C267" s="135" t="s">
        <v>14</v>
      </c>
      <c r="D267" s="135"/>
      <c r="E267" s="90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  <c r="AA267" s="174"/>
      <c r="AB267" s="174"/>
      <c r="AC267" s="174"/>
      <c r="AD267" s="174"/>
      <c r="AE267" s="174"/>
      <c r="AF267" s="174"/>
      <c r="AG267" s="174"/>
      <c r="AH267" s="174"/>
      <c r="AI267" s="174"/>
      <c r="AJ267" s="174"/>
      <c r="AK267" s="167">
        <f>SUM(E267:AJ267)</f>
        <v>0</v>
      </c>
      <c r="AL267" s="123"/>
      <c r="AM267" s="123"/>
      <c r="AN267" s="211"/>
      <c r="AO267" s="227">
        <v>0</v>
      </c>
      <c r="AP267" s="42" t="str">
        <f t="shared" si="231"/>
        <v>HL6</v>
      </c>
      <c r="AQ267" s="16" t="str">
        <f t="shared" si="241"/>
        <v>圧検加工計画</v>
      </c>
      <c r="AR267" s="44">
        <f t="shared" si="239"/>
        <v>0</v>
      </c>
      <c r="AT267" s="248" t="s">
        <v>61</v>
      </c>
      <c r="AU267" s="60"/>
      <c r="AV267" s="60"/>
      <c r="AW267" s="60"/>
      <c r="AX267" s="60"/>
    </row>
    <row r="268" spans="1:56" ht="18.75" hidden="1" customHeight="1">
      <c r="A268" s="9">
        <v>0</v>
      </c>
      <c r="B268" s="332"/>
      <c r="C268" s="146" t="s">
        <v>15</v>
      </c>
      <c r="D268" s="147">
        <v>0.08</v>
      </c>
      <c r="E268" s="80"/>
      <c r="F268" s="337">
        <f t="shared" ref="F268:O268" si="245">ROUND(F267*$D268,0)</f>
        <v>0</v>
      </c>
      <c r="G268" s="337">
        <f t="shared" si="245"/>
        <v>0</v>
      </c>
      <c r="H268" s="337">
        <f t="shared" si="245"/>
        <v>0</v>
      </c>
      <c r="I268" s="337">
        <f t="shared" si="245"/>
        <v>0</v>
      </c>
      <c r="J268" s="337">
        <f t="shared" si="245"/>
        <v>0</v>
      </c>
      <c r="K268" s="337">
        <f t="shared" si="245"/>
        <v>0</v>
      </c>
      <c r="L268" s="337">
        <f t="shared" si="245"/>
        <v>0</v>
      </c>
      <c r="M268" s="337">
        <f t="shared" si="245"/>
        <v>0</v>
      </c>
      <c r="N268" s="337">
        <f t="shared" si="245"/>
        <v>0</v>
      </c>
      <c r="O268" s="337">
        <f t="shared" si="245"/>
        <v>0</v>
      </c>
      <c r="P268" s="337">
        <f t="shared" ref="P268:AJ268" si="246">ROUND(P267*$D268,0)</f>
        <v>0</v>
      </c>
      <c r="Q268" s="337">
        <f t="shared" si="246"/>
        <v>0</v>
      </c>
      <c r="R268" s="337">
        <f t="shared" si="246"/>
        <v>0</v>
      </c>
      <c r="S268" s="337">
        <f t="shared" si="246"/>
        <v>0</v>
      </c>
      <c r="T268" s="337">
        <f t="shared" si="246"/>
        <v>0</v>
      </c>
      <c r="U268" s="337">
        <f t="shared" si="246"/>
        <v>0</v>
      </c>
      <c r="V268" s="337">
        <f t="shared" si="246"/>
        <v>0</v>
      </c>
      <c r="W268" s="337">
        <f t="shared" si="246"/>
        <v>0</v>
      </c>
      <c r="X268" s="337">
        <f t="shared" si="246"/>
        <v>0</v>
      </c>
      <c r="Y268" s="337">
        <f t="shared" si="246"/>
        <v>0</v>
      </c>
      <c r="Z268" s="337">
        <f t="shared" si="246"/>
        <v>0</v>
      </c>
      <c r="AA268" s="337">
        <f t="shared" si="246"/>
        <v>0</v>
      </c>
      <c r="AB268" s="337">
        <f t="shared" si="246"/>
        <v>0</v>
      </c>
      <c r="AC268" s="337">
        <f t="shared" si="246"/>
        <v>0</v>
      </c>
      <c r="AD268" s="337">
        <f t="shared" si="246"/>
        <v>0</v>
      </c>
      <c r="AE268" s="337">
        <f t="shared" si="246"/>
        <v>0</v>
      </c>
      <c r="AF268" s="337">
        <f t="shared" si="246"/>
        <v>0</v>
      </c>
      <c r="AG268" s="337">
        <f t="shared" si="246"/>
        <v>0</v>
      </c>
      <c r="AH268" s="337">
        <f t="shared" si="246"/>
        <v>0</v>
      </c>
      <c r="AI268" s="337">
        <f t="shared" si="246"/>
        <v>0</v>
      </c>
      <c r="AJ268" s="337">
        <f t="shared" si="246"/>
        <v>0</v>
      </c>
      <c r="AK268" s="128">
        <f>SUM(F268:AJ268)</f>
        <v>0</v>
      </c>
      <c r="AL268" s="32"/>
      <c r="AM268" s="32"/>
      <c r="AO268" s="227">
        <v>0</v>
      </c>
      <c r="AP268" s="42" t="str">
        <f t="shared" si="231"/>
        <v>HL6</v>
      </c>
      <c r="AQ268" s="17" t="str">
        <f t="shared" si="241"/>
        <v>一次漏れ数</v>
      </c>
      <c r="AR268" s="45">
        <f t="shared" si="239"/>
        <v>0</v>
      </c>
      <c r="AT268" s="246" t="s">
        <v>60</v>
      </c>
      <c r="AU268" s="60"/>
      <c r="AV268" s="60"/>
      <c r="AW268" s="60"/>
      <c r="AX268" s="60"/>
    </row>
    <row r="269" spans="1:56" ht="18.75" hidden="1" customHeight="1">
      <c r="A269" s="9">
        <v>0</v>
      </c>
      <c r="B269" s="332"/>
      <c r="C269" s="148" t="s">
        <v>16</v>
      </c>
      <c r="D269" s="149"/>
      <c r="E269" s="66"/>
      <c r="F269" s="339">
        <f t="shared" ref="F269:AJ269" si="247">E269+F268-F270</f>
        <v>0</v>
      </c>
      <c r="G269" s="339">
        <f t="shared" si="247"/>
        <v>0</v>
      </c>
      <c r="H269" s="339">
        <f t="shared" si="247"/>
        <v>0</v>
      </c>
      <c r="I269" s="339">
        <f t="shared" si="247"/>
        <v>0</v>
      </c>
      <c r="J269" s="339">
        <f t="shared" si="247"/>
        <v>0</v>
      </c>
      <c r="K269" s="339">
        <f t="shared" si="247"/>
        <v>0</v>
      </c>
      <c r="L269" s="339">
        <f t="shared" si="247"/>
        <v>0</v>
      </c>
      <c r="M269" s="339">
        <f t="shared" si="247"/>
        <v>0</v>
      </c>
      <c r="N269" s="339">
        <f t="shared" si="247"/>
        <v>0</v>
      </c>
      <c r="O269" s="339">
        <f t="shared" si="247"/>
        <v>0</v>
      </c>
      <c r="P269" s="339">
        <f t="shared" si="247"/>
        <v>0</v>
      </c>
      <c r="Q269" s="339">
        <f t="shared" si="247"/>
        <v>0</v>
      </c>
      <c r="R269" s="339">
        <f t="shared" si="247"/>
        <v>0</v>
      </c>
      <c r="S269" s="339">
        <f t="shared" si="247"/>
        <v>0</v>
      </c>
      <c r="T269" s="339">
        <f t="shared" si="247"/>
        <v>0</v>
      </c>
      <c r="U269" s="339">
        <f t="shared" si="247"/>
        <v>0</v>
      </c>
      <c r="V269" s="339">
        <f t="shared" si="247"/>
        <v>0</v>
      </c>
      <c r="W269" s="339">
        <f t="shared" si="247"/>
        <v>0</v>
      </c>
      <c r="X269" s="339">
        <f t="shared" si="247"/>
        <v>0</v>
      </c>
      <c r="Y269" s="339">
        <f t="shared" si="247"/>
        <v>0</v>
      </c>
      <c r="Z269" s="339">
        <f t="shared" si="247"/>
        <v>0</v>
      </c>
      <c r="AA269" s="339">
        <f t="shared" si="247"/>
        <v>0</v>
      </c>
      <c r="AB269" s="339">
        <f t="shared" si="247"/>
        <v>0</v>
      </c>
      <c r="AC269" s="339">
        <f t="shared" si="247"/>
        <v>0</v>
      </c>
      <c r="AD269" s="339">
        <f t="shared" si="247"/>
        <v>0</v>
      </c>
      <c r="AE269" s="339">
        <f t="shared" si="247"/>
        <v>0</v>
      </c>
      <c r="AF269" s="339">
        <f t="shared" si="247"/>
        <v>0</v>
      </c>
      <c r="AG269" s="339">
        <f t="shared" si="247"/>
        <v>0</v>
      </c>
      <c r="AH269" s="339">
        <f t="shared" si="247"/>
        <v>0</v>
      </c>
      <c r="AI269" s="339">
        <f t="shared" si="247"/>
        <v>0</v>
      </c>
      <c r="AJ269" s="339">
        <f t="shared" si="247"/>
        <v>0</v>
      </c>
      <c r="AK269" s="129">
        <f>AJ269</f>
        <v>0</v>
      </c>
      <c r="AL269" s="32"/>
      <c r="AM269" s="32"/>
      <c r="AO269" s="227">
        <v>0</v>
      </c>
      <c r="AP269" s="42" t="str">
        <f t="shared" si="231"/>
        <v>HL6</v>
      </c>
      <c r="AQ269" s="18" t="str">
        <f t="shared" si="241"/>
        <v>一次漏れ在庫</v>
      </c>
      <c r="AR269" s="46">
        <f t="shared" si="239"/>
        <v>0</v>
      </c>
      <c r="AT269" s="246" t="s">
        <v>60</v>
      </c>
      <c r="AU269" s="60"/>
      <c r="AV269" s="60"/>
      <c r="AW269" s="60"/>
      <c r="AX269" s="60"/>
    </row>
    <row r="270" spans="1:56" ht="18.75" hidden="1" customHeight="1">
      <c r="A270" s="9">
        <v>0</v>
      </c>
      <c r="B270" s="332"/>
      <c r="C270" s="148" t="s">
        <v>17</v>
      </c>
      <c r="D270" s="149"/>
      <c r="E270" s="80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9"/>
      <c r="AG270" s="339"/>
      <c r="AH270" s="339"/>
      <c r="AI270" s="339"/>
      <c r="AJ270" s="339"/>
      <c r="AK270" s="129">
        <f>SUM(F270:AJ270)</f>
        <v>0</v>
      </c>
      <c r="AL270" s="32"/>
      <c r="AM270" s="32"/>
      <c r="AO270" s="227">
        <v>0</v>
      </c>
      <c r="AP270" s="42" t="str">
        <f t="shared" si="231"/>
        <v>HL6</v>
      </c>
      <c r="AQ270" s="18" t="str">
        <f t="shared" si="241"/>
        <v>二次圧検計画</v>
      </c>
      <c r="AR270" s="46">
        <f t="shared" si="239"/>
        <v>0</v>
      </c>
      <c r="AT270" s="246" t="s">
        <v>60</v>
      </c>
      <c r="AU270" s="60"/>
      <c r="AV270" s="60"/>
      <c r="AW270" s="60"/>
      <c r="AX270" s="60"/>
    </row>
    <row r="271" spans="1:56" ht="18.75" hidden="1" customHeight="1">
      <c r="A271" s="9">
        <v>0</v>
      </c>
      <c r="B271" s="332"/>
      <c r="C271" s="150" t="s">
        <v>18</v>
      </c>
      <c r="D271" s="151">
        <v>0.5</v>
      </c>
      <c r="E271" s="81"/>
      <c r="F271" s="341">
        <f t="shared" ref="F271:O271" si="248">ROUND(F270*$D271,0)</f>
        <v>0</v>
      </c>
      <c r="G271" s="341">
        <f t="shared" si="248"/>
        <v>0</v>
      </c>
      <c r="H271" s="341">
        <f t="shared" si="248"/>
        <v>0</v>
      </c>
      <c r="I271" s="341">
        <f t="shared" si="248"/>
        <v>0</v>
      </c>
      <c r="J271" s="341">
        <f t="shared" si="248"/>
        <v>0</v>
      </c>
      <c r="K271" s="341">
        <f t="shared" si="248"/>
        <v>0</v>
      </c>
      <c r="L271" s="341">
        <f t="shared" si="248"/>
        <v>0</v>
      </c>
      <c r="M271" s="341">
        <f t="shared" si="248"/>
        <v>0</v>
      </c>
      <c r="N271" s="341">
        <f t="shared" si="248"/>
        <v>0</v>
      </c>
      <c r="O271" s="341">
        <f t="shared" si="248"/>
        <v>0</v>
      </c>
      <c r="P271" s="341">
        <f t="shared" ref="P271:AJ271" si="249">ROUND(P270*$D271,0)</f>
        <v>0</v>
      </c>
      <c r="Q271" s="341">
        <f t="shared" si="249"/>
        <v>0</v>
      </c>
      <c r="R271" s="341">
        <f t="shared" si="249"/>
        <v>0</v>
      </c>
      <c r="S271" s="341">
        <f t="shared" si="249"/>
        <v>0</v>
      </c>
      <c r="T271" s="341">
        <f t="shared" si="249"/>
        <v>0</v>
      </c>
      <c r="U271" s="341">
        <f t="shared" si="249"/>
        <v>0</v>
      </c>
      <c r="V271" s="341">
        <f t="shared" si="249"/>
        <v>0</v>
      </c>
      <c r="W271" s="341">
        <f t="shared" si="249"/>
        <v>0</v>
      </c>
      <c r="X271" s="341">
        <f t="shared" si="249"/>
        <v>0</v>
      </c>
      <c r="Y271" s="341">
        <f t="shared" si="249"/>
        <v>0</v>
      </c>
      <c r="Z271" s="341">
        <f t="shared" si="249"/>
        <v>0</v>
      </c>
      <c r="AA271" s="341">
        <f t="shared" si="249"/>
        <v>0</v>
      </c>
      <c r="AB271" s="341">
        <f t="shared" si="249"/>
        <v>0</v>
      </c>
      <c r="AC271" s="341">
        <f t="shared" si="249"/>
        <v>0</v>
      </c>
      <c r="AD271" s="341">
        <f t="shared" si="249"/>
        <v>0</v>
      </c>
      <c r="AE271" s="341">
        <f t="shared" si="249"/>
        <v>0</v>
      </c>
      <c r="AF271" s="341">
        <f t="shared" si="249"/>
        <v>0</v>
      </c>
      <c r="AG271" s="341">
        <f t="shared" si="249"/>
        <v>0</v>
      </c>
      <c r="AH271" s="341">
        <f t="shared" si="249"/>
        <v>0</v>
      </c>
      <c r="AI271" s="341">
        <f t="shared" si="249"/>
        <v>0</v>
      </c>
      <c r="AJ271" s="341">
        <f t="shared" si="249"/>
        <v>0</v>
      </c>
      <c r="AK271" s="130">
        <f>SUM(F271:AJ271)</f>
        <v>0</v>
      </c>
      <c r="AL271" s="32"/>
      <c r="AM271" s="32"/>
      <c r="AO271" s="227">
        <v>0</v>
      </c>
      <c r="AP271" s="42" t="str">
        <f t="shared" si="231"/>
        <v>HL6</v>
      </c>
      <c r="AQ271" s="14" t="str">
        <f t="shared" si="241"/>
        <v>二次漏れ数（廃却）</v>
      </c>
      <c r="AR271" s="47">
        <f t="shared" si="239"/>
        <v>0</v>
      </c>
      <c r="AT271" s="246" t="s">
        <v>60</v>
      </c>
      <c r="AU271" s="60"/>
      <c r="AV271" s="60"/>
      <c r="AW271" s="60"/>
      <c r="AX271" s="60"/>
    </row>
    <row r="272" spans="1:56" ht="18.75" hidden="1" customHeight="1">
      <c r="A272" s="9">
        <v>1</v>
      </c>
      <c r="B272" s="331"/>
      <c r="C272" s="135" t="s">
        <v>19</v>
      </c>
      <c r="D272" s="136">
        <f>1-D268</f>
        <v>0.92</v>
      </c>
      <c r="E272" s="90"/>
      <c r="F272" s="174">
        <f t="shared" ref="F272:O272" si="250">(F267-F268)+(F270-F271)</f>
        <v>0</v>
      </c>
      <c r="G272" s="174">
        <f t="shared" si="250"/>
        <v>0</v>
      </c>
      <c r="H272" s="174">
        <f t="shared" si="250"/>
        <v>0</v>
      </c>
      <c r="I272" s="174">
        <f t="shared" si="250"/>
        <v>0</v>
      </c>
      <c r="J272" s="174">
        <f t="shared" si="250"/>
        <v>0</v>
      </c>
      <c r="K272" s="174">
        <f t="shared" si="250"/>
        <v>0</v>
      </c>
      <c r="L272" s="174">
        <f t="shared" si="250"/>
        <v>0</v>
      </c>
      <c r="M272" s="174">
        <f t="shared" si="250"/>
        <v>0</v>
      </c>
      <c r="N272" s="174">
        <f t="shared" si="250"/>
        <v>0</v>
      </c>
      <c r="O272" s="174">
        <f t="shared" si="250"/>
        <v>0</v>
      </c>
      <c r="P272" s="174">
        <f t="shared" ref="P272:AJ272" si="251">(P267-P268)+(P270-P271)</f>
        <v>0</v>
      </c>
      <c r="Q272" s="174">
        <f t="shared" si="251"/>
        <v>0</v>
      </c>
      <c r="R272" s="174">
        <f t="shared" si="251"/>
        <v>0</v>
      </c>
      <c r="S272" s="174">
        <f t="shared" si="251"/>
        <v>0</v>
      </c>
      <c r="T272" s="174">
        <f t="shared" si="251"/>
        <v>0</v>
      </c>
      <c r="U272" s="174">
        <f t="shared" si="251"/>
        <v>0</v>
      </c>
      <c r="V272" s="174">
        <f t="shared" si="251"/>
        <v>0</v>
      </c>
      <c r="W272" s="174">
        <f t="shared" si="251"/>
        <v>0</v>
      </c>
      <c r="X272" s="174">
        <f t="shared" si="251"/>
        <v>0</v>
      </c>
      <c r="Y272" s="174">
        <f t="shared" si="251"/>
        <v>0</v>
      </c>
      <c r="Z272" s="174">
        <f t="shared" si="251"/>
        <v>0</v>
      </c>
      <c r="AA272" s="174">
        <f t="shared" si="251"/>
        <v>0</v>
      </c>
      <c r="AB272" s="174">
        <f t="shared" si="251"/>
        <v>0</v>
      </c>
      <c r="AC272" s="174">
        <f t="shared" si="251"/>
        <v>0</v>
      </c>
      <c r="AD272" s="174">
        <f t="shared" si="251"/>
        <v>0</v>
      </c>
      <c r="AE272" s="174">
        <f t="shared" si="251"/>
        <v>0</v>
      </c>
      <c r="AF272" s="174">
        <f t="shared" si="251"/>
        <v>0</v>
      </c>
      <c r="AG272" s="174">
        <f t="shared" si="251"/>
        <v>0</v>
      </c>
      <c r="AH272" s="174">
        <f t="shared" si="251"/>
        <v>0</v>
      </c>
      <c r="AI272" s="174">
        <f t="shared" si="251"/>
        <v>0</v>
      </c>
      <c r="AJ272" s="174">
        <f t="shared" si="251"/>
        <v>0</v>
      </c>
      <c r="AK272" s="167">
        <f>SUM(E272:AJ272)</f>
        <v>0</v>
      </c>
      <c r="AL272" s="82">
        <f>ROUNDUP(AY272*1.1,0)</f>
        <v>1194</v>
      </c>
      <c r="AM272" s="82">
        <f>ROUNDUP(AZ272*1.1,0)</f>
        <v>1428</v>
      </c>
      <c r="AN272" s="211"/>
      <c r="AO272" s="227">
        <v>0</v>
      </c>
      <c r="AP272" s="42" t="str">
        <f t="shared" si="231"/>
        <v>HL6</v>
      </c>
      <c r="AQ272" s="11" t="str">
        <f t="shared" si="241"/>
        <v>Ｌ３加工計画</v>
      </c>
      <c r="AR272" s="48">
        <f t="shared" si="239"/>
        <v>0</v>
      </c>
      <c r="AT272" s="248" t="s">
        <v>61</v>
      </c>
      <c r="AU272" s="60"/>
      <c r="AV272" s="60"/>
      <c r="AW272" s="60"/>
      <c r="AX272" s="60"/>
      <c r="AY272" s="12">
        <f>AY366</f>
        <v>1085</v>
      </c>
      <c r="AZ272" s="12">
        <f>AZ366</f>
        <v>1298</v>
      </c>
    </row>
    <row r="273" spans="1:56" ht="18.75" hidden="1" customHeight="1">
      <c r="A273" s="9">
        <v>1</v>
      </c>
      <c r="B273" s="348" t="s">
        <v>127</v>
      </c>
      <c r="C273" s="109" t="s">
        <v>48</v>
      </c>
      <c r="D273" s="109"/>
      <c r="E273" s="77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  <c r="AC273" s="178"/>
      <c r="AD273" s="178"/>
      <c r="AE273" s="178"/>
      <c r="AF273" s="178"/>
      <c r="AG273" s="178"/>
      <c r="AH273" s="178"/>
      <c r="AI273" s="178"/>
      <c r="AJ273" s="178"/>
      <c r="AK273" s="168">
        <v>0</v>
      </c>
      <c r="AL273" s="112"/>
      <c r="AM273" s="112"/>
      <c r="AN273" s="207"/>
      <c r="AO273" s="227">
        <v>0</v>
      </c>
      <c r="AP273" s="42" t="str">
        <f t="shared" si="231"/>
        <v>HL6</v>
      </c>
      <c r="AQ273" s="19" t="str">
        <f t="shared" si="241"/>
        <v>組立計画</v>
      </c>
      <c r="AR273" s="49">
        <f t="shared" si="239"/>
        <v>0</v>
      </c>
      <c r="AT273" s="63" t="s">
        <v>62</v>
      </c>
      <c r="AU273" s="60"/>
      <c r="AV273" s="60"/>
      <c r="AW273" s="60"/>
      <c r="AX273" s="60"/>
    </row>
    <row r="274" spans="1:56" ht="18.75" hidden="1" customHeight="1">
      <c r="A274" s="9">
        <v>1</v>
      </c>
      <c r="B274" s="348"/>
      <c r="C274" s="111" t="s">
        <v>66</v>
      </c>
      <c r="D274" s="111"/>
      <c r="E274" s="74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63">
        <f>SUM(F274:AJ274)</f>
        <v>0</v>
      </c>
      <c r="AL274" s="75"/>
      <c r="AM274" s="75"/>
      <c r="AN274" s="207"/>
      <c r="AO274" s="227">
        <v>0</v>
      </c>
      <c r="AP274" s="42" t="str">
        <f t="shared" si="231"/>
        <v>HL6</v>
      </c>
      <c r="AQ274" s="20" t="str">
        <f t="shared" si="241"/>
        <v>ＳＰ</v>
      </c>
      <c r="AR274" s="50">
        <f t="shared" si="239"/>
        <v>0</v>
      </c>
      <c r="AT274" s="63" t="s">
        <v>62</v>
      </c>
      <c r="AU274" s="60"/>
      <c r="AV274" s="60"/>
      <c r="AW274" s="60"/>
      <c r="AX274" s="60"/>
    </row>
    <row r="275" spans="1:56" ht="18.75" hidden="1" customHeight="1">
      <c r="A275" s="9">
        <v>1</v>
      </c>
      <c r="B275" s="347" t="s">
        <v>129</v>
      </c>
      <c r="C275" s="152" t="s">
        <v>21</v>
      </c>
      <c r="D275" s="152"/>
      <c r="E275" s="67"/>
      <c r="F275" s="329">
        <f t="shared" ref="F275:AJ275" si="252">SUBTOTAL(9,L273:L274)</f>
        <v>0</v>
      </c>
      <c r="G275" s="329">
        <f t="shared" si="252"/>
        <v>0</v>
      </c>
      <c r="H275" s="329">
        <f t="shared" si="252"/>
        <v>0</v>
      </c>
      <c r="I275" s="329">
        <f t="shared" si="252"/>
        <v>0</v>
      </c>
      <c r="J275" s="329">
        <f t="shared" si="252"/>
        <v>0</v>
      </c>
      <c r="K275" s="329">
        <f t="shared" si="252"/>
        <v>0</v>
      </c>
      <c r="L275" s="329">
        <f t="shared" si="252"/>
        <v>0</v>
      </c>
      <c r="M275" s="329">
        <f t="shared" si="252"/>
        <v>0</v>
      </c>
      <c r="N275" s="329">
        <f t="shared" si="252"/>
        <v>0</v>
      </c>
      <c r="O275" s="329">
        <f t="shared" si="252"/>
        <v>0</v>
      </c>
      <c r="P275" s="329">
        <f t="shared" si="252"/>
        <v>0</v>
      </c>
      <c r="Q275" s="329">
        <f t="shared" si="252"/>
        <v>0</v>
      </c>
      <c r="R275" s="329">
        <f t="shared" si="252"/>
        <v>0</v>
      </c>
      <c r="S275" s="329">
        <f t="shared" si="252"/>
        <v>0</v>
      </c>
      <c r="T275" s="329">
        <f t="shared" si="252"/>
        <v>0</v>
      </c>
      <c r="U275" s="329">
        <f t="shared" si="252"/>
        <v>0</v>
      </c>
      <c r="V275" s="329">
        <f t="shared" si="252"/>
        <v>0</v>
      </c>
      <c r="W275" s="329">
        <f t="shared" si="252"/>
        <v>0</v>
      </c>
      <c r="X275" s="329">
        <f t="shared" si="252"/>
        <v>0</v>
      </c>
      <c r="Y275" s="329">
        <f t="shared" si="252"/>
        <v>0</v>
      </c>
      <c r="Z275" s="329">
        <f t="shared" si="252"/>
        <v>0</v>
      </c>
      <c r="AA275" s="329">
        <f t="shared" si="252"/>
        <v>0</v>
      </c>
      <c r="AB275" s="329">
        <f t="shared" si="252"/>
        <v>0</v>
      </c>
      <c r="AC275" s="329">
        <f t="shared" si="252"/>
        <v>0</v>
      </c>
      <c r="AD275" s="329">
        <f t="shared" si="252"/>
        <v>0</v>
      </c>
      <c r="AE275" s="329">
        <f t="shared" si="252"/>
        <v>0</v>
      </c>
      <c r="AF275" s="329">
        <f t="shared" si="252"/>
        <v>0</v>
      </c>
      <c r="AG275" s="329">
        <f t="shared" si="252"/>
        <v>0</v>
      </c>
      <c r="AH275" s="329">
        <f t="shared" si="252"/>
        <v>0</v>
      </c>
      <c r="AI275" s="329">
        <f t="shared" si="252"/>
        <v>0</v>
      </c>
      <c r="AJ275" s="329">
        <f t="shared" si="252"/>
        <v>0</v>
      </c>
      <c r="AK275" s="164">
        <f>SUM(F275:AJ275)</f>
        <v>0</v>
      </c>
      <c r="AL275" s="32"/>
      <c r="AM275" s="32"/>
      <c r="AO275" s="227">
        <v>0</v>
      </c>
      <c r="AP275" s="42" t="str">
        <f t="shared" si="231"/>
        <v>HL6</v>
      </c>
      <c r="AQ275" s="21" t="str">
        <f t="shared" si="241"/>
        <v>解体</v>
      </c>
      <c r="AR275" s="51">
        <f t="shared" si="239"/>
        <v>0</v>
      </c>
      <c r="AT275" s="246" t="s">
        <v>60</v>
      </c>
      <c r="AU275" s="60"/>
      <c r="AV275" s="60"/>
      <c r="AW275" s="60"/>
      <c r="AX275" s="60"/>
    </row>
    <row r="276" spans="1:56" ht="18.75" hidden="1" customHeight="1">
      <c r="A276" s="9">
        <v>1</v>
      </c>
      <c r="B276" s="349" t="s">
        <v>130</v>
      </c>
      <c r="C276" s="153" t="s">
        <v>22</v>
      </c>
      <c r="D276" s="153"/>
      <c r="E276" s="68"/>
      <c r="F276" s="330">
        <f t="shared" ref="F276:AJ276" si="253">E276+F272-F275</f>
        <v>0</v>
      </c>
      <c r="G276" s="330">
        <f t="shared" si="253"/>
        <v>0</v>
      </c>
      <c r="H276" s="330">
        <f t="shared" si="253"/>
        <v>0</v>
      </c>
      <c r="I276" s="330">
        <f t="shared" si="253"/>
        <v>0</v>
      </c>
      <c r="J276" s="330">
        <f t="shared" si="253"/>
        <v>0</v>
      </c>
      <c r="K276" s="330">
        <f t="shared" si="253"/>
        <v>0</v>
      </c>
      <c r="L276" s="330">
        <f t="shared" si="253"/>
        <v>0</v>
      </c>
      <c r="M276" s="330">
        <f t="shared" si="253"/>
        <v>0</v>
      </c>
      <c r="N276" s="330">
        <f t="shared" si="253"/>
        <v>0</v>
      </c>
      <c r="O276" s="330">
        <f t="shared" si="253"/>
        <v>0</v>
      </c>
      <c r="P276" s="330">
        <f t="shared" si="253"/>
        <v>0</v>
      </c>
      <c r="Q276" s="330">
        <f t="shared" si="253"/>
        <v>0</v>
      </c>
      <c r="R276" s="330">
        <f t="shared" si="253"/>
        <v>0</v>
      </c>
      <c r="S276" s="330">
        <f t="shared" si="253"/>
        <v>0</v>
      </c>
      <c r="T276" s="330">
        <f t="shared" si="253"/>
        <v>0</v>
      </c>
      <c r="U276" s="330">
        <f t="shared" si="253"/>
        <v>0</v>
      </c>
      <c r="V276" s="330">
        <f t="shared" si="253"/>
        <v>0</v>
      </c>
      <c r="W276" s="330">
        <f t="shared" si="253"/>
        <v>0</v>
      </c>
      <c r="X276" s="330">
        <f t="shared" si="253"/>
        <v>0</v>
      </c>
      <c r="Y276" s="330">
        <f t="shared" si="253"/>
        <v>0</v>
      </c>
      <c r="Z276" s="330">
        <f t="shared" si="253"/>
        <v>0</v>
      </c>
      <c r="AA276" s="330">
        <f t="shared" si="253"/>
        <v>0</v>
      </c>
      <c r="AB276" s="330">
        <f t="shared" si="253"/>
        <v>0</v>
      </c>
      <c r="AC276" s="330">
        <f t="shared" si="253"/>
        <v>0</v>
      </c>
      <c r="AD276" s="330">
        <f t="shared" si="253"/>
        <v>0</v>
      </c>
      <c r="AE276" s="330">
        <f t="shared" si="253"/>
        <v>0</v>
      </c>
      <c r="AF276" s="330">
        <f t="shared" si="253"/>
        <v>0</v>
      </c>
      <c r="AG276" s="330">
        <f t="shared" si="253"/>
        <v>0</v>
      </c>
      <c r="AH276" s="330">
        <f t="shared" si="253"/>
        <v>0</v>
      </c>
      <c r="AI276" s="330">
        <f t="shared" si="253"/>
        <v>0</v>
      </c>
      <c r="AJ276" s="330">
        <f t="shared" si="253"/>
        <v>0</v>
      </c>
      <c r="AK276" s="165"/>
      <c r="AL276" s="32"/>
      <c r="AM276" s="32"/>
      <c r="AO276" s="227">
        <v>0</v>
      </c>
      <c r="AP276" s="42" t="str">
        <f t="shared" si="231"/>
        <v>HL6</v>
      </c>
      <c r="AQ276" s="22" t="str">
        <f t="shared" si="241"/>
        <v>解体在庫</v>
      </c>
      <c r="AR276" s="52">
        <f t="shared" si="239"/>
        <v>0</v>
      </c>
      <c r="AT276" s="246" t="s">
        <v>60</v>
      </c>
      <c r="AU276" s="60"/>
      <c r="AV276" s="60"/>
      <c r="AW276" s="60"/>
      <c r="AX276" s="60"/>
    </row>
    <row r="277" spans="1:56" ht="19.5" hidden="1" thickBot="1">
      <c r="A277" s="9">
        <v>1</v>
      </c>
      <c r="B277" s="350" t="s">
        <v>131</v>
      </c>
      <c r="C277" s="138" t="s">
        <v>23</v>
      </c>
      <c r="D277" s="138"/>
      <c r="E277" s="215"/>
      <c r="F277" s="343">
        <f t="shared" ref="F277:AJ277" si="254">E277+F272-F273-F274</f>
        <v>0</v>
      </c>
      <c r="G277" s="343">
        <f t="shared" si="254"/>
        <v>0</v>
      </c>
      <c r="H277" s="343">
        <f t="shared" si="254"/>
        <v>0</v>
      </c>
      <c r="I277" s="343">
        <f t="shared" si="254"/>
        <v>0</v>
      </c>
      <c r="J277" s="343">
        <f t="shared" si="254"/>
        <v>0</v>
      </c>
      <c r="K277" s="343">
        <f t="shared" si="254"/>
        <v>0</v>
      </c>
      <c r="L277" s="343">
        <f t="shared" si="254"/>
        <v>0</v>
      </c>
      <c r="M277" s="343">
        <f t="shared" si="254"/>
        <v>0</v>
      </c>
      <c r="N277" s="343">
        <f t="shared" si="254"/>
        <v>0</v>
      </c>
      <c r="O277" s="343">
        <f t="shared" si="254"/>
        <v>0</v>
      </c>
      <c r="P277" s="343">
        <f t="shared" si="254"/>
        <v>0</v>
      </c>
      <c r="Q277" s="343">
        <f t="shared" si="254"/>
        <v>0</v>
      </c>
      <c r="R277" s="343">
        <f t="shared" si="254"/>
        <v>0</v>
      </c>
      <c r="S277" s="343">
        <f t="shared" si="254"/>
        <v>0</v>
      </c>
      <c r="T277" s="343">
        <f t="shared" si="254"/>
        <v>0</v>
      </c>
      <c r="U277" s="343">
        <f t="shared" si="254"/>
        <v>0</v>
      </c>
      <c r="V277" s="343">
        <f t="shared" si="254"/>
        <v>0</v>
      </c>
      <c r="W277" s="343">
        <f t="shared" si="254"/>
        <v>0</v>
      </c>
      <c r="X277" s="343">
        <f t="shared" si="254"/>
        <v>0</v>
      </c>
      <c r="Y277" s="343">
        <f t="shared" si="254"/>
        <v>0</v>
      </c>
      <c r="Z277" s="343">
        <f t="shared" si="254"/>
        <v>0</v>
      </c>
      <c r="AA277" s="343">
        <f t="shared" si="254"/>
        <v>0</v>
      </c>
      <c r="AB277" s="343">
        <f t="shared" si="254"/>
        <v>0</v>
      </c>
      <c r="AC277" s="343">
        <f t="shared" si="254"/>
        <v>0</v>
      </c>
      <c r="AD277" s="343">
        <f t="shared" si="254"/>
        <v>0</v>
      </c>
      <c r="AE277" s="343">
        <f t="shared" si="254"/>
        <v>0</v>
      </c>
      <c r="AF277" s="343">
        <f t="shared" si="254"/>
        <v>0</v>
      </c>
      <c r="AG277" s="343">
        <f t="shared" si="254"/>
        <v>0</v>
      </c>
      <c r="AH277" s="343">
        <f t="shared" si="254"/>
        <v>0</v>
      </c>
      <c r="AI277" s="343">
        <f t="shared" si="254"/>
        <v>0</v>
      </c>
      <c r="AJ277" s="343">
        <f t="shared" si="254"/>
        <v>0</v>
      </c>
      <c r="AK277" s="224">
        <f>AJ277</f>
        <v>0</v>
      </c>
      <c r="AL277" s="33"/>
      <c r="AM277" s="33"/>
      <c r="AN277" s="9">
        <f>AK277-AL273</f>
        <v>0</v>
      </c>
      <c r="AO277" s="227">
        <v>0</v>
      </c>
      <c r="AP277" s="53" t="str">
        <f t="shared" si="231"/>
        <v>HL6</v>
      </c>
      <c r="AQ277" s="24" t="str">
        <f t="shared" si="241"/>
        <v>完成品在庫</v>
      </c>
      <c r="AR277" s="54">
        <f t="shared" si="239"/>
        <v>0</v>
      </c>
      <c r="AT277" s="246" t="s">
        <v>60</v>
      </c>
      <c r="AU277" s="60"/>
      <c r="AV277" s="60"/>
      <c r="AW277" s="60"/>
      <c r="AX277" s="60"/>
      <c r="BD277" s="250">
        <f>MIN(F277:AJ277)</f>
        <v>0</v>
      </c>
    </row>
    <row r="278" spans="1:56" ht="19">
      <c r="A278" s="9">
        <v>1</v>
      </c>
      <c r="B278" s="159" t="s">
        <v>127</v>
      </c>
      <c r="C278" s="101" t="s">
        <v>12</v>
      </c>
      <c r="D278" s="101"/>
      <c r="E278" s="88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66">
        <f>SUM(E278:AJ278)</f>
        <v>0</v>
      </c>
      <c r="AL278" s="198">
        <f>ROUNDUP(AL285/0.92,0)</f>
        <v>0</v>
      </c>
      <c r="AM278" s="198">
        <f>ROUNDUP(AM285/0.92,0)</f>
        <v>0</v>
      </c>
      <c r="AN278" s="251"/>
      <c r="AO278" s="227">
        <v>0</v>
      </c>
      <c r="AP278" s="40" t="str">
        <f>B278</f>
        <v>HL6</v>
      </c>
      <c r="AQ278" s="29" t="str">
        <f t="shared" si="241"/>
        <v>素材納入計画</v>
      </c>
      <c r="AR278" s="41">
        <f t="shared" si="239"/>
        <v>0</v>
      </c>
      <c r="AT278" s="247" t="s">
        <v>59</v>
      </c>
      <c r="AU278" s="60"/>
      <c r="AV278" s="60"/>
      <c r="AW278" s="60"/>
      <c r="AX278" s="60"/>
    </row>
    <row r="279" spans="1:56" ht="19">
      <c r="A279" s="9">
        <v>1</v>
      </c>
      <c r="B279" s="158" t="s">
        <v>128</v>
      </c>
      <c r="C279" s="145" t="s">
        <v>125</v>
      </c>
      <c r="D279" s="154"/>
      <c r="E279" s="35" t="e">
        <f>#REF!</f>
        <v>#REF!</v>
      </c>
      <c r="F279" s="69" t="e">
        <f t="shared" ref="F279:AJ279" si="255">E279+F278-F280</f>
        <v>#REF!</v>
      </c>
      <c r="G279" s="69" t="e">
        <f t="shared" si="255"/>
        <v>#REF!</v>
      </c>
      <c r="H279" s="69" t="e">
        <f t="shared" si="255"/>
        <v>#REF!</v>
      </c>
      <c r="I279" s="69" t="e">
        <f t="shared" si="255"/>
        <v>#REF!</v>
      </c>
      <c r="J279" s="69" t="e">
        <f t="shared" si="255"/>
        <v>#REF!</v>
      </c>
      <c r="K279" s="69" t="e">
        <f t="shared" si="255"/>
        <v>#REF!</v>
      </c>
      <c r="L279" s="69" t="e">
        <f t="shared" si="255"/>
        <v>#REF!</v>
      </c>
      <c r="M279" s="69" t="e">
        <f t="shared" si="255"/>
        <v>#REF!</v>
      </c>
      <c r="N279" s="69" t="e">
        <f t="shared" si="255"/>
        <v>#REF!</v>
      </c>
      <c r="O279" s="69" t="e">
        <f t="shared" si="255"/>
        <v>#REF!</v>
      </c>
      <c r="P279" s="69" t="e">
        <f t="shared" si="255"/>
        <v>#REF!</v>
      </c>
      <c r="Q279" s="69" t="e">
        <f t="shared" si="255"/>
        <v>#REF!</v>
      </c>
      <c r="R279" s="69" t="e">
        <f t="shared" si="255"/>
        <v>#REF!</v>
      </c>
      <c r="S279" s="69" t="e">
        <f t="shared" si="255"/>
        <v>#REF!</v>
      </c>
      <c r="T279" s="69" t="e">
        <f t="shared" si="255"/>
        <v>#REF!</v>
      </c>
      <c r="U279" s="69" t="e">
        <f t="shared" si="255"/>
        <v>#REF!</v>
      </c>
      <c r="V279" s="69" t="e">
        <f t="shared" si="255"/>
        <v>#REF!</v>
      </c>
      <c r="W279" s="69" t="e">
        <f t="shared" si="255"/>
        <v>#REF!</v>
      </c>
      <c r="X279" s="69" t="e">
        <f t="shared" si="255"/>
        <v>#REF!</v>
      </c>
      <c r="Y279" s="69" t="e">
        <f t="shared" si="255"/>
        <v>#REF!</v>
      </c>
      <c r="Z279" s="69" t="e">
        <f t="shared" si="255"/>
        <v>#REF!</v>
      </c>
      <c r="AA279" s="69" t="e">
        <f t="shared" si="255"/>
        <v>#REF!</v>
      </c>
      <c r="AB279" s="69" t="e">
        <f t="shared" si="255"/>
        <v>#REF!</v>
      </c>
      <c r="AC279" s="69" t="e">
        <f t="shared" si="255"/>
        <v>#REF!</v>
      </c>
      <c r="AD279" s="69" t="e">
        <f t="shared" si="255"/>
        <v>#REF!</v>
      </c>
      <c r="AE279" s="69" t="e">
        <f t="shared" si="255"/>
        <v>#REF!</v>
      </c>
      <c r="AF279" s="69" t="e">
        <f t="shared" si="255"/>
        <v>#REF!</v>
      </c>
      <c r="AG279" s="69" t="e">
        <f t="shared" si="255"/>
        <v>#REF!</v>
      </c>
      <c r="AH279" s="69" t="e">
        <f t="shared" si="255"/>
        <v>#REF!</v>
      </c>
      <c r="AI279" s="69" t="e">
        <f t="shared" si="255"/>
        <v>#REF!</v>
      </c>
      <c r="AJ279" s="69" t="e">
        <f t="shared" si="255"/>
        <v>#REF!</v>
      </c>
      <c r="AK279" s="171" t="e">
        <f>AJ279</f>
        <v>#REF!</v>
      </c>
      <c r="AL279" s="32"/>
      <c r="AM279" s="32"/>
      <c r="AO279" s="227">
        <v>0</v>
      </c>
      <c r="AP279" s="42" t="str">
        <f t="shared" ref="AP279:AP332" si="256">AP278</f>
        <v>HL6</v>
      </c>
      <c r="AQ279" s="14" t="str">
        <f t="shared" si="241"/>
        <v>素材在庫計画</v>
      </c>
      <c r="AR279" s="43" t="e">
        <f t="shared" si="239"/>
        <v>#REF!</v>
      </c>
      <c r="AT279" s="246" t="s">
        <v>60</v>
      </c>
      <c r="AU279" s="60"/>
      <c r="AV279" s="60"/>
      <c r="AW279" s="60"/>
      <c r="AX279" s="60"/>
    </row>
    <row r="280" spans="1:56" ht="19">
      <c r="A280" s="9">
        <v>1</v>
      </c>
      <c r="B280" s="26"/>
      <c r="C280" s="135" t="s">
        <v>14</v>
      </c>
      <c r="D280" s="135"/>
      <c r="E280" s="90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67">
        <f>SUM(E280:AJ280)</f>
        <v>0</v>
      </c>
      <c r="AL280" s="123"/>
      <c r="AM280" s="123"/>
      <c r="AN280" s="211"/>
      <c r="AO280" s="227">
        <v>0</v>
      </c>
      <c r="AP280" s="42" t="str">
        <f t="shared" si="256"/>
        <v>HL6</v>
      </c>
      <c r="AQ280" s="16" t="str">
        <f t="shared" si="241"/>
        <v>圧検加工計画</v>
      </c>
      <c r="AR280" s="44">
        <f t="shared" si="239"/>
        <v>0</v>
      </c>
      <c r="AT280" s="248" t="s">
        <v>61</v>
      </c>
      <c r="AU280" s="60"/>
      <c r="AV280" s="60"/>
      <c r="AW280" s="60"/>
      <c r="AX280" s="60"/>
    </row>
    <row r="281" spans="1:56" ht="19">
      <c r="A281" s="9">
        <v>0</v>
      </c>
      <c r="B281" s="23"/>
      <c r="C281" s="146" t="s">
        <v>15</v>
      </c>
      <c r="D281" s="147">
        <v>0.08</v>
      </c>
      <c r="E281" s="80"/>
      <c r="F281" s="337">
        <f t="shared" ref="F281:O281" si="257">ROUND(F280*$D281,0)</f>
        <v>0</v>
      </c>
      <c r="G281" s="337">
        <f t="shared" si="257"/>
        <v>0</v>
      </c>
      <c r="H281" s="337">
        <f t="shared" si="257"/>
        <v>0</v>
      </c>
      <c r="I281" s="337">
        <f t="shared" si="257"/>
        <v>0</v>
      </c>
      <c r="J281" s="337">
        <f t="shared" si="257"/>
        <v>0</v>
      </c>
      <c r="K281" s="337">
        <f t="shared" si="257"/>
        <v>0</v>
      </c>
      <c r="L281" s="337">
        <f t="shared" si="257"/>
        <v>0</v>
      </c>
      <c r="M281" s="337">
        <f t="shared" si="257"/>
        <v>0</v>
      </c>
      <c r="N281" s="337">
        <f t="shared" si="257"/>
        <v>0</v>
      </c>
      <c r="O281" s="337">
        <f t="shared" si="257"/>
        <v>0</v>
      </c>
      <c r="P281" s="337">
        <f t="shared" ref="P281:AJ281" si="258">ROUND(P280*$D281,0)</f>
        <v>0</v>
      </c>
      <c r="Q281" s="337">
        <f t="shared" si="258"/>
        <v>0</v>
      </c>
      <c r="R281" s="337">
        <f t="shared" si="258"/>
        <v>0</v>
      </c>
      <c r="S281" s="337">
        <f t="shared" si="258"/>
        <v>0</v>
      </c>
      <c r="T281" s="337">
        <f t="shared" si="258"/>
        <v>0</v>
      </c>
      <c r="U281" s="337">
        <f t="shared" si="258"/>
        <v>0</v>
      </c>
      <c r="V281" s="337">
        <f t="shared" si="258"/>
        <v>0</v>
      </c>
      <c r="W281" s="337">
        <f t="shared" si="258"/>
        <v>0</v>
      </c>
      <c r="X281" s="337">
        <f t="shared" si="258"/>
        <v>0</v>
      </c>
      <c r="Y281" s="337">
        <f t="shared" si="258"/>
        <v>0</v>
      </c>
      <c r="Z281" s="337">
        <f t="shared" si="258"/>
        <v>0</v>
      </c>
      <c r="AA281" s="337">
        <f t="shared" si="258"/>
        <v>0</v>
      </c>
      <c r="AB281" s="337">
        <f t="shared" si="258"/>
        <v>0</v>
      </c>
      <c r="AC281" s="337">
        <f t="shared" si="258"/>
        <v>0</v>
      </c>
      <c r="AD281" s="337">
        <f t="shared" si="258"/>
        <v>0</v>
      </c>
      <c r="AE281" s="337">
        <f t="shared" si="258"/>
        <v>0</v>
      </c>
      <c r="AF281" s="337">
        <f t="shared" si="258"/>
        <v>0</v>
      </c>
      <c r="AG281" s="337">
        <f t="shared" si="258"/>
        <v>0</v>
      </c>
      <c r="AH281" s="337">
        <f t="shared" si="258"/>
        <v>0</v>
      </c>
      <c r="AI281" s="337">
        <f t="shared" si="258"/>
        <v>0</v>
      </c>
      <c r="AJ281" s="337">
        <f t="shared" si="258"/>
        <v>0</v>
      </c>
      <c r="AK281" s="128">
        <f>SUM(F281:AJ281)</f>
        <v>0</v>
      </c>
      <c r="AL281" s="32"/>
      <c r="AM281" s="32"/>
      <c r="AO281" s="227">
        <v>0</v>
      </c>
      <c r="AP281" s="42" t="str">
        <f t="shared" si="256"/>
        <v>HL6</v>
      </c>
      <c r="AQ281" s="17" t="str">
        <f t="shared" si="241"/>
        <v>一次漏れ数</v>
      </c>
      <c r="AR281" s="45">
        <f t="shared" si="239"/>
        <v>0</v>
      </c>
      <c r="AT281" s="246" t="s">
        <v>60</v>
      </c>
      <c r="AU281" s="60"/>
      <c r="AV281" s="60"/>
      <c r="AW281" s="60"/>
      <c r="AX281" s="60"/>
    </row>
    <row r="282" spans="1:56" ht="19">
      <c r="A282" s="9">
        <v>0</v>
      </c>
      <c r="B282" s="23"/>
      <c r="C282" s="148" t="s">
        <v>16</v>
      </c>
      <c r="D282" s="149"/>
      <c r="E282" s="66"/>
      <c r="F282" s="339">
        <f t="shared" ref="F282:AJ282" si="259">E282+F281-F283</f>
        <v>0</v>
      </c>
      <c r="G282" s="339">
        <f t="shared" si="259"/>
        <v>0</v>
      </c>
      <c r="H282" s="339">
        <f t="shared" si="259"/>
        <v>0</v>
      </c>
      <c r="I282" s="339">
        <f t="shared" si="259"/>
        <v>0</v>
      </c>
      <c r="J282" s="339">
        <f t="shared" si="259"/>
        <v>0</v>
      </c>
      <c r="K282" s="339">
        <f t="shared" si="259"/>
        <v>0</v>
      </c>
      <c r="L282" s="339">
        <f t="shared" si="259"/>
        <v>0</v>
      </c>
      <c r="M282" s="339">
        <f t="shared" si="259"/>
        <v>0</v>
      </c>
      <c r="N282" s="339">
        <f t="shared" si="259"/>
        <v>0</v>
      </c>
      <c r="O282" s="339">
        <f t="shared" si="259"/>
        <v>0</v>
      </c>
      <c r="P282" s="339">
        <f t="shared" si="259"/>
        <v>0</v>
      </c>
      <c r="Q282" s="339">
        <f t="shared" si="259"/>
        <v>0</v>
      </c>
      <c r="R282" s="339">
        <f t="shared" si="259"/>
        <v>0</v>
      </c>
      <c r="S282" s="339">
        <f t="shared" si="259"/>
        <v>0</v>
      </c>
      <c r="T282" s="339">
        <f t="shared" si="259"/>
        <v>0</v>
      </c>
      <c r="U282" s="339">
        <f t="shared" si="259"/>
        <v>0</v>
      </c>
      <c r="V282" s="339">
        <f t="shared" si="259"/>
        <v>0</v>
      </c>
      <c r="W282" s="339">
        <f t="shared" si="259"/>
        <v>0</v>
      </c>
      <c r="X282" s="339">
        <f t="shared" si="259"/>
        <v>0</v>
      </c>
      <c r="Y282" s="339">
        <f t="shared" si="259"/>
        <v>0</v>
      </c>
      <c r="Z282" s="339">
        <f t="shared" si="259"/>
        <v>0</v>
      </c>
      <c r="AA282" s="339">
        <f t="shared" si="259"/>
        <v>0</v>
      </c>
      <c r="AB282" s="339">
        <f t="shared" si="259"/>
        <v>0</v>
      </c>
      <c r="AC282" s="339">
        <f t="shared" si="259"/>
        <v>0</v>
      </c>
      <c r="AD282" s="339">
        <f t="shared" si="259"/>
        <v>0</v>
      </c>
      <c r="AE282" s="339">
        <f t="shared" si="259"/>
        <v>0</v>
      </c>
      <c r="AF282" s="339">
        <f t="shared" si="259"/>
        <v>0</v>
      </c>
      <c r="AG282" s="339">
        <f t="shared" si="259"/>
        <v>0</v>
      </c>
      <c r="AH282" s="339">
        <f t="shared" si="259"/>
        <v>0</v>
      </c>
      <c r="AI282" s="339">
        <f t="shared" si="259"/>
        <v>0</v>
      </c>
      <c r="AJ282" s="339">
        <f t="shared" si="259"/>
        <v>0</v>
      </c>
      <c r="AK282" s="129">
        <f>AJ282</f>
        <v>0</v>
      </c>
      <c r="AL282" s="32"/>
      <c r="AM282" s="32"/>
      <c r="AO282" s="227">
        <v>0</v>
      </c>
      <c r="AP282" s="42" t="str">
        <f t="shared" si="256"/>
        <v>HL6</v>
      </c>
      <c r="AQ282" s="18" t="str">
        <f t="shared" si="241"/>
        <v>一次漏れ在庫</v>
      </c>
      <c r="AR282" s="46">
        <f t="shared" si="239"/>
        <v>0</v>
      </c>
      <c r="AT282" s="246" t="s">
        <v>60</v>
      </c>
      <c r="AU282" s="60"/>
      <c r="AV282" s="60"/>
      <c r="AW282" s="60"/>
      <c r="AX282" s="60"/>
    </row>
    <row r="283" spans="1:56" ht="19">
      <c r="A283" s="9">
        <v>0</v>
      </c>
      <c r="B283" s="23"/>
      <c r="C283" s="148" t="s">
        <v>17</v>
      </c>
      <c r="D283" s="149"/>
      <c r="E283" s="80"/>
      <c r="F283" s="339"/>
      <c r="G283" s="339"/>
      <c r="H283" s="339"/>
      <c r="I283" s="339"/>
      <c r="J283" s="339"/>
      <c r="K283" s="339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  <c r="AA283" s="339"/>
      <c r="AB283" s="339"/>
      <c r="AC283" s="339"/>
      <c r="AD283" s="339"/>
      <c r="AE283" s="339"/>
      <c r="AF283" s="339"/>
      <c r="AG283" s="339"/>
      <c r="AH283" s="339"/>
      <c r="AI283" s="339"/>
      <c r="AJ283" s="339"/>
      <c r="AK283" s="129">
        <f>SUM(F283:AJ283)</f>
        <v>0</v>
      </c>
      <c r="AL283" s="32"/>
      <c r="AM283" s="32"/>
      <c r="AO283" s="227">
        <v>0</v>
      </c>
      <c r="AP283" s="42" t="str">
        <f t="shared" si="256"/>
        <v>HL6</v>
      </c>
      <c r="AQ283" s="18" t="str">
        <f t="shared" si="241"/>
        <v>二次圧検計画</v>
      </c>
      <c r="AR283" s="46">
        <f t="shared" si="239"/>
        <v>0</v>
      </c>
      <c r="AT283" s="246" t="s">
        <v>60</v>
      </c>
      <c r="AU283" s="60"/>
      <c r="AV283" s="60"/>
      <c r="AW283" s="60"/>
      <c r="AX283" s="60"/>
    </row>
    <row r="284" spans="1:56" ht="19">
      <c r="A284" s="9">
        <v>0</v>
      </c>
      <c r="B284" s="23"/>
      <c r="C284" s="150" t="s">
        <v>18</v>
      </c>
      <c r="D284" s="151">
        <v>0.5</v>
      </c>
      <c r="E284" s="81"/>
      <c r="F284" s="341">
        <f t="shared" ref="F284:O284" si="260">ROUND(F283*$D284,0)</f>
        <v>0</v>
      </c>
      <c r="G284" s="341">
        <f t="shared" si="260"/>
        <v>0</v>
      </c>
      <c r="H284" s="341">
        <f t="shared" si="260"/>
        <v>0</v>
      </c>
      <c r="I284" s="341">
        <f t="shared" si="260"/>
        <v>0</v>
      </c>
      <c r="J284" s="341">
        <f t="shared" si="260"/>
        <v>0</v>
      </c>
      <c r="K284" s="341">
        <f t="shared" si="260"/>
        <v>0</v>
      </c>
      <c r="L284" s="341">
        <f t="shared" si="260"/>
        <v>0</v>
      </c>
      <c r="M284" s="341">
        <f t="shared" si="260"/>
        <v>0</v>
      </c>
      <c r="N284" s="341">
        <f t="shared" si="260"/>
        <v>0</v>
      </c>
      <c r="O284" s="341">
        <f t="shared" si="260"/>
        <v>0</v>
      </c>
      <c r="P284" s="341">
        <f t="shared" ref="P284:AJ284" si="261">ROUND(P283*$D284,0)</f>
        <v>0</v>
      </c>
      <c r="Q284" s="341">
        <f t="shared" si="261"/>
        <v>0</v>
      </c>
      <c r="R284" s="341">
        <f t="shared" si="261"/>
        <v>0</v>
      </c>
      <c r="S284" s="341">
        <f t="shared" si="261"/>
        <v>0</v>
      </c>
      <c r="T284" s="341">
        <f t="shared" si="261"/>
        <v>0</v>
      </c>
      <c r="U284" s="341">
        <f t="shared" si="261"/>
        <v>0</v>
      </c>
      <c r="V284" s="341">
        <f t="shared" si="261"/>
        <v>0</v>
      </c>
      <c r="W284" s="341">
        <f t="shared" si="261"/>
        <v>0</v>
      </c>
      <c r="X284" s="341">
        <f t="shared" si="261"/>
        <v>0</v>
      </c>
      <c r="Y284" s="341">
        <f t="shared" si="261"/>
        <v>0</v>
      </c>
      <c r="Z284" s="341">
        <f t="shared" si="261"/>
        <v>0</v>
      </c>
      <c r="AA284" s="341">
        <f t="shared" si="261"/>
        <v>0</v>
      </c>
      <c r="AB284" s="341">
        <f t="shared" si="261"/>
        <v>0</v>
      </c>
      <c r="AC284" s="341">
        <f t="shared" si="261"/>
        <v>0</v>
      </c>
      <c r="AD284" s="341">
        <f t="shared" si="261"/>
        <v>0</v>
      </c>
      <c r="AE284" s="341">
        <f t="shared" si="261"/>
        <v>0</v>
      </c>
      <c r="AF284" s="341">
        <f t="shared" si="261"/>
        <v>0</v>
      </c>
      <c r="AG284" s="341">
        <f t="shared" si="261"/>
        <v>0</v>
      </c>
      <c r="AH284" s="341">
        <f t="shared" si="261"/>
        <v>0</v>
      </c>
      <c r="AI284" s="341">
        <f t="shared" si="261"/>
        <v>0</v>
      </c>
      <c r="AJ284" s="341">
        <f t="shared" si="261"/>
        <v>0</v>
      </c>
      <c r="AK284" s="130">
        <f>SUM(F284:AJ284)</f>
        <v>0</v>
      </c>
      <c r="AL284" s="32"/>
      <c r="AM284" s="32"/>
      <c r="AO284" s="227">
        <v>0</v>
      </c>
      <c r="AP284" s="42" t="str">
        <f t="shared" si="256"/>
        <v>HL6</v>
      </c>
      <c r="AQ284" s="14" t="str">
        <f t="shared" si="241"/>
        <v>二次漏れ数（廃却）</v>
      </c>
      <c r="AR284" s="47">
        <f t="shared" si="239"/>
        <v>0</v>
      </c>
      <c r="AT284" s="246" t="s">
        <v>60</v>
      </c>
      <c r="AU284" s="60"/>
      <c r="AV284" s="60"/>
      <c r="AW284" s="60"/>
      <c r="AX284" s="60"/>
    </row>
    <row r="285" spans="1:56" ht="19">
      <c r="A285" s="9">
        <v>1</v>
      </c>
      <c r="B285" s="26"/>
      <c r="C285" s="135" t="s">
        <v>19</v>
      </c>
      <c r="D285" s="136">
        <f>1-D281</f>
        <v>0.92</v>
      </c>
      <c r="E285" s="90"/>
      <c r="F285" s="174">
        <f t="shared" ref="F285:O285" si="262">(F280-F281)+(F283-F284)</f>
        <v>0</v>
      </c>
      <c r="G285" s="174">
        <f t="shared" si="262"/>
        <v>0</v>
      </c>
      <c r="H285" s="174">
        <f t="shared" si="262"/>
        <v>0</v>
      </c>
      <c r="I285" s="174">
        <f t="shared" si="262"/>
        <v>0</v>
      </c>
      <c r="J285" s="174">
        <f t="shared" si="262"/>
        <v>0</v>
      </c>
      <c r="K285" s="174">
        <f t="shared" si="262"/>
        <v>0</v>
      </c>
      <c r="L285" s="174">
        <f t="shared" si="262"/>
        <v>0</v>
      </c>
      <c r="M285" s="174">
        <f t="shared" si="262"/>
        <v>0</v>
      </c>
      <c r="N285" s="174">
        <f t="shared" si="262"/>
        <v>0</v>
      </c>
      <c r="O285" s="174">
        <f t="shared" si="262"/>
        <v>0</v>
      </c>
      <c r="P285" s="174">
        <f t="shared" ref="P285:AJ285" si="263">(P280-P281)+(P283-P284)</f>
        <v>0</v>
      </c>
      <c r="Q285" s="174">
        <f t="shared" si="263"/>
        <v>0</v>
      </c>
      <c r="R285" s="174">
        <f t="shared" si="263"/>
        <v>0</v>
      </c>
      <c r="S285" s="174">
        <f t="shared" si="263"/>
        <v>0</v>
      </c>
      <c r="T285" s="174">
        <f t="shared" si="263"/>
        <v>0</v>
      </c>
      <c r="U285" s="174">
        <f t="shared" si="263"/>
        <v>0</v>
      </c>
      <c r="V285" s="174">
        <f t="shared" si="263"/>
        <v>0</v>
      </c>
      <c r="W285" s="174">
        <f t="shared" si="263"/>
        <v>0</v>
      </c>
      <c r="X285" s="174">
        <f t="shared" si="263"/>
        <v>0</v>
      </c>
      <c r="Y285" s="174">
        <f t="shared" si="263"/>
        <v>0</v>
      </c>
      <c r="Z285" s="174">
        <f t="shared" si="263"/>
        <v>0</v>
      </c>
      <c r="AA285" s="174">
        <f t="shared" si="263"/>
        <v>0</v>
      </c>
      <c r="AB285" s="174">
        <f t="shared" si="263"/>
        <v>0</v>
      </c>
      <c r="AC285" s="174">
        <f t="shared" si="263"/>
        <v>0</v>
      </c>
      <c r="AD285" s="174">
        <f t="shared" si="263"/>
        <v>0</v>
      </c>
      <c r="AE285" s="174">
        <f t="shared" si="263"/>
        <v>0</v>
      </c>
      <c r="AF285" s="174">
        <f t="shared" si="263"/>
        <v>0</v>
      </c>
      <c r="AG285" s="174">
        <f t="shared" si="263"/>
        <v>0</v>
      </c>
      <c r="AH285" s="174">
        <f t="shared" si="263"/>
        <v>0</v>
      </c>
      <c r="AI285" s="174">
        <f t="shared" si="263"/>
        <v>0</v>
      </c>
      <c r="AJ285" s="174">
        <f t="shared" si="263"/>
        <v>0</v>
      </c>
      <c r="AK285" s="167">
        <f>SUM(E285:AJ285)</f>
        <v>0</v>
      </c>
      <c r="AL285" s="82">
        <f>ROUNDUP(AY285*1.1,0)</f>
        <v>0</v>
      </c>
      <c r="AM285" s="82">
        <f>ROUNDUP(AZ285*1.1,0)</f>
        <v>0</v>
      </c>
      <c r="AN285" s="211"/>
      <c r="AO285" s="227">
        <v>0</v>
      </c>
      <c r="AP285" s="42" t="str">
        <f t="shared" si="256"/>
        <v>HL6</v>
      </c>
      <c r="AQ285" s="11" t="str">
        <f t="shared" si="241"/>
        <v>Ｌ３加工計画</v>
      </c>
      <c r="AR285" s="48">
        <f t="shared" si="239"/>
        <v>0</v>
      </c>
      <c r="AT285" s="248" t="s">
        <v>61</v>
      </c>
      <c r="AU285" s="60"/>
      <c r="AV285" s="60"/>
      <c r="AW285" s="60"/>
      <c r="AX285" s="60"/>
      <c r="AY285" s="12">
        <f>AY367</f>
        <v>0</v>
      </c>
      <c r="AZ285" s="12">
        <f>AZ367</f>
        <v>0</v>
      </c>
    </row>
    <row r="286" spans="1:56" ht="19">
      <c r="A286" s="9">
        <v>1</v>
      </c>
      <c r="B286" s="25" t="s">
        <v>140</v>
      </c>
      <c r="C286" s="109" t="s">
        <v>48</v>
      </c>
      <c r="D286" s="109"/>
      <c r="E286" s="77"/>
      <c r="F286" s="178"/>
      <c r="G286" s="178">
        <v>61</v>
      </c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68">
        <f>SUM(F286:AJ286)</f>
        <v>61</v>
      </c>
      <c r="AL286" s="112"/>
      <c r="AM286" s="112"/>
      <c r="AN286" s="207"/>
      <c r="AO286" s="227">
        <v>0</v>
      </c>
      <c r="AP286" s="42" t="str">
        <f t="shared" si="256"/>
        <v>HL6</v>
      </c>
      <c r="AQ286" s="19" t="str">
        <f t="shared" si="241"/>
        <v>組立計画</v>
      </c>
      <c r="AR286" s="49">
        <f t="shared" si="239"/>
        <v>61</v>
      </c>
      <c r="AT286" s="63" t="s">
        <v>62</v>
      </c>
      <c r="AU286" s="60"/>
      <c r="AV286" s="60"/>
      <c r="AW286" s="60"/>
      <c r="AX286" s="60"/>
    </row>
    <row r="287" spans="1:56" ht="19">
      <c r="A287" s="9">
        <v>1</v>
      </c>
      <c r="B287" s="25"/>
      <c r="C287" s="111" t="s">
        <v>66</v>
      </c>
      <c r="D287" s="111"/>
      <c r="E287" s="74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63">
        <f>SUM(F287:AJ287)</f>
        <v>0</v>
      </c>
      <c r="AL287" s="75"/>
      <c r="AM287" s="75"/>
      <c r="AN287" s="207"/>
      <c r="AO287" s="227">
        <v>0</v>
      </c>
      <c r="AP287" s="42" t="str">
        <f t="shared" si="256"/>
        <v>HL6</v>
      </c>
      <c r="AQ287" s="20" t="str">
        <f t="shared" si="241"/>
        <v>ＳＰ</v>
      </c>
      <c r="AR287" s="50">
        <f t="shared" si="239"/>
        <v>0</v>
      </c>
      <c r="AT287" s="63" t="s">
        <v>62</v>
      </c>
      <c r="AU287" s="60"/>
      <c r="AV287" s="60"/>
      <c r="AW287" s="60"/>
      <c r="AX287" s="60"/>
    </row>
    <row r="288" spans="1:56" ht="19">
      <c r="A288" s="9">
        <v>1</v>
      </c>
      <c r="B288" s="13" t="s">
        <v>129</v>
      </c>
      <c r="C288" s="152" t="s">
        <v>21</v>
      </c>
      <c r="D288" s="152"/>
      <c r="E288" s="67"/>
      <c r="F288" s="329">
        <f t="shared" ref="F288:AJ288" si="264">SUBTOTAL(9,L286:L287)</f>
        <v>0</v>
      </c>
      <c r="G288" s="329">
        <f t="shared" si="264"/>
        <v>0</v>
      </c>
      <c r="H288" s="329">
        <f t="shared" si="264"/>
        <v>0</v>
      </c>
      <c r="I288" s="329">
        <f t="shared" si="264"/>
        <v>0</v>
      </c>
      <c r="J288" s="329">
        <f t="shared" si="264"/>
        <v>0</v>
      </c>
      <c r="K288" s="329">
        <f t="shared" si="264"/>
        <v>0</v>
      </c>
      <c r="L288" s="329">
        <f t="shared" si="264"/>
        <v>0</v>
      </c>
      <c r="M288" s="329">
        <f t="shared" si="264"/>
        <v>0</v>
      </c>
      <c r="N288" s="329">
        <f t="shared" si="264"/>
        <v>0</v>
      </c>
      <c r="O288" s="329">
        <f t="shared" si="264"/>
        <v>0</v>
      </c>
      <c r="P288" s="329">
        <f t="shared" si="264"/>
        <v>0</v>
      </c>
      <c r="Q288" s="329">
        <f t="shared" si="264"/>
        <v>0</v>
      </c>
      <c r="R288" s="329">
        <f t="shared" si="264"/>
        <v>0</v>
      </c>
      <c r="S288" s="329">
        <f t="shared" si="264"/>
        <v>0</v>
      </c>
      <c r="T288" s="329">
        <f t="shared" si="264"/>
        <v>0</v>
      </c>
      <c r="U288" s="329">
        <f t="shared" si="264"/>
        <v>0</v>
      </c>
      <c r="V288" s="329">
        <f t="shared" si="264"/>
        <v>0</v>
      </c>
      <c r="W288" s="329">
        <f t="shared" si="264"/>
        <v>0</v>
      </c>
      <c r="X288" s="329">
        <f t="shared" si="264"/>
        <v>0</v>
      </c>
      <c r="Y288" s="329">
        <f t="shared" si="264"/>
        <v>0</v>
      </c>
      <c r="Z288" s="329">
        <f t="shared" si="264"/>
        <v>0</v>
      </c>
      <c r="AA288" s="329">
        <f t="shared" si="264"/>
        <v>0</v>
      </c>
      <c r="AB288" s="329">
        <f t="shared" si="264"/>
        <v>0</v>
      </c>
      <c r="AC288" s="329">
        <f t="shared" si="264"/>
        <v>0</v>
      </c>
      <c r="AD288" s="329">
        <f t="shared" si="264"/>
        <v>0</v>
      </c>
      <c r="AE288" s="329">
        <f t="shared" si="264"/>
        <v>61</v>
      </c>
      <c r="AF288" s="329">
        <f t="shared" si="264"/>
        <v>0</v>
      </c>
      <c r="AG288" s="329">
        <f t="shared" si="264"/>
        <v>0</v>
      </c>
      <c r="AH288" s="329">
        <f t="shared" si="264"/>
        <v>0</v>
      </c>
      <c r="AI288" s="329">
        <f t="shared" si="264"/>
        <v>0</v>
      </c>
      <c r="AJ288" s="329">
        <f t="shared" si="264"/>
        <v>0</v>
      </c>
      <c r="AK288" s="164">
        <f>SUM(F288:AJ288)</f>
        <v>61</v>
      </c>
      <c r="AL288" s="32"/>
      <c r="AM288" s="32"/>
      <c r="AO288" s="227">
        <v>0</v>
      </c>
      <c r="AP288" s="42" t="str">
        <f t="shared" si="256"/>
        <v>HL6</v>
      </c>
      <c r="AQ288" s="21" t="str">
        <f t="shared" si="241"/>
        <v>解体</v>
      </c>
      <c r="AR288" s="51">
        <f t="shared" si="239"/>
        <v>61</v>
      </c>
      <c r="AT288" s="246" t="s">
        <v>60</v>
      </c>
      <c r="AU288" s="60"/>
      <c r="AV288" s="60"/>
      <c r="AW288" s="60"/>
      <c r="AX288" s="60"/>
    </row>
    <row r="289" spans="1:56" ht="19">
      <c r="A289" s="9">
        <v>1</v>
      </c>
      <c r="B289" s="30" t="s">
        <v>130</v>
      </c>
      <c r="C289" s="153" t="s">
        <v>22</v>
      </c>
      <c r="D289" s="153"/>
      <c r="E289" s="68"/>
      <c r="F289" s="330">
        <f t="shared" ref="F289:AJ289" si="265">E289+F285-F288</f>
        <v>0</v>
      </c>
      <c r="G289" s="330">
        <f t="shared" si="265"/>
        <v>0</v>
      </c>
      <c r="H289" s="330">
        <f t="shared" si="265"/>
        <v>0</v>
      </c>
      <c r="I289" s="330">
        <f t="shared" si="265"/>
        <v>0</v>
      </c>
      <c r="J289" s="330">
        <f t="shared" si="265"/>
        <v>0</v>
      </c>
      <c r="K289" s="330">
        <f t="shared" si="265"/>
        <v>0</v>
      </c>
      <c r="L289" s="330">
        <f t="shared" si="265"/>
        <v>0</v>
      </c>
      <c r="M289" s="330">
        <f t="shared" si="265"/>
        <v>0</v>
      </c>
      <c r="N289" s="330">
        <f t="shared" si="265"/>
        <v>0</v>
      </c>
      <c r="O289" s="330">
        <f t="shared" si="265"/>
        <v>0</v>
      </c>
      <c r="P289" s="330">
        <f t="shared" si="265"/>
        <v>0</v>
      </c>
      <c r="Q289" s="330">
        <f t="shared" si="265"/>
        <v>0</v>
      </c>
      <c r="R289" s="330">
        <f t="shared" si="265"/>
        <v>0</v>
      </c>
      <c r="S289" s="330">
        <f t="shared" si="265"/>
        <v>0</v>
      </c>
      <c r="T289" s="330">
        <f t="shared" si="265"/>
        <v>0</v>
      </c>
      <c r="U289" s="330">
        <f t="shared" si="265"/>
        <v>0</v>
      </c>
      <c r="V289" s="330">
        <f t="shared" si="265"/>
        <v>0</v>
      </c>
      <c r="W289" s="330">
        <f t="shared" si="265"/>
        <v>0</v>
      </c>
      <c r="X289" s="330">
        <f t="shared" si="265"/>
        <v>0</v>
      </c>
      <c r="Y289" s="330">
        <f t="shared" si="265"/>
        <v>0</v>
      </c>
      <c r="Z289" s="330">
        <f t="shared" si="265"/>
        <v>0</v>
      </c>
      <c r="AA289" s="330">
        <f t="shared" si="265"/>
        <v>0</v>
      </c>
      <c r="AB289" s="330">
        <f t="shared" si="265"/>
        <v>0</v>
      </c>
      <c r="AC289" s="330">
        <f t="shared" si="265"/>
        <v>0</v>
      </c>
      <c r="AD289" s="330">
        <f t="shared" si="265"/>
        <v>0</v>
      </c>
      <c r="AE289" s="330">
        <f t="shared" si="265"/>
        <v>-61</v>
      </c>
      <c r="AF289" s="330">
        <f t="shared" si="265"/>
        <v>-61</v>
      </c>
      <c r="AG289" s="330">
        <f t="shared" si="265"/>
        <v>-61</v>
      </c>
      <c r="AH289" s="330">
        <f t="shared" si="265"/>
        <v>-61</v>
      </c>
      <c r="AI289" s="330">
        <f t="shared" si="265"/>
        <v>-61</v>
      </c>
      <c r="AJ289" s="330">
        <f t="shared" si="265"/>
        <v>-61</v>
      </c>
      <c r="AK289" s="165"/>
      <c r="AL289" s="32"/>
      <c r="AM289" s="32"/>
      <c r="AO289" s="227">
        <v>0</v>
      </c>
      <c r="AP289" s="42" t="str">
        <f t="shared" si="256"/>
        <v>HL6</v>
      </c>
      <c r="AQ289" s="22" t="str">
        <f t="shared" si="241"/>
        <v>解体在庫</v>
      </c>
      <c r="AR289" s="52">
        <f t="shared" si="239"/>
        <v>0</v>
      </c>
      <c r="AT289" s="246" t="s">
        <v>60</v>
      </c>
      <c r="AU289" s="60"/>
      <c r="AV289" s="60"/>
      <c r="AW289" s="60"/>
      <c r="AX289" s="60"/>
    </row>
    <row r="290" spans="1:56" ht="19.5" thickBot="1">
      <c r="A290" s="9">
        <v>1</v>
      </c>
      <c r="B290" s="30" t="s">
        <v>131</v>
      </c>
      <c r="C290" s="270" t="s">
        <v>23</v>
      </c>
      <c r="D290" s="270"/>
      <c r="E290" s="215">
        <v>1112</v>
      </c>
      <c r="F290" s="344">
        <f t="shared" ref="F290:AJ290" si="266">E290+F285-F286-F287</f>
        <v>1112</v>
      </c>
      <c r="G290" s="344">
        <f t="shared" si="266"/>
        <v>1051</v>
      </c>
      <c r="H290" s="344">
        <f t="shared" si="266"/>
        <v>1051</v>
      </c>
      <c r="I290" s="344">
        <f t="shared" si="266"/>
        <v>1051</v>
      </c>
      <c r="J290" s="344">
        <f t="shared" si="266"/>
        <v>1051</v>
      </c>
      <c r="K290" s="344">
        <f t="shared" si="266"/>
        <v>1051</v>
      </c>
      <c r="L290" s="344">
        <f t="shared" si="266"/>
        <v>1051</v>
      </c>
      <c r="M290" s="344">
        <f t="shared" si="266"/>
        <v>1051</v>
      </c>
      <c r="N290" s="344">
        <f t="shared" si="266"/>
        <v>1051</v>
      </c>
      <c r="O290" s="344">
        <f t="shared" si="266"/>
        <v>1051</v>
      </c>
      <c r="P290" s="344">
        <f t="shared" si="266"/>
        <v>1051</v>
      </c>
      <c r="Q290" s="344">
        <f t="shared" si="266"/>
        <v>1051</v>
      </c>
      <c r="R290" s="344">
        <f t="shared" si="266"/>
        <v>1051</v>
      </c>
      <c r="S290" s="344">
        <f t="shared" si="266"/>
        <v>1051</v>
      </c>
      <c r="T290" s="344">
        <f t="shared" si="266"/>
        <v>1051</v>
      </c>
      <c r="U290" s="344">
        <f t="shared" si="266"/>
        <v>1051</v>
      </c>
      <c r="V290" s="344">
        <f t="shared" si="266"/>
        <v>1051</v>
      </c>
      <c r="W290" s="344">
        <f t="shared" si="266"/>
        <v>1051</v>
      </c>
      <c r="X290" s="344">
        <f t="shared" si="266"/>
        <v>1051</v>
      </c>
      <c r="Y290" s="344">
        <f t="shared" si="266"/>
        <v>1051</v>
      </c>
      <c r="Z290" s="344">
        <f t="shared" si="266"/>
        <v>1051</v>
      </c>
      <c r="AA290" s="344">
        <f t="shared" si="266"/>
        <v>1051</v>
      </c>
      <c r="AB290" s="344">
        <f t="shared" si="266"/>
        <v>1051</v>
      </c>
      <c r="AC290" s="344">
        <f t="shared" si="266"/>
        <v>1051</v>
      </c>
      <c r="AD290" s="344">
        <f t="shared" si="266"/>
        <v>1051</v>
      </c>
      <c r="AE290" s="344">
        <f t="shared" si="266"/>
        <v>1051</v>
      </c>
      <c r="AF290" s="344">
        <f t="shared" si="266"/>
        <v>1051</v>
      </c>
      <c r="AG290" s="344">
        <f t="shared" si="266"/>
        <v>1051</v>
      </c>
      <c r="AH290" s="344">
        <f t="shared" si="266"/>
        <v>1051</v>
      </c>
      <c r="AI290" s="344">
        <f t="shared" si="266"/>
        <v>1051</v>
      </c>
      <c r="AJ290" s="344">
        <f t="shared" si="266"/>
        <v>1051</v>
      </c>
      <c r="AK290" s="223">
        <f>AJ290</f>
        <v>1051</v>
      </c>
      <c r="AL290" s="32"/>
      <c r="AM290" s="32"/>
      <c r="AN290" s="9">
        <f>AK290-AL286</f>
        <v>1051</v>
      </c>
      <c r="AO290" s="227">
        <v>0</v>
      </c>
      <c r="AP290" s="53" t="str">
        <f t="shared" si="256"/>
        <v>HL6</v>
      </c>
      <c r="AQ290" s="24" t="str">
        <f t="shared" si="241"/>
        <v>完成品在庫</v>
      </c>
      <c r="AR290" s="54">
        <f t="shared" si="239"/>
        <v>1051</v>
      </c>
      <c r="AT290" s="246" t="s">
        <v>60</v>
      </c>
      <c r="AU290" s="60"/>
      <c r="AV290" s="60"/>
      <c r="AW290" s="60"/>
      <c r="AX290" s="60"/>
      <c r="BD290" s="250">
        <f>MIN(F290:AJ290)</f>
        <v>1051</v>
      </c>
    </row>
    <row r="291" spans="1:56" ht="19">
      <c r="A291" s="9">
        <v>1</v>
      </c>
      <c r="B291" s="346" t="s">
        <v>85</v>
      </c>
      <c r="C291" s="101" t="s">
        <v>12</v>
      </c>
      <c r="D291" s="101"/>
      <c r="E291" s="88"/>
      <c r="F291" s="185"/>
      <c r="G291" s="185">
        <v>180</v>
      </c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66">
        <f>SUM(E291:AJ291)</f>
        <v>180</v>
      </c>
      <c r="AL291" s="198">
        <f>ROUNDUP(AL298/0.92,0)</f>
        <v>0</v>
      </c>
      <c r="AM291" s="198">
        <f>ROUNDUP(AM298/0.92,0)</f>
        <v>0</v>
      </c>
      <c r="AN291" s="251"/>
      <c r="AO291" s="227">
        <v>0</v>
      </c>
      <c r="AP291" s="40" t="str">
        <f>B291</f>
        <v>MKF</v>
      </c>
      <c r="AQ291" s="29" t="str">
        <f t="shared" si="241"/>
        <v>素材納入計画</v>
      </c>
      <c r="AR291" s="41">
        <f t="shared" si="239"/>
        <v>180</v>
      </c>
      <c r="AT291" s="247" t="s">
        <v>59</v>
      </c>
      <c r="AU291" s="60"/>
      <c r="AV291" s="60"/>
      <c r="AW291" s="60"/>
      <c r="AX291" s="60"/>
    </row>
    <row r="292" spans="1:56" ht="19.5" customHeight="1">
      <c r="A292" s="9">
        <v>1</v>
      </c>
      <c r="B292" s="347"/>
      <c r="C292" s="145" t="s">
        <v>125</v>
      </c>
      <c r="D292" s="154"/>
      <c r="E292" s="35" t="e">
        <f>#REF!</f>
        <v>#REF!</v>
      </c>
      <c r="F292" s="69" t="e">
        <f t="shared" ref="F292:AJ292" si="267">E292+F291-F293</f>
        <v>#REF!</v>
      </c>
      <c r="G292" s="69" t="e">
        <f t="shared" si="267"/>
        <v>#REF!</v>
      </c>
      <c r="H292" s="69" t="e">
        <f t="shared" si="267"/>
        <v>#REF!</v>
      </c>
      <c r="I292" s="69" t="e">
        <f t="shared" si="267"/>
        <v>#REF!</v>
      </c>
      <c r="J292" s="69" t="e">
        <f t="shared" si="267"/>
        <v>#REF!</v>
      </c>
      <c r="K292" s="69" t="e">
        <f t="shared" si="267"/>
        <v>#REF!</v>
      </c>
      <c r="L292" s="69" t="e">
        <f t="shared" si="267"/>
        <v>#REF!</v>
      </c>
      <c r="M292" s="69" t="e">
        <f t="shared" si="267"/>
        <v>#REF!</v>
      </c>
      <c r="N292" s="69" t="e">
        <f t="shared" si="267"/>
        <v>#REF!</v>
      </c>
      <c r="O292" s="69" t="e">
        <f t="shared" si="267"/>
        <v>#REF!</v>
      </c>
      <c r="P292" s="69" t="e">
        <f t="shared" si="267"/>
        <v>#REF!</v>
      </c>
      <c r="Q292" s="69" t="e">
        <f t="shared" si="267"/>
        <v>#REF!</v>
      </c>
      <c r="R292" s="69" t="e">
        <f t="shared" si="267"/>
        <v>#REF!</v>
      </c>
      <c r="S292" s="69" t="e">
        <f t="shared" si="267"/>
        <v>#REF!</v>
      </c>
      <c r="T292" s="69" t="e">
        <f t="shared" si="267"/>
        <v>#REF!</v>
      </c>
      <c r="U292" s="69" t="e">
        <f t="shared" si="267"/>
        <v>#REF!</v>
      </c>
      <c r="V292" s="69" t="e">
        <f t="shared" si="267"/>
        <v>#REF!</v>
      </c>
      <c r="W292" s="69" t="e">
        <f t="shared" si="267"/>
        <v>#REF!</v>
      </c>
      <c r="X292" s="69" t="e">
        <f t="shared" si="267"/>
        <v>#REF!</v>
      </c>
      <c r="Y292" s="69" t="e">
        <f t="shared" si="267"/>
        <v>#REF!</v>
      </c>
      <c r="Z292" s="69" t="e">
        <f t="shared" si="267"/>
        <v>#REF!</v>
      </c>
      <c r="AA292" s="69" t="e">
        <f t="shared" si="267"/>
        <v>#REF!</v>
      </c>
      <c r="AB292" s="69" t="e">
        <f t="shared" si="267"/>
        <v>#REF!</v>
      </c>
      <c r="AC292" s="69" t="e">
        <f t="shared" si="267"/>
        <v>#REF!</v>
      </c>
      <c r="AD292" s="69" t="e">
        <f t="shared" si="267"/>
        <v>#REF!</v>
      </c>
      <c r="AE292" s="69" t="e">
        <f t="shared" si="267"/>
        <v>#REF!</v>
      </c>
      <c r="AF292" s="69" t="e">
        <f t="shared" si="267"/>
        <v>#REF!</v>
      </c>
      <c r="AG292" s="69" t="e">
        <f t="shared" si="267"/>
        <v>#REF!</v>
      </c>
      <c r="AH292" s="69" t="e">
        <f t="shared" si="267"/>
        <v>#REF!</v>
      </c>
      <c r="AI292" s="69" t="e">
        <f t="shared" si="267"/>
        <v>#REF!</v>
      </c>
      <c r="AJ292" s="69" t="e">
        <f t="shared" si="267"/>
        <v>#REF!</v>
      </c>
      <c r="AK292" s="171" t="e">
        <f>AJ292</f>
        <v>#REF!</v>
      </c>
      <c r="AL292" s="32"/>
      <c r="AM292" s="32"/>
      <c r="AO292" s="227">
        <v>0</v>
      </c>
      <c r="AP292" s="42" t="str">
        <f t="shared" si="256"/>
        <v>MKF</v>
      </c>
      <c r="AQ292" s="14" t="str">
        <f t="shared" si="241"/>
        <v>素材在庫計画</v>
      </c>
      <c r="AR292" s="43" t="e">
        <f t="shared" si="239"/>
        <v>#REF!</v>
      </c>
      <c r="AT292" s="246" t="s">
        <v>60</v>
      </c>
      <c r="AU292" s="60"/>
      <c r="AV292" s="60"/>
      <c r="AW292" s="60"/>
      <c r="AX292" s="60"/>
    </row>
    <row r="293" spans="1:56" ht="18.75" customHeight="1">
      <c r="A293" s="9">
        <v>1</v>
      </c>
      <c r="B293" s="13" t="s">
        <v>31</v>
      </c>
      <c r="C293" s="135" t="s">
        <v>14</v>
      </c>
      <c r="D293" s="135"/>
      <c r="E293" s="90"/>
      <c r="F293" s="174"/>
      <c r="G293" s="174">
        <v>180</v>
      </c>
      <c r="H293" s="174">
        <v>180</v>
      </c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4"/>
      <c r="AD293" s="174"/>
      <c r="AE293" s="174"/>
      <c r="AF293" s="174"/>
      <c r="AG293" s="174"/>
      <c r="AH293" s="174"/>
      <c r="AI293" s="174"/>
      <c r="AJ293" s="174"/>
      <c r="AK293" s="167">
        <f>SUM(E293:AJ293)</f>
        <v>360</v>
      </c>
      <c r="AL293" s="123"/>
      <c r="AM293" s="123"/>
      <c r="AN293" s="211"/>
      <c r="AO293" s="227">
        <v>0</v>
      </c>
      <c r="AP293" s="42" t="str">
        <f t="shared" si="256"/>
        <v>MKF</v>
      </c>
      <c r="AQ293" s="16" t="str">
        <f t="shared" si="241"/>
        <v>圧検加工計画</v>
      </c>
      <c r="AR293" s="44">
        <f t="shared" si="239"/>
        <v>360</v>
      </c>
      <c r="AT293" s="248" t="s">
        <v>61</v>
      </c>
      <c r="AU293" s="60"/>
      <c r="AV293" s="60"/>
      <c r="AW293" s="60"/>
      <c r="AX293" s="60"/>
    </row>
    <row r="294" spans="1:56" ht="18.75" customHeight="1">
      <c r="A294" s="9">
        <v>0</v>
      </c>
      <c r="B294" s="23" t="str">
        <f>B293</f>
        <v>MGP塗装なし</v>
      </c>
      <c r="C294" s="146" t="s">
        <v>15</v>
      </c>
      <c r="D294" s="147">
        <v>0.08</v>
      </c>
      <c r="E294" s="80"/>
      <c r="F294" s="337">
        <f t="shared" ref="F294:O294" si="268">ROUND(F293*$D294,0)</f>
        <v>0</v>
      </c>
      <c r="G294" s="337">
        <f t="shared" si="268"/>
        <v>14</v>
      </c>
      <c r="H294" s="337">
        <f t="shared" si="268"/>
        <v>14</v>
      </c>
      <c r="I294" s="337">
        <f t="shared" si="268"/>
        <v>0</v>
      </c>
      <c r="J294" s="337">
        <f t="shared" si="268"/>
        <v>0</v>
      </c>
      <c r="K294" s="337">
        <f t="shared" si="268"/>
        <v>0</v>
      </c>
      <c r="L294" s="337">
        <f t="shared" si="268"/>
        <v>0</v>
      </c>
      <c r="M294" s="337">
        <f t="shared" si="268"/>
        <v>0</v>
      </c>
      <c r="N294" s="337">
        <f t="shared" si="268"/>
        <v>0</v>
      </c>
      <c r="O294" s="337">
        <f t="shared" si="268"/>
        <v>0</v>
      </c>
      <c r="P294" s="337">
        <f t="shared" ref="P294:AJ294" si="269">ROUND(P293*$D294,0)</f>
        <v>0</v>
      </c>
      <c r="Q294" s="337">
        <f t="shared" si="269"/>
        <v>0</v>
      </c>
      <c r="R294" s="337">
        <f t="shared" si="269"/>
        <v>0</v>
      </c>
      <c r="S294" s="337">
        <f t="shared" si="269"/>
        <v>0</v>
      </c>
      <c r="T294" s="337">
        <f t="shared" si="269"/>
        <v>0</v>
      </c>
      <c r="U294" s="337">
        <f t="shared" si="269"/>
        <v>0</v>
      </c>
      <c r="V294" s="337">
        <f t="shared" si="269"/>
        <v>0</v>
      </c>
      <c r="W294" s="337">
        <f t="shared" si="269"/>
        <v>0</v>
      </c>
      <c r="X294" s="337">
        <f t="shared" si="269"/>
        <v>0</v>
      </c>
      <c r="Y294" s="337">
        <f t="shared" si="269"/>
        <v>0</v>
      </c>
      <c r="Z294" s="337">
        <f t="shared" si="269"/>
        <v>0</v>
      </c>
      <c r="AA294" s="337">
        <f t="shared" si="269"/>
        <v>0</v>
      </c>
      <c r="AB294" s="337">
        <f t="shared" si="269"/>
        <v>0</v>
      </c>
      <c r="AC294" s="337">
        <f t="shared" si="269"/>
        <v>0</v>
      </c>
      <c r="AD294" s="337">
        <f t="shared" si="269"/>
        <v>0</v>
      </c>
      <c r="AE294" s="337">
        <f t="shared" si="269"/>
        <v>0</v>
      </c>
      <c r="AF294" s="337">
        <f t="shared" si="269"/>
        <v>0</v>
      </c>
      <c r="AG294" s="337">
        <f t="shared" si="269"/>
        <v>0</v>
      </c>
      <c r="AH294" s="337">
        <f t="shared" si="269"/>
        <v>0</v>
      </c>
      <c r="AI294" s="337">
        <f t="shared" si="269"/>
        <v>0</v>
      </c>
      <c r="AJ294" s="337">
        <f t="shared" si="269"/>
        <v>0</v>
      </c>
      <c r="AK294" s="128">
        <f>SUM(F294:AJ294)</f>
        <v>28</v>
      </c>
      <c r="AL294" s="32"/>
      <c r="AM294" s="32"/>
      <c r="AO294" s="227">
        <v>0</v>
      </c>
      <c r="AP294" s="42" t="str">
        <f t="shared" si="256"/>
        <v>MKF</v>
      </c>
      <c r="AQ294" s="17" t="str">
        <f t="shared" si="241"/>
        <v>一次漏れ数</v>
      </c>
      <c r="AR294" s="45">
        <f t="shared" si="239"/>
        <v>28</v>
      </c>
      <c r="AT294" s="246" t="s">
        <v>60</v>
      </c>
      <c r="AU294" s="60"/>
      <c r="AV294" s="60"/>
      <c r="AW294" s="60"/>
      <c r="AX294" s="60"/>
    </row>
    <row r="295" spans="1:56" ht="18.75" customHeight="1">
      <c r="A295" s="9">
        <v>0</v>
      </c>
      <c r="B295" s="23" t="str">
        <f>B294</f>
        <v>MGP塗装なし</v>
      </c>
      <c r="C295" s="148" t="s">
        <v>16</v>
      </c>
      <c r="D295" s="149"/>
      <c r="E295" s="66"/>
      <c r="F295" s="339">
        <f t="shared" ref="F295:AJ295" si="270">E295+F294-F296</f>
        <v>0</v>
      </c>
      <c r="G295" s="339">
        <f t="shared" si="270"/>
        <v>14</v>
      </c>
      <c r="H295" s="339">
        <f t="shared" si="270"/>
        <v>28</v>
      </c>
      <c r="I295" s="339">
        <f t="shared" si="270"/>
        <v>28</v>
      </c>
      <c r="J295" s="339">
        <f t="shared" si="270"/>
        <v>28</v>
      </c>
      <c r="K295" s="339">
        <f t="shared" si="270"/>
        <v>28</v>
      </c>
      <c r="L295" s="339">
        <f t="shared" si="270"/>
        <v>28</v>
      </c>
      <c r="M295" s="339">
        <f t="shared" si="270"/>
        <v>28</v>
      </c>
      <c r="N295" s="339">
        <f t="shared" si="270"/>
        <v>28</v>
      </c>
      <c r="O295" s="339">
        <f t="shared" si="270"/>
        <v>28</v>
      </c>
      <c r="P295" s="339">
        <f t="shared" si="270"/>
        <v>28</v>
      </c>
      <c r="Q295" s="339">
        <f t="shared" si="270"/>
        <v>28</v>
      </c>
      <c r="R295" s="339">
        <f t="shared" si="270"/>
        <v>28</v>
      </c>
      <c r="S295" s="339">
        <f t="shared" si="270"/>
        <v>28</v>
      </c>
      <c r="T295" s="339">
        <f t="shared" si="270"/>
        <v>28</v>
      </c>
      <c r="U295" s="339">
        <f t="shared" si="270"/>
        <v>28</v>
      </c>
      <c r="V295" s="339">
        <f t="shared" si="270"/>
        <v>28</v>
      </c>
      <c r="W295" s="339">
        <f t="shared" si="270"/>
        <v>28</v>
      </c>
      <c r="X295" s="339">
        <f t="shared" si="270"/>
        <v>28</v>
      </c>
      <c r="Y295" s="339">
        <f t="shared" si="270"/>
        <v>28</v>
      </c>
      <c r="Z295" s="339">
        <f t="shared" si="270"/>
        <v>28</v>
      </c>
      <c r="AA295" s="339">
        <f t="shared" si="270"/>
        <v>28</v>
      </c>
      <c r="AB295" s="339">
        <f t="shared" si="270"/>
        <v>28</v>
      </c>
      <c r="AC295" s="339">
        <f t="shared" si="270"/>
        <v>28</v>
      </c>
      <c r="AD295" s="339">
        <f t="shared" si="270"/>
        <v>28</v>
      </c>
      <c r="AE295" s="339">
        <f t="shared" si="270"/>
        <v>28</v>
      </c>
      <c r="AF295" s="339">
        <f t="shared" si="270"/>
        <v>28</v>
      </c>
      <c r="AG295" s="339">
        <f t="shared" si="270"/>
        <v>28</v>
      </c>
      <c r="AH295" s="339">
        <f t="shared" si="270"/>
        <v>28</v>
      </c>
      <c r="AI295" s="339">
        <f t="shared" si="270"/>
        <v>28</v>
      </c>
      <c r="AJ295" s="339">
        <f t="shared" si="270"/>
        <v>28</v>
      </c>
      <c r="AK295" s="129">
        <f>AJ295</f>
        <v>28</v>
      </c>
      <c r="AL295" s="32"/>
      <c r="AM295" s="32"/>
      <c r="AO295" s="227">
        <v>0</v>
      </c>
      <c r="AP295" s="42" t="str">
        <f t="shared" si="256"/>
        <v>MKF</v>
      </c>
      <c r="AQ295" s="18" t="str">
        <f t="shared" si="241"/>
        <v>一次漏れ在庫</v>
      </c>
      <c r="AR295" s="46">
        <f t="shared" si="239"/>
        <v>28</v>
      </c>
      <c r="AT295" s="246" t="s">
        <v>60</v>
      </c>
      <c r="AU295" s="60"/>
      <c r="AV295" s="60"/>
      <c r="AW295" s="60"/>
      <c r="AX295" s="60"/>
    </row>
    <row r="296" spans="1:56" ht="18.75" customHeight="1">
      <c r="A296" s="9">
        <v>0</v>
      </c>
      <c r="B296" s="23" t="str">
        <f>B295</f>
        <v>MGP塗装なし</v>
      </c>
      <c r="C296" s="148" t="s">
        <v>17</v>
      </c>
      <c r="D296" s="149"/>
      <c r="E296" s="80"/>
      <c r="F296" s="339"/>
      <c r="G296" s="339"/>
      <c r="H296" s="339"/>
      <c r="I296" s="339"/>
      <c r="J296" s="339"/>
      <c r="K296" s="339"/>
      <c r="L296" s="339"/>
      <c r="M296" s="339"/>
      <c r="N296" s="339"/>
      <c r="O296" s="339"/>
      <c r="P296" s="339"/>
      <c r="Q296" s="339"/>
      <c r="R296" s="339"/>
      <c r="S296" s="339"/>
      <c r="T296" s="339"/>
      <c r="U296" s="339"/>
      <c r="V296" s="339"/>
      <c r="W296" s="339"/>
      <c r="X296" s="339"/>
      <c r="Y296" s="339"/>
      <c r="Z296" s="339"/>
      <c r="AA296" s="339"/>
      <c r="AB296" s="339"/>
      <c r="AC296" s="339"/>
      <c r="AD296" s="339"/>
      <c r="AE296" s="339"/>
      <c r="AF296" s="339"/>
      <c r="AG296" s="339"/>
      <c r="AH296" s="339"/>
      <c r="AI296" s="339"/>
      <c r="AJ296" s="339"/>
      <c r="AK296" s="129">
        <f>SUM(F296:AJ296)</f>
        <v>0</v>
      </c>
      <c r="AL296" s="32"/>
      <c r="AM296" s="32"/>
      <c r="AO296" s="227">
        <v>0</v>
      </c>
      <c r="AP296" s="42" t="str">
        <f t="shared" si="256"/>
        <v>MKF</v>
      </c>
      <c r="AQ296" s="18" t="str">
        <f t="shared" si="241"/>
        <v>二次圧検計画</v>
      </c>
      <c r="AR296" s="46">
        <f t="shared" si="239"/>
        <v>0</v>
      </c>
      <c r="AT296" s="246" t="s">
        <v>60</v>
      </c>
      <c r="AU296" s="60"/>
      <c r="AV296" s="60"/>
      <c r="AW296" s="60"/>
      <c r="AX296" s="60"/>
    </row>
    <row r="297" spans="1:56" ht="18.75" customHeight="1">
      <c r="A297" s="9">
        <v>0</v>
      </c>
      <c r="B297" s="23" t="str">
        <f>B296</f>
        <v>MGP塗装なし</v>
      </c>
      <c r="C297" s="150" t="s">
        <v>18</v>
      </c>
      <c r="D297" s="151">
        <v>0.5</v>
      </c>
      <c r="E297" s="81"/>
      <c r="F297" s="341">
        <f t="shared" ref="F297:O297" si="271">ROUND(F296*$D297,0)</f>
        <v>0</v>
      </c>
      <c r="G297" s="341">
        <f t="shared" si="271"/>
        <v>0</v>
      </c>
      <c r="H297" s="341">
        <f t="shared" si="271"/>
        <v>0</v>
      </c>
      <c r="I297" s="341">
        <f t="shared" si="271"/>
        <v>0</v>
      </c>
      <c r="J297" s="341">
        <f t="shared" si="271"/>
        <v>0</v>
      </c>
      <c r="K297" s="341">
        <f t="shared" si="271"/>
        <v>0</v>
      </c>
      <c r="L297" s="341">
        <f t="shared" si="271"/>
        <v>0</v>
      </c>
      <c r="M297" s="341">
        <f t="shared" si="271"/>
        <v>0</v>
      </c>
      <c r="N297" s="341">
        <f t="shared" si="271"/>
        <v>0</v>
      </c>
      <c r="O297" s="341">
        <f t="shared" si="271"/>
        <v>0</v>
      </c>
      <c r="P297" s="341">
        <f t="shared" ref="P297:AJ297" si="272">ROUND(P296*$D297,0)</f>
        <v>0</v>
      </c>
      <c r="Q297" s="341">
        <f t="shared" si="272"/>
        <v>0</v>
      </c>
      <c r="R297" s="341">
        <f t="shared" si="272"/>
        <v>0</v>
      </c>
      <c r="S297" s="341">
        <f t="shared" si="272"/>
        <v>0</v>
      </c>
      <c r="T297" s="341">
        <f t="shared" si="272"/>
        <v>0</v>
      </c>
      <c r="U297" s="341">
        <f t="shared" si="272"/>
        <v>0</v>
      </c>
      <c r="V297" s="341">
        <f t="shared" si="272"/>
        <v>0</v>
      </c>
      <c r="W297" s="341">
        <f t="shared" si="272"/>
        <v>0</v>
      </c>
      <c r="X297" s="341">
        <f t="shared" si="272"/>
        <v>0</v>
      </c>
      <c r="Y297" s="341">
        <f t="shared" si="272"/>
        <v>0</v>
      </c>
      <c r="Z297" s="341">
        <f t="shared" si="272"/>
        <v>0</v>
      </c>
      <c r="AA297" s="341">
        <f t="shared" si="272"/>
        <v>0</v>
      </c>
      <c r="AB297" s="341">
        <f t="shared" si="272"/>
        <v>0</v>
      </c>
      <c r="AC297" s="341">
        <f t="shared" si="272"/>
        <v>0</v>
      </c>
      <c r="AD297" s="341">
        <f t="shared" si="272"/>
        <v>0</v>
      </c>
      <c r="AE297" s="341">
        <f t="shared" si="272"/>
        <v>0</v>
      </c>
      <c r="AF297" s="341">
        <f t="shared" si="272"/>
        <v>0</v>
      </c>
      <c r="AG297" s="341">
        <f t="shared" si="272"/>
        <v>0</v>
      </c>
      <c r="AH297" s="341">
        <f t="shared" si="272"/>
        <v>0</v>
      </c>
      <c r="AI297" s="341">
        <f t="shared" si="272"/>
        <v>0</v>
      </c>
      <c r="AJ297" s="341">
        <f t="shared" si="272"/>
        <v>0</v>
      </c>
      <c r="AK297" s="130">
        <f>SUM(F297:AJ297)</f>
        <v>0</v>
      </c>
      <c r="AL297" s="32"/>
      <c r="AM297" s="32"/>
      <c r="AO297" s="227">
        <v>0</v>
      </c>
      <c r="AP297" s="42" t="str">
        <f t="shared" si="256"/>
        <v>MKF</v>
      </c>
      <c r="AQ297" s="14" t="str">
        <f t="shared" si="241"/>
        <v>二次漏れ数（廃却）</v>
      </c>
      <c r="AR297" s="47">
        <f t="shared" si="239"/>
        <v>0</v>
      </c>
      <c r="AT297" s="246" t="s">
        <v>60</v>
      </c>
      <c r="AU297" s="60"/>
      <c r="AV297" s="60"/>
      <c r="AW297" s="60"/>
      <c r="AX297" s="60"/>
    </row>
    <row r="298" spans="1:56" ht="18.75" customHeight="1">
      <c r="A298" s="9">
        <v>1</v>
      </c>
      <c r="B298" s="26" t="s">
        <v>85</v>
      </c>
      <c r="C298" s="135" t="s">
        <v>19</v>
      </c>
      <c r="D298" s="136">
        <f>1-D294</f>
        <v>0.92</v>
      </c>
      <c r="E298" s="90"/>
      <c r="F298" s="174">
        <f>(F293-F294)+(F296-F297)</f>
        <v>0</v>
      </c>
      <c r="G298" s="174">
        <v>166</v>
      </c>
      <c r="H298" s="174">
        <f t="shared" ref="H298:O298" si="273">(H293-H294)+(H296-H297)</f>
        <v>166</v>
      </c>
      <c r="I298" s="174">
        <f t="shared" si="273"/>
        <v>0</v>
      </c>
      <c r="J298" s="174">
        <f t="shared" si="273"/>
        <v>0</v>
      </c>
      <c r="K298" s="174">
        <f t="shared" si="273"/>
        <v>0</v>
      </c>
      <c r="L298" s="174">
        <f t="shared" si="273"/>
        <v>0</v>
      </c>
      <c r="M298" s="174">
        <f t="shared" si="273"/>
        <v>0</v>
      </c>
      <c r="N298" s="174">
        <f t="shared" si="273"/>
        <v>0</v>
      </c>
      <c r="O298" s="174">
        <f t="shared" si="273"/>
        <v>0</v>
      </c>
      <c r="P298" s="174">
        <f t="shared" ref="P298:AJ298" si="274">(P293-P294)+(P296-P297)</f>
        <v>0</v>
      </c>
      <c r="Q298" s="174">
        <f t="shared" si="274"/>
        <v>0</v>
      </c>
      <c r="R298" s="174">
        <f t="shared" si="274"/>
        <v>0</v>
      </c>
      <c r="S298" s="174">
        <f t="shared" si="274"/>
        <v>0</v>
      </c>
      <c r="T298" s="174">
        <f t="shared" si="274"/>
        <v>0</v>
      </c>
      <c r="U298" s="174">
        <f t="shared" si="274"/>
        <v>0</v>
      </c>
      <c r="V298" s="174">
        <f t="shared" si="274"/>
        <v>0</v>
      </c>
      <c r="W298" s="174">
        <f t="shared" si="274"/>
        <v>0</v>
      </c>
      <c r="X298" s="174">
        <f t="shared" si="274"/>
        <v>0</v>
      </c>
      <c r="Y298" s="174">
        <f t="shared" si="274"/>
        <v>0</v>
      </c>
      <c r="Z298" s="174">
        <f t="shared" si="274"/>
        <v>0</v>
      </c>
      <c r="AA298" s="174">
        <f t="shared" si="274"/>
        <v>0</v>
      </c>
      <c r="AB298" s="174">
        <f t="shared" si="274"/>
        <v>0</v>
      </c>
      <c r="AC298" s="174">
        <f t="shared" si="274"/>
        <v>0</v>
      </c>
      <c r="AD298" s="174">
        <f t="shared" si="274"/>
        <v>0</v>
      </c>
      <c r="AE298" s="174">
        <f t="shared" si="274"/>
        <v>0</v>
      </c>
      <c r="AF298" s="174">
        <f t="shared" si="274"/>
        <v>0</v>
      </c>
      <c r="AG298" s="174">
        <f t="shared" si="274"/>
        <v>0</v>
      </c>
      <c r="AH298" s="174">
        <f t="shared" si="274"/>
        <v>0</v>
      </c>
      <c r="AI298" s="174">
        <f t="shared" si="274"/>
        <v>0</v>
      </c>
      <c r="AJ298" s="174">
        <f t="shared" si="274"/>
        <v>0</v>
      </c>
      <c r="AK298" s="167">
        <f>SUM(E298:AJ298)</f>
        <v>332</v>
      </c>
      <c r="AL298" s="82">
        <f>ROUNDUP(AY298*1.1,0)</f>
        <v>0</v>
      </c>
      <c r="AM298" s="82">
        <f>ROUNDUP(AZ298*1.1,0)</f>
        <v>0</v>
      </c>
      <c r="AN298" s="211"/>
      <c r="AO298" s="227">
        <v>0</v>
      </c>
      <c r="AP298" s="42" t="str">
        <f t="shared" si="256"/>
        <v>MKF</v>
      </c>
      <c r="AQ298" s="11" t="str">
        <f t="shared" si="241"/>
        <v>Ｌ３加工計画</v>
      </c>
      <c r="AR298" s="48">
        <f t="shared" si="239"/>
        <v>332</v>
      </c>
      <c r="AT298" s="248" t="s">
        <v>61</v>
      </c>
      <c r="AU298" s="60"/>
      <c r="AV298" s="60"/>
      <c r="AW298" s="60"/>
      <c r="AX298" s="60"/>
      <c r="AY298" s="12">
        <f>AY368</f>
        <v>0</v>
      </c>
      <c r="AZ298" s="12">
        <f>AZ368</f>
        <v>0</v>
      </c>
    </row>
    <row r="299" spans="1:56" ht="18.75" customHeight="1">
      <c r="A299" s="9">
        <v>1</v>
      </c>
      <c r="B299" s="25"/>
      <c r="C299" s="109" t="s">
        <v>48</v>
      </c>
      <c r="D299" s="109"/>
      <c r="E299" s="77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>
        <v>40</v>
      </c>
      <c r="S299" s="178"/>
      <c r="T299" s="178"/>
      <c r="U299" s="178">
        <v>40</v>
      </c>
      <c r="V299" s="178"/>
      <c r="W299" s="178">
        <v>70</v>
      </c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68">
        <f>SUM(F299:AJ299)</f>
        <v>150</v>
      </c>
      <c r="AL299" s="112"/>
      <c r="AM299" s="112"/>
      <c r="AN299" s="207"/>
      <c r="AO299" s="227">
        <v>0</v>
      </c>
      <c r="AP299" s="42" t="str">
        <f t="shared" si="256"/>
        <v>MKF</v>
      </c>
      <c r="AQ299" s="19" t="str">
        <f t="shared" si="241"/>
        <v>組立計画</v>
      </c>
      <c r="AR299" s="49">
        <f t="shared" si="239"/>
        <v>150</v>
      </c>
      <c r="AT299" s="63" t="s">
        <v>62</v>
      </c>
      <c r="AU299" s="60"/>
      <c r="AV299" s="60"/>
      <c r="AW299" s="60"/>
      <c r="AX299" s="60"/>
    </row>
    <row r="300" spans="1:56" ht="18.75" customHeight="1">
      <c r="A300" s="9">
        <v>1</v>
      </c>
      <c r="B300" s="25"/>
      <c r="C300" s="111" t="s">
        <v>66</v>
      </c>
      <c r="D300" s="111"/>
      <c r="E300" s="74"/>
      <c r="F300" s="189"/>
      <c r="G300" s="189"/>
      <c r="H300" s="189"/>
      <c r="I300" s="189"/>
      <c r="J300" s="189"/>
      <c r="K300" s="189"/>
      <c r="L300" s="189"/>
      <c r="M300" s="189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  <c r="AG300" s="189"/>
      <c r="AH300" s="189"/>
      <c r="AI300" s="189"/>
      <c r="AJ300" s="189"/>
      <c r="AK300" s="163">
        <f>SUM(F300:AJ300)</f>
        <v>0</v>
      </c>
      <c r="AL300" s="75"/>
      <c r="AM300" s="75"/>
      <c r="AN300" s="207"/>
      <c r="AO300" s="227">
        <v>0</v>
      </c>
      <c r="AP300" s="42" t="str">
        <f t="shared" si="256"/>
        <v>MKF</v>
      </c>
      <c r="AQ300" s="20" t="str">
        <f t="shared" si="241"/>
        <v>ＳＰ</v>
      </c>
      <c r="AR300" s="50">
        <f t="shared" si="239"/>
        <v>0</v>
      </c>
      <c r="AT300" s="63" t="s">
        <v>62</v>
      </c>
      <c r="AU300" s="60"/>
      <c r="AV300" s="60"/>
      <c r="AW300" s="60"/>
      <c r="AX300" s="60"/>
    </row>
    <row r="301" spans="1:56" ht="18.75" customHeight="1">
      <c r="A301" s="9">
        <v>1</v>
      </c>
      <c r="B301" s="13" t="s">
        <v>47</v>
      </c>
      <c r="C301" s="152" t="s">
        <v>21</v>
      </c>
      <c r="D301" s="152"/>
      <c r="E301" s="67"/>
      <c r="F301" s="329">
        <f t="shared" ref="F301:AJ301" si="275">SUBTOTAL(9,L299:L300)</f>
        <v>0</v>
      </c>
      <c r="G301" s="329">
        <f t="shared" si="275"/>
        <v>0</v>
      </c>
      <c r="H301" s="329">
        <f t="shared" si="275"/>
        <v>0</v>
      </c>
      <c r="I301" s="329">
        <f t="shared" si="275"/>
        <v>0</v>
      </c>
      <c r="J301" s="329">
        <f t="shared" si="275"/>
        <v>0</v>
      </c>
      <c r="K301" s="329">
        <f t="shared" si="275"/>
        <v>0</v>
      </c>
      <c r="L301" s="329">
        <f t="shared" si="275"/>
        <v>40</v>
      </c>
      <c r="M301" s="329">
        <f t="shared" si="275"/>
        <v>0</v>
      </c>
      <c r="N301" s="329">
        <f t="shared" si="275"/>
        <v>0</v>
      </c>
      <c r="O301" s="329">
        <f t="shared" si="275"/>
        <v>40</v>
      </c>
      <c r="P301" s="329">
        <f t="shared" si="275"/>
        <v>0</v>
      </c>
      <c r="Q301" s="329">
        <f t="shared" si="275"/>
        <v>70</v>
      </c>
      <c r="R301" s="329">
        <f t="shared" si="275"/>
        <v>0</v>
      </c>
      <c r="S301" s="329">
        <f t="shared" si="275"/>
        <v>0</v>
      </c>
      <c r="T301" s="329">
        <f t="shared" si="275"/>
        <v>0</v>
      </c>
      <c r="U301" s="329">
        <f t="shared" si="275"/>
        <v>0</v>
      </c>
      <c r="V301" s="329">
        <f t="shared" si="275"/>
        <v>0</v>
      </c>
      <c r="W301" s="329">
        <f t="shared" si="275"/>
        <v>0</v>
      </c>
      <c r="X301" s="329">
        <f t="shared" si="275"/>
        <v>0</v>
      </c>
      <c r="Y301" s="329">
        <f t="shared" si="275"/>
        <v>0</v>
      </c>
      <c r="Z301" s="329">
        <f t="shared" si="275"/>
        <v>0</v>
      </c>
      <c r="AA301" s="329">
        <f t="shared" si="275"/>
        <v>0</v>
      </c>
      <c r="AB301" s="329">
        <f t="shared" si="275"/>
        <v>0</v>
      </c>
      <c r="AC301" s="329">
        <f t="shared" si="275"/>
        <v>0</v>
      </c>
      <c r="AD301" s="329">
        <f t="shared" si="275"/>
        <v>0</v>
      </c>
      <c r="AE301" s="329">
        <f t="shared" si="275"/>
        <v>150</v>
      </c>
      <c r="AF301" s="329">
        <f t="shared" si="275"/>
        <v>0</v>
      </c>
      <c r="AG301" s="329">
        <f t="shared" si="275"/>
        <v>0</v>
      </c>
      <c r="AH301" s="329">
        <f t="shared" si="275"/>
        <v>0</v>
      </c>
      <c r="AI301" s="329">
        <f t="shared" si="275"/>
        <v>0</v>
      </c>
      <c r="AJ301" s="329">
        <f t="shared" si="275"/>
        <v>0</v>
      </c>
      <c r="AK301" s="164">
        <f>SUM(F301:AJ301)</f>
        <v>300</v>
      </c>
      <c r="AL301" s="32"/>
      <c r="AM301" s="32"/>
      <c r="AO301" s="227">
        <v>0</v>
      </c>
      <c r="AP301" s="42" t="str">
        <f t="shared" si="256"/>
        <v>MKF</v>
      </c>
      <c r="AQ301" s="21" t="str">
        <f t="shared" si="241"/>
        <v>解体</v>
      </c>
      <c r="AR301" s="51">
        <f t="shared" si="239"/>
        <v>300</v>
      </c>
      <c r="AT301" s="246" t="s">
        <v>60</v>
      </c>
      <c r="AU301" s="60"/>
      <c r="AV301" s="60"/>
      <c r="AW301" s="60"/>
      <c r="AX301" s="60"/>
    </row>
    <row r="302" spans="1:56" ht="18.75" customHeight="1">
      <c r="A302" s="9">
        <v>1</v>
      </c>
      <c r="B302" s="30" t="s">
        <v>55</v>
      </c>
      <c r="C302" s="153" t="s">
        <v>22</v>
      </c>
      <c r="D302" s="153"/>
      <c r="E302" s="68"/>
      <c r="F302" s="330">
        <f t="shared" ref="F302:AJ302" si="276">E302+F298-F301</f>
        <v>0</v>
      </c>
      <c r="G302" s="330">
        <f t="shared" si="276"/>
        <v>166</v>
      </c>
      <c r="H302" s="330">
        <f t="shared" si="276"/>
        <v>332</v>
      </c>
      <c r="I302" s="330">
        <f t="shared" si="276"/>
        <v>332</v>
      </c>
      <c r="J302" s="330">
        <f t="shared" si="276"/>
        <v>332</v>
      </c>
      <c r="K302" s="330">
        <f t="shared" si="276"/>
        <v>332</v>
      </c>
      <c r="L302" s="330">
        <f t="shared" si="276"/>
        <v>292</v>
      </c>
      <c r="M302" s="330">
        <f t="shared" si="276"/>
        <v>292</v>
      </c>
      <c r="N302" s="330">
        <f t="shared" si="276"/>
        <v>292</v>
      </c>
      <c r="O302" s="330">
        <f t="shared" si="276"/>
        <v>252</v>
      </c>
      <c r="P302" s="330">
        <f t="shared" si="276"/>
        <v>252</v>
      </c>
      <c r="Q302" s="330">
        <f t="shared" si="276"/>
        <v>182</v>
      </c>
      <c r="R302" s="330">
        <f t="shared" si="276"/>
        <v>182</v>
      </c>
      <c r="S302" s="330">
        <f t="shared" si="276"/>
        <v>182</v>
      </c>
      <c r="T302" s="330">
        <f t="shared" si="276"/>
        <v>182</v>
      </c>
      <c r="U302" s="330">
        <f t="shared" si="276"/>
        <v>182</v>
      </c>
      <c r="V302" s="330">
        <f t="shared" si="276"/>
        <v>182</v>
      </c>
      <c r="W302" s="330">
        <f t="shared" si="276"/>
        <v>182</v>
      </c>
      <c r="X302" s="330">
        <f t="shared" si="276"/>
        <v>182</v>
      </c>
      <c r="Y302" s="330">
        <f t="shared" si="276"/>
        <v>182</v>
      </c>
      <c r="Z302" s="330">
        <f t="shared" si="276"/>
        <v>182</v>
      </c>
      <c r="AA302" s="330">
        <f t="shared" si="276"/>
        <v>182</v>
      </c>
      <c r="AB302" s="330">
        <f t="shared" si="276"/>
        <v>182</v>
      </c>
      <c r="AC302" s="330">
        <f t="shared" si="276"/>
        <v>182</v>
      </c>
      <c r="AD302" s="330">
        <f t="shared" si="276"/>
        <v>182</v>
      </c>
      <c r="AE302" s="330">
        <f t="shared" si="276"/>
        <v>32</v>
      </c>
      <c r="AF302" s="330">
        <f t="shared" si="276"/>
        <v>32</v>
      </c>
      <c r="AG302" s="330">
        <f t="shared" si="276"/>
        <v>32</v>
      </c>
      <c r="AH302" s="330">
        <f t="shared" si="276"/>
        <v>32</v>
      </c>
      <c r="AI302" s="330">
        <f t="shared" si="276"/>
        <v>32</v>
      </c>
      <c r="AJ302" s="330">
        <f t="shared" si="276"/>
        <v>32</v>
      </c>
      <c r="AK302" s="165"/>
      <c r="AL302" s="32"/>
      <c r="AM302" s="32"/>
      <c r="AO302" s="227">
        <v>0</v>
      </c>
      <c r="AP302" s="42" t="str">
        <f t="shared" si="256"/>
        <v>MKF</v>
      </c>
      <c r="AQ302" s="22" t="str">
        <f t="shared" si="241"/>
        <v>解体在庫</v>
      </c>
      <c r="AR302" s="52">
        <f t="shared" si="239"/>
        <v>0</v>
      </c>
      <c r="AT302" s="246" t="s">
        <v>60</v>
      </c>
      <c r="AU302" s="60"/>
      <c r="AV302" s="60"/>
      <c r="AW302" s="60"/>
      <c r="AX302" s="60"/>
    </row>
    <row r="303" spans="1:56" ht="19.5" customHeight="1" thickBot="1">
      <c r="A303" s="9">
        <v>1</v>
      </c>
      <c r="B303" s="30" t="s">
        <v>56</v>
      </c>
      <c r="C303" s="270" t="s">
        <v>23</v>
      </c>
      <c r="D303" s="270"/>
      <c r="E303" s="215">
        <v>83</v>
      </c>
      <c r="F303" s="344">
        <f t="shared" ref="F303:AJ303" si="277">E303+F298-F299-F300</f>
        <v>83</v>
      </c>
      <c r="G303" s="344">
        <f t="shared" si="277"/>
        <v>249</v>
      </c>
      <c r="H303" s="344">
        <f t="shared" si="277"/>
        <v>415</v>
      </c>
      <c r="I303" s="344">
        <f t="shared" si="277"/>
        <v>415</v>
      </c>
      <c r="J303" s="344">
        <f t="shared" si="277"/>
        <v>415</v>
      </c>
      <c r="K303" s="344">
        <f t="shared" si="277"/>
        <v>415</v>
      </c>
      <c r="L303" s="344">
        <f t="shared" si="277"/>
        <v>415</v>
      </c>
      <c r="M303" s="344">
        <f t="shared" si="277"/>
        <v>415</v>
      </c>
      <c r="N303" s="344">
        <f t="shared" si="277"/>
        <v>415</v>
      </c>
      <c r="O303" s="344">
        <f t="shared" si="277"/>
        <v>415</v>
      </c>
      <c r="P303" s="344">
        <f t="shared" si="277"/>
        <v>415</v>
      </c>
      <c r="Q303" s="344">
        <f t="shared" si="277"/>
        <v>415</v>
      </c>
      <c r="R303" s="344">
        <f t="shared" si="277"/>
        <v>375</v>
      </c>
      <c r="S303" s="344">
        <f t="shared" si="277"/>
        <v>375</v>
      </c>
      <c r="T303" s="344">
        <f t="shared" si="277"/>
        <v>375</v>
      </c>
      <c r="U303" s="344">
        <f t="shared" si="277"/>
        <v>335</v>
      </c>
      <c r="V303" s="344">
        <f t="shared" si="277"/>
        <v>335</v>
      </c>
      <c r="W303" s="344">
        <f t="shared" si="277"/>
        <v>265</v>
      </c>
      <c r="X303" s="344">
        <f t="shared" si="277"/>
        <v>265</v>
      </c>
      <c r="Y303" s="344">
        <f t="shared" si="277"/>
        <v>265</v>
      </c>
      <c r="Z303" s="344">
        <f t="shared" si="277"/>
        <v>265</v>
      </c>
      <c r="AA303" s="344">
        <f t="shared" si="277"/>
        <v>265</v>
      </c>
      <c r="AB303" s="344">
        <f t="shared" si="277"/>
        <v>265</v>
      </c>
      <c r="AC303" s="344">
        <f t="shared" si="277"/>
        <v>265</v>
      </c>
      <c r="AD303" s="344">
        <f t="shared" si="277"/>
        <v>265</v>
      </c>
      <c r="AE303" s="344">
        <f t="shared" si="277"/>
        <v>265</v>
      </c>
      <c r="AF303" s="344">
        <f t="shared" si="277"/>
        <v>265</v>
      </c>
      <c r="AG303" s="344">
        <f t="shared" si="277"/>
        <v>265</v>
      </c>
      <c r="AH303" s="344">
        <f t="shared" si="277"/>
        <v>265</v>
      </c>
      <c r="AI303" s="344">
        <f t="shared" si="277"/>
        <v>265</v>
      </c>
      <c r="AJ303" s="344">
        <f t="shared" si="277"/>
        <v>265</v>
      </c>
      <c r="AK303" s="223">
        <f>AJ303</f>
        <v>265</v>
      </c>
      <c r="AL303" s="32"/>
      <c r="AM303" s="32"/>
      <c r="AN303" s="9">
        <f>AK303-AL299</f>
        <v>265</v>
      </c>
      <c r="AO303" s="227">
        <v>0</v>
      </c>
      <c r="AP303" s="53" t="str">
        <f t="shared" si="256"/>
        <v>MKF</v>
      </c>
      <c r="AQ303" s="24" t="str">
        <f t="shared" si="241"/>
        <v>完成品在庫</v>
      </c>
      <c r="AR303" s="54">
        <f t="shared" si="239"/>
        <v>265</v>
      </c>
      <c r="AT303" s="246" t="s">
        <v>60</v>
      </c>
      <c r="AU303" s="60"/>
      <c r="AV303" s="60"/>
      <c r="AW303" s="60"/>
      <c r="AX303" s="60"/>
      <c r="BD303" s="250">
        <f>MIN(F303:AJ303)</f>
        <v>83</v>
      </c>
    </row>
    <row r="304" spans="1:56" ht="19.5" customHeight="1">
      <c r="A304" s="9">
        <v>1</v>
      </c>
      <c r="B304" s="87" t="s">
        <v>146</v>
      </c>
      <c r="C304" s="101" t="s">
        <v>12</v>
      </c>
      <c r="D304" s="101"/>
      <c r="E304" s="88">
        <v>0</v>
      </c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>
        <v>900</v>
      </c>
      <c r="AF304" s="185"/>
      <c r="AG304" s="185"/>
      <c r="AH304" s="185"/>
      <c r="AI304" s="185"/>
      <c r="AJ304" s="185"/>
      <c r="AK304" s="166">
        <f>SUM(E304:AJ304)</f>
        <v>900</v>
      </c>
      <c r="AL304" s="198">
        <v>1131</v>
      </c>
      <c r="AM304" s="198">
        <v>1088</v>
      </c>
      <c r="AN304" s="251"/>
      <c r="AO304" s="227">
        <v>0</v>
      </c>
      <c r="AP304" s="40" t="str">
        <f>B304</f>
        <v>MLL</v>
      </c>
      <c r="AQ304" s="29" t="str">
        <f t="shared" si="241"/>
        <v>素材納入計画</v>
      </c>
      <c r="AR304" s="41">
        <f t="shared" si="239"/>
        <v>900</v>
      </c>
      <c r="AT304" s="247" t="s">
        <v>59</v>
      </c>
      <c r="AU304" s="60"/>
      <c r="AV304" s="60"/>
      <c r="AW304" s="60"/>
      <c r="AX304" s="60"/>
    </row>
    <row r="305" spans="1:56" ht="19.5" customHeight="1">
      <c r="A305" s="9"/>
      <c r="B305" s="10"/>
      <c r="C305" s="359" t="s">
        <v>27</v>
      </c>
      <c r="D305" s="359"/>
      <c r="E305" s="417">
        <v>860</v>
      </c>
      <c r="F305" s="415">
        <f t="shared" ref="F305:AJ305" si="278">E305+F304-F306</f>
        <v>860</v>
      </c>
      <c r="G305" s="415">
        <f t="shared" si="278"/>
        <v>860</v>
      </c>
      <c r="H305" s="415">
        <f t="shared" si="278"/>
        <v>860</v>
      </c>
      <c r="I305" s="415">
        <f t="shared" si="278"/>
        <v>860</v>
      </c>
      <c r="J305" s="415">
        <f t="shared" si="278"/>
        <v>860</v>
      </c>
      <c r="K305" s="415">
        <f t="shared" si="278"/>
        <v>860</v>
      </c>
      <c r="L305" s="415">
        <f t="shared" si="278"/>
        <v>860</v>
      </c>
      <c r="M305" s="415">
        <f t="shared" si="278"/>
        <v>860</v>
      </c>
      <c r="N305" s="415">
        <f t="shared" si="278"/>
        <v>860</v>
      </c>
      <c r="O305" s="415">
        <f t="shared" si="278"/>
        <v>860</v>
      </c>
      <c r="P305" s="415">
        <f t="shared" si="278"/>
        <v>860</v>
      </c>
      <c r="Q305" s="415">
        <f t="shared" si="278"/>
        <v>860</v>
      </c>
      <c r="R305" s="415">
        <f t="shared" si="278"/>
        <v>860</v>
      </c>
      <c r="S305" s="415">
        <f t="shared" si="278"/>
        <v>860</v>
      </c>
      <c r="T305" s="415">
        <f t="shared" si="278"/>
        <v>860</v>
      </c>
      <c r="U305" s="415">
        <f t="shared" si="278"/>
        <v>860</v>
      </c>
      <c r="V305" s="415">
        <f t="shared" si="278"/>
        <v>860</v>
      </c>
      <c r="W305" s="415">
        <f t="shared" si="278"/>
        <v>860</v>
      </c>
      <c r="X305" s="415">
        <f t="shared" si="278"/>
        <v>860</v>
      </c>
      <c r="Y305" s="415">
        <f t="shared" si="278"/>
        <v>860</v>
      </c>
      <c r="Z305" s="415">
        <f t="shared" si="278"/>
        <v>860</v>
      </c>
      <c r="AA305" s="415">
        <f t="shared" si="278"/>
        <v>860</v>
      </c>
      <c r="AB305" s="415">
        <f t="shared" si="278"/>
        <v>860</v>
      </c>
      <c r="AC305" s="415">
        <f t="shared" si="278"/>
        <v>860</v>
      </c>
      <c r="AD305" s="415">
        <f t="shared" si="278"/>
        <v>860</v>
      </c>
      <c r="AE305" s="415">
        <f t="shared" si="278"/>
        <v>1760</v>
      </c>
      <c r="AF305" s="415">
        <f t="shared" si="278"/>
        <v>1360</v>
      </c>
      <c r="AG305" s="415">
        <f t="shared" si="278"/>
        <v>1360</v>
      </c>
      <c r="AH305" s="415">
        <f t="shared" si="278"/>
        <v>1360</v>
      </c>
      <c r="AI305" s="415">
        <f t="shared" si="278"/>
        <v>960</v>
      </c>
      <c r="AJ305" s="415">
        <f t="shared" si="278"/>
        <v>960</v>
      </c>
      <c r="AK305" s="361">
        <f>AJ305</f>
        <v>960</v>
      </c>
      <c r="AL305" s="362"/>
      <c r="AM305" s="362"/>
      <c r="AN305" s="363"/>
      <c r="AO305" s="227">
        <v>0</v>
      </c>
      <c r="AP305" s="42"/>
      <c r="AQ305" s="357"/>
      <c r="AR305" s="358"/>
      <c r="AT305" s="247"/>
      <c r="AU305" s="60"/>
      <c r="AV305" s="60"/>
      <c r="AW305" s="60"/>
      <c r="AX305" s="60"/>
    </row>
    <row r="306" spans="1:56" ht="19.5" customHeight="1">
      <c r="A306" s="9">
        <v>1</v>
      </c>
      <c r="B306" s="13" t="s">
        <v>152</v>
      </c>
      <c r="C306" s="364" t="s">
        <v>150</v>
      </c>
      <c r="D306" s="365"/>
      <c r="E306" s="278"/>
      <c r="F306" s="278"/>
      <c r="G306" s="278"/>
      <c r="H306" s="278"/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>
        <v>400</v>
      </c>
      <c r="AG306" s="278"/>
      <c r="AH306" s="278"/>
      <c r="AI306" s="278">
        <v>400</v>
      </c>
      <c r="AJ306" s="278"/>
      <c r="AK306" s="366">
        <f>SUM(F306:AJ306)</f>
        <v>800</v>
      </c>
      <c r="AL306" s="281"/>
      <c r="AM306" s="281"/>
      <c r="AN306" s="211"/>
      <c r="AO306" s="227">
        <v>0</v>
      </c>
      <c r="AP306" s="42" t="str">
        <f>AP304</f>
        <v>MLL</v>
      </c>
      <c r="AQ306" s="14" t="str">
        <f t="shared" si="241"/>
        <v>L1加工</v>
      </c>
      <c r="AR306" s="43">
        <f t="shared" si="239"/>
        <v>800</v>
      </c>
      <c r="AT306" s="246" t="s">
        <v>60</v>
      </c>
      <c r="AU306" s="60"/>
      <c r="AV306" s="60"/>
      <c r="AW306" s="60"/>
      <c r="AX306" s="60"/>
    </row>
    <row r="307" spans="1:56" ht="19.5" customHeight="1">
      <c r="A307" s="9"/>
      <c r="B307" s="13"/>
      <c r="C307" s="353" t="s">
        <v>151</v>
      </c>
      <c r="D307" s="354"/>
      <c r="E307" s="355"/>
      <c r="F307" s="355">
        <f t="shared" ref="F307:AJ307" si="279">E307+F306-F308</f>
        <v>0</v>
      </c>
      <c r="G307" s="355">
        <f t="shared" si="279"/>
        <v>0</v>
      </c>
      <c r="H307" s="355">
        <f t="shared" si="279"/>
        <v>0</v>
      </c>
      <c r="I307" s="355">
        <f t="shared" si="279"/>
        <v>0</v>
      </c>
      <c r="J307" s="355">
        <f t="shared" si="279"/>
        <v>0</v>
      </c>
      <c r="K307" s="355">
        <f t="shared" si="279"/>
        <v>0</v>
      </c>
      <c r="L307" s="355">
        <f t="shared" si="279"/>
        <v>0</v>
      </c>
      <c r="M307" s="355">
        <f t="shared" si="279"/>
        <v>0</v>
      </c>
      <c r="N307" s="355">
        <f t="shared" si="279"/>
        <v>0</v>
      </c>
      <c r="O307" s="355">
        <f t="shared" si="279"/>
        <v>0</v>
      </c>
      <c r="P307" s="355">
        <f t="shared" si="279"/>
        <v>0</v>
      </c>
      <c r="Q307" s="355">
        <f t="shared" si="279"/>
        <v>0</v>
      </c>
      <c r="R307" s="355">
        <f t="shared" si="279"/>
        <v>0</v>
      </c>
      <c r="S307" s="355">
        <f t="shared" si="279"/>
        <v>0</v>
      </c>
      <c r="T307" s="355">
        <f t="shared" si="279"/>
        <v>0</v>
      </c>
      <c r="U307" s="355">
        <f t="shared" si="279"/>
        <v>0</v>
      </c>
      <c r="V307" s="355">
        <f t="shared" si="279"/>
        <v>0</v>
      </c>
      <c r="W307" s="355">
        <f t="shared" si="279"/>
        <v>0</v>
      </c>
      <c r="X307" s="355">
        <f t="shared" si="279"/>
        <v>0</v>
      </c>
      <c r="Y307" s="355">
        <f t="shared" si="279"/>
        <v>0</v>
      </c>
      <c r="Z307" s="355">
        <f t="shared" si="279"/>
        <v>0</v>
      </c>
      <c r="AA307" s="355">
        <f t="shared" si="279"/>
        <v>0</v>
      </c>
      <c r="AB307" s="355">
        <f t="shared" si="279"/>
        <v>0</v>
      </c>
      <c r="AC307" s="355">
        <f t="shared" si="279"/>
        <v>0</v>
      </c>
      <c r="AD307" s="355">
        <f t="shared" si="279"/>
        <v>0</v>
      </c>
      <c r="AE307" s="355">
        <f t="shared" si="279"/>
        <v>0</v>
      </c>
      <c r="AF307" s="355">
        <f t="shared" si="279"/>
        <v>0</v>
      </c>
      <c r="AG307" s="355">
        <f t="shared" si="279"/>
        <v>0</v>
      </c>
      <c r="AH307" s="355">
        <f t="shared" si="279"/>
        <v>0</v>
      </c>
      <c r="AI307" s="355">
        <f t="shared" si="279"/>
        <v>0</v>
      </c>
      <c r="AJ307" s="355">
        <f t="shared" si="279"/>
        <v>0</v>
      </c>
      <c r="AK307" s="356">
        <f>AJ307</f>
        <v>0</v>
      </c>
      <c r="AL307" s="285"/>
      <c r="AM307" s="285"/>
      <c r="AO307" s="227">
        <v>0</v>
      </c>
      <c r="AP307" s="42"/>
      <c r="AQ307" s="351"/>
      <c r="AR307" s="352"/>
      <c r="AT307" s="246"/>
      <c r="AU307" s="60"/>
      <c r="AV307" s="60"/>
      <c r="AW307" s="60"/>
      <c r="AX307" s="60"/>
    </row>
    <row r="308" spans="1:56" ht="18.75" customHeight="1">
      <c r="A308" s="9">
        <v>1</v>
      </c>
      <c r="B308" s="13"/>
      <c r="C308" s="135" t="s">
        <v>14</v>
      </c>
      <c r="D308" s="135"/>
      <c r="E308" s="90"/>
      <c r="F308" s="278"/>
      <c r="G308" s="278"/>
      <c r="H308" s="278"/>
      <c r="I308" s="278"/>
      <c r="J308" s="278"/>
      <c r="K308" s="278"/>
      <c r="L308" s="278"/>
      <c r="M308" s="278"/>
      <c r="N308" s="278"/>
      <c r="O308" s="278"/>
      <c r="P308" s="278"/>
      <c r="Q308" s="278"/>
      <c r="R308" s="278"/>
      <c r="S308" s="278"/>
      <c r="T308" s="278"/>
      <c r="U308" s="278"/>
      <c r="V308" s="278"/>
      <c r="W308" s="278"/>
      <c r="X308" s="278"/>
      <c r="Y308" s="278"/>
      <c r="Z308" s="278"/>
      <c r="AA308" s="278"/>
      <c r="AB308" s="278"/>
      <c r="AC308" s="278"/>
      <c r="AD308" s="278"/>
      <c r="AE308" s="278"/>
      <c r="AF308" s="278">
        <v>400</v>
      </c>
      <c r="AG308" s="278"/>
      <c r="AH308" s="278"/>
      <c r="AI308" s="278">
        <v>400</v>
      </c>
      <c r="AJ308" s="278"/>
      <c r="AK308" s="167">
        <f>SUM(E308:AJ308)</f>
        <v>800</v>
      </c>
      <c r="AL308" s="123"/>
      <c r="AM308" s="123"/>
      <c r="AN308" s="211"/>
      <c r="AO308" s="227">
        <v>0</v>
      </c>
      <c r="AP308" s="42" t="str">
        <f>AP306</f>
        <v>MLL</v>
      </c>
      <c r="AQ308" s="16" t="str">
        <f t="shared" si="241"/>
        <v>圧検加工計画</v>
      </c>
      <c r="AR308" s="44">
        <f t="shared" si="239"/>
        <v>800</v>
      </c>
      <c r="AT308" s="248" t="s">
        <v>61</v>
      </c>
      <c r="AU308" s="60"/>
      <c r="AV308" s="60"/>
      <c r="AW308" s="60"/>
      <c r="AX308" s="60"/>
    </row>
    <row r="309" spans="1:56" ht="18.75" customHeight="1">
      <c r="A309" s="9">
        <v>0</v>
      </c>
      <c r="B309" s="15"/>
      <c r="C309" s="146" t="s">
        <v>15</v>
      </c>
      <c r="D309" s="147">
        <v>0.08</v>
      </c>
      <c r="E309" s="80"/>
      <c r="F309" s="337">
        <f t="shared" ref="F309:O309" si="280">ROUND(F308*$D309,0)</f>
        <v>0</v>
      </c>
      <c r="G309" s="337">
        <f t="shared" si="280"/>
        <v>0</v>
      </c>
      <c r="H309" s="337">
        <f t="shared" si="280"/>
        <v>0</v>
      </c>
      <c r="I309" s="337">
        <f t="shared" si="280"/>
        <v>0</v>
      </c>
      <c r="J309" s="337">
        <f t="shared" si="280"/>
        <v>0</v>
      </c>
      <c r="K309" s="337">
        <f t="shared" si="280"/>
        <v>0</v>
      </c>
      <c r="L309" s="337">
        <f t="shared" si="280"/>
        <v>0</v>
      </c>
      <c r="M309" s="337">
        <f t="shared" si="280"/>
        <v>0</v>
      </c>
      <c r="N309" s="337">
        <f t="shared" si="280"/>
        <v>0</v>
      </c>
      <c r="O309" s="337">
        <f t="shared" si="280"/>
        <v>0</v>
      </c>
      <c r="P309" s="337">
        <f t="shared" ref="P309:AJ309" si="281">ROUND(P308*$D309,0)</f>
        <v>0</v>
      </c>
      <c r="Q309" s="337">
        <f t="shared" si="281"/>
        <v>0</v>
      </c>
      <c r="R309" s="337">
        <f t="shared" si="281"/>
        <v>0</v>
      </c>
      <c r="S309" s="337">
        <f t="shared" si="281"/>
        <v>0</v>
      </c>
      <c r="T309" s="337">
        <f t="shared" si="281"/>
        <v>0</v>
      </c>
      <c r="U309" s="337">
        <f t="shared" si="281"/>
        <v>0</v>
      </c>
      <c r="V309" s="337">
        <f t="shared" si="281"/>
        <v>0</v>
      </c>
      <c r="W309" s="337">
        <f t="shared" si="281"/>
        <v>0</v>
      </c>
      <c r="X309" s="337">
        <f t="shared" si="281"/>
        <v>0</v>
      </c>
      <c r="Y309" s="337">
        <f t="shared" si="281"/>
        <v>0</v>
      </c>
      <c r="Z309" s="337">
        <f t="shared" si="281"/>
        <v>0</v>
      </c>
      <c r="AA309" s="337">
        <f t="shared" si="281"/>
        <v>0</v>
      </c>
      <c r="AB309" s="337">
        <f t="shared" si="281"/>
        <v>0</v>
      </c>
      <c r="AC309" s="337">
        <f t="shared" si="281"/>
        <v>0</v>
      </c>
      <c r="AD309" s="337">
        <f t="shared" si="281"/>
        <v>0</v>
      </c>
      <c r="AE309" s="337">
        <f t="shared" si="281"/>
        <v>0</v>
      </c>
      <c r="AF309" s="337">
        <f t="shared" si="281"/>
        <v>32</v>
      </c>
      <c r="AG309" s="337">
        <f t="shared" si="281"/>
        <v>0</v>
      </c>
      <c r="AH309" s="337">
        <f t="shared" si="281"/>
        <v>0</v>
      </c>
      <c r="AI309" s="337">
        <f t="shared" si="281"/>
        <v>32</v>
      </c>
      <c r="AJ309" s="337">
        <f t="shared" si="281"/>
        <v>0</v>
      </c>
      <c r="AK309" s="128">
        <f>SUM(F309:AJ309)</f>
        <v>64</v>
      </c>
      <c r="AL309" s="32"/>
      <c r="AM309" s="32"/>
      <c r="AO309" s="227">
        <v>0</v>
      </c>
      <c r="AP309" s="42" t="str">
        <f t="shared" si="256"/>
        <v>MLL</v>
      </c>
      <c r="AQ309" s="17" t="str">
        <f t="shared" si="241"/>
        <v>一次漏れ数</v>
      </c>
      <c r="AR309" s="45">
        <f t="shared" si="239"/>
        <v>64</v>
      </c>
      <c r="AT309" s="246" t="s">
        <v>60</v>
      </c>
      <c r="AU309" s="60"/>
      <c r="AV309" s="60"/>
      <c r="AW309" s="60"/>
      <c r="AX309" s="60"/>
    </row>
    <row r="310" spans="1:56" ht="18.75" customHeight="1">
      <c r="A310" s="9">
        <v>0</v>
      </c>
      <c r="B310" s="15"/>
      <c r="C310" s="148" t="s">
        <v>16</v>
      </c>
      <c r="D310" s="149"/>
      <c r="E310" s="66" t="e">
        <f>#REF!</f>
        <v>#REF!</v>
      </c>
      <c r="F310" s="339" t="e">
        <f t="shared" ref="F310:AJ310" si="282">E310+F309-F311</f>
        <v>#REF!</v>
      </c>
      <c r="G310" s="339" t="e">
        <f t="shared" si="282"/>
        <v>#REF!</v>
      </c>
      <c r="H310" s="339" t="e">
        <f t="shared" si="282"/>
        <v>#REF!</v>
      </c>
      <c r="I310" s="339" t="e">
        <f t="shared" si="282"/>
        <v>#REF!</v>
      </c>
      <c r="J310" s="339" t="e">
        <f t="shared" si="282"/>
        <v>#REF!</v>
      </c>
      <c r="K310" s="339" t="e">
        <f t="shared" si="282"/>
        <v>#REF!</v>
      </c>
      <c r="L310" s="339" t="e">
        <f t="shared" si="282"/>
        <v>#REF!</v>
      </c>
      <c r="M310" s="339" t="e">
        <f t="shared" si="282"/>
        <v>#REF!</v>
      </c>
      <c r="N310" s="339" t="e">
        <f t="shared" si="282"/>
        <v>#REF!</v>
      </c>
      <c r="O310" s="339" t="e">
        <f t="shared" si="282"/>
        <v>#REF!</v>
      </c>
      <c r="P310" s="339" t="e">
        <f t="shared" si="282"/>
        <v>#REF!</v>
      </c>
      <c r="Q310" s="339" t="e">
        <f t="shared" si="282"/>
        <v>#REF!</v>
      </c>
      <c r="R310" s="339" t="e">
        <f t="shared" si="282"/>
        <v>#REF!</v>
      </c>
      <c r="S310" s="339" t="e">
        <f t="shared" si="282"/>
        <v>#REF!</v>
      </c>
      <c r="T310" s="339" t="e">
        <f t="shared" si="282"/>
        <v>#REF!</v>
      </c>
      <c r="U310" s="339" t="e">
        <f t="shared" si="282"/>
        <v>#REF!</v>
      </c>
      <c r="V310" s="339" t="e">
        <f t="shared" si="282"/>
        <v>#REF!</v>
      </c>
      <c r="W310" s="339" t="e">
        <f t="shared" si="282"/>
        <v>#REF!</v>
      </c>
      <c r="X310" s="339" t="e">
        <f t="shared" si="282"/>
        <v>#REF!</v>
      </c>
      <c r="Y310" s="339" t="e">
        <f t="shared" si="282"/>
        <v>#REF!</v>
      </c>
      <c r="Z310" s="339" t="e">
        <f t="shared" si="282"/>
        <v>#REF!</v>
      </c>
      <c r="AA310" s="339" t="e">
        <f t="shared" si="282"/>
        <v>#REF!</v>
      </c>
      <c r="AB310" s="339" t="e">
        <f t="shared" si="282"/>
        <v>#REF!</v>
      </c>
      <c r="AC310" s="339" t="e">
        <f t="shared" si="282"/>
        <v>#REF!</v>
      </c>
      <c r="AD310" s="339" t="e">
        <f t="shared" si="282"/>
        <v>#REF!</v>
      </c>
      <c r="AE310" s="339" t="e">
        <f t="shared" si="282"/>
        <v>#REF!</v>
      </c>
      <c r="AF310" s="339" t="e">
        <f t="shared" si="282"/>
        <v>#REF!</v>
      </c>
      <c r="AG310" s="339" t="e">
        <f t="shared" si="282"/>
        <v>#REF!</v>
      </c>
      <c r="AH310" s="339" t="e">
        <f t="shared" si="282"/>
        <v>#REF!</v>
      </c>
      <c r="AI310" s="339" t="e">
        <f t="shared" si="282"/>
        <v>#REF!</v>
      </c>
      <c r="AJ310" s="339" t="e">
        <f t="shared" si="282"/>
        <v>#REF!</v>
      </c>
      <c r="AK310" s="129" t="e">
        <f>AJ310</f>
        <v>#REF!</v>
      </c>
      <c r="AL310" s="32"/>
      <c r="AM310" s="32"/>
      <c r="AO310" s="227">
        <v>0</v>
      </c>
      <c r="AP310" s="42" t="str">
        <f t="shared" si="256"/>
        <v>MLL</v>
      </c>
      <c r="AQ310" s="18" t="str">
        <f t="shared" si="241"/>
        <v>一次漏れ在庫</v>
      </c>
      <c r="AR310" s="46" t="e">
        <f t="shared" si="239"/>
        <v>#REF!</v>
      </c>
      <c r="AT310" s="246" t="s">
        <v>60</v>
      </c>
      <c r="AU310" s="60"/>
      <c r="AV310" s="60"/>
      <c r="AW310" s="60"/>
      <c r="AX310" s="60"/>
    </row>
    <row r="311" spans="1:56" ht="18.75" customHeight="1">
      <c r="A311" s="9">
        <v>0</v>
      </c>
      <c r="B311" s="15"/>
      <c r="C311" s="148" t="s">
        <v>17</v>
      </c>
      <c r="D311" s="149"/>
      <c r="E311" s="80"/>
      <c r="F311" s="339"/>
      <c r="G311" s="339"/>
      <c r="H311" s="339"/>
      <c r="I311" s="339"/>
      <c r="J311" s="339"/>
      <c r="K311" s="339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  <c r="V311" s="339"/>
      <c r="W311" s="339"/>
      <c r="X311" s="339"/>
      <c r="Y311" s="339"/>
      <c r="Z311" s="339"/>
      <c r="AA311" s="339"/>
      <c r="AB311" s="339"/>
      <c r="AC311" s="339"/>
      <c r="AD311" s="339"/>
      <c r="AE311" s="339"/>
      <c r="AF311" s="339"/>
      <c r="AG311" s="339"/>
      <c r="AH311" s="339"/>
      <c r="AI311" s="339"/>
      <c r="AJ311" s="339"/>
      <c r="AK311" s="129">
        <f>SUM(F311:AJ311)</f>
        <v>0</v>
      </c>
      <c r="AL311" s="32"/>
      <c r="AM311" s="32"/>
      <c r="AO311" s="227">
        <v>0</v>
      </c>
      <c r="AP311" s="42" t="str">
        <f t="shared" si="256"/>
        <v>MLL</v>
      </c>
      <c r="AQ311" s="18" t="str">
        <f t="shared" si="241"/>
        <v>二次圧検計画</v>
      </c>
      <c r="AR311" s="46">
        <f t="shared" si="239"/>
        <v>0</v>
      </c>
      <c r="AT311" s="246" t="s">
        <v>60</v>
      </c>
      <c r="AU311" s="60"/>
      <c r="AV311" s="60"/>
      <c r="AW311" s="60"/>
      <c r="AX311" s="60"/>
    </row>
    <row r="312" spans="1:56" ht="18.75" customHeight="1">
      <c r="A312" s="9">
        <v>0</v>
      </c>
      <c r="B312" s="15"/>
      <c r="C312" s="150" t="s">
        <v>18</v>
      </c>
      <c r="D312" s="151">
        <v>0.5</v>
      </c>
      <c r="E312" s="81"/>
      <c r="F312" s="341">
        <f t="shared" ref="F312:O312" si="283">ROUND(F311*$D312,0)</f>
        <v>0</v>
      </c>
      <c r="G312" s="341">
        <f t="shared" si="283"/>
        <v>0</v>
      </c>
      <c r="H312" s="341">
        <f t="shared" si="283"/>
        <v>0</v>
      </c>
      <c r="I312" s="341">
        <f t="shared" si="283"/>
        <v>0</v>
      </c>
      <c r="J312" s="341">
        <f t="shared" si="283"/>
        <v>0</v>
      </c>
      <c r="K312" s="341">
        <f t="shared" si="283"/>
        <v>0</v>
      </c>
      <c r="L312" s="341">
        <f t="shared" si="283"/>
        <v>0</v>
      </c>
      <c r="M312" s="341">
        <f t="shared" si="283"/>
        <v>0</v>
      </c>
      <c r="N312" s="341">
        <f t="shared" si="283"/>
        <v>0</v>
      </c>
      <c r="O312" s="341">
        <f t="shared" si="283"/>
        <v>0</v>
      </c>
      <c r="P312" s="341">
        <f t="shared" ref="P312:AJ312" si="284">ROUND(P311*$D312,0)</f>
        <v>0</v>
      </c>
      <c r="Q312" s="341">
        <f t="shared" si="284"/>
        <v>0</v>
      </c>
      <c r="R312" s="341">
        <f t="shared" si="284"/>
        <v>0</v>
      </c>
      <c r="S312" s="341">
        <f t="shared" si="284"/>
        <v>0</v>
      </c>
      <c r="T312" s="341">
        <f t="shared" si="284"/>
        <v>0</v>
      </c>
      <c r="U312" s="341">
        <f t="shared" si="284"/>
        <v>0</v>
      </c>
      <c r="V312" s="341">
        <f t="shared" si="284"/>
        <v>0</v>
      </c>
      <c r="W312" s="341">
        <f t="shared" si="284"/>
        <v>0</v>
      </c>
      <c r="X312" s="341">
        <f t="shared" si="284"/>
        <v>0</v>
      </c>
      <c r="Y312" s="341">
        <f t="shared" si="284"/>
        <v>0</v>
      </c>
      <c r="Z312" s="341">
        <f t="shared" si="284"/>
        <v>0</v>
      </c>
      <c r="AA312" s="341">
        <f t="shared" si="284"/>
        <v>0</v>
      </c>
      <c r="AB312" s="341">
        <f t="shared" si="284"/>
        <v>0</v>
      </c>
      <c r="AC312" s="341">
        <f t="shared" si="284"/>
        <v>0</v>
      </c>
      <c r="AD312" s="341">
        <f t="shared" si="284"/>
        <v>0</v>
      </c>
      <c r="AE312" s="341">
        <f t="shared" si="284"/>
        <v>0</v>
      </c>
      <c r="AF312" s="341">
        <f t="shared" si="284"/>
        <v>0</v>
      </c>
      <c r="AG312" s="341">
        <f t="shared" si="284"/>
        <v>0</v>
      </c>
      <c r="AH312" s="341">
        <f t="shared" si="284"/>
        <v>0</v>
      </c>
      <c r="AI312" s="341">
        <f t="shared" si="284"/>
        <v>0</v>
      </c>
      <c r="AJ312" s="341">
        <f t="shared" si="284"/>
        <v>0</v>
      </c>
      <c r="AK312" s="130">
        <f>SUM(F312:AJ312)</f>
        <v>0</v>
      </c>
      <c r="AL312" s="32"/>
      <c r="AM312" s="32"/>
      <c r="AO312" s="227">
        <v>0</v>
      </c>
      <c r="AP312" s="42" t="str">
        <f t="shared" si="256"/>
        <v>MLL</v>
      </c>
      <c r="AQ312" s="14" t="str">
        <f t="shared" si="241"/>
        <v>二次漏れ数（廃却）</v>
      </c>
      <c r="AR312" s="47">
        <f t="shared" si="239"/>
        <v>0</v>
      </c>
      <c r="AT312" s="246" t="s">
        <v>60</v>
      </c>
      <c r="AU312" s="60"/>
      <c r="AV312" s="60"/>
      <c r="AW312" s="60"/>
      <c r="AX312" s="60"/>
    </row>
    <row r="313" spans="1:56" ht="18.75" customHeight="1">
      <c r="A313" s="9"/>
      <c r="B313" s="15"/>
      <c r="C313" s="373" t="s">
        <v>153</v>
      </c>
      <c r="D313" s="374"/>
      <c r="E313" s="416" t="e">
        <f>#REF!</f>
        <v>#REF!</v>
      </c>
      <c r="F313" s="414" t="e">
        <f t="shared" ref="F313:AJ313" si="285">((F308-F309)+(F311))+E313-F314</f>
        <v>#REF!</v>
      </c>
      <c r="G313" s="414" t="e">
        <f t="shared" si="285"/>
        <v>#REF!</v>
      </c>
      <c r="H313" s="414" t="e">
        <f t="shared" si="285"/>
        <v>#REF!</v>
      </c>
      <c r="I313" s="414" t="e">
        <f t="shared" si="285"/>
        <v>#REF!</v>
      </c>
      <c r="J313" s="414" t="e">
        <f t="shared" si="285"/>
        <v>#REF!</v>
      </c>
      <c r="K313" s="414" t="e">
        <f t="shared" si="285"/>
        <v>#REF!</v>
      </c>
      <c r="L313" s="414" t="e">
        <f t="shared" si="285"/>
        <v>#REF!</v>
      </c>
      <c r="M313" s="414" t="e">
        <f t="shared" si="285"/>
        <v>#REF!</v>
      </c>
      <c r="N313" s="414" t="e">
        <f t="shared" si="285"/>
        <v>#REF!</v>
      </c>
      <c r="O313" s="414" t="e">
        <f t="shared" si="285"/>
        <v>#REF!</v>
      </c>
      <c r="P313" s="414" t="e">
        <f t="shared" si="285"/>
        <v>#REF!</v>
      </c>
      <c r="Q313" s="414" t="e">
        <f t="shared" si="285"/>
        <v>#REF!</v>
      </c>
      <c r="R313" s="414" t="e">
        <f t="shared" si="285"/>
        <v>#REF!</v>
      </c>
      <c r="S313" s="414" t="e">
        <f t="shared" si="285"/>
        <v>#REF!</v>
      </c>
      <c r="T313" s="414" t="e">
        <f t="shared" si="285"/>
        <v>#REF!</v>
      </c>
      <c r="U313" s="414" t="e">
        <f t="shared" si="285"/>
        <v>#REF!</v>
      </c>
      <c r="V313" s="414" t="e">
        <f t="shared" si="285"/>
        <v>#REF!</v>
      </c>
      <c r="W313" s="414" t="e">
        <f t="shared" si="285"/>
        <v>#REF!</v>
      </c>
      <c r="X313" s="414" t="e">
        <f t="shared" si="285"/>
        <v>#REF!</v>
      </c>
      <c r="Y313" s="414" t="e">
        <f t="shared" si="285"/>
        <v>#REF!</v>
      </c>
      <c r="Z313" s="414" t="e">
        <f t="shared" si="285"/>
        <v>#REF!</v>
      </c>
      <c r="AA313" s="414" t="e">
        <f t="shared" si="285"/>
        <v>#REF!</v>
      </c>
      <c r="AB313" s="414" t="e">
        <f t="shared" si="285"/>
        <v>#REF!</v>
      </c>
      <c r="AC313" s="414" t="e">
        <f t="shared" si="285"/>
        <v>#REF!</v>
      </c>
      <c r="AD313" s="414" t="e">
        <f t="shared" si="285"/>
        <v>#REF!</v>
      </c>
      <c r="AE313" s="414" t="e">
        <f t="shared" si="285"/>
        <v>#REF!</v>
      </c>
      <c r="AF313" s="414" t="e">
        <f t="shared" si="285"/>
        <v>#REF!</v>
      </c>
      <c r="AG313" s="414" t="e">
        <f t="shared" si="285"/>
        <v>#REF!</v>
      </c>
      <c r="AH313" s="414" t="e">
        <f t="shared" si="285"/>
        <v>#REF!</v>
      </c>
      <c r="AI313" s="414" t="e">
        <f t="shared" si="285"/>
        <v>#REF!</v>
      </c>
      <c r="AJ313" s="414" t="e">
        <f t="shared" si="285"/>
        <v>#REF!</v>
      </c>
      <c r="AK313" s="377"/>
      <c r="AL313" s="31"/>
      <c r="AM313" s="31"/>
      <c r="AO313" s="227">
        <v>0</v>
      </c>
      <c r="AP313" s="42"/>
      <c r="AQ313" s="372" t="str">
        <f t="shared" si="241"/>
        <v>圧検在庫</v>
      </c>
      <c r="AR313" s="358"/>
      <c r="AT313" s="246"/>
      <c r="AU313" s="60"/>
      <c r="AV313" s="60"/>
      <c r="AW313" s="60"/>
      <c r="AX313" s="60"/>
    </row>
    <row r="314" spans="1:56" ht="18.75" customHeight="1">
      <c r="A314" s="9">
        <v>1</v>
      </c>
      <c r="B314" s="10"/>
      <c r="C314" s="135" t="s">
        <v>19</v>
      </c>
      <c r="D314" s="136">
        <f>1-D309</f>
        <v>0.92</v>
      </c>
      <c r="E314" s="90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>
        <v>368</v>
      </c>
      <c r="AG314" s="174"/>
      <c r="AH314" s="174"/>
      <c r="AI314" s="174">
        <v>368</v>
      </c>
      <c r="AJ314" s="174"/>
      <c r="AK314" s="117">
        <f>SUM(E314:AJ314)</f>
        <v>736</v>
      </c>
      <c r="AL314" s="82">
        <f>ROUNDUP(AY314*1.1,0)</f>
        <v>498</v>
      </c>
      <c r="AM314" s="82">
        <f>ROUNDUP(AZ314*1.1,0)</f>
        <v>0</v>
      </c>
      <c r="AN314" s="211"/>
      <c r="AO314" s="227">
        <v>0</v>
      </c>
      <c r="AP314" s="42" t="str">
        <f>AP312</f>
        <v>MLL</v>
      </c>
      <c r="AQ314" s="11" t="str">
        <f t="shared" si="241"/>
        <v>Ｌ３加工計画</v>
      </c>
      <c r="AR314" s="48">
        <f t="shared" si="239"/>
        <v>736</v>
      </c>
      <c r="AT314" s="248" t="s">
        <v>61</v>
      </c>
      <c r="AU314" s="60"/>
      <c r="AV314" s="60"/>
      <c r="AW314" s="60"/>
      <c r="AX314" s="60"/>
      <c r="AY314" s="12">
        <f>AY369</f>
        <v>452</v>
      </c>
      <c r="AZ314" s="12">
        <f>AZ369</f>
        <v>0</v>
      </c>
    </row>
    <row r="315" spans="1:56" ht="18.75" customHeight="1">
      <c r="A315" s="9">
        <v>1</v>
      </c>
      <c r="B315" s="10"/>
      <c r="C315" s="109" t="s">
        <v>48</v>
      </c>
      <c r="D315" s="109"/>
      <c r="E315" s="77"/>
      <c r="F315" s="178"/>
      <c r="G315" s="178"/>
      <c r="H315" s="178"/>
      <c r="I315" s="178"/>
      <c r="J315" s="178">
        <v>40</v>
      </c>
      <c r="K315" s="178">
        <v>40</v>
      </c>
      <c r="L315" s="178"/>
      <c r="M315" s="178"/>
      <c r="N315" s="178">
        <v>60</v>
      </c>
      <c r="O315" s="178">
        <v>64</v>
      </c>
      <c r="P315" s="178">
        <v>64</v>
      </c>
      <c r="Q315" s="178">
        <v>64</v>
      </c>
      <c r="R315" s="178">
        <v>64</v>
      </c>
      <c r="S315" s="178"/>
      <c r="T315" s="178"/>
      <c r="U315" s="178">
        <v>81</v>
      </c>
      <c r="V315" s="178">
        <v>51</v>
      </c>
      <c r="W315" s="178">
        <v>60</v>
      </c>
      <c r="X315" s="178">
        <v>62</v>
      </c>
      <c r="Y315" s="178">
        <v>64</v>
      </c>
      <c r="Z315" s="178"/>
      <c r="AA315" s="178"/>
      <c r="AB315" s="178">
        <v>64</v>
      </c>
      <c r="AC315" s="178">
        <v>64</v>
      </c>
      <c r="AD315" s="178">
        <v>64</v>
      </c>
      <c r="AE315" s="178">
        <v>64</v>
      </c>
      <c r="AF315" s="178">
        <v>64</v>
      </c>
      <c r="AG315" s="178"/>
      <c r="AH315" s="178"/>
      <c r="AI315" s="178"/>
      <c r="AJ315" s="178"/>
      <c r="AK315" s="104">
        <f>SUM(F315:AJ315)</f>
        <v>1034</v>
      </c>
      <c r="AL315" s="112"/>
      <c r="AM315" s="112"/>
      <c r="AN315" s="207"/>
      <c r="AO315" s="227">
        <v>0</v>
      </c>
      <c r="AP315" s="42" t="str">
        <f t="shared" si="256"/>
        <v>MLL</v>
      </c>
      <c r="AQ315" s="19" t="str">
        <f t="shared" si="241"/>
        <v>組立計画</v>
      </c>
      <c r="AR315" s="49">
        <f t="shared" si="239"/>
        <v>1034</v>
      </c>
      <c r="AT315" s="63" t="s">
        <v>62</v>
      </c>
      <c r="AU315" s="60"/>
      <c r="AV315" s="60"/>
      <c r="AW315" s="60"/>
      <c r="AX315" s="60"/>
    </row>
    <row r="316" spans="1:56" ht="18.75" customHeight="1">
      <c r="A316" s="9">
        <v>1</v>
      </c>
      <c r="B316" s="15"/>
      <c r="C316" s="111" t="s">
        <v>66</v>
      </c>
      <c r="D316" s="111"/>
      <c r="E316" s="74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07">
        <f>SUM(F316:AJ316)</f>
        <v>0</v>
      </c>
      <c r="AL316" s="75"/>
      <c r="AM316" s="75"/>
      <c r="AN316" s="207"/>
      <c r="AO316" s="227">
        <v>0</v>
      </c>
      <c r="AP316" s="42" t="str">
        <f t="shared" si="256"/>
        <v>MLL</v>
      </c>
      <c r="AQ316" s="20" t="str">
        <f t="shared" si="241"/>
        <v>ＳＰ</v>
      </c>
      <c r="AR316" s="50">
        <f t="shared" si="239"/>
        <v>0</v>
      </c>
      <c r="AT316" s="63" t="s">
        <v>62</v>
      </c>
      <c r="AU316" s="60"/>
      <c r="AV316" s="60"/>
      <c r="AW316" s="60"/>
      <c r="AX316" s="60"/>
    </row>
    <row r="317" spans="1:56" ht="18.75" customHeight="1">
      <c r="A317" s="9">
        <v>1</v>
      </c>
      <c r="B317" s="13" t="s">
        <v>45</v>
      </c>
      <c r="C317" s="152" t="s">
        <v>21</v>
      </c>
      <c r="D317" s="152"/>
      <c r="E317" s="67"/>
      <c r="F317" s="329">
        <f t="shared" ref="F317:AJ317" si="286">SUBTOTAL(9,L315:L316)</f>
        <v>0</v>
      </c>
      <c r="G317" s="329">
        <f t="shared" si="286"/>
        <v>0</v>
      </c>
      <c r="H317" s="329">
        <f t="shared" si="286"/>
        <v>60</v>
      </c>
      <c r="I317" s="329">
        <f t="shared" si="286"/>
        <v>64</v>
      </c>
      <c r="J317" s="329">
        <f t="shared" si="286"/>
        <v>64</v>
      </c>
      <c r="K317" s="329">
        <f t="shared" si="286"/>
        <v>64</v>
      </c>
      <c r="L317" s="329">
        <f t="shared" si="286"/>
        <v>64</v>
      </c>
      <c r="M317" s="329">
        <f t="shared" si="286"/>
        <v>0</v>
      </c>
      <c r="N317" s="329">
        <f t="shared" si="286"/>
        <v>0</v>
      </c>
      <c r="O317" s="329">
        <f t="shared" si="286"/>
        <v>81</v>
      </c>
      <c r="P317" s="329">
        <f t="shared" si="286"/>
        <v>51</v>
      </c>
      <c r="Q317" s="329">
        <f t="shared" si="286"/>
        <v>60</v>
      </c>
      <c r="R317" s="329">
        <f t="shared" si="286"/>
        <v>62</v>
      </c>
      <c r="S317" s="329">
        <f t="shared" si="286"/>
        <v>64</v>
      </c>
      <c r="T317" s="329">
        <f t="shared" si="286"/>
        <v>0</v>
      </c>
      <c r="U317" s="329">
        <f t="shared" si="286"/>
        <v>0</v>
      </c>
      <c r="V317" s="329">
        <f t="shared" si="286"/>
        <v>64</v>
      </c>
      <c r="W317" s="329">
        <f t="shared" si="286"/>
        <v>64</v>
      </c>
      <c r="X317" s="329">
        <f t="shared" si="286"/>
        <v>64</v>
      </c>
      <c r="Y317" s="329">
        <f t="shared" si="286"/>
        <v>64</v>
      </c>
      <c r="Z317" s="329">
        <f t="shared" si="286"/>
        <v>64</v>
      </c>
      <c r="AA317" s="329">
        <f t="shared" si="286"/>
        <v>0</v>
      </c>
      <c r="AB317" s="329">
        <f t="shared" si="286"/>
        <v>0</v>
      </c>
      <c r="AC317" s="329">
        <f t="shared" si="286"/>
        <v>0</v>
      </c>
      <c r="AD317" s="329">
        <f t="shared" si="286"/>
        <v>0</v>
      </c>
      <c r="AE317" s="329">
        <f t="shared" si="286"/>
        <v>1034</v>
      </c>
      <c r="AF317" s="329">
        <f t="shared" si="286"/>
        <v>0</v>
      </c>
      <c r="AG317" s="329">
        <f t="shared" si="286"/>
        <v>0</v>
      </c>
      <c r="AH317" s="329">
        <f t="shared" si="286"/>
        <v>0</v>
      </c>
      <c r="AI317" s="329">
        <f t="shared" si="286"/>
        <v>0</v>
      </c>
      <c r="AJ317" s="329">
        <f t="shared" si="286"/>
        <v>0</v>
      </c>
      <c r="AK317" s="131">
        <f>SUM(F317:AJ317)</f>
        <v>1988</v>
      </c>
      <c r="AL317" s="32"/>
      <c r="AM317" s="32"/>
      <c r="AO317" s="227">
        <v>0</v>
      </c>
      <c r="AP317" s="42" t="str">
        <f t="shared" si="256"/>
        <v>MLL</v>
      </c>
      <c r="AQ317" s="21" t="str">
        <f t="shared" si="241"/>
        <v>解体</v>
      </c>
      <c r="AR317" s="51">
        <f t="shared" si="239"/>
        <v>1988</v>
      </c>
      <c r="AT317" s="246" t="s">
        <v>60</v>
      </c>
      <c r="AU317" s="60"/>
      <c r="AV317" s="60"/>
      <c r="AW317" s="60"/>
      <c r="AX317" s="60"/>
    </row>
    <row r="318" spans="1:56" ht="18.75" customHeight="1">
      <c r="A318" s="9">
        <v>1</v>
      </c>
      <c r="B318" s="30" t="s">
        <v>51</v>
      </c>
      <c r="C318" s="153" t="s">
        <v>22</v>
      </c>
      <c r="D318" s="153"/>
      <c r="E318" s="68"/>
      <c r="F318" s="330">
        <f t="shared" ref="F318:AJ318" si="287">E318+F314-F317</f>
        <v>0</v>
      </c>
      <c r="G318" s="330">
        <f t="shared" si="287"/>
        <v>0</v>
      </c>
      <c r="H318" s="330">
        <f t="shared" si="287"/>
        <v>-60</v>
      </c>
      <c r="I318" s="330">
        <f t="shared" si="287"/>
        <v>-124</v>
      </c>
      <c r="J318" s="330">
        <f t="shared" si="287"/>
        <v>-188</v>
      </c>
      <c r="K318" s="330">
        <f t="shared" si="287"/>
        <v>-252</v>
      </c>
      <c r="L318" s="330">
        <f t="shared" si="287"/>
        <v>-316</v>
      </c>
      <c r="M318" s="330">
        <f t="shared" si="287"/>
        <v>-316</v>
      </c>
      <c r="N318" s="330">
        <f t="shared" si="287"/>
        <v>-316</v>
      </c>
      <c r="O318" s="330">
        <f t="shared" si="287"/>
        <v>-397</v>
      </c>
      <c r="P318" s="330">
        <f t="shared" si="287"/>
        <v>-448</v>
      </c>
      <c r="Q318" s="330">
        <f t="shared" si="287"/>
        <v>-508</v>
      </c>
      <c r="R318" s="330">
        <f t="shared" si="287"/>
        <v>-570</v>
      </c>
      <c r="S318" s="330">
        <f t="shared" si="287"/>
        <v>-634</v>
      </c>
      <c r="T318" s="330">
        <f t="shared" si="287"/>
        <v>-634</v>
      </c>
      <c r="U318" s="330">
        <f t="shared" si="287"/>
        <v>-634</v>
      </c>
      <c r="V318" s="330">
        <f t="shared" si="287"/>
        <v>-698</v>
      </c>
      <c r="W318" s="330">
        <f t="shared" si="287"/>
        <v>-762</v>
      </c>
      <c r="X318" s="330">
        <f t="shared" si="287"/>
        <v>-826</v>
      </c>
      <c r="Y318" s="330">
        <f t="shared" si="287"/>
        <v>-890</v>
      </c>
      <c r="Z318" s="330">
        <f t="shared" si="287"/>
        <v>-954</v>
      </c>
      <c r="AA318" s="330">
        <f t="shared" si="287"/>
        <v>-954</v>
      </c>
      <c r="AB318" s="330">
        <f t="shared" si="287"/>
        <v>-954</v>
      </c>
      <c r="AC318" s="330">
        <f t="shared" si="287"/>
        <v>-954</v>
      </c>
      <c r="AD318" s="330">
        <f t="shared" si="287"/>
        <v>-954</v>
      </c>
      <c r="AE318" s="330">
        <f t="shared" si="287"/>
        <v>-1988</v>
      </c>
      <c r="AF318" s="330">
        <f t="shared" si="287"/>
        <v>-1620</v>
      </c>
      <c r="AG318" s="330">
        <f t="shared" si="287"/>
        <v>-1620</v>
      </c>
      <c r="AH318" s="330">
        <f t="shared" si="287"/>
        <v>-1620</v>
      </c>
      <c r="AI318" s="330">
        <f t="shared" si="287"/>
        <v>-1252</v>
      </c>
      <c r="AJ318" s="330">
        <f t="shared" si="287"/>
        <v>-1252</v>
      </c>
      <c r="AK318" s="132"/>
      <c r="AL318" s="32"/>
      <c r="AM318" s="32"/>
      <c r="AO318" s="227">
        <v>0</v>
      </c>
      <c r="AP318" s="42" t="str">
        <f t="shared" si="256"/>
        <v>MLL</v>
      </c>
      <c r="AQ318" s="22" t="str">
        <f t="shared" si="241"/>
        <v>解体在庫</v>
      </c>
      <c r="AR318" s="52">
        <f t="shared" si="239"/>
        <v>0</v>
      </c>
      <c r="AT318" s="246" t="s">
        <v>60</v>
      </c>
      <c r="AU318" s="60"/>
      <c r="AV318" s="60"/>
      <c r="AW318" s="60"/>
      <c r="AX318" s="60"/>
    </row>
    <row r="319" spans="1:56" ht="19.5" customHeight="1" thickBot="1">
      <c r="A319" s="9">
        <v>1</v>
      </c>
      <c r="B319" s="85" t="s">
        <v>52</v>
      </c>
      <c r="C319" s="138" t="s">
        <v>23</v>
      </c>
      <c r="D319" s="138"/>
      <c r="E319" s="215">
        <v>1365</v>
      </c>
      <c r="F319" s="343">
        <f t="shared" ref="F319:AJ319" si="288">E319+F314-F315-F316</f>
        <v>1365</v>
      </c>
      <c r="G319" s="343">
        <f t="shared" si="288"/>
        <v>1365</v>
      </c>
      <c r="H319" s="343">
        <f t="shared" si="288"/>
        <v>1365</v>
      </c>
      <c r="I319" s="343">
        <f t="shared" si="288"/>
        <v>1365</v>
      </c>
      <c r="J319" s="343">
        <f t="shared" si="288"/>
        <v>1325</v>
      </c>
      <c r="K319" s="343">
        <f t="shared" si="288"/>
        <v>1285</v>
      </c>
      <c r="L319" s="343">
        <f t="shared" si="288"/>
        <v>1285</v>
      </c>
      <c r="M319" s="343">
        <f t="shared" si="288"/>
        <v>1285</v>
      </c>
      <c r="N319" s="343">
        <f t="shared" si="288"/>
        <v>1225</v>
      </c>
      <c r="O319" s="343">
        <f t="shared" si="288"/>
        <v>1161</v>
      </c>
      <c r="P319" s="343">
        <f t="shared" si="288"/>
        <v>1097</v>
      </c>
      <c r="Q319" s="343">
        <f t="shared" si="288"/>
        <v>1033</v>
      </c>
      <c r="R319" s="343">
        <f t="shared" si="288"/>
        <v>969</v>
      </c>
      <c r="S319" s="343">
        <f t="shared" si="288"/>
        <v>969</v>
      </c>
      <c r="T319" s="343">
        <f t="shared" si="288"/>
        <v>969</v>
      </c>
      <c r="U319" s="343">
        <f t="shared" si="288"/>
        <v>888</v>
      </c>
      <c r="V319" s="343">
        <f t="shared" si="288"/>
        <v>837</v>
      </c>
      <c r="W319" s="343">
        <f t="shared" si="288"/>
        <v>777</v>
      </c>
      <c r="X319" s="343">
        <f t="shared" si="288"/>
        <v>715</v>
      </c>
      <c r="Y319" s="343">
        <f t="shared" si="288"/>
        <v>651</v>
      </c>
      <c r="Z319" s="343">
        <f t="shared" si="288"/>
        <v>651</v>
      </c>
      <c r="AA319" s="343">
        <f t="shared" si="288"/>
        <v>651</v>
      </c>
      <c r="AB319" s="343">
        <f t="shared" si="288"/>
        <v>587</v>
      </c>
      <c r="AC319" s="343">
        <f t="shared" si="288"/>
        <v>523</v>
      </c>
      <c r="AD319" s="343">
        <f t="shared" si="288"/>
        <v>459</v>
      </c>
      <c r="AE319" s="343">
        <f t="shared" si="288"/>
        <v>395</v>
      </c>
      <c r="AF319" s="343">
        <f t="shared" si="288"/>
        <v>699</v>
      </c>
      <c r="AG319" s="343">
        <f t="shared" si="288"/>
        <v>699</v>
      </c>
      <c r="AH319" s="343">
        <f t="shared" si="288"/>
        <v>699</v>
      </c>
      <c r="AI319" s="343">
        <f t="shared" si="288"/>
        <v>1067</v>
      </c>
      <c r="AJ319" s="343">
        <f t="shared" si="288"/>
        <v>1067</v>
      </c>
      <c r="AK319" s="222">
        <f>AJ319</f>
        <v>1067</v>
      </c>
      <c r="AL319" s="33"/>
      <c r="AM319" s="33"/>
      <c r="AN319" s="9">
        <f>AK319-AL315</f>
        <v>1067</v>
      </c>
      <c r="AO319" s="227">
        <v>0</v>
      </c>
      <c r="AP319" s="53" t="str">
        <f t="shared" si="256"/>
        <v>MLL</v>
      </c>
      <c r="AQ319" s="24" t="str">
        <f t="shared" si="241"/>
        <v>完成品在庫</v>
      </c>
      <c r="AR319" s="54">
        <f t="shared" si="239"/>
        <v>1067</v>
      </c>
      <c r="AT319" s="246" t="s">
        <v>60</v>
      </c>
      <c r="AU319" s="60"/>
      <c r="AV319" s="60"/>
      <c r="AW319" s="60"/>
      <c r="AX319" s="60"/>
      <c r="BD319" s="250">
        <f>MIN(F319:AJ319)</f>
        <v>395</v>
      </c>
    </row>
    <row r="320" spans="1:56" ht="19.5" customHeight="1">
      <c r="A320" s="9">
        <v>1</v>
      </c>
      <c r="B320" s="87" t="s">
        <v>123</v>
      </c>
      <c r="C320" s="101" t="s">
        <v>12</v>
      </c>
      <c r="D320" s="101"/>
      <c r="E320" s="88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66">
        <f>SUM(E320:AJ320)</f>
        <v>0</v>
      </c>
      <c r="AL320" s="198"/>
      <c r="AM320" s="198"/>
      <c r="AN320" s="251"/>
      <c r="AO320" s="227">
        <v>0</v>
      </c>
      <c r="AP320" s="40" t="str">
        <f>B320</f>
        <v>MKJ</v>
      </c>
      <c r="AQ320" s="29" t="str">
        <f t="shared" si="241"/>
        <v>素材納入計画</v>
      </c>
      <c r="AR320" s="41">
        <f t="shared" si="239"/>
        <v>0</v>
      </c>
      <c r="AT320" s="247" t="s">
        <v>59</v>
      </c>
      <c r="AU320" s="60"/>
      <c r="AV320" s="60"/>
      <c r="AW320" s="60"/>
      <c r="AX320" s="60"/>
    </row>
    <row r="321" spans="1:56" ht="19.5" customHeight="1">
      <c r="A321" s="9">
        <v>1</v>
      </c>
      <c r="B321" s="13"/>
      <c r="C321" s="145" t="s">
        <v>125</v>
      </c>
      <c r="D321" s="154"/>
      <c r="E321" s="35"/>
      <c r="F321" s="35">
        <f t="shared" ref="F321:AJ321" si="289">E321+F320-F322</f>
        <v>0</v>
      </c>
      <c r="G321" s="35">
        <f t="shared" si="289"/>
        <v>0</v>
      </c>
      <c r="H321" s="35">
        <f t="shared" si="289"/>
        <v>0</v>
      </c>
      <c r="I321" s="35">
        <f t="shared" si="289"/>
        <v>0</v>
      </c>
      <c r="J321" s="35">
        <f t="shared" si="289"/>
        <v>0</v>
      </c>
      <c r="K321" s="35">
        <f t="shared" si="289"/>
        <v>0</v>
      </c>
      <c r="L321" s="35">
        <f t="shared" si="289"/>
        <v>0</v>
      </c>
      <c r="M321" s="35">
        <f t="shared" si="289"/>
        <v>0</v>
      </c>
      <c r="N321" s="35">
        <f t="shared" si="289"/>
        <v>0</v>
      </c>
      <c r="O321" s="35">
        <f t="shared" si="289"/>
        <v>0</v>
      </c>
      <c r="P321" s="35">
        <f t="shared" si="289"/>
        <v>0</v>
      </c>
      <c r="Q321" s="35">
        <f t="shared" si="289"/>
        <v>0</v>
      </c>
      <c r="R321" s="35">
        <f t="shared" si="289"/>
        <v>0</v>
      </c>
      <c r="S321" s="35">
        <f t="shared" si="289"/>
        <v>0</v>
      </c>
      <c r="T321" s="35">
        <f t="shared" si="289"/>
        <v>0</v>
      </c>
      <c r="U321" s="35">
        <f t="shared" si="289"/>
        <v>0</v>
      </c>
      <c r="V321" s="35">
        <f t="shared" si="289"/>
        <v>0</v>
      </c>
      <c r="W321" s="35">
        <f t="shared" si="289"/>
        <v>0</v>
      </c>
      <c r="X321" s="35">
        <f t="shared" si="289"/>
        <v>0</v>
      </c>
      <c r="Y321" s="35">
        <f t="shared" si="289"/>
        <v>0</v>
      </c>
      <c r="Z321" s="35">
        <f t="shared" si="289"/>
        <v>0</v>
      </c>
      <c r="AA321" s="35">
        <f t="shared" si="289"/>
        <v>0</v>
      </c>
      <c r="AB321" s="35">
        <f t="shared" si="289"/>
        <v>0</v>
      </c>
      <c r="AC321" s="35">
        <f t="shared" si="289"/>
        <v>0</v>
      </c>
      <c r="AD321" s="35">
        <f t="shared" si="289"/>
        <v>0</v>
      </c>
      <c r="AE321" s="35">
        <f t="shared" si="289"/>
        <v>0</v>
      </c>
      <c r="AF321" s="35">
        <f t="shared" si="289"/>
        <v>0</v>
      </c>
      <c r="AG321" s="35">
        <f t="shared" si="289"/>
        <v>0</v>
      </c>
      <c r="AH321" s="35">
        <f t="shared" si="289"/>
        <v>0</v>
      </c>
      <c r="AI321" s="35">
        <f t="shared" si="289"/>
        <v>0</v>
      </c>
      <c r="AJ321" s="35">
        <f t="shared" si="289"/>
        <v>0</v>
      </c>
      <c r="AK321" s="171">
        <f>AJ321</f>
        <v>0</v>
      </c>
      <c r="AL321" s="32"/>
      <c r="AM321" s="32"/>
      <c r="AO321" s="227">
        <v>0</v>
      </c>
      <c r="AP321" s="42" t="str">
        <f t="shared" si="256"/>
        <v>MKJ</v>
      </c>
      <c r="AQ321" s="14" t="str">
        <f t="shared" si="241"/>
        <v>素材在庫計画</v>
      </c>
      <c r="AR321" s="43">
        <f t="shared" si="239"/>
        <v>0</v>
      </c>
      <c r="AT321" s="246" t="s">
        <v>60</v>
      </c>
      <c r="AU321" s="60"/>
      <c r="AV321" s="60"/>
      <c r="AW321" s="60"/>
      <c r="AX321" s="60"/>
    </row>
    <row r="322" spans="1:56" ht="18.75" customHeight="1">
      <c r="A322" s="9">
        <v>1</v>
      </c>
      <c r="B322" s="13"/>
      <c r="C322" s="135" t="s">
        <v>14</v>
      </c>
      <c r="D322" s="135"/>
      <c r="E322" s="90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  <c r="AA322" s="174"/>
      <c r="AB322" s="174"/>
      <c r="AC322" s="174"/>
      <c r="AD322" s="174"/>
      <c r="AE322" s="174"/>
      <c r="AF322" s="174"/>
      <c r="AG322" s="174"/>
      <c r="AH322" s="174"/>
      <c r="AI322" s="174"/>
      <c r="AJ322" s="174"/>
      <c r="AK322" s="167">
        <f>SUM(E322:AJ322)</f>
        <v>0</v>
      </c>
      <c r="AL322" s="123"/>
      <c r="AM322" s="123"/>
      <c r="AN322" s="211"/>
      <c r="AO322" s="227">
        <v>0</v>
      </c>
      <c r="AP322" s="42" t="str">
        <f t="shared" si="256"/>
        <v>MKJ</v>
      </c>
      <c r="AQ322" s="16" t="str">
        <f t="shared" si="241"/>
        <v>圧検加工計画</v>
      </c>
      <c r="AR322" s="44">
        <f t="shared" si="239"/>
        <v>0</v>
      </c>
      <c r="AT322" s="248" t="s">
        <v>61</v>
      </c>
      <c r="AU322" s="60"/>
      <c r="AV322" s="60"/>
      <c r="AW322" s="60"/>
      <c r="AX322" s="60"/>
    </row>
    <row r="323" spans="1:56" ht="18.75" customHeight="1">
      <c r="A323" s="9">
        <v>0</v>
      </c>
      <c r="B323" s="15"/>
      <c r="C323" s="146" t="s">
        <v>15</v>
      </c>
      <c r="D323" s="147">
        <v>0.08</v>
      </c>
      <c r="E323" s="80"/>
      <c r="F323" s="337">
        <f t="shared" ref="F323:O323" si="290">ROUND(F322*$D323,0)</f>
        <v>0</v>
      </c>
      <c r="G323" s="337">
        <f t="shared" si="290"/>
        <v>0</v>
      </c>
      <c r="H323" s="337">
        <f t="shared" si="290"/>
        <v>0</v>
      </c>
      <c r="I323" s="337">
        <f t="shared" si="290"/>
        <v>0</v>
      </c>
      <c r="J323" s="337">
        <f t="shared" si="290"/>
        <v>0</v>
      </c>
      <c r="K323" s="337">
        <f t="shared" si="290"/>
        <v>0</v>
      </c>
      <c r="L323" s="337">
        <f t="shared" si="290"/>
        <v>0</v>
      </c>
      <c r="M323" s="337">
        <f t="shared" si="290"/>
        <v>0</v>
      </c>
      <c r="N323" s="337">
        <f t="shared" si="290"/>
        <v>0</v>
      </c>
      <c r="O323" s="337">
        <f t="shared" si="290"/>
        <v>0</v>
      </c>
      <c r="P323" s="337">
        <f t="shared" ref="P323:AJ323" si="291">ROUND(P322*$D323,0)</f>
        <v>0</v>
      </c>
      <c r="Q323" s="337">
        <f t="shared" si="291"/>
        <v>0</v>
      </c>
      <c r="R323" s="337">
        <f t="shared" si="291"/>
        <v>0</v>
      </c>
      <c r="S323" s="337">
        <f t="shared" si="291"/>
        <v>0</v>
      </c>
      <c r="T323" s="337">
        <f t="shared" si="291"/>
        <v>0</v>
      </c>
      <c r="U323" s="337">
        <f t="shared" si="291"/>
        <v>0</v>
      </c>
      <c r="V323" s="337">
        <f t="shared" si="291"/>
        <v>0</v>
      </c>
      <c r="W323" s="337">
        <f t="shared" si="291"/>
        <v>0</v>
      </c>
      <c r="X323" s="337">
        <f t="shared" si="291"/>
        <v>0</v>
      </c>
      <c r="Y323" s="337">
        <f t="shared" si="291"/>
        <v>0</v>
      </c>
      <c r="Z323" s="337">
        <f t="shared" si="291"/>
        <v>0</v>
      </c>
      <c r="AA323" s="337">
        <f t="shared" si="291"/>
        <v>0</v>
      </c>
      <c r="AB323" s="337">
        <f t="shared" si="291"/>
        <v>0</v>
      </c>
      <c r="AC323" s="337">
        <f t="shared" si="291"/>
        <v>0</v>
      </c>
      <c r="AD323" s="337">
        <f t="shared" si="291"/>
        <v>0</v>
      </c>
      <c r="AE323" s="337">
        <f t="shared" si="291"/>
        <v>0</v>
      </c>
      <c r="AF323" s="337">
        <f t="shared" si="291"/>
        <v>0</v>
      </c>
      <c r="AG323" s="337">
        <f t="shared" si="291"/>
        <v>0</v>
      </c>
      <c r="AH323" s="337">
        <f t="shared" si="291"/>
        <v>0</v>
      </c>
      <c r="AI323" s="337">
        <f t="shared" si="291"/>
        <v>0</v>
      </c>
      <c r="AJ323" s="337">
        <f t="shared" si="291"/>
        <v>0</v>
      </c>
      <c r="AK323" s="338">
        <f>SUM(F323:AJ323)</f>
        <v>0</v>
      </c>
      <c r="AL323" s="32"/>
      <c r="AM323" s="32"/>
      <c r="AO323" s="227">
        <v>0</v>
      </c>
      <c r="AP323" s="42" t="str">
        <f t="shared" si="256"/>
        <v>MKJ</v>
      </c>
      <c r="AQ323" s="17" t="str">
        <f t="shared" si="241"/>
        <v>一次漏れ数</v>
      </c>
      <c r="AR323" s="45">
        <f t="shared" si="239"/>
        <v>0</v>
      </c>
      <c r="AT323" s="246" t="s">
        <v>60</v>
      </c>
      <c r="AU323" s="60"/>
      <c r="AV323" s="60"/>
      <c r="AW323" s="60"/>
      <c r="AX323" s="60"/>
    </row>
    <row r="324" spans="1:56" ht="18.75" customHeight="1">
      <c r="A324" s="9">
        <v>0</v>
      </c>
      <c r="B324" s="15"/>
      <c r="C324" s="148" t="s">
        <v>16</v>
      </c>
      <c r="D324" s="149"/>
      <c r="E324" s="66"/>
      <c r="F324" s="339">
        <f t="shared" ref="F324:AJ324" si="292">E324+F323-F325</f>
        <v>0</v>
      </c>
      <c r="G324" s="339">
        <f t="shared" si="292"/>
        <v>0</v>
      </c>
      <c r="H324" s="339">
        <f t="shared" si="292"/>
        <v>0</v>
      </c>
      <c r="I324" s="339">
        <f t="shared" si="292"/>
        <v>0</v>
      </c>
      <c r="J324" s="339">
        <f t="shared" si="292"/>
        <v>0</v>
      </c>
      <c r="K324" s="339">
        <f t="shared" si="292"/>
        <v>0</v>
      </c>
      <c r="L324" s="339">
        <f t="shared" si="292"/>
        <v>0</v>
      </c>
      <c r="M324" s="339">
        <f t="shared" si="292"/>
        <v>0</v>
      </c>
      <c r="N324" s="339">
        <f t="shared" si="292"/>
        <v>0</v>
      </c>
      <c r="O324" s="339">
        <f t="shared" si="292"/>
        <v>0</v>
      </c>
      <c r="P324" s="339">
        <f t="shared" si="292"/>
        <v>0</v>
      </c>
      <c r="Q324" s="339">
        <f t="shared" si="292"/>
        <v>0</v>
      </c>
      <c r="R324" s="339">
        <f t="shared" si="292"/>
        <v>0</v>
      </c>
      <c r="S324" s="339">
        <f t="shared" si="292"/>
        <v>0</v>
      </c>
      <c r="T324" s="339">
        <f t="shared" si="292"/>
        <v>0</v>
      </c>
      <c r="U324" s="339">
        <f t="shared" si="292"/>
        <v>0</v>
      </c>
      <c r="V324" s="339">
        <f t="shared" si="292"/>
        <v>0</v>
      </c>
      <c r="W324" s="339">
        <f t="shared" si="292"/>
        <v>0</v>
      </c>
      <c r="X324" s="339">
        <f t="shared" si="292"/>
        <v>0</v>
      </c>
      <c r="Y324" s="339">
        <f t="shared" si="292"/>
        <v>0</v>
      </c>
      <c r="Z324" s="339">
        <f t="shared" si="292"/>
        <v>0</v>
      </c>
      <c r="AA324" s="339">
        <f t="shared" si="292"/>
        <v>0</v>
      </c>
      <c r="AB324" s="339">
        <f t="shared" si="292"/>
        <v>0</v>
      </c>
      <c r="AC324" s="339">
        <f t="shared" si="292"/>
        <v>0</v>
      </c>
      <c r="AD324" s="339">
        <f t="shared" si="292"/>
        <v>0</v>
      </c>
      <c r="AE324" s="339">
        <f t="shared" si="292"/>
        <v>0</v>
      </c>
      <c r="AF324" s="339">
        <f t="shared" si="292"/>
        <v>0</v>
      </c>
      <c r="AG324" s="339">
        <f t="shared" si="292"/>
        <v>0</v>
      </c>
      <c r="AH324" s="339">
        <f t="shared" si="292"/>
        <v>0</v>
      </c>
      <c r="AI324" s="339">
        <f t="shared" si="292"/>
        <v>0</v>
      </c>
      <c r="AJ324" s="339">
        <f t="shared" si="292"/>
        <v>0</v>
      </c>
      <c r="AK324" s="340">
        <f>AJ324</f>
        <v>0</v>
      </c>
      <c r="AL324" s="32"/>
      <c r="AM324" s="32"/>
      <c r="AO324" s="227">
        <v>0</v>
      </c>
      <c r="AP324" s="42" t="str">
        <f t="shared" si="256"/>
        <v>MKJ</v>
      </c>
      <c r="AQ324" s="18" t="str">
        <f t="shared" si="241"/>
        <v>一次漏れ在庫</v>
      </c>
      <c r="AR324" s="46">
        <f t="shared" si="239"/>
        <v>0</v>
      </c>
      <c r="AT324" s="246" t="s">
        <v>60</v>
      </c>
      <c r="AU324" s="60"/>
      <c r="AV324" s="60"/>
      <c r="AW324" s="60"/>
      <c r="AX324" s="60"/>
    </row>
    <row r="325" spans="1:56" ht="18.75" customHeight="1">
      <c r="A325" s="9">
        <v>0</v>
      </c>
      <c r="B325" s="15"/>
      <c r="C325" s="148" t="s">
        <v>17</v>
      </c>
      <c r="D325" s="149"/>
      <c r="E325" s="80"/>
      <c r="F325" s="339"/>
      <c r="G325" s="339"/>
      <c r="H325" s="339"/>
      <c r="I325" s="339"/>
      <c r="J325" s="339"/>
      <c r="K325" s="339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  <c r="AA325" s="339"/>
      <c r="AB325" s="339"/>
      <c r="AC325" s="339"/>
      <c r="AD325" s="339"/>
      <c r="AE325" s="339"/>
      <c r="AF325" s="339"/>
      <c r="AG325" s="339"/>
      <c r="AH325" s="339"/>
      <c r="AI325" s="339"/>
      <c r="AJ325" s="339"/>
      <c r="AK325" s="340">
        <f>SUM(F325:AJ325)</f>
        <v>0</v>
      </c>
      <c r="AL325" s="32"/>
      <c r="AM325" s="32"/>
      <c r="AO325" s="227">
        <v>0</v>
      </c>
      <c r="AP325" s="42" t="str">
        <f t="shared" si="256"/>
        <v>MKJ</v>
      </c>
      <c r="AQ325" s="18" t="str">
        <f t="shared" si="241"/>
        <v>二次圧検計画</v>
      </c>
      <c r="AR325" s="46">
        <f t="shared" si="239"/>
        <v>0</v>
      </c>
      <c r="AT325" s="246" t="s">
        <v>60</v>
      </c>
      <c r="AU325" s="60"/>
      <c r="AV325" s="60"/>
      <c r="AW325" s="60"/>
      <c r="AX325" s="60"/>
    </row>
    <row r="326" spans="1:56" ht="18.75" customHeight="1">
      <c r="A326" s="9">
        <v>0</v>
      </c>
      <c r="B326" s="15"/>
      <c r="C326" s="150" t="s">
        <v>18</v>
      </c>
      <c r="D326" s="151">
        <v>0.5</v>
      </c>
      <c r="E326" s="81"/>
      <c r="F326" s="341">
        <f t="shared" ref="F326:O326" si="293">ROUND(F325*$D326,0)</f>
        <v>0</v>
      </c>
      <c r="G326" s="341">
        <f t="shared" si="293"/>
        <v>0</v>
      </c>
      <c r="H326" s="341">
        <f t="shared" si="293"/>
        <v>0</v>
      </c>
      <c r="I326" s="341">
        <f t="shared" si="293"/>
        <v>0</v>
      </c>
      <c r="J326" s="341">
        <f t="shared" si="293"/>
        <v>0</v>
      </c>
      <c r="K326" s="341">
        <f t="shared" si="293"/>
        <v>0</v>
      </c>
      <c r="L326" s="341">
        <f t="shared" si="293"/>
        <v>0</v>
      </c>
      <c r="M326" s="341">
        <f t="shared" si="293"/>
        <v>0</v>
      </c>
      <c r="N326" s="341">
        <f t="shared" si="293"/>
        <v>0</v>
      </c>
      <c r="O326" s="341">
        <f t="shared" si="293"/>
        <v>0</v>
      </c>
      <c r="P326" s="341">
        <f t="shared" ref="P326:AJ326" si="294">ROUND(P325*$D326,0)</f>
        <v>0</v>
      </c>
      <c r="Q326" s="341">
        <f t="shared" si="294"/>
        <v>0</v>
      </c>
      <c r="R326" s="341">
        <f t="shared" si="294"/>
        <v>0</v>
      </c>
      <c r="S326" s="341">
        <f t="shared" si="294"/>
        <v>0</v>
      </c>
      <c r="T326" s="341">
        <f t="shared" si="294"/>
        <v>0</v>
      </c>
      <c r="U326" s="341">
        <f t="shared" si="294"/>
        <v>0</v>
      </c>
      <c r="V326" s="341">
        <f t="shared" si="294"/>
        <v>0</v>
      </c>
      <c r="W326" s="341">
        <f t="shared" si="294"/>
        <v>0</v>
      </c>
      <c r="X326" s="341">
        <f t="shared" si="294"/>
        <v>0</v>
      </c>
      <c r="Y326" s="341">
        <f t="shared" si="294"/>
        <v>0</v>
      </c>
      <c r="Z326" s="341">
        <f t="shared" si="294"/>
        <v>0</v>
      </c>
      <c r="AA326" s="341">
        <f t="shared" si="294"/>
        <v>0</v>
      </c>
      <c r="AB326" s="341">
        <f t="shared" si="294"/>
        <v>0</v>
      </c>
      <c r="AC326" s="341">
        <f t="shared" si="294"/>
        <v>0</v>
      </c>
      <c r="AD326" s="341">
        <f t="shared" si="294"/>
        <v>0</v>
      </c>
      <c r="AE326" s="341">
        <f t="shared" si="294"/>
        <v>0</v>
      </c>
      <c r="AF326" s="341">
        <f t="shared" si="294"/>
        <v>0</v>
      </c>
      <c r="AG326" s="341">
        <f t="shared" si="294"/>
        <v>0</v>
      </c>
      <c r="AH326" s="341">
        <f t="shared" si="294"/>
        <v>0</v>
      </c>
      <c r="AI326" s="341">
        <f t="shared" si="294"/>
        <v>0</v>
      </c>
      <c r="AJ326" s="341">
        <f t="shared" si="294"/>
        <v>0</v>
      </c>
      <c r="AK326" s="342">
        <f>SUM(F326:AJ326)</f>
        <v>0</v>
      </c>
      <c r="AL326" s="32"/>
      <c r="AM326" s="32"/>
      <c r="AO326" s="227">
        <v>0</v>
      </c>
      <c r="AP326" s="42" t="str">
        <f t="shared" si="256"/>
        <v>MKJ</v>
      </c>
      <c r="AQ326" s="14" t="str">
        <f t="shared" si="241"/>
        <v>二次漏れ数（廃却）</v>
      </c>
      <c r="AR326" s="47">
        <f t="shared" si="239"/>
        <v>0</v>
      </c>
      <c r="AT326" s="246" t="s">
        <v>60</v>
      </c>
      <c r="AU326" s="60"/>
      <c r="AV326" s="60"/>
      <c r="AW326" s="60"/>
      <c r="AX326" s="60"/>
    </row>
    <row r="327" spans="1:56" ht="18.75" customHeight="1">
      <c r="A327" s="9">
        <v>1</v>
      </c>
      <c r="B327" s="10"/>
      <c r="C327" s="135" t="s">
        <v>19</v>
      </c>
      <c r="D327" s="136">
        <f>1-D323</f>
        <v>0.92</v>
      </c>
      <c r="E327" s="90"/>
      <c r="F327" s="174">
        <f t="shared" ref="F327:O327" si="295">(F322-F323)+(F325-F326)</f>
        <v>0</v>
      </c>
      <c r="G327" s="174">
        <f t="shared" si="295"/>
        <v>0</v>
      </c>
      <c r="H327" s="174">
        <f t="shared" si="295"/>
        <v>0</v>
      </c>
      <c r="I327" s="174">
        <f t="shared" si="295"/>
        <v>0</v>
      </c>
      <c r="J327" s="174">
        <f t="shared" si="295"/>
        <v>0</v>
      </c>
      <c r="K327" s="174">
        <f t="shared" si="295"/>
        <v>0</v>
      </c>
      <c r="L327" s="174">
        <f t="shared" si="295"/>
        <v>0</v>
      </c>
      <c r="M327" s="174">
        <f t="shared" si="295"/>
        <v>0</v>
      </c>
      <c r="N327" s="174">
        <f t="shared" si="295"/>
        <v>0</v>
      </c>
      <c r="O327" s="174">
        <f t="shared" si="295"/>
        <v>0</v>
      </c>
      <c r="P327" s="174">
        <f t="shared" ref="P327:AJ327" si="296">(P322-P323)+(P325-P326)</f>
        <v>0</v>
      </c>
      <c r="Q327" s="174">
        <f t="shared" si="296"/>
        <v>0</v>
      </c>
      <c r="R327" s="174">
        <f t="shared" si="296"/>
        <v>0</v>
      </c>
      <c r="S327" s="174">
        <f t="shared" si="296"/>
        <v>0</v>
      </c>
      <c r="T327" s="174">
        <f t="shared" si="296"/>
        <v>0</v>
      </c>
      <c r="U327" s="174">
        <f t="shared" si="296"/>
        <v>0</v>
      </c>
      <c r="V327" s="174">
        <f t="shared" si="296"/>
        <v>0</v>
      </c>
      <c r="W327" s="174">
        <f t="shared" si="296"/>
        <v>0</v>
      </c>
      <c r="X327" s="174">
        <f t="shared" si="296"/>
        <v>0</v>
      </c>
      <c r="Y327" s="174">
        <f t="shared" si="296"/>
        <v>0</v>
      </c>
      <c r="Z327" s="174">
        <f t="shared" si="296"/>
        <v>0</v>
      </c>
      <c r="AA327" s="174">
        <f t="shared" si="296"/>
        <v>0</v>
      </c>
      <c r="AB327" s="174">
        <f t="shared" si="296"/>
        <v>0</v>
      </c>
      <c r="AC327" s="174">
        <f t="shared" si="296"/>
        <v>0</v>
      </c>
      <c r="AD327" s="174">
        <f t="shared" si="296"/>
        <v>0</v>
      </c>
      <c r="AE327" s="174">
        <f t="shared" si="296"/>
        <v>0</v>
      </c>
      <c r="AF327" s="174">
        <f t="shared" si="296"/>
        <v>0</v>
      </c>
      <c r="AG327" s="174">
        <f t="shared" si="296"/>
        <v>0</v>
      </c>
      <c r="AH327" s="174">
        <f t="shared" si="296"/>
        <v>0</v>
      </c>
      <c r="AI327" s="174">
        <f t="shared" si="296"/>
        <v>0</v>
      </c>
      <c r="AJ327" s="174">
        <f t="shared" si="296"/>
        <v>0</v>
      </c>
      <c r="AK327" s="167">
        <f>SUM(E327:AJ327)</f>
        <v>0</v>
      </c>
      <c r="AL327" s="82"/>
      <c r="AM327" s="82"/>
      <c r="AN327" s="211"/>
      <c r="AO327" s="227">
        <v>0</v>
      </c>
      <c r="AP327" s="42" t="str">
        <f t="shared" si="256"/>
        <v>MKJ</v>
      </c>
      <c r="AQ327" s="11" t="str">
        <f t="shared" si="241"/>
        <v>Ｌ３加工計画</v>
      </c>
      <c r="AR327" s="48">
        <f t="shared" si="239"/>
        <v>0</v>
      </c>
      <c r="AT327" s="248" t="s">
        <v>61</v>
      </c>
      <c r="AU327" s="60"/>
      <c r="AV327" s="60"/>
      <c r="AW327" s="60"/>
      <c r="AX327" s="60"/>
      <c r="AY327" s="12">
        <f>AY370</f>
        <v>243</v>
      </c>
      <c r="AZ327" s="12">
        <f>AZ370</f>
        <v>747</v>
      </c>
    </row>
    <row r="328" spans="1:56" ht="18.75" customHeight="1">
      <c r="A328" s="9">
        <v>1</v>
      </c>
      <c r="B328" s="10" t="s">
        <v>123</v>
      </c>
      <c r="C328" s="109" t="s">
        <v>48</v>
      </c>
      <c r="D328" s="109"/>
      <c r="E328" s="77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68">
        <f>SUM(F328:AJ328)</f>
        <v>0</v>
      </c>
      <c r="AL328" s="112"/>
      <c r="AM328" s="112"/>
      <c r="AN328" s="207"/>
      <c r="AO328" s="227">
        <v>0</v>
      </c>
      <c r="AP328" s="42" t="str">
        <f t="shared" si="256"/>
        <v>MKJ</v>
      </c>
      <c r="AQ328" s="19" t="str">
        <f t="shared" si="241"/>
        <v>組立計画</v>
      </c>
      <c r="AR328" s="49">
        <f t="shared" si="239"/>
        <v>0</v>
      </c>
      <c r="AT328" s="63" t="s">
        <v>62</v>
      </c>
      <c r="AU328" s="60"/>
      <c r="AV328" s="60"/>
      <c r="AW328" s="60"/>
      <c r="AX328" s="60"/>
    </row>
    <row r="329" spans="1:56" ht="18.75" customHeight="1">
      <c r="A329" s="9">
        <v>1</v>
      </c>
      <c r="B329" s="15"/>
      <c r="C329" s="111" t="s">
        <v>66</v>
      </c>
      <c r="D329" s="111"/>
      <c r="E329" s="74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07">
        <f>SUM(F329:AJ329)</f>
        <v>0</v>
      </c>
      <c r="AL329" s="75"/>
      <c r="AM329" s="75"/>
      <c r="AN329" s="207"/>
      <c r="AO329" s="227">
        <v>0</v>
      </c>
      <c r="AP329" s="42" t="str">
        <f t="shared" si="256"/>
        <v>MKJ</v>
      </c>
      <c r="AQ329" s="20" t="str">
        <f t="shared" si="241"/>
        <v>ＳＰ</v>
      </c>
      <c r="AR329" s="50">
        <f t="shared" si="239"/>
        <v>0</v>
      </c>
      <c r="AT329" s="63" t="s">
        <v>62</v>
      </c>
      <c r="AU329" s="60"/>
      <c r="AV329" s="60"/>
      <c r="AW329" s="60"/>
      <c r="AX329" s="60"/>
    </row>
    <row r="330" spans="1:56" ht="18.75" customHeight="1">
      <c r="A330" s="9">
        <v>1</v>
      </c>
      <c r="B330" s="13" t="s">
        <v>45</v>
      </c>
      <c r="C330" s="152" t="s">
        <v>21</v>
      </c>
      <c r="D330" s="152"/>
      <c r="E330" s="67"/>
      <c r="F330" s="180">
        <f t="shared" ref="F330:AJ330" si="297">SUBTOTAL(9,L328:L329)</f>
        <v>0</v>
      </c>
      <c r="G330" s="180">
        <f t="shared" si="297"/>
        <v>0</v>
      </c>
      <c r="H330" s="180">
        <f t="shared" si="297"/>
        <v>0</v>
      </c>
      <c r="I330" s="180">
        <f t="shared" si="297"/>
        <v>0</v>
      </c>
      <c r="J330" s="180">
        <f t="shared" si="297"/>
        <v>0</v>
      </c>
      <c r="K330" s="180">
        <f t="shared" si="297"/>
        <v>0</v>
      </c>
      <c r="L330" s="180">
        <f t="shared" si="297"/>
        <v>0</v>
      </c>
      <c r="M330" s="180">
        <f t="shared" si="297"/>
        <v>0</v>
      </c>
      <c r="N330" s="180">
        <f t="shared" si="297"/>
        <v>0</v>
      </c>
      <c r="O330" s="180">
        <f t="shared" si="297"/>
        <v>0</v>
      </c>
      <c r="P330" s="180">
        <f t="shared" si="297"/>
        <v>0</v>
      </c>
      <c r="Q330" s="180">
        <f t="shared" si="297"/>
        <v>0</v>
      </c>
      <c r="R330" s="180">
        <f t="shared" si="297"/>
        <v>0</v>
      </c>
      <c r="S330" s="180">
        <f t="shared" si="297"/>
        <v>0</v>
      </c>
      <c r="T330" s="180">
        <f t="shared" si="297"/>
        <v>0</v>
      </c>
      <c r="U330" s="180">
        <f t="shared" si="297"/>
        <v>0</v>
      </c>
      <c r="V330" s="180">
        <f t="shared" si="297"/>
        <v>0</v>
      </c>
      <c r="W330" s="180">
        <f t="shared" si="297"/>
        <v>0</v>
      </c>
      <c r="X330" s="180">
        <f t="shared" si="297"/>
        <v>0</v>
      </c>
      <c r="Y330" s="180">
        <f t="shared" si="297"/>
        <v>0</v>
      </c>
      <c r="Z330" s="180">
        <f t="shared" si="297"/>
        <v>0</v>
      </c>
      <c r="AA330" s="180">
        <f t="shared" si="297"/>
        <v>0</v>
      </c>
      <c r="AB330" s="180">
        <f t="shared" si="297"/>
        <v>0</v>
      </c>
      <c r="AC330" s="180">
        <f t="shared" si="297"/>
        <v>0</v>
      </c>
      <c r="AD330" s="180">
        <f t="shared" si="297"/>
        <v>0</v>
      </c>
      <c r="AE330" s="180">
        <f t="shared" si="297"/>
        <v>0</v>
      </c>
      <c r="AF330" s="180">
        <f t="shared" si="297"/>
        <v>0</v>
      </c>
      <c r="AG330" s="180">
        <f t="shared" si="297"/>
        <v>0</v>
      </c>
      <c r="AH330" s="180">
        <f t="shared" si="297"/>
        <v>0</v>
      </c>
      <c r="AI330" s="180">
        <f t="shared" si="297"/>
        <v>0</v>
      </c>
      <c r="AJ330" s="180">
        <f t="shared" si="297"/>
        <v>0</v>
      </c>
      <c r="AK330" s="131">
        <f>SUM(F330:AJ330)</f>
        <v>0</v>
      </c>
      <c r="AL330" s="32"/>
      <c r="AM330" s="32"/>
      <c r="AO330" s="227">
        <v>0</v>
      </c>
      <c r="AP330" s="42" t="str">
        <f t="shared" si="256"/>
        <v>MKJ</v>
      </c>
      <c r="AQ330" s="21" t="str">
        <f t="shared" si="241"/>
        <v>解体</v>
      </c>
      <c r="AR330" s="51">
        <f t="shared" si="239"/>
        <v>0</v>
      </c>
      <c r="AT330" s="246" t="s">
        <v>60</v>
      </c>
      <c r="AU330" s="60"/>
      <c r="AV330" s="60"/>
      <c r="AW330" s="60"/>
      <c r="AX330" s="60"/>
    </row>
    <row r="331" spans="1:56" ht="18.75" customHeight="1">
      <c r="A331" s="9">
        <v>1</v>
      </c>
      <c r="B331" s="30" t="s">
        <v>51</v>
      </c>
      <c r="C331" s="153" t="s">
        <v>22</v>
      </c>
      <c r="D331" s="153"/>
      <c r="E331" s="68"/>
      <c r="F331" s="181">
        <f t="shared" ref="F331:AJ331" si="298">E331+F327-F330</f>
        <v>0</v>
      </c>
      <c r="G331" s="181">
        <f t="shared" si="298"/>
        <v>0</v>
      </c>
      <c r="H331" s="181">
        <f t="shared" si="298"/>
        <v>0</v>
      </c>
      <c r="I331" s="181">
        <f t="shared" si="298"/>
        <v>0</v>
      </c>
      <c r="J331" s="181">
        <f t="shared" si="298"/>
        <v>0</v>
      </c>
      <c r="K331" s="181">
        <f t="shared" si="298"/>
        <v>0</v>
      </c>
      <c r="L331" s="181">
        <f t="shared" si="298"/>
        <v>0</v>
      </c>
      <c r="M331" s="181">
        <f t="shared" si="298"/>
        <v>0</v>
      </c>
      <c r="N331" s="181">
        <f t="shared" si="298"/>
        <v>0</v>
      </c>
      <c r="O331" s="181">
        <f t="shared" si="298"/>
        <v>0</v>
      </c>
      <c r="P331" s="181">
        <f t="shared" si="298"/>
        <v>0</v>
      </c>
      <c r="Q331" s="181">
        <f t="shared" si="298"/>
        <v>0</v>
      </c>
      <c r="R331" s="181">
        <f t="shared" si="298"/>
        <v>0</v>
      </c>
      <c r="S331" s="181">
        <f t="shared" si="298"/>
        <v>0</v>
      </c>
      <c r="T331" s="181">
        <f t="shared" si="298"/>
        <v>0</v>
      </c>
      <c r="U331" s="181">
        <f t="shared" si="298"/>
        <v>0</v>
      </c>
      <c r="V331" s="181">
        <f t="shared" si="298"/>
        <v>0</v>
      </c>
      <c r="W331" s="181">
        <f t="shared" si="298"/>
        <v>0</v>
      </c>
      <c r="X331" s="181">
        <f t="shared" si="298"/>
        <v>0</v>
      </c>
      <c r="Y331" s="181">
        <f t="shared" si="298"/>
        <v>0</v>
      </c>
      <c r="Z331" s="181">
        <f t="shared" si="298"/>
        <v>0</v>
      </c>
      <c r="AA331" s="181">
        <f t="shared" si="298"/>
        <v>0</v>
      </c>
      <c r="AB331" s="181">
        <f t="shared" si="298"/>
        <v>0</v>
      </c>
      <c r="AC331" s="181">
        <f t="shared" si="298"/>
        <v>0</v>
      </c>
      <c r="AD331" s="181">
        <f t="shared" si="298"/>
        <v>0</v>
      </c>
      <c r="AE331" s="181">
        <f t="shared" si="298"/>
        <v>0</v>
      </c>
      <c r="AF331" s="181">
        <f t="shared" si="298"/>
        <v>0</v>
      </c>
      <c r="AG331" s="181">
        <f t="shared" si="298"/>
        <v>0</v>
      </c>
      <c r="AH331" s="181">
        <f t="shared" si="298"/>
        <v>0</v>
      </c>
      <c r="AI331" s="181">
        <f t="shared" si="298"/>
        <v>0</v>
      </c>
      <c r="AJ331" s="181">
        <f t="shared" si="298"/>
        <v>0</v>
      </c>
      <c r="AK331" s="132"/>
      <c r="AL331" s="32"/>
      <c r="AM331" s="32"/>
      <c r="AO331" s="227">
        <v>0</v>
      </c>
      <c r="AP331" s="42" t="str">
        <f t="shared" si="256"/>
        <v>MKJ</v>
      </c>
      <c r="AQ331" s="22" t="str">
        <f t="shared" si="241"/>
        <v>解体在庫</v>
      </c>
      <c r="AR331" s="52">
        <f t="shared" si="239"/>
        <v>0</v>
      </c>
      <c r="AT331" s="246" t="s">
        <v>60</v>
      </c>
      <c r="AU331" s="60"/>
      <c r="AV331" s="60"/>
      <c r="AW331" s="60"/>
      <c r="AX331" s="60"/>
    </row>
    <row r="332" spans="1:56" ht="19.5" customHeight="1" thickBot="1">
      <c r="A332" s="9">
        <v>1</v>
      </c>
      <c r="B332" s="85" t="s">
        <v>52</v>
      </c>
      <c r="C332" s="138" t="s">
        <v>23</v>
      </c>
      <c r="D332" s="138"/>
      <c r="E332" s="215">
        <v>421</v>
      </c>
      <c r="F332" s="218">
        <f t="shared" ref="F332:AJ332" si="299">E332+F327-F328-F329</f>
        <v>421</v>
      </c>
      <c r="G332" s="218">
        <f t="shared" si="299"/>
        <v>421</v>
      </c>
      <c r="H332" s="218">
        <f t="shared" si="299"/>
        <v>421</v>
      </c>
      <c r="I332" s="218">
        <f t="shared" si="299"/>
        <v>421</v>
      </c>
      <c r="J332" s="218">
        <f t="shared" si="299"/>
        <v>421</v>
      </c>
      <c r="K332" s="218">
        <f t="shared" si="299"/>
        <v>421</v>
      </c>
      <c r="L332" s="218">
        <f t="shared" si="299"/>
        <v>421</v>
      </c>
      <c r="M332" s="218">
        <f t="shared" si="299"/>
        <v>421</v>
      </c>
      <c r="N332" s="218">
        <f t="shared" si="299"/>
        <v>421</v>
      </c>
      <c r="O332" s="218">
        <f t="shared" si="299"/>
        <v>421</v>
      </c>
      <c r="P332" s="218">
        <f t="shared" si="299"/>
        <v>421</v>
      </c>
      <c r="Q332" s="218">
        <f t="shared" si="299"/>
        <v>421</v>
      </c>
      <c r="R332" s="218">
        <f t="shared" si="299"/>
        <v>421</v>
      </c>
      <c r="S332" s="218">
        <f t="shared" si="299"/>
        <v>421</v>
      </c>
      <c r="T332" s="218">
        <f t="shared" si="299"/>
        <v>421</v>
      </c>
      <c r="U332" s="218">
        <f t="shared" si="299"/>
        <v>421</v>
      </c>
      <c r="V332" s="218">
        <f t="shared" si="299"/>
        <v>421</v>
      </c>
      <c r="W332" s="218">
        <f t="shared" si="299"/>
        <v>421</v>
      </c>
      <c r="X332" s="218">
        <f t="shared" si="299"/>
        <v>421</v>
      </c>
      <c r="Y332" s="218">
        <f t="shared" si="299"/>
        <v>421</v>
      </c>
      <c r="Z332" s="218">
        <f t="shared" si="299"/>
        <v>421</v>
      </c>
      <c r="AA332" s="218">
        <f t="shared" si="299"/>
        <v>421</v>
      </c>
      <c r="AB332" s="218">
        <f t="shared" si="299"/>
        <v>421</v>
      </c>
      <c r="AC332" s="218">
        <f t="shared" si="299"/>
        <v>421</v>
      </c>
      <c r="AD332" s="218">
        <f t="shared" si="299"/>
        <v>421</v>
      </c>
      <c r="AE332" s="218">
        <f t="shared" si="299"/>
        <v>421</v>
      </c>
      <c r="AF332" s="218">
        <f t="shared" si="299"/>
        <v>421</v>
      </c>
      <c r="AG332" s="218">
        <f t="shared" si="299"/>
        <v>421</v>
      </c>
      <c r="AH332" s="218">
        <f t="shared" si="299"/>
        <v>421</v>
      </c>
      <c r="AI332" s="218">
        <f t="shared" si="299"/>
        <v>421</v>
      </c>
      <c r="AJ332" s="218">
        <f t="shared" si="299"/>
        <v>421</v>
      </c>
      <c r="AK332" s="249" t="e">
        <f>#REF!</f>
        <v>#REF!</v>
      </c>
      <c r="AL332" s="33"/>
      <c r="AM332" s="33"/>
      <c r="AN332" s="9" t="e">
        <f>AK332-AL328</f>
        <v>#REF!</v>
      </c>
      <c r="AO332" s="227">
        <v>0</v>
      </c>
      <c r="AP332" s="53" t="str">
        <f t="shared" si="256"/>
        <v>MKJ</v>
      </c>
      <c r="AQ332" s="24" t="str">
        <f t="shared" si="241"/>
        <v>完成品在庫</v>
      </c>
      <c r="AR332" s="54" t="e">
        <f t="shared" si="239"/>
        <v>#REF!</v>
      </c>
      <c r="AT332" s="246" t="s">
        <v>60</v>
      </c>
      <c r="AU332" s="60"/>
      <c r="AV332" s="60"/>
      <c r="AW332" s="60"/>
      <c r="AX332" s="60"/>
      <c r="BD332" s="250">
        <f>MIN(F332:AJ332)</f>
        <v>421</v>
      </c>
    </row>
    <row r="333" spans="1:56" ht="18.75" customHeight="1">
      <c r="A333" s="1">
        <v>1</v>
      </c>
      <c r="B333" s="4"/>
      <c r="C333" s="70"/>
      <c r="D333" s="311" t="s">
        <v>134</v>
      </c>
      <c r="E333" s="70"/>
      <c r="F333" s="303"/>
      <c r="G333" s="303"/>
      <c r="H333" s="303"/>
      <c r="I333" s="303"/>
      <c r="J333" s="303"/>
      <c r="K333" s="303"/>
      <c r="L333" s="303"/>
      <c r="M333" s="303"/>
      <c r="N333" s="303"/>
      <c r="O333" s="303"/>
      <c r="P333" s="303"/>
      <c r="Q333" s="303"/>
      <c r="R333" s="303"/>
      <c r="S333" s="303"/>
      <c r="T333" s="303"/>
      <c r="U333" s="303"/>
      <c r="V333" s="303"/>
      <c r="W333" s="303"/>
      <c r="X333" s="303"/>
      <c r="Y333" s="303"/>
      <c r="Z333" s="303"/>
      <c r="AA333" s="303"/>
      <c r="AB333" s="303"/>
      <c r="AC333" s="303"/>
      <c r="AD333" s="303"/>
      <c r="AE333" s="303"/>
      <c r="AF333" s="303"/>
      <c r="AG333" s="303"/>
      <c r="AH333" s="303"/>
      <c r="AI333" s="303"/>
      <c r="AJ333" s="303"/>
      <c r="AK333" s="303"/>
      <c r="AL333" s="70"/>
      <c r="AO333" s="227">
        <v>0</v>
      </c>
      <c r="AP333" s="55" t="s">
        <v>80</v>
      </c>
      <c r="AQ333" s="56"/>
      <c r="AR333" s="57"/>
      <c r="AT333" s="246" t="s">
        <v>60</v>
      </c>
      <c r="AU333" s="60"/>
      <c r="AV333" s="60"/>
      <c r="AW333" s="60"/>
      <c r="AX333" s="60"/>
    </row>
    <row r="334" spans="1:56" ht="18.75" customHeight="1">
      <c r="A334" s="1">
        <v>1</v>
      </c>
      <c r="B334" s="4"/>
      <c r="C334" s="540"/>
      <c r="D334" s="541"/>
      <c r="E334" s="542"/>
      <c r="F334" s="304">
        <f t="shared" ref="F334:O334" si="300">F3</f>
        <v>45809</v>
      </c>
      <c r="G334" s="304">
        <f t="shared" si="300"/>
        <v>45810</v>
      </c>
      <c r="H334" s="304">
        <f t="shared" si="300"/>
        <v>45811</v>
      </c>
      <c r="I334" s="304">
        <f t="shared" si="300"/>
        <v>45812</v>
      </c>
      <c r="J334" s="304">
        <f t="shared" si="300"/>
        <v>45813</v>
      </c>
      <c r="K334" s="304">
        <f t="shared" si="300"/>
        <v>45814</v>
      </c>
      <c r="L334" s="304">
        <f t="shared" si="300"/>
        <v>45815</v>
      </c>
      <c r="M334" s="304">
        <f t="shared" si="300"/>
        <v>45816</v>
      </c>
      <c r="N334" s="304">
        <f t="shared" si="300"/>
        <v>45817</v>
      </c>
      <c r="O334" s="304">
        <f t="shared" si="300"/>
        <v>45818</v>
      </c>
      <c r="P334" s="304">
        <f t="shared" ref="P334:AJ334" si="301">P3</f>
        <v>45819</v>
      </c>
      <c r="Q334" s="304">
        <f t="shared" si="301"/>
        <v>45820</v>
      </c>
      <c r="R334" s="304">
        <f t="shared" si="301"/>
        <v>45821</v>
      </c>
      <c r="S334" s="304">
        <f t="shared" si="301"/>
        <v>45822</v>
      </c>
      <c r="T334" s="304">
        <f t="shared" si="301"/>
        <v>45823</v>
      </c>
      <c r="U334" s="304">
        <f t="shared" si="301"/>
        <v>45824</v>
      </c>
      <c r="V334" s="304">
        <f t="shared" si="301"/>
        <v>45825</v>
      </c>
      <c r="W334" s="304">
        <f t="shared" si="301"/>
        <v>45826</v>
      </c>
      <c r="X334" s="304">
        <f t="shared" si="301"/>
        <v>45827</v>
      </c>
      <c r="Y334" s="304">
        <f t="shared" si="301"/>
        <v>45828</v>
      </c>
      <c r="Z334" s="304">
        <f t="shared" si="301"/>
        <v>45829</v>
      </c>
      <c r="AA334" s="304">
        <f t="shared" si="301"/>
        <v>45830</v>
      </c>
      <c r="AB334" s="304">
        <f t="shared" si="301"/>
        <v>45831</v>
      </c>
      <c r="AC334" s="304">
        <f t="shared" si="301"/>
        <v>45832</v>
      </c>
      <c r="AD334" s="304">
        <f t="shared" si="301"/>
        <v>45833</v>
      </c>
      <c r="AE334" s="304">
        <f t="shared" si="301"/>
        <v>45834</v>
      </c>
      <c r="AF334" s="304">
        <f t="shared" si="301"/>
        <v>45835</v>
      </c>
      <c r="AG334" s="304">
        <f t="shared" si="301"/>
        <v>45836</v>
      </c>
      <c r="AH334" s="304">
        <f t="shared" si="301"/>
        <v>45837</v>
      </c>
      <c r="AI334" s="304">
        <f t="shared" si="301"/>
        <v>45838</v>
      </c>
      <c r="AJ334" s="304">
        <f t="shared" si="301"/>
        <v>45839</v>
      </c>
      <c r="AK334" s="546" t="s">
        <v>7</v>
      </c>
      <c r="AL334" s="548"/>
      <c r="AM334" s="548" t="s">
        <v>7</v>
      </c>
      <c r="AO334" s="227">
        <v>0</v>
      </c>
      <c r="AP334" s="55" t="str">
        <f t="shared" ref="AP334:AP341" si="302">AP333</f>
        <v>TOTAL</v>
      </c>
      <c r="AQ334" s="58"/>
      <c r="AR334" s="9"/>
      <c r="AT334" s="246" t="s">
        <v>60</v>
      </c>
      <c r="AU334" s="60"/>
      <c r="AV334" s="60"/>
      <c r="AW334" s="60"/>
      <c r="AX334" s="60"/>
    </row>
    <row r="335" spans="1:56" ht="19.5" customHeight="1" thickBot="1">
      <c r="A335" s="1">
        <v>1</v>
      </c>
      <c r="B335" s="4"/>
      <c r="C335" s="543"/>
      <c r="D335" s="544"/>
      <c r="E335" s="545"/>
      <c r="F335" s="305">
        <f t="shared" ref="F335:AJ335" si="303">E335+1</f>
        <v>1</v>
      </c>
      <c r="G335" s="305">
        <f t="shared" si="303"/>
        <v>2</v>
      </c>
      <c r="H335" s="305">
        <f t="shared" si="303"/>
        <v>3</v>
      </c>
      <c r="I335" s="305">
        <f t="shared" si="303"/>
        <v>4</v>
      </c>
      <c r="J335" s="305">
        <f t="shared" si="303"/>
        <v>5</v>
      </c>
      <c r="K335" s="305">
        <f t="shared" si="303"/>
        <v>6</v>
      </c>
      <c r="L335" s="305">
        <f t="shared" si="303"/>
        <v>7</v>
      </c>
      <c r="M335" s="305">
        <f t="shared" si="303"/>
        <v>8</v>
      </c>
      <c r="N335" s="305">
        <f t="shared" si="303"/>
        <v>9</v>
      </c>
      <c r="O335" s="305">
        <f t="shared" si="303"/>
        <v>10</v>
      </c>
      <c r="P335" s="305">
        <f t="shared" si="303"/>
        <v>11</v>
      </c>
      <c r="Q335" s="305">
        <f t="shared" si="303"/>
        <v>12</v>
      </c>
      <c r="R335" s="305">
        <f t="shared" si="303"/>
        <v>13</v>
      </c>
      <c r="S335" s="305">
        <f t="shared" si="303"/>
        <v>14</v>
      </c>
      <c r="T335" s="305">
        <f t="shared" si="303"/>
        <v>15</v>
      </c>
      <c r="U335" s="305">
        <f t="shared" si="303"/>
        <v>16</v>
      </c>
      <c r="V335" s="305">
        <f t="shared" si="303"/>
        <v>17</v>
      </c>
      <c r="W335" s="305">
        <f t="shared" si="303"/>
        <v>18</v>
      </c>
      <c r="X335" s="305">
        <f t="shared" si="303"/>
        <v>19</v>
      </c>
      <c r="Y335" s="305">
        <f t="shared" si="303"/>
        <v>20</v>
      </c>
      <c r="Z335" s="305">
        <f t="shared" si="303"/>
        <v>21</v>
      </c>
      <c r="AA335" s="305">
        <f t="shared" si="303"/>
        <v>22</v>
      </c>
      <c r="AB335" s="305">
        <f t="shared" si="303"/>
        <v>23</v>
      </c>
      <c r="AC335" s="305">
        <f t="shared" si="303"/>
        <v>24</v>
      </c>
      <c r="AD335" s="305">
        <f t="shared" si="303"/>
        <v>25</v>
      </c>
      <c r="AE335" s="305">
        <f t="shared" si="303"/>
        <v>26</v>
      </c>
      <c r="AF335" s="305">
        <f t="shared" si="303"/>
        <v>27</v>
      </c>
      <c r="AG335" s="305">
        <f t="shared" si="303"/>
        <v>28</v>
      </c>
      <c r="AH335" s="305">
        <f t="shared" si="303"/>
        <v>29</v>
      </c>
      <c r="AI335" s="305">
        <f t="shared" si="303"/>
        <v>30</v>
      </c>
      <c r="AJ335" s="305">
        <f t="shared" si="303"/>
        <v>31</v>
      </c>
      <c r="AK335" s="547"/>
      <c r="AL335" s="549"/>
      <c r="AM335" s="549"/>
      <c r="AO335" s="227">
        <v>0</v>
      </c>
      <c r="AP335" s="55" t="str">
        <f t="shared" si="302"/>
        <v>TOTAL</v>
      </c>
      <c r="AQ335" s="3"/>
      <c r="AT335" s="246" t="s">
        <v>60</v>
      </c>
      <c r="AU335" s="60"/>
      <c r="AV335" s="60"/>
      <c r="AW335" s="60"/>
      <c r="AX335" s="60"/>
    </row>
    <row r="336" spans="1:56" ht="19.5" customHeight="1" thickTop="1">
      <c r="A336" s="1">
        <v>1</v>
      </c>
      <c r="B336" s="4"/>
      <c r="C336" s="551" t="s">
        <v>26</v>
      </c>
      <c r="D336" s="552"/>
      <c r="E336" s="203">
        <f t="shared" ref="E336:O336" si="304">SUMIFS(E5:E333,$C$5:$C$333,$C$336)</f>
        <v>0</v>
      </c>
      <c r="F336" s="195">
        <f t="shared" si="304"/>
        <v>0</v>
      </c>
      <c r="G336" s="195">
        <f t="shared" si="304"/>
        <v>600</v>
      </c>
      <c r="H336" s="195">
        <f t="shared" si="304"/>
        <v>960</v>
      </c>
      <c r="I336" s="195">
        <f t="shared" si="304"/>
        <v>0</v>
      </c>
      <c r="J336" s="195">
        <f t="shared" si="304"/>
        <v>0</v>
      </c>
      <c r="K336" s="195">
        <f t="shared" si="304"/>
        <v>0</v>
      </c>
      <c r="L336" s="195">
        <f t="shared" si="304"/>
        <v>0</v>
      </c>
      <c r="M336" s="195">
        <f t="shared" si="304"/>
        <v>4350</v>
      </c>
      <c r="N336" s="195">
        <f t="shared" si="304"/>
        <v>0</v>
      </c>
      <c r="O336" s="195">
        <f t="shared" si="304"/>
        <v>0</v>
      </c>
      <c r="P336" s="195">
        <f t="shared" ref="P336:AJ336" si="305">SUMIFS(P5:P333,$C$5:$C$333,$C$336)</f>
        <v>0</v>
      </c>
      <c r="Q336" s="195">
        <f t="shared" si="305"/>
        <v>0</v>
      </c>
      <c r="R336" s="195">
        <f t="shared" si="305"/>
        <v>0</v>
      </c>
      <c r="S336" s="195">
        <f t="shared" si="305"/>
        <v>0</v>
      </c>
      <c r="T336" s="195">
        <f t="shared" si="305"/>
        <v>0</v>
      </c>
      <c r="U336" s="195">
        <f t="shared" si="305"/>
        <v>1650</v>
      </c>
      <c r="V336" s="195">
        <f t="shared" si="305"/>
        <v>0</v>
      </c>
      <c r="W336" s="195">
        <f t="shared" si="305"/>
        <v>0</v>
      </c>
      <c r="X336" s="195">
        <f t="shared" si="305"/>
        <v>0</v>
      </c>
      <c r="Y336" s="195">
        <f t="shared" si="305"/>
        <v>0</v>
      </c>
      <c r="Z336" s="195">
        <f t="shared" si="305"/>
        <v>0</v>
      </c>
      <c r="AA336" s="195">
        <f t="shared" si="305"/>
        <v>0</v>
      </c>
      <c r="AB336" s="195">
        <f t="shared" si="305"/>
        <v>0</v>
      </c>
      <c r="AC336" s="195">
        <f t="shared" si="305"/>
        <v>0</v>
      </c>
      <c r="AD336" s="195">
        <f t="shared" si="305"/>
        <v>0</v>
      </c>
      <c r="AE336" s="195">
        <f t="shared" si="305"/>
        <v>900</v>
      </c>
      <c r="AF336" s="195">
        <f t="shared" si="305"/>
        <v>0</v>
      </c>
      <c r="AG336" s="195">
        <f t="shared" si="305"/>
        <v>0</v>
      </c>
      <c r="AH336" s="195">
        <f t="shared" si="305"/>
        <v>0</v>
      </c>
      <c r="AI336" s="195">
        <f t="shared" si="305"/>
        <v>0</v>
      </c>
      <c r="AJ336" s="195">
        <f t="shared" si="305"/>
        <v>0</v>
      </c>
      <c r="AK336" s="202">
        <f>SUMIFS(AK5:AK333,$C$5:$C$333,$C$336)</f>
        <v>8460</v>
      </c>
      <c r="AL336" s="94">
        <f>SUMIFS(AL5:AL333,$C$5:$C$333,$C$336)</f>
        <v>17294</v>
      </c>
      <c r="AM336" s="94">
        <f>SUMIFS(AM5:AM333,$C$5:$C$333,$C$336)</f>
        <v>16986</v>
      </c>
      <c r="AN336" s="251"/>
      <c r="AO336" s="227">
        <v>0</v>
      </c>
      <c r="AP336" s="55" t="str">
        <f t="shared" si="302"/>
        <v>TOTAL</v>
      </c>
      <c r="AQ336" s="3"/>
      <c r="AT336" s="247" t="s">
        <v>59</v>
      </c>
      <c r="AU336" s="60"/>
      <c r="AV336" s="60"/>
      <c r="AW336" s="60"/>
      <c r="AX336" s="60"/>
    </row>
    <row r="337" spans="1:58" ht="19.5" customHeight="1">
      <c r="A337" s="1">
        <v>1</v>
      </c>
      <c r="B337" s="4"/>
      <c r="C337" s="553" t="s">
        <v>27</v>
      </c>
      <c r="D337" s="554"/>
      <c r="E337" s="275">
        <f t="shared" ref="E337:O337" si="306">SUMIFS(E4:E332,$C$5:$C$333,$C$337)</f>
        <v>0</v>
      </c>
      <c r="F337" s="335">
        <f t="shared" si="306"/>
        <v>0</v>
      </c>
      <c r="G337" s="335">
        <f t="shared" si="306"/>
        <v>600</v>
      </c>
      <c r="H337" s="335">
        <f t="shared" si="306"/>
        <v>960</v>
      </c>
      <c r="I337" s="335">
        <f t="shared" si="306"/>
        <v>0</v>
      </c>
      <c r="J337" s="335">
        <f t="shared" si="306"/>
        <v>0</v>
      </c>
      <c r="K337" s="335">
        <f t="shared" si="306"/>
        <v>0</v>
      </c>
      <c r="L337" s="335">
        <f t="shared" si="306"/>
        <v>0</v>
      </c>
      <c r="M337" s="335">
        <f t="shared" si="306"/>
        <v>4350</v>
      </c>
      <c r="N337" s="335">
        <f t="shared" si="306"/>
        <v>0</v>
      </c>
      <c r="O337" s="335">
        <f t="shared" si="306"/>
        <v>0</v>
      </c>
      <c r="P337" s="335">
        <f t="shared" ref="P337:AJ337" si="307">SUMIFS(P4:P332,$C$5:$C$333,$C$337)</f>
        <v>0</v>
      </c>
      <c r="Q337" s="335">
        <f t="shared" si="307"/>
        <v>0</v>
      </c>
      <c r="R337" s="335">
        <f t="shared" si="307"/>
        <v>0</v>
      </c>
      <c r="S337" s="335">
        <f t="shared" si="307"/>
        <v>0</v>
      </c>
      <c r="T337" s="335">
        <f t="shared" si="307"/>
        <v>0</v>
      </c>
      <c r="U337" s="335">
        <f t="shared" si="307"/>
        <v>1650</v>
      </c>
      <c r="V337" s="335">
        <f t="shared" si="307"/>
        <v>0</v>
      </c>
      <c r="W337" s="335">
        <f t="shared" si="307"/>
        <v>0</v>
      </c>
      <c r="X337" s="335">
        <f t="shared" si="307"/>
        <v>0</v>
      </c>
      <c r="Y337" s="335">
        <f t="shared" si="307"/>
        <v>0</v>
      </c>
      <c r="Z337" s="335">
        <f t="shared" si="307"/>
        <v>0</v>
      </c>
      <c r="AA337" s="335">
        <f t="shared" si="307"/>
        <v>0</v>
      </c>
      <c r="AB337" s="335">
        <f t="shared" si="307"/>
        <v>0</v>
      </c>
      <c r="AC337" s="335">
        <f t="shared" si="307"/>
        <v>0</v>
      </c>
      <c r="AD337" s="335">
        <f t="shared" si="307"/>
        <v>0</v>
      </c>
      <c r="AE337" s="335">
        <f t="shared" si="307"/>
        <v>900</v>
      </c>
      <c r="AF337" s="335">
        <f t="shared" si="307"/>
        <v>0</v>
      </c>
      <c r="AG337" s="335">
        <f t="shared" si="307"/>
        <v>0</v>
      </c>
      <c r="AH337" s="335">
        <f t="shared" si="307"/>
        <v>0</v>
      </c>
      <c r="AI337" s="335">
        <f t="shared" si="307"/>
        <v>0</v>
      </c>
      <c r="AJ337" s="335">
        <f t="shared" si="307"/>
        <v>0</v>
      </c>
      <c r="AK337" s="205">
        <f>SUMIFS(AK4:AK332,$C$5:$C$333,$C$337)</f>
        <v>8460</v>
      </c>
      <c r="AL337" s="127">
        <f>SUMIFS(AL5:AL333,$C$5:$C$333,$C$337)</f>
        <v>0</v>
      </c>
      <c r="AM337" s="32">
        <f>SUMIFS(AM5:AM333,$C$5:$C$333,$C$337)</f>
        <v>0</v>
      </c>
      <c r="AO337" s="227">
        <v>0</v>
      </c>
      <c r="AP337" s="55" t="str">
        <f t="shared" si="302"/>
        <v>TOTAL</v>
      </c>
      <c r="AQ337" s="3"/>
      <c r="AT337" s="246" t="s">
        <v>60</v>
      </c>
      <c r="AU337" s="60"/>
      <c r="AV337" s="60"/>
      <c r="AW337" s="60"/>
      <c r="AX337" s="60"/>
    </row>
    <row r="338" spans="1:58" ht="18.75" customHeight="1">
      <c r="A338" s="1">
        <v>1</v>
      </c>
      <c r="B338" s="4"/>
      <c r="C338" s="555" t="s">
        <v>28</v>
      </c>
      <c r="D338" s="556"/>
      <c r="E338" s="137"/>
      <c r="F338" s="196">
        <f t="shared" ref="F338:O338" si="308">SUMIFS(F5:F333,$C$5:$C$333,$C$338)</f>
        <v>0</v>
      </c>
      <c r="G338" s="196">
        <f t="shared" si="308"/>
        <v>220</v>
      </c>
      <c r="H338" s="196">
        <f t="shared" si="308"/>
        <v>420</v>
      </c>
      <c r="I338" s="196">
        <f t="shared" si="308"/>
        <v>140</v>
      </c>
      <c r="J338" s="196">
        <f t="shared" si="308"/>
        <v>95</v>
      </c>
      <c r="K338" s="196">
        <f t="shared" si="308"/>
        <v>370</v>
      </c>
      <c r="L338" s="196">
        <f t="shared" si="308"/>
        <v>0</v>
      </c>
      <c r="M338" s="196">
        <f t="shared" si="308"/>
        <v>0</v>
      </c>
      <c r="N338" s="196">
        <f t="shared" si="308"/>
        <v>275</v>
      </c>
      <c r="O338" s="196">
        <f t="shared" si="308"/>
        <v>285</v>
      </c>
      <c r="P338" s="196">
        <f t="shared" ref="P338:AJ338" si="309">SUMIFS(P5:P333,$C$5:$C$333,$C$338)</f>
        <v>450</v>
      </c>
      <c r="Q338" s="196">
        <f t="shared" si="309"/>
        <v>450</v>
      </c>
      <c r="R338" s="196">
        <f t="shared" si="309"/>
        <v>400</v>
      </c>
      <c r="S338" s="196">
        <f t="shared" si="309"/>
        <v>0</v>
      </c>
      <c r="T338" s="196">
        <f t="shared" si="309"/>
        <v>0</v>
      </c>
      <c r="U338" s="196">
        <f t="shared" si="309"/>
        <v>430</v>
      </c>
      <c r="V338" s="196">
        <f t="shared" si="309"/>
        <v>450</v>
      </c>
      <c r="W338" s="196">
        <f t="shared" si="309"/>
        <v>450</v>
      </c>
      <c r="X338" s="196">
        <f t="shared" si="309"/>
        <v>450</v>
      </c>
      <c r="Y338" s="196">
        <f t="shared" si="309"/>
        <v>400</v>
      </c>
      <c r="Z338" s="196">
        <f t="shared" si="309"/>
        <v>0</v>
      </c>
      <c r="AA338" s="196">
        <f t="shared" si="309"/>
        <v>0</v>
      </c>
      <c r="AB338" s="196">
        <f t="shared" si="309"/>
        <v>350</v>
      </c>
      <c r="AC338" s="196">
        <f t="shared" si="309"/>
        <v>440</v>
      </c>
      <c r="AD338" s="196">
        <f t="shared" si="309"/>
        <v>440</v>
      </c>
      <c r="AE338" s="196">
        <f t="shared" si="309"/>
        <v>250</v>
      </c>
      <c r="AF338" s="196">
        <f t="shared" si="309"/>
        <v>460</v>
      </c>
      <c r="AG338" s="196">
        <f t="shared" si="309"/>
        <v>0</v>
      </c>
      <c r="AH338" s="196">
        <f t="shared" si="309"/>
        <v>0</v>
      </c>
      <c r="AI338" s="196">
        <f t="shared" si="309"/>
        <v>760</v>
      </c>
      <c r="AJ338" s="196">
        <f t="shared" si="309"/>
        <v>0</v>
      </c>
      <c r="AK338" s="206">
        <f>SUMIFS(AK5:AK333,$C$5:$C$333,$C$338)</f>
        <v>7985</v>
      </c>
      <c r="AL338" s="123">
        <f>SUMIFS(AL5:AL333,$C$5:$C$333,$C$338)</f>
        <v>0</v>
      </c>
      <c r="AM338" s="121">
        <f>SUMIFS(AM5:AM333,$C$5:$C$333,$C$338)</f>
        <v>0</v>
      </c>
      <c r="AN338" s="211"/>
      <c r="AO338" s="227">
        <v>0</v>
      </c>
      <c r="AP338" s="55" t="str">
        <f t="shared" si="302"/>
        <v>TOTAL</v>
      </c>
      <c r="AQ338" s="3"/>
      <c r="AT338" s="248" t="s">
        <v>61</v>
      </c>
      <c r="AU338" s="60"/>
      <c r="AV338" s="60"/>
      <c r="AW338" s="60"/>
      <c r="AX338" s="60"/>
    </row>
    <row r="339" spans="1:58" ht="18.75" customHeight="1">
      <c r="A339" s="1">
        <v>1</v>
      </c>
      <c r="B339" s="4"/>
      <c r="C339" s="555" t="s">
        <v>19</v>
      </c>
      <c r="D339" s="556"/>
      <c r="E339" s="137"/>
      <c r="F339" s="197">
        <f t="shared" ref="F339:O339" si="310">SUMIFS(F5:F333,$C$5:$C$333,$C$339)</f>
        <v>0</v>
      </c>
      <c r="G339" s="197">
        <f t="shared" si="310"/>
        <v>200</v>
      </c>
      <c r="H339" s="197">
        <f t="shared" si="310"/>
        <v>387</v>
      </c>
      <c r="I339" s="197">
        <f t="shared" si="310"/>
        <v>122</v>
      </c>
      <c r="J339" s="197">
        <f t="shared" si="310"/>
        <v>86</v>
      </c>
      <c r="K339" s="197">
        <f t="shared" si="310"/>
        <v>340</v>
      </c>
      <c r="L339" s="197">
        <f t="shared" si="310"/>
        <v>0</v>
      </c>
      <c r="M339" s="197">
        <f t="shared" si="310"/>
        <v>0</v>
      </c>
      <c r="N339" s="197">
        <f t="shared" si="310"/>
        <v>254</v>
      </c>
      <c r="O339" s="197">
        <f t="shared" si="310"/>
        <v>272</v>
      </c>
      <c r="P339" s="197">
        <f t="shared" ref="P339:AJ339" si="311">SUMIFS(P5:P333,$C$5:$C$333,$C$339)</f>
        <v>427</v>
      </c>
      <c r="Q339" s="197">
        <f t="shared" si="311"/>
        <v>427</v>
      </c>
      <c r="R339" s="197">
        <f t="shared" si="311"/>
        <v>380</v>
      </c>
      <c r="S339" s="197">
        <f t="shared" si="311"/>
        <v>0</v>
      </c>
      <c r="T339" s="197">
        <f t="shared" si="311"/>
        <v>0</v>
      </c>
      <c r="U339" s="197">
        <f t="shared" si="311"/>
        <v>408</v>
      </c>
      <c r="V339" s="197">
        <f t="shared" si="311"/>
        <v>427</v>
      </c>
      <c r="W339" s="197">
        <f t="shared" si="311"/>
        <v>427</v>
      </c>
      <c r="X339" s="197">
        <f t="shared" si="311"/>
        <v>427</v>
      </c>
      <c r="Y339" s="197">
        <f t="shared" si="311"/>
        <v>380</v>
      </c>
      <c r="Z339" s="197">
        <f t="shared" si="311"/>
        <v>0</v>
      </c>
      <c r="AA339" s="197">
        <f t="shared" si="311"/>
        <v>0</v>
      </c>
      <c r="AB339" s="197">
        <f t="shared" si="311"/>
        <v>300</v>
      </c>
      <c r="AC339" s="197">
        <f t="shared" si="311"/>
        <v>386</v>
      </c>
      <c r="AD339" s="197">
        <f t="shared" si="311"/>
        <v>386</v>
      </c>
      <c r="AE339" s="197">
        <f t="shared" si="311"/>
        <v>230</v>
      </c>
      <c r="AF339" s="197">
        <f t="shared" si="311"/>
        <v>423</v>
      </c>
      <c r="AG339" s="197">
        <f t="shared" si="311"/>
        <v>0</v>
      </c>
      <c r="AH339" s="197">
        <f t="shared" si="311"/>
        <v>0</v>
      </c>
      <c r="AI339" s="197">
        <f t="shared" si="311"/>
        <v>699</v>
      </c>
      <c r="AJ339" s="197">
        <f t="shared" si="311"/>
        <v>0</v>
      </c>
      <c r="AK339" s="200">
        <f>SUMIFS(AK5:AK333,$C$5:$C$333,$C$339)</f>
        <v>7388</v>
      </c>
      <c r="AL339" s="213">
        <f>SUMIFS(AL5:AL333,$C$5:$C$333,$C$339)</f>
        <v>11117</v>
      </c>
      <c r="AM339" s="213">
        <f>SUMIFS(AM5:AM333,$C$5:$C$333,$C$339)</f>
        <v>10938</v>
      </c>
      <c r="AN339" s="211"/>
      <c r="AO339" s="227">
        <v>0</v>
      </c>
      <c r="AP339" s="55" t="str">
        <f t="shared" si="302"/>
        <v>TOTAL</v>
      </c>
      <c r="AQ339" s="3"/>
      <c r="AT339" s="248" t="s">
        <v>61</v>
      </c>
      <c r="AU339" s="60"/>
      <c r="AV339" s="60"/>
      <c r="AW339" s="60"/>
      <c r="AX339" s="60"/>
      <c r="AY339" s="124">
        <f>SUM(AY31:AY338)</f>
        <v>10347</v>
      </c>
      <c r="AZ339" s="124">
        <f>SUM(AZ31:AZ338)</f>
        <v>10829</v>
      </c>
    </row>
    <row r="340" spans="1:58" ht="18.75" customHeight="1">
      <c r="A340" s="1">
        <v>1</v>
      </c>
      <c r="B340" s="4"/>
      <c r="C340" s="557" t="s">
        <v>29</v>
      </c>
      <c r="D340" s="558"/>
      <c r="E340" s="115"/>
      <c r="F340" s="178">
        <f>F12+F26+F39+F52+F65+F234+F247+F260+F273+F299+F315+F328+F221+'102期6月(ｾﾙ①) '!F39</f>
        <v>0</v>
      </c>
      <c r="G340" s="178">
        <f>G12+G26+G39+G52+G65+G234+G247+G260+G273+G299+G315+G328+G221+'102期6月(ｾﾙ①) '!G39</f>
        <v>321</v>
      </c>
      <c r="H340" s="178">
        <f>H12+H26+H39+H52+H65+H234+H247+H260+H273+H299+H315+H328+H221+'102期6月(ｾﾙ①) '!H39</f>
        <v>367</v>
      </c>
      <c r="I340" s="178">
        <f>I12+I26+I39+I52+I65+I234+I247+I260+I273+I299+I315+I328+I221+'102期6月(ｾﾙ①) '!I39</f>
        <v>397</v>
      </c>
      <c r="J340" s="178">
        <f>J12+J26+J39+J52+J65+J234+J247+J260+J273+J299+J315+J328+J221+'102期6月(ｾﾙ①) '!J39</f>
        <v>297</v>
      </c>
      <c r="K340" s="178">
        <f>K12+K26+K39+K52+K65+K234+K247+K260+K273+K299+K315+K328+K221+'102期6月(ｾﾙ①) '!K39</f>
        <v>294</v>
      </c>
      <c r="L340" s="178">
        <f>L12+L26+L39+L52+L65+L234+L247+L260+L273+L299+L315+L328+L221+'102期6月(ｾﾙ①) '!L39</f>
        <v>0</v>
      </c>
      <c r="M340" s="178">
        <f>M12+M26+M39+M52+M65+M234+M247+M260+M273+M299+M315+M328+M221+'102期6月(ｾﾙ①) '!M39</f>
        <v>0</v>
      </c>
      <c r="N340" s="178">
        <f>N12+N26+N39+N52+N65+N234+N247+N260+N273+N299+N315+N328+N221+'102期6月(ｾﾙ①) '!N39</f>
        <v>430</v>
      </c>
      <c r="O340" s="178">
        <f>O12+O26+O39+O52+O65+O234+O247+O260+O273+O299+O315+O328+O221+'102期6月(ｾﾙ①) '!O39</f>
        <v>397</v>
      </c>
      <c r="P340" s="178">
        <f>P12+P26+P39+P52+P65+P234+P247+P260+P273+P299+P315+P328+P221+'102期6月(ｾﾙ①) '!P39</f>
        <v>248</v>
      </c>
      <c r="Q340" s="178">
        <f>Q12+Q26+Q39+Q52+Q65+Q234+Q247+Q260+Q273+Q299+Q315+Q328+Q221+'102期6月(ｾﾙ①) '!Q39</f>
        <v>429</v>
      </c>
      <c r="R340" s="178">
        <f>R12+R26+R39+R52+R65+R234+R247+R260+R273+R299+R315+R328+R221+'102期6月(ｾﾙ①) '!R39</f>
        <v>358</v>
      </c>
      <c r="S340" s="178">
        <f>S12+S26+S39+S52+S65+S234+S247+S260+S273+S299+S315+S328+S221+'102期6月(ｾﾙ①) '!S39</f>
        <v>0</v>
      </c>
      <c r="T340" s="178">
        <f>T12+T26+T39+T52+T65+T234+T247+T260+T273+T299+T315+T328+T221+'102期6月(ｾﾙ①) '!T39</f>
        <v>0</v>
      </c>
      <c r="U340" s="178">
        <f>U12+U26+U39+U52+U65+U234+U247+U260+U273+U299+U315+U328+U221+'102期6月(ｾﾙ①) '!U39</f>
        <v>414</v>
      </c>
      <c r="V340" s="178">
        <f>V12+V26+V39+V52+V65+V234+V247+V260+V273+V299+V315+V328+V221+'102期6月(ｾﾙ①) '!V39</f>
        <v>264</v>
      </c>
      <c r="W340" s="178">
        <f>W12+W26+W39+W52+W65+W234+W247+W260+W273+W299+W315+W328+W221+'102期6月(ｾﾙ①) '!W39</f>
        <v>413</v>
      </c>
      <c r="X340" s="178">
        <f>X12+X26+X39+X52+X65+X234+X247+X260+X273+X299+X315+X328+X221+'102期6月(ｾﾙ①) '!X39</f>
        <v>473</v>
      </c>
      <c r="Y340" s="178">
        <f>Y12+Y26+Y39+Y52+Y65+Y234+Y247+Y260+Y273+Y299+Y315+Y328+Y221+'102期6月(ｾﾙ①) '!Y39</f>
        <v>403</v>
      </c>
      <c r="Z340" s="178">
        <f>Z12+Z26+Z39+Z52+Z65+Z234+Z247+Z260+Z273+Z299+Z315+Z328+Z221+'102期6月(ｾﾙ①) '!Z39</f>
        <v>0</v>
      </c>
      <c r="AA340" s="178">
        <f>AA12+AA26+AA39+AA52+AA65+AA234+AA247+AA260+AA273+AA299+AA315+AA328+AA221+'102期6月(ｾﾙ①) '!AA39</f>
        <v>0</v>
      </c>
      <c r="AB340" s="178">
        <f>AB12+AB26+AB39+AB52+AB65+AB234+AB247+AB260+AB273+AB299+AB315+AB328+AB221+'102期6月(ｾﾙ①) '!AB39</f>
        <v>411</v>
      </c>
      <c r="AC340" s="178">
        <f>AC12+AC26+AC39+AC52+AC65+AC234+AC247+AC260+AC273+AC299+AC315+AC328+AC221+'102期6月(ｾﾙ①) '!AC39</f>
        <v>384</v>
      </c>
      <c r="AD340" s="178">
        <f>AD12+AD26+AD39+AD52+AD65+AD234+AD247+AD260+AD273+AD299+AD315+AD328+AD221+'102期6月(ｾﾙ①) '!AD39</f>
        <v>403</v>
      </c>
      <c r="AE340" s="178">
        <f>AE12+AE26+AE39+AE52+AE65+AE234+AE247+AE260+AE273+AE299+AE315+AE328+AE221+'102期6月(ｾﾙ①) '!AE39</f>
        <v>417</v>
      </c>
      <c r="AF340" s="178">
        <f>AF12+AF26+AF39+AF52+AF65+AF234+AF247+AF260+AF273+AF299+AF315+AF328+AF221+'102期6月(ｾﾙ①) '!AF39</f>
        <v>406</v>
      </c>
      <c r="AG340" s="178">
        <f>AG12+AG26+AG39+AG52+AG65+AG234+AG247+AG260+AG273+AG299+AG315+AG328+AG221+'102期6月(ｾﾙ①) '!AG39</f>
        <v>0</v>
      </c>
      <c r="AH340" s="178">
        <f>AH12+AH26+AH39+AH52+AH65+AH234+AH247+AH260+AH273+AH299+AH315+AH328+AH221+'102期6月(ｾﾙ①) '!AH39</f>
        <v>0</v>
      </c>
      <c r="AI340" s="178">
        <f>AI12+AI26+AI39+AI52+AI65+AI234+AI247+AI260+AI273+AI299+AI315+AI328+AI221+'102期6月(ｾﾙ①) '!AI39</f>
        <v>354</v>
      </c>
      <c r="AJ340" s="178">
        <f>AJ12+AJ26+AJ39+AJ52+AJ65+AJ234+AJ247+AJ260+AJ273+AJ299+AJ315+AJ328+AJ221+'102期6月(ｾﾙ①) '!AJ39</f>
        <v>0</v>
      </c>
      <c r="AK340" s="201">
        <f>SUM(F340:AJ340)</f>
        <v>7880</v>
      </c>
      <c r="AL340" s="116">
        <f>SUMIFS(AL5:AL333,$C$5:$C$333,$C$340)</f>
        <v>0</v>
      </c>
      <c r="AM340" s="76">
        <f>SUMIFS(AM5:AM333,$C$5:$C$333,$C$340)</f>
        <v>0</v>
      </c>
      <c r="AN340" s="207"/>
      <c r="AO340" s="227">
        <v>0</v>
      </c>
      <c r="AP340" s="55" t="str">
        <f t="shared" si="302"/>
        <v>TOTAL</v>
      </c>
      <c r="AQ340" s="3"/>
      <c r="AT340" s="63" t="s">
        <v>62</v>
      </c>
      <c r="AU340" s="60"/>
      <c r="AV340" s="60"/>
      <c r="AW340" s="60"/>
      <c r="AX340" s="60"/>
    </row>
    <row r="341" spans="1:58" ht="18.75" customHeight="1">
      <c r="A341" s="1">
        <v>1</v>
      </c>
      <c r="B341" s="4"/>
      <c r="C341" s="559" t="s">
        <v>126</v>
      </c>
      <c r="D341" s="560"/>
      <c r="E341" s="336" t="e">
        <f t="shared" ref="E341:O341" si="312">E17+E30+E43+E56+E251+E264+E277+E303+E319+E332+E290+E238+E225+E69</f>
        <v>#REF!</v>
      </c>
      <c r="F341" s="336" t="e">
        <f t="shared" si="312"/>
        <v>#REF!</v>
      </c>
      <c r="G341" s="336" t="e">
        <f t="shared" si="312"/>
        <v>#REF!</v>
      </c>
      <c r="H341" s="336" t="e">
        <f t="shared" si="312"/>
        <v>#REF!</v>
      </c>
      <c r="I341" s="336" t="e">
        <f t="shared" si="312"/>
        <v>#REF!</v>
      </c>
      <c r="J341" s="336" t="e">
        <f t="shared" si="312"/>
        <v>#REF!</v>
      </c>
      <c r="K341" s="336" t="e">
        <f t="shared" si="312"/>
        <v>#REF!</v>
      </c>
      <c r="L341" s="336" t="e">
        <f t="shared" si="312"/>
        <v>#REF!</v>
      </c>
      <c r="M341" s="336" t="e">
        <f t="shared" si="312"/>
        <v>#REF!</v>
      </c>
      <c r="N341" s="336" t="e">
        <f t="shared" si="312"/>
        <v>#REF!</v>
      </c>
      <c r="O341" s="336" t="e">
        <f t="shared" si="312"/>
        <v>#REF!</v>
      </c>
      <c r="P341" s="336" t="e">
        <f t="shared" ref="P341:AJ341" si="313">P17+P30+P43+P56+P251+P264+P277+P303+P319+P332+P290+P238+P225+P69</f>
        <v>#REF!</v>
      </c>
      <c r="Q341" s="336" t="e">
        <f t="shared" si="313"/>
        <v>#REF!</v>
      </c>
      <c r="R341" s="336" t="e">
        <f t="shared" si="313"/>
        <v>#REF!</v>
      </c>
      <c r="S341" s="336" t="e">
        <f t="shared" si="313"/>
        <v>#REF!</v>
      </c>
      <c r="T341" s="336" t="e">
        <f t="shared" si="313"/>
        <v>#REF!</v>
      </c>
      <c r="U341" s="336" t="e">
        <f t="shared" si="313"/>
        <v>#REF!</v>
      </c>
      <c r="V341" s="336" t="e">
        <f t="shared" si="313"/>
        <v>#REF!</v>
      </c>
      <c r="W341" s="336" t="e">
        <f t="shared" si="313"/>
        <v>#REF!</v>
      </c>
      <c r="X341" s="336" t="e">
        <f t="shared" si="313"/>
        <v>#REF!</v>
      </c>
      <c r="Y341" s="336" t="e">
        <f t="shared" si="313"/>
        <v>#REF!</v>
      </c>
      <c r="Z341" s="336" t="e">
        <f t="shared" si="313"/>
        <v>#REF!</v>
      </c>
      <c r="AA341" s="336" t="e">
        <f t="shared" si="313"/>
        <v>#REF!</v>
      </c>
      <c r="AB341" s="336" t="e">
        <f t="shared" si="313"/>
        <v>#REF!</v>
      </c>
      <c r="AC341" s="336" t="e">
        <f t="shared" si="313"/>
        <v>#REF!</v>
      </c>
      <c r="AD341" s="336" t="e">
        <f t="shared" si="313"/>
        <v>#REF!</v>
      </c>
      <c r="AE341" s="336" t="e">
        <f t="shared" si="313"/>
        <v>#REF!</v>
      </c>
      <c r="AF341" s="336" t="e">
        <f t="shared" si="313"/>
        <v>#REF!</v>
      </c>
      <c r="AG341" s="336" t="e">
        <f t="shared" si="313"/>
        <v>#REF!</v>
      </c>
      <c r="AH341" s="336" t="e">
        <f t="shared" si="313"/>
        <v>#REF!</v>
      </c>
      <c r="AI341" s="336" t="e">
        <f t="shared" si="313"/>
        <v>#REF!</v>
      </c>
      <c r="AJ341" s="336" t="e">
        <f t="shared" si="313"/>
        <v>#REF!</v>
      </c>
      <c r="AK341" s="226" t="e">
        <f>+AJ17+AJ30+AJ43+AJ56+AJ251+AJ264+AJ277+AJ303+AJ319+AJ332</f>
        <v>#REF!</v>
      </c>
      <c r="AL341" s="245">
        <f>SUMIFS(AL5:AL333,$C$5:$C$333,$C$341)</f>
        <v>0</v>
      </c>
      <c r="AM341" s="33">
        <f>SUMIFS(AM5:AM333,$C$5:$C$333,$C$341)</f>
        <v>0</v>
      </c>
      <c r="AO341" s="227">
        <v>0</v>
      </c>
      <c r="AP341" s="55" t="str">
        <f t="shared" si="302"/>
        <v>TOTAL</v>
      </c>
      <c r="AQ341" s="3"/>
      <c r="AT341" s="246" t="s">
        <v>60</v>
      </c>
      <c r="AU341" s="60"/>
      <c r="AV341" s="60"/>
      <c r="AW341" s="60"/>
      <c r="AX341" s="60"/>
    </row>
    <row r="342" spans="1:58" ht="19">
      <c r="A342" s="1"/>
      <c r="B342" s="4"/>
      <c r="C342" s="139"/>
      <c r="D342" s="139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P342" s="55"/>
      <c r="AQ342" s="3"/>
      <c r="AT342" s="232"/>
      <c r="AU342" s="60"/>
      <c r="AV342" s="60"/>
      <c r="AW342" s="60"/>
      <c r="AX342" s="233" t="s">
        <v>108</v>
      </c>
      <c r="AY342" s="124">
        <f>AY339-AY371</f>
        <v>0</v>
      </c>
      <c r="AZ342" s="124">
        <f>AZ339-AZ371</f>
        <v>0</v>
      </c>
    </row>
    <row r="343" spans="1:58" ht="19">
      <c r="A343" s="1"/>
      <c r="B343" s="4"/>
      <c r="C343" s="139"/>
      <c r="D343" s="139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M343" s="9"/>
      <c r="AO343" s="302">
        <f>AO17+AO43+AO264+AO290+AO303+AO319+AO332</f>
        <v>2.2599999999999998</v>
      </c>
      <c r="AP343" s="55"/>
      <c r="AQ343" s="3"/>
      <c r="AT343" s="232"/>
      <c r="AU343" s="60"/>
      <c r="AV343" s="60"/>
      <c r="AW343" s="60"/>
      <c r="AX343" s="60"/>
    </row>
    <row r="344" spans="1:58" ht="19">
      <c r="A344" s="1"/>
      <c r="B344" s="4"/>
      <c r="C344" s="139"/>
      <c r="D344" s="139"/>
      <c r="E344" s="9"/>
      <c r="F344" s="140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1"/>
      <c r="AP344" s="234"/>
      <c r="AT344" s="232"/>
      <c r="AU344" s="60"/>
      <c r="AV344" s="60"/>
      <c r="AW344" s="60"/>
      <c r="AX344" s="60" t="s">
        <v>107</v>
      </c>
      <c r="AY344" s="60" t="s">
        <v>122</v>
      </c>
      <c r="BB344" s="60" t="s">
        <v>120</v>
      </c>
    </row>
    <row r="345" spans="1:58" ht="19.5" thickBot="1">
      <c r="AP345" s="234"/>
      <c r="AT345" s="231"/>
      <c r="AU345" s="60"/>
      <c r="AV345" s="60"/>
      <c r="AW345" s="60"/>
      <c r="AX345" s="236" t="s">
        <v>106</v>
      </c>
      <c r="AY345" s="237" t="s">
        <v>81</v>
      </c>
      <c r="AZ345" s="237" t="s">
        <v>82</v>
      </c>
      <c r="BB345" s="237" t="s">
        <v>81</v>
      </c>
      <c r="BC345" s="237" t="s">
        <v>82</v>
      </c>
      <c r="BE345" s="238" t="s">
        <v>110</v>
      </c>
      <c r="BF345" s="238" t="s">
        <v>110</v>
      </c>
    </row>
    <row r="346" spans="1:58" ht="21.5" thickBot="1">
      <c r="F346" s="505">
        <f>F340/4</f>
        <v>0</v>
      </c>
      <c r="G346" s="505">
        <f t="shared" ref="G346:AE346" si="314">G340/4</f>
        <v>80.25</v>
      </c>
      <c r="H346" s="505">
        <f t="shared" si="314"/>
        <v>91.75</v>
      </c>
      <c r="I346" s="505">
        <f t="shared" si="314"/>
        <v>99.25</v>
      </c>
      <c r="J346" s="505">
        <f t="shared" si="314"/>
        <v>74.25</v>
      </c>
      <c r="K346" s="505">
        <f t="shared" si="314"/>
        <v>73.5</v>
      </c>
      <c r="L346" s="505">
        <f t="shared" si="314"/>
        <v>0</v>
      </c>
      <c r="M346" s="505">
        <f t="shared" si="314"/>
        <v>0</v>
      </c>
      <c r="N346" s="505">
        <f t="shared" si="314"/>
        <v>107.5</v>
      </c>
      <c r="O346" s="505">
        <f t="shared" si="314"/>
        <v>99.25</v>
      </c>
      <c r="P346" s="505">
        <f t="shared" si="314"/>
        <v>62</v>
      </c>
      <c r="Q346" s="505">
        <f t="shared" si="314"/>
        <v>107.25</v>
      </c>
      <c r="R346" s="505">
        <f t="shared" si="314"/>
        <v>89.5</v>
      </c>
      <c r="S346" s="505">
        <f t="shared" si="314"/>
        <v>0</v>
      </c>
      <c r="T346" s="505">
        <f t="shared" si="314"/>
        <v>0</v>
      </c>
      <c r="U346" s="505">
        <f t="shared" si="314"/>
        <v>103.5</v>
      </c>
      <c r="V346" s="505">
        <f t="shared" si="314"/>
        <v>66</v>
      </c>
      <c r="W346" s="505">
        <f t="shared" si="314"/>
        <v>103.25</v>
      </c>
      <c r="X346" s="505">
        <f t="shared" si="314"/>
        <v>118.25</v>
      </c>
      <c r="Y346" s="505">
        <f t="shared" si="314"/>
        <v>100.75</v>
      </c>
      <c r="Z346" s="505">
        <f t="shared" si="314"/>
        <v>0</v>
      </c>
      <c r="AA346" s="505">
        <f t="shared" si="314"/>
        <v>0</v>
      </c>
      <c r="AB346" s="505">
        <f t="shared" si="314"/>
        <v>102.75</v>
      </c>
      <c r="AC346" s="505">
        <f t="shared" si="314"/>
        <v>96</v>
      </c>
      <c r="AD346" s="505">
        <f t="shared" si="314"/>
        <v>100.75</v>
      </c>
      <c r="AE346" s="505">
        <f t="shared" si="314"/>
        <v>104.25</v>
      </c>
      <c r="AP346" s="234"/>
      <c r="AT346" s="231"/>
      <c r="AU346" s="60"/>
      <c r="AV346" s="60"/>
      <c r="AW346" s="60"/>
      <c r="AX346" s="236" t="s">
        <v>86</v>
      </c>
      <c r="AY346" s="239"/>
      <c r="AZ346" s="240"/>
      <c r="BB346" s="239">
        <v>0</v>
      </c>
      <c r="BC346" s="240"/>
      <c r="BE346" s="142">
        <f>AY346-BB346</f>
        <v>0</v>
      </c>
      <c r="BF346" s="142">
        <f>AZ346-BC346</f>
        <v>0</v>
      </c>
    </row>
    <row r="347" spans="1:58" ht="20" thickBot="1">
      <c r="B347" s="3"/>
      <c r="P347" s="12"/>
      <c r="AP347" s="234"/>
      <c r="AT347" s="231"/>
      <c r="AU347" s="60"/>
      <c r="AV347" s="60"/>
      <c r="AW347" s="60"/>
      <c r="AX347" s="236" t="s">
        <v>87</v>
      </c>
      <c r="AY347" s="239"/>
      <c r="AZ347" s="240"/>
      <c r="BB347" s="239">
        <v>0</v>
      </c>
      <c r="BC347" s="240"/>
      <c r="BE347" s="142">
        <f t="shared" ref="BE347:BF371" si="315">AY347-BB347</f>
        <v>0</v>
      </c>
      <c r="BF347" s="142">
        <f t="shared" si="315"/>
        <v>0</v>
      </c>
    </row>
    <row r="348" spans="1:58" ht="20" thickBot="1">
      <c r="B348" s="3"/>
      <c r="AT348" s="232"/>
      <c r="AU348" s="60"/>
      <c r="AV348" s="60"/>
      <c r="AW348" s="60"/>
      <c r="AX348" s="236" t="s">
        <v>88</v>
      </c>
      <c r="AY348" s="239">
        <v>0</v>
      </c>
      <c r="AZ348" s="240">
        <v>121</v>
      </c>
      <c r="BB348" s="239">
        <v>255</v>
      </c>
      <c r="BC348" s="240"/>
      <c r="BE348" s="142">
        <f t="shared" si="315"/>
        <v>-255</v>
      </c>
      <c r="BF348" s="142">
        <f t="shared" si="315"/>
        <v>121</v>
      </c>
    </row>
    <row r="349" spans="1:58" ht="20" thickBot="1">
      <c r="B349" s="3"/>
      <c r="AT349" s="231"/>
      <c r="AU349" s="60"/>
      <c r="AV349" s="60"/>
      <c r="AW349" s="60"/>
      <c r="AX349" s="236" t="s">
        <v>89</v>
      </c>
      <c r="AY349" s="239"/>
      <c r="AZ349" s="240"/>
      <c r="BB349" s="239">
        <v>0</v>
      </c>
      <c r="BC349" s="240"/>
      <c r="BE349" s="142">
        <f t="shared" si="315"/>
        <v>0</v>
      </c>
      <c r="BF349" s="142">
        <f t="shared" si="315"/>
        <v>0</v>
      </c>
    </row>
    <row r="350" spans="1:58" ht="20" thickBot="1">
      <c r="B350" s="3"/>
      <c r="AT350" s="232"/>
      <c r="AU350" s="60"/>
      <c r="AV350" s="60"/>
      <c r="AW350" s="60"/>
      <c r="AX350" s="236" t="s">
        <v>90</v>
      </c>
      <c r="AY350" s="239">
        <v>0</v>
      </c>
      <c r="AZ350" s="240">
        <v>140</v>
      </c>
      <c r="BB350" s="239">
        <v>0</v>
      </c>
      <c r="BC350" s="240"/>
      <c r="BE350" s="142">
        <f t="shared" si="315"/>
        <v>0</v>
      </c>
      <c r="BF350" s="142">
        <f t="shared" si="315"/>
        <v>140</v>
      </c>
    </row>
    <row r="351" spans="1:58" ht="20" thickBot="1">
      <c r="B351" s="3"/>
      <c r="AT351" s="231"/>
      <c r="AU351" s="60"/>
      <c r="AV351" s="60"/>
      <c r="AW351" s="60"/>
      <c r="AX351" s="236" t="s">
        <v>91</v>
      </c>
      <c r="AY351" s="239"/>
      <c r="AZ351" s="240"/>
      <c r="BB351" s="239">
        <v>0</v>
      </c>
      <c r="BC351" s="240"/>
      <c r="BE351" s="142">
        <f t="shared" si="315"/>
        <v>0</v>
      </c>
      <c r="BF351" s="142">
        <f t="shared" si="315"/>
        <v>0</v>
      </c>
    </row>
    <row r="352" spans="1:58" ht="20" thickBot="1">
      <c r="B352" s="3"/>
      <c r="AT352" s="232"/>
      <c r="AU352" s="60"/>
      <c r="AV352" s="60"/>
      <c r="AW352" s="60"/>
      <c r="AX352" s="236" t="s">
        <v>92</v>
      </c>
      <c r="AY352" s="239"/>
      <c r="AZ352" s="240"/>
      <c r="BB352" s="239">
        <v>0</v>
      </c>
      <c r="BC352" s="240"/>
      <c r="BE352" s="142">
        <f t="shared" si="315"/>
        <v>0</v>
      </c>
      <c r="BF352" s="142">
        <f t="shared" si="315"/>
        <v>0</v>
      </c>
    </row>
    <row r="353" spans="2:58" ht="20" thickBot="1">
      <c r="B353" s="3"/>
      <c r="AT353" s="231"/>
      <c r="AU353" s="60"/>
      <c r="AV353" s="60"/>
      <c r="AW353" s="60"/>
      <c r="AX353" s="236" t="s">
        <v>93</v>
      </c>
      <c r="AY353" s="239"/>
      <c r="AZ353" s="240"/>
      <c r="BB353" s="239">
        <v>0</v>
      </c>
      <c r="BC353" s="240"/>
      <c r="BE353" s="142">
        <f t="shared" si="315"/>
        <v>0</v>
      </c>
      <c r="BF353" s="142">
        <f t="shared" si="315"/>
        <v>0</v>
      </c>
    </row>
    <row r="354" spans="2:58" ht="20" thickBot="1">
      <c r="B354" s="3"/>
      <c r="AT354" s="231"/>
      <c r="AU354" s="60"/>
      <c r="AV354" s="60"/>
      <c r="AW354" s="60"/>
      <c r="AX354" s="236" t="s">
        <v>94</v>
      </c>
      <c r="AY354" s="239"/>
      <c r="AZ354" s="240"/>
      <c r="BB354" s="239">
        <v>0</v>
      </c>
      <c r="BC354" s="240"/>
      <c r="BE354" s="142">
        <f t="shared" si="315"/>
        <v>0</v>
      </c>
      <c r="BF354" s="142">
        <f t="shared" si="315"/>
        <v>0</v>
      </c>
    </row>
    <row r="355" spans="2:58" ht="20" thickBot="1">
      <c r="B355" s="3"/>
      <c r="AT355" s="231"/>
      <c r="AU355" s="60"/>
      <c r="AV355" s="60"/>
      <c r="AW355" s="60"/>
      <c r="AX355" s="236" t="s">
        <v>95</v>
      </c>
      <c r="AY355" s="239"/>
      <c r="AZ355" s="240"/>
      <c r="BB355" s="239">
        <v>0</v>
      </c>
      <c r="BC355" s="240"/>
      <c r="BE355" s="142">
        <f t="shared" si="315"/>
        <v>0</v>
      </c>
      <c r="BF355" s="142">
        <f t="shared" si="315"/>
        <v>0</v>
      </c>
    </row>
    <row r="356" spans="2:58" ht="20" thickBot="1">
      <c r="B356" s="3"/>
      <c r="AT356" s="231"/>
      <c r="AU356" s="60"/>
      <c r="AV356" s="60"/>
      <c r="AW356" s="60"/>
      <c r="AX356" s="236" t="s">
        <v>96</v>
      </c>
      <c r="AY356" s="239"/>
      <c r="AZ356" s="240"/>
      <c r="BB356" s="239">
        <v>0</v>
      </c>
      <c r="BC356" s="240"/>
      <c r="BE356" s="142">
        <f t="shared" si="315"/>
        <v>0</v>
      </c>
      <c r="BF356" s="142">
        <f t="shared" si="315"/>
        <v>0</v>
      </c>
    </row>
    <row r="357" spans="2:58" ht="20" thickBot="1">
      <c r="B357" s="3"/>
      <c r="AT357" s="231"/>
      <c r="AU357" s="60"/>
      <c r="AV357" s="60"/>
      <c r="AW357" s="60"/>
      <c r="AX357" s="236" t="s">
        <v>97</v>
      </c>
      <c r="AY357" s="239"/>
      <c r="AZ357" s="240"/>
      <c r="BB357" s="239">
        <v>0</v>
      </c>
      <c r="BC357" s="240"/>
      <c r="BE357" s="142">
        <f t="shared" si="315"/>
        <v>0</v>
      </c>
      <c r="BF357" s="142">
        <f t="shared" si="315"/>
        <v>0</v>
      </c>
    </row>
    <row r="358" spans="2:58" ht="20" thickBot="1">
      <c r="B358" s="3"/>
      <c r="AT358" s="231"/>
      <c r="AU358" s="60"/>
      <c r="AV358" s="60"/>
      <c r="AW358" s="60"/>
      <c r="AX358" s="236" t="s">
        <v>98</v>
      </c>
      <c r="AY358" s="239"/>
      <c r="AZ358" s="240"/>
      <c r="BB358" s="239">
        <v>0</v>
      </c>
      <c r="BC358" s="240"/>
      <c r="BE358" s="142">
        <f t="shared" si="315"/>
        <v>0</v>
      </c>
      <c r="BF358" s="142">
        <f t="shared" si="315"/>
        <v>0</v>
      </c>
    </row>
    <row r="359" spans="2:58" ht="20" thickBot="1">
      <c r="B359" s="3"/>
      <c r="AT359" s="231"/>
      <c r="AU359" s="60"/>
      <c r="AV359" s="60"/>
      <c r="AW359" s="60"/>
      <c r="AX359" s="236" t="s">
        <v>99</v>
      </c>
      <c r="AY359" s="239"/>
      <c r="AZ359" s="240"/>
      <c r="BB359" s="239">
        <v>0</v>
      </c>
      <c r="BC359" s="240"/>
      <c r="BE359" s="142">
        <f t="shared" si="315"/>
        <v>0</v>
      </c>
      <c r="BF359" s="142">
        <f t="shared" si="315"/>
        <v>0</v>
      </c>
    </row>
    <row r="360" spans="2:58" ht="20" thickBot="1">
      <c r="B360" s="3"/>
      <c r="AT360" s="231"/>
      <c r="AU360" s="60"/>
      <c r="AV360" s="60"/>
      <c r="AW360" s="60"/>
      <c r="AX360" s="236" t="s">
        <v>100</v>
      </c>
      <c r="AY360" s="239"/>
      <c r="AZ360" s="240"/>
      <c r="BB360" s="239">
        <v>0</v>
      </c>
      <c r="BC360" s="240"/>
      <c r="BE360" s="142">
        <f t="shared" si="315"/>
        <v>0</v>
      </c>
      <c r="BF360" s="142">
        <f t="shared" si="315"/>
        <v>0</v>
      </c>
    </row>
    <row r="361" spans="2:58" ht="20" thickBot="1">
      <c r="B361" s="3"/>
      <c r="AT361" s="230"/>
      <c r="AU361" s="60"/>
      <c r="AV361" s="60"/>
      <c r="AW361" s="60"/>
      <c r="AX361" s="236" t="s">
        <v>101</v>
      </c>
      <c r="AY361" s="239"/>
      <c r="AZ361" s="240"/>
      <c r="BB361" s="239">
        <v>0</v>
      </c>
      <c r="BC361" s="240"/>
      <c r="BE361" s="142">
        <f t="shared" si="315"/>
        <v>0</v>
      </c>
      <c r="BF361" s="142">
        <f t="shared" si="315"/>
        <v>0</v>
      </c>
    </row>
    <row r="362" spans="2:58" ht="20" thickBot="1">
      <c r="B362" s="3"/>
      <c r="AT362" s="231"/>
      <c r="AU362" s="60"/>
      <c r="AV362" s="60"/>
      <c r="AW362" s="60"/>
      <c r="AX362" s="236" t="s">
        <v>102</v>
      </c>
      <c r="AY362" s="239"/>
      <c r="AZ362" s="240"/>
      <c r="BB362" s="239">
        <v>0</v>
      </c>
      <c r="BC362" s="240"/>
      <c r="BE362" s="142">
        <f t="shared" si="315"/>
        <v>0</v>
      </c>
      <c r="BF362" s="142">
        <f t="shared" si="315"/>
        <v>0</v>
      </c>
    </row>
    <row r="363" spans="2:58" ht="20" thickBot="1">
      <c r="B363" s="3"/>
      <c r="AL363" s="3"/>
      <c r="AM363" s="3"/>
      <c r="AN363" s="3"/>
      <c r="AP363" s="3"/>
      <c r="AQ363" s="3"/>
      <c r="AT363" s="232"/>
      <c r="AU363" s="60"/>
      <c r="AV363" s="60"/>
      <c r="AW363" s="60"/>
      <c r="AX363" s="236" t="s">
        <v>103</v>
      </c>
      <c r="AY363" s="239">
        <v>1132</v>
      </c>
      <c r="AZ363" s="240">
        <v>1315</v>
      </c>
      <c r="BB363" s="239">
        <v>0</v>
      </c>
      <c r="BC363" s="240"/>
      <c r="BE363" s="142">
        <f t="shared" si="315"/>
        <v>1132</v>
      </c>
      <c r="BF363" s="142">
        <f t="shared" si="315"/>
        <v>1315</v>
      </c>
    </row>
    <row r="364" spans="2:58" ht="20" thickBot="1">
      <c r="B364" s="3" t="s">
        <v>132</v>
      </c>
      <c r="C364" s="3">
        <v>450</v>
      </c>
      <c r="D364" s="3">
        <v>120</v>
      </c>
      <c r="E364" s="3">
        <f>D364/C364</f>
        <v>0.26666666666666666</v>
      </c>
      <c r="AL364" s="3"/>
      <c r="AM364" s="3"/>
      <c r="AN364" s="3"/>
      <c r="AP364" s="3"/>
      <c r="AQ364" s="3"/>
      <c r="AT364" s="231"/>
      <c r="AU364" s="60"/>
      <c r="AV364" s="60"/>
      <c r="AW364" s="60"/>
      <c r="AX364" s="236" t="s">
        <v>135</v>
      </c>
      <c r="AY364" s="239">
        <v>3349</v>
      </c>
      <c r="AZ364" s="240">
        <v>3700</v>
      </c>
      <c r="BB364" s="239">
        <v>0</v>
      </c>
      <c r="BC364" s="240"/>
      <c r="BE364" s="142">
        <f t="shared" si="315"/>
        <v>3349</v>
      </c>
      <c r="BF364" s="142">
        <f t="shared" si="315"/>
        <v>3700</v>
      </c>
    </row>
    <row r="365" spans="2:58" ht="20" thickBot="1">
      <c r="B365" s="3" t="s">
        <v>133</v>
      </c>
      <c r="C365" s="3">
        <v>360</v>
      </c>
      <c r="D365" s="3">
        <f>C365*E365</f>
        <v>96</v>
      </c>
      <c r="E365" s="3">
        <f>E364</f>
        <v>0.26666666666666666</v>
      </c>
      <c r="AL365" s="3"/>
      <c r="AM365" s="3"/>
      <c r="AN365" s="3"/>
      <c r="AP365" s="3"/>
      <c r="AQ365" s="3"/>
      <c r="AT365" s="232"/>
      <c r="AU365" s="60"/>
      <c r="AV365" s="60"/>
      <c r="AW365" s="60"/>
      <c r="AX365" s="236" t="s">
        <v>104</v>
      </c>
      <c r="AY365" s="239">
        <v>4086</v>
      </c>
      <c r="AZ365" s="240">
        <v>3508</v>
      </c>
      <c r="BB365" s="239">
        <v>1212</v>
      </c>
      <c r="BC365" s="240"/>
      <c r="BE365" s="142">
        <f t="shared" si="315"/>
        <v>2874</v>
      </c>
      <c r="BF365" s="142">
        <f t="shared" si="315"/>
        <v>3508</v>
      </c>
    </row>
    <row r="366" spans="2:58" ht="20" thickBot="1">
      <c r="B366" s="3"/>
      <c r="C366" s="274">
        <f>C365/C364</f>
        <v>0.8</v>
      </c>
      <c r="AL366" s="3"/>
      <c r="AM366" s="3"/>
      <c r="AN366" s="3"/>
      <c r="AP366" s="3"/>
      <c r="AQ366" s="3"/>
      <c r="AT366" s="232"/>
      <c r="AU366" s="60"/>
      <c r="AV366" s="60"/>
      <c r="AW366" s="60"/>
      <c r="AX366" s="236" t="s">
        <v>127</v>
      </c>
      <c r="AY366" s="239">
        <v>1085</v>
      </c>
      <c r="AZ366" s="240">
        <v>1298</v>
      </c>
      <c r="BB366" s="239">
        <v>1600</v>
      </c>
      <c r="BC366" s="240"/>
      <c r="BE366" s="142">
        <f t="shared" si="315"/>
        <v>-515</v>
      </c>
      <c r="BF366" s="142">
        <f t="shared" si="315"/>
        <v>1298</v>
      </c>
    </row>
    <row r="367" spans="2:58" ht="19.5" customHeight="1" thickBot="1">
      <c r="B367" s="3"/>
      <c r="AL367" s="3"/>
      <c r="AM367" s="3"/>
      <c r="AN367" s="3"/>
      <c r="AP367" s="3"/>
      <c r="AQ367" s="3"/>
      <c r="AT367" s="231"/>
      <c r="AU367" s="60"/>
      <c r="AV367" s="60"/>
      <c r="AW367" s="60"/>
      <c r="AX367" s="236" t="s">
        <v>105</v>
      </c>
      <c r="AY367" s="239"/>
      <c r="AZ367" s="240"/>
      <c r="BB367" s="239">
        <v>0</v>
      </c>
      <c r="BC367" s="240"/>
      <c r="BE367" s="142">
        <f t="shared" si="315"/>
        <v>0</v>
      </c>
      <c r="BF367" s="142">
        <f t="shared" si="315"/>
        <v>0</v>
      </c>
    </row>
    <row r="368" spans="2:58" ht="19.5" customHeight="1" thickBot="1">
      <c r="B368" s="3"/>
      <c r="E368" s="315" t="s">
        <v>88</v>
      </c>
      <c r="F368" s="317">
        <v>40</v>
      </c>
      <c r="G368" s="317">
        <v>40</v>
      </c>
      <c r="H368" s="317">
        <v>40</v>
      </c>
      <c r="I368" s="317">
        <v>40</v>
      </c>
      <c r="J368" s="317">
        <v>40</v>
      </c>
      <c r="K368" s="317">
        <v>40</v>
      </c>
      <c r="L368" s="317">
        <v>40</v>
      </c>
      <c r="M368" s="317">
        <v>40</v>
      </c>
      <c r="N368" s="317">
        <v>40</v>
      </c>
      <c r="O368" s="317">
        <v>40</v>
      </c>
      <c r="P368" s="317">
        <v>40</v>
      </c>
      <c r="Q368" s="317">
        <v>40</v>
      </c>
      <c r="R368" s="317">
        <v>40</v>
      </c>
      <c r="S368" s="317">
        <v>40</v>
      </c>
      <c r="T368" s="317">
        <v>40</v>
      </c>
      <c r="U368" s="317">
        <v>40</v>
      </c>
      <c r="V368" s="317">
        <v>40</v>
      </c>
      <c r="W368" s="317">
        <v>40</v>
      </c>
      <c r="X368" s="317">
        <v>40</v>
      </c>
      <c r="Y368" s="317">
        <v>40</v>
      </c>
      <c r="Z368" s="317">
        <v>40</v>
      </c>
      <c r="AA368" s="317">
        <v>40</v>
      </c>
      <c r="AB368" s="317">
        <v>40</v>
      </c>
      <c r="AC368" s="317">
        <v>40</v>
      </c>
      <c r="AD368" s="317">
        <v>40</v>
      </c>
      <c r="AE368" s="317">
        <v>40</v>
      </c>
      <c r="AF368" s="317">
        <v>40</v>
      </c>
      <c r="AG368" s="317">
        <v>40</v>
      </c>
      <c r="AH368" s="317">
        <v>40</v>
      </c>
      <c r="AI368" s="317">
        <v>40</v>
      </c>
      <c r="AJ368" s="317">
        <v>40</v>
      </c>
      <c r="AL368" s="3"/>
      <c r="AM368" s="3"/>
      <c r="AN368" s="3"/>
      <c r="AP368" s="3"/>
      <c r="AQ368" s="3"/>
      <c r="AT368" s="231"/>
      <c r="AU368" s="60"/>
      <c r="AV368" s="60"/>
      <c r="AW368" s="60"/>
      <c r="AX368" s="236" t="s">
        <v>124</v>
      </c>
      <c r="AY368" s="271"/>
      <c r="AZ368" s="272"/>
      <c r="BB368" s="239">
        <v>2773</v>
      </c>
      <c r="BC368" s="240"/>
      <c r="BE368" s="142">
        <f t="shared" si="315"/>
        <v>-2773</v>
      </c>
      <c r="BF368" s="142">
        <f t="shared" si="315"/>
        <v>0</v>
      </c>
    </row>
    <row r="369" spans="2:58" ht="20" thickBot="1">
      <c r="B369" s="3"/>
      <c r="E369" s="315" t="s">
        <v>138</v>
      </c>
      <c r="F369" s="317">
        <v>40</v>
      </c>
      <c r="G369" s="317">
        <v>40</v>
      </c>
      <c r="H369" s="317">
        <v>40</v>
      </c>
      <c r="I369" s="317">
        <v>40</v>
      </c>
      <c r="J369" s="317">
        <v>40</v>
      </c>
      <c r="K369" s="317">
        <v>40</v>
      </c>
      <c r="L369" s="317">
        <v>40</v>
      </c>
      <c r="M369" s="317">
        <v>40</v>
      </c>
      <c r="N369" s="317">
        <v>40</v>
      </c>
      <c r="O369" s="317">
        <v>40</v>
      </c>
      <c r="P369" s="317">
        <v>40</v>
      </c>
      <c r="Q369" s="317">
        <v>40</v>
      </c>
      <c r="R369" s="317">
        <v>40</v>
      </c>
      <c r="S369" s="317">
        <v>40</v>
      </c>
      <c r="T369" s="317">
        <v>40</v>
      </c>
      <c r="U369" s="317">
        <v>40</v>
      </c>
      <c r="V369" s="317">
        <v>40</v>
      </c>
      <c r="W369" s="317">
        <v>40</v>
      </c>
      <c r="X369" s="317">
        <v>40</v>
      </c>
      <c r="Y369" s="317">
        <v>40</v>
      </c>
      <c r="Z369" s="317">
        <v>40</v>
      </c>
      <c r="AA369" s="317">
        <v>40</v>
      </c>
      <c r="AB369" s="317">
        <v>40</v>
      </c>
      <c r="AC369" s="317">
        <v>40</v>
      </c>
      <c r="AD369" s="317">
        <v>40</v>
      </c>
      <c r="AE369" s="317">
        <v>40</v>
      </c>
      <c r="AF369" s="317">
        <v>40</v>
      </c>
      <c r="AG369" s="317">
        <v>40</v>
      </c>
      <c r="AH369" s="317">
        <v>40</v>
      </c>
      <c r="AI369" s="317">
        <v>40</v>
      </c>
      <c r="AJ369" s="317">
        <v>40</v>
      </c>
      <c r="AL369" s="3"/>
      <c r="AM369" s="3"/>
      <c r="AN369" s="3"/>
      <c r="AP369" s="3"/>
      <c r="AQ369" s="3"/>
      <c r="AT369" s="232"/>
      <c r="AU369" s="60"/>
      <c r="AV369" s="60"/>
      <c r="AW369" s="60"/>
      <c r="AX369" s="236" t="s">
        <v>84</v>
      </c>
      <c r="AY369" s="241">
        <v>452</v>
      </c>
      <c r="AZ369" s="242">
        <v>0</v>
      </c>
      <c r="BB369" s="241">
        <v>983</v>
      </c>
      <c r="BC369" s="242"/>
      <c r="BE369" s="142">
        <f t="shared" si="315"/>
        <v>-531</v>
      </c>
      <c r="BF369" s="142">
        <f t="shared" si="315"/>
        <v>0</v>
      </c>
    </row>
    <row r="370" spans="2:58" ht="20" thickBot="1">
      <c r="B370" s="3"/>
      <c r="E370" s="315" t="s">
        <v>139</v>
      </c>
      <c r="F370" s="317">
        <v>49</v>
      </c>
      <c r="G370" s="317">
        <v>49</v>
      </c>
      <c r="H370" s="317">
        <v>49</v>
      </c>
      <c r="I370" s="317">
        <v>49</v>
      </c>
      <c r="J370" s="317">
        <v>49</v>
      </c>
      <c r="K370" s="317">
        <v>49</v>
      </c>
      <c r="L370" s="317">
        <v>49</v>
      </c>
      <c r="M370" s="317">
        <v>49</v>
      </c>
      <c r="N370" s="317">
        <v>49</v>
      </c>
      <c r="O370" s="317">
        <v>49</v>
      </c>
      <c r="P370" s="317">
        <v>49</v>
      </c>
      <c r="Q370" s="317">
        <v>49</v>
      </c>
      <c r="R370" s="317">
        <v>49</v>
      </c>
      <c r="S370" s="317">
        <v>49</v>
      </c>
      <c r="T370" s="317">
        <v>49</v>
      </c>
      <c r="U370" s="317">
        <v>49</v>
      </c>
      <c r="V370" s="317">
        <v>49</v>
      </c>
      <c r="W370" s="317">
        <v>49</v>
      </c>
      <c r="X370" s="317">
        <v>49</v>
      </c>
      <c r="Y370" s="317">
        <v>49</v>
      </c>
      <c r="Z370" s="317">
        <v>49</v>
      </c>
      <c r="AA370" s="317">
        <v>49</v>
      </c>
      <c r="AB370" s="317">
        <v>49</v>
      </c>
      <c r="AC370" s="317">
        <v>49</v>
      </c>
      <c r="AD370" s="317">
        <v>49</v>
      </c>
      <c r="AE370" s="317">
        <v>49</v>
      </c>
      <c r="AF370" s="317">
        <v>49</v>
      </c>
      <c r="AG370" s="317">
        <v>49</v>
      </c>
      <c r="AH370" s="317">
        <v>49</v>
      </c>
      <c r="AI370" s="317">
        <v>49</v>
      </c>
      <c r="AJ370" s="317">
        <v>49</v>
      </c>
      <c r="AL370" s="3"/>
      <c r="AM370" s="3"/>
      <c r="AN370" s="3"/>
      <c r="AP370" s="3"/>
      <c r="AQ370" s="3"/>
      <c r="AT370" s="232"/>
      <c r="AU370" s="60"/>
      <c r="AV370" s="60"/>
      <c r="AW370" s="60"/>
      <c r="AX370" s="236" t="s">
        <v>123</v>
      </c>
      <c r="AY370" s="241">
        <v>243</v>
      </c>
      <c r="AZ370" s="242">
        <v>747</v>
      </c>
      <c r="BB370" s="241">
        <v>0</v>
      </c>
      <c r="BC370" s="242"/>
      <c r="BE370" s="142">
        <f t="shared" si="315"/>
        <v>243</v>
      </c>
      <c r="BF370" s="142">
        <f t="shared" si="315"/>
        <v>747</v>
      </c>
    </row>
    <row r="371" spans="2:58" ht="19.5" customHeight="1">
      <c r="B371" s="3"/>
      <c r="E371" s="315" t="s">
        <v>104</v>
      </c>
      <c r="F371" s="317">
        <v>49</v>
      </c>
      <c r="G371" s="317">
        <v>49</v>
      </c>
      <c r="H371" s="317">
        <v>49</v>
      </c>
      <c r="I371" s="317">
        <v>49</v>
      </c>
      <c r="J371" s="317">
        <v>49</v>
      </c>
      <c r="K371" s="317">
        <v>49</v>
      </c>
      <c r="L371" s="317">
        <v>49</v>
      </c>
      <c r="M371" s="317">
        <v>49</v>
      </c>
      <c r="N371" s="317">
        <v>49</v>
      </c>
      <c r="O371" s="317">
        <v>49</v>
      </c>
      <c r="P371" s="317">
        <v>49</v>
      </c>
      <c r="Q371" s="317">
        <v>49</v>
      </c>
      <c r="R371" s="317">
        <v>49</v>
      </c>
      <c r="S371" s="317">
        <v>49</v>
      </c>
      <c r="T371" s="317">
        <v>49</v>
      </c>
      <c r="U371" s="317">
        <v>49</v>
      </c>
      <c r="V371" s="317">
        <v>49</v>
      </c>
      <c r="W371" s="317">
        <v>49</v>
      </c>
      <c r="X371" s="317">
        <v>49</v>
      </c>
      <c r="Y371" s="317">
        <v>49</v>
      </c>
      <c r="Z371" s="317">
        <v>49</v>
      </c>
      <c r="AA371" s="317">
        <v>49</v>
      </c>
      <c r="AB371" s="317">
        <v>49</v>
      </c>
      <c r="AC371" s="317">
        <v>49</v>
      </c>
      <c r="AD371" s="317">
        <v>49</v>
      </c>
      <c r="AE371" s="317">
        <v>49</v>
      </c>
      <c r="AF371" s="317">
        <v>49</v>
      </c>
      <c r="AG371" s="317">
        <v>49</v>
      </c>
      <c r="AH371" s="317">
        <v>49</v>
      </c>
      <c r="AI371" s="317">
        <v>49</v>
      </c>
      <c r="AJ371" s="317">
        <v>49</v>
      </c>
      <c r="AL371" s="3"/>
      <c r="AM371" s="3"/>
      <c r="AN371" s="3"/>
      <c r="AP371" s="3"/>
      <c r="AQ371" s="3"/>
      <c r="AT371" s="231"/>
      <c r="AU371" s="60"/>
      <c r="AV371" s="60"/>
      <c r="AW371" s="60"/>
      <c r="AX371" s="236" t="s">
        <v>80</v>
      </c>
      <c r="AY371" s="143">
        <f>SUM(AY346:AY370)</f>
        <v>10347</v>
      </c>
      <c r="AZ371" s="143">
        <f>SUM(AZ346:AZ370)</f>
        <v>10829</v>
      </c>
      <c r="BB371" s="143">
        <f>SUM(BB346:BB370)</f>
        <v>6823</v>
      </c>
      <c r="BC371" s="143">
        <f>SUM(BC346:BC370)</f>
        <v>0</v>
      </c>
      <c r="BE371" s="142">
        <f t="shared" si="315"/>
        <v>3524</v>
      </c>
      <c r="BF371" s="142">
        <f t="shared" si="315"/>
        <v>10829</v>
      </c>
    </row>
    <row r="372" spans="2:58" ht="19">
      <c r="B372" s="3"/>
      <c r="E372" s="315" t="s">
        <v>140</v>
      </c>
      <c r="F372" s="317">
        <v>49</v>
      </c>
      <c r="G372" s="317">
        <v>49</v>
      </c>
      <c r="H372" s="317">
        <v>49</v>
      </c>
      <c r="I372" s="317">
        <v>49</v>
      </c>
      <c r="J372" s="317">
        <v>49</v>
      </c>
      <c r="K372" s="317">
        <v>49</v>
      </c>
      <c r="L372" s="317">
        <v>49</v>
      </c>
      <c r="M372" s="317">
        <v>49</v>
      </c>
      <c r="N372" s="317">
        <v>49</v>
      </c>
      <c r="O372" s="317">
        <v>49</v>
      </c>
      <c r="P372" s="317">
        <v>49</v>
      </c>
      <c r="Q372" s="317">
        <v>49</v>
      </c>
      <c r="R372" s="317">
        <v>49</v>
      </c>
      <c r="S372" s="317">
        <v>49</v>
      </c>
      <c r="T372" s="317">
        <v>49</v>
      </c>
      <c r="U372" s="317">
        <v>49</v>
      </c>
      <c r="V372" s="317">
        <v>49</v>
      </c>
      <c r="W372" s="317">
        <v>49</v>
      </c>
      <c r="X372" s="317">
        <v>49</v>
      </c>
      <c r="Y372" s="317">
        <v>49</v>
      </c>
      <c r="Z372" s="317">
        <v>49</v>
      </c>
      <c r="AA372" s="317">
        <v>49</v>
      </c>
      <c r="AB372" s="317">
        <v>49</v>
      </c>
      <c r="AC372" s="317">
        <v>49</v>
      </c>
      <c r="AD372" s="317">
        <v>49</v>
      </c>
      <c r="AE372" s="317">
        <v>49</v>
      </c>
      <c r="AF372" s="317">
        <v>49</v>
      </c>
      <c r="AG372" s="317">
        <v>49</v>
      </c>
      <c r="AH372" s="317">
        <v>49</v>
      </c>
      <c r="AI372" s="317">
        <v>49</v>
      </c>
      <c r="AJ372" s="317">
        <v>49</v>
      </c>
      <c r="AL372" s="3"/>
      <c r="AM372" s="3"/>
      <c r="AN372" s="3"/>
      <c r="AP372" s="3"/>
      <c r="AQ372" s="3"/>
      <c r="AT372" s="231"/>
      <c r="AU372" s="60"/>
      <c r="AV372" s="60"/>
      <c r="AW372" s="60"/>
      <c r="AX372" s="60"/>
    </row>
    <row r="373" spans="2:58" ht="18.75" customHeight="1">
      <c r="B373" s="3"/>
      <c r="E373" s="315" t="s">
        <v>141</v>
      </c>
      <c r="F373" s="317">
        <v>49</v>
      </c>
      <c r="G373" s="317">
        <v>49</v>
      </c>
      <c r="H373" s="317">
        <v>49</v>
      </c>
      <c r="I373" s="317">
        <v>49</v>
      </c>
      <c r="J373" s="317">
        <v>49</v>
      </c>
      <c r="K373" s="317">
        <v>49</v>
      </c>
      <c r="L373" s="317">
        <v>49</v>
      </c>
      <c r="M373" s="317">
        <v>49</v>
      </c>
      <c r="N373" s="317">
        <v>49</v>
      </c>
      <c r="O373" s="317">
        <v>49</v>
      </c>
      <c r="P373" s="317">
        <v>49</v>
      </c>
      <c r="Q373" s="317">
        <v>49</v>
      </c>
      <c r="R373" s="317">
        <v>49</v>
      </c>
      <c r="S373" s="317">
        <v>49</v>
      </c>
      <c r="T373" s="317">
        <v>49</v>
      </c>
      <c r="U373" s="317">
        <v>49</v>
      </c>
      <c r="V373" s="317">
        <v>49</v>
      </c>
      <c r="W373" s="317">
        <v>49</v>
      </c>
      <c r="X373" s="317">
        <v>49</v>
      </c>
      <c r="Y373" s="317">
        <v>49</v>
      </c>
      <c r="Z373" s="317">
        <v>49</v>
      </c>
      <c r="AA373" s="317">
        <v>49</v>
      </c>
      <c r="AB373" s="317">
        <v>49</v>
      </c>
      <c r="AC373" s="317">
        <v>49</v>
      </c>
      <c r="AD373" s="317">
        <v>49</v>
      </c>
      <c r="AE373" s="317">
        <v>49</v>
      </c>
      <c r="AF373" s="317">
        <v>49</v>
      </c>
      <c r="AG373" s="317">
        <v>49</v>
      </c>
      <c r="AH373" s="317">
        <v>49</v>
      </c>
      <c r="AI373" s="317">
        <v>49</v>
      </c>
      <c r="AJ373" s="317">
        <v>49</v>
      </c>
      <c r="AL373" s="3"/>
      <c r="AM373" s="3"/>
      <c r="AN373" s="3"/>
      <c r="AP373" s="3"/>
      <c r="AQ373" s="3"/>
      <c r="AT373" s="231"/>
      <c r="AU373" s="60"/>
      <c r="AV373" s="60"/>
      <c r="AW373" s="60"/>
      <c r="AX373" s="60"/>
    </row>
    <row r="374" spans="2:58" ht="19">
      <c r="B374" s="3"/>
      <c r="E374" s="315" t="s">
        <v>84</v>
      </c>
      <c r="F374" s="317">
        <v>40</v>
      </c>
      <c r="G374" s="317">
        <v>40</v>
      </c>
      <c r="H374" s="317">
        <v>40</v>
      </c>
      <c r="I374" s="317">
        <v>40</v>
      </c>
      <c r="J374" s="317">
        <v>40</v>
      </c>
      <c r="K374" s="317">
        <v>40</v>
      </c>
      <c r="L374" s="317">
        <v>40</v>
      </c>
      <c r="M374" s="317">
        <v>40</v>
      </c>
      <c r="N374" s="317">
        <v>40</v>
      </c>
      <c r="O374" s="317">
        <v>40</v>
      </c>
      <c r="P374" s="317">
        <v>40</v>
      </c>
      <c r="Q374" s="317">
        <v>40</v>
      </c>
      <c r="R374" s="317">
        <v>40</v>
      </c>
      <c r="S374" s="317">
        <v>40</v>
      </c>
      <c r="T374" s="317">
        <v>40</v>
      </c>
      <c r="U374" s="317">
        <v>40</v>
      </c>
      <c r="V374" s="317">
        <v>40</v>
      </c>
      <c r="W374" s="317">
        <v>40</v>
      </c>
      <c r="X374" s="317">
        <v>40</v>
      </c>
      <c r="Y374" s="317">
        <v>40</v>
      </c>
      <c r="Z374" s="317">
        <v>40</v>
      </c>
      <c r="AA374" s="317">
        <v>40</v>
      </c>
      <c r="AB374" s="317">
        <v>40</v>
      </c>
      <c r="AC374" s="317">
        <v>40</v>
      </c>
      <c r="AD374" s="317">
        <v>40</v>
      </c>
      <c r="AE374" s="317">
        <v>40</v>
      </c>
      <c r="AF374" s="317">
        <v>40</v>
      </c>
      <c r="AG374" s="317">
        <v>40</v>
      </c>
      <c r="AH374" s="317">
        <v>40</v>
      </c>
      <c r="AI374" s="317">
        <v>40</v>
      </c>
      <c r="AJ374" s="317">
        <v>40</v>
      </c>
      <c r="AL374" s="3"/>
      <c r="AM374" s="3"/>
      <c r="AN374" s="3"/>
      <c r="AP374" s="3"/>
      <c r="AQ374" s="3"/>
      <c r="AT374" s="232"/>
      <c r="AU374" s="60"/>
      <c r="AV374" s="60"/>
      <c r="AW374" s="60"/>
      <c r="AX374" s="60"/>
    </row>
    <row r="375" spans="2:58" ht="19">
      <c r="B375" s="3"/>
      <c r="E375" s="315" t="s">
        <v>142</v>
      </c>
      <c r="F375" s="317">
        <v>40</v>
      </c>
      <c r="G375" s="317">
        <v>40</v>
      </c>
      <c r="H375" s="317">
        <v>40</v>
      </c>
      <c r="I375" s="317">
        <v>40</v>
      </c>
      <c r="J375" s="317">
        <v>40</v>
      </c>
      <c r="K375" s="317">
        <v>40</v>
      </c>
      <c r="L375" s="317">
        <v>40</v>
      </c>
      <c r="M375" s="317">
        <v>40</v>
      </c>
      <c r="N375" s="317">
        <v>40</v>
      </c>
      <c r="O375" s="317">
        <v>40</v>
      </c>
      <c r="P375" s="317">
        <v>40</v>
      </c>
      <c r="Q375" s="317">
        <v>40</v>
      </c>
      <c r="R375" s="317">
        <v>40</v>
      </c>
      <c r="S375" s="317">
        <v>40</v>
      </c>
      <c r="T375" s="317">
        <v>40</v>
      </c>
      <c r="U375" s="317">
        <v>40</v>
      </c>
      <c r="V375" s="317">
        <v>40</v>
      </c>
      <c r="W375" s="317">
        <v>40</v>
      </c>
      <c r="X375" s="317">
        <v>40</v>
      </c>
      <c r="Y375" s="317">
        <v>40</v>
      </c>
      <c r="Z375" s="317">
        <v>40</v>
      </c>
      <c r="AA375" s="317">
        <v>40</v>
      </c>
      <c r="AB375" s="317">
        <v>40</v>
      </c>
      <c r="AC375" s="317">
        <v>40</v>
      </c>
      <c r="AD375" s="317">
        <v>40</v>
      </c>
      <c r="AE375" s="317">
        <v>40</v>
      </c>
      <c r="AF375" s="317">
        <v>40</v>
      </c>
      <c r="AG375" s="317">
        <v>40</v>
      </c>
      <c r="AH375" s="317">
        <v>40</v>
      </c>
      <c r="AI375" s="317">
        <v>40</v>
      </c>
      <c r="AJ375" s="317">
        <v>40</v>
      </c>
      <c r="AL375" s="3"/>
      <c r="AM375" s="3"/>
      <c r="AN375" s="3"/>
      <c r="AP375" s="3"/>
      <c r="AQ375" s="3"/>
      <c r="AT375" s="231"/>
      <c r="AU375" s="60"/>
      <c r="AV375" s="60"/>
      <c r="AW375" s="60"/>
      <c r="AX375" s="60"/>
    </row>
    <row r="376" spans="2:58" ht="19">
      <c r="B376" s="3"/>
      <c r="AL376" s="3"/>
      <c r="AM376" s="3"/>
      <c r="AN376" s="3"/>
      <c r="AP376" s="3"/>
      <c r="AQ376" s="3"/>
      <c r="AT376" s="232"/>
      <c r="AU376" s="60"/>
      <c r="AV376" s="60"/>
      <c r="AW376" s="60"/>
      <c r="AX376" s="60"/>
    </row>
    <row r="377" spans="2:58" ht="19">
      <c r="B377" s="3"/>
      <c r="AL377" s="3"/>
      <c r="AM377" s="3"/>
      <c r="AN377" s="3"/>
      <c r="AP377" s="3"/>
      <c r="AQ377" s="3"/>
      <c r="AT377" s="231"/>
      <c r="AU377" s="60"/>
      <c r="AV377" s="60"/>
      <c r="AW377" s="60"/>
      <c r="AX377" s="60"/>
    </row>
    <row r="378" spans="2:58" ht="19">
      <c r="B378" s="3"/>
      <c r="E378" s="315" t="s">
        <v>88</v>
      </c>
      <c r="F378" s="316">
        <f t="shared" ref="F378:AJ378" si="316">F43/F368</f>
        <v>4.5250000000000004</v>
      </c>
      <c r="G378" s="316">
        <f t="shared" si="316"/>
        <v>4.125</v>
      </c>
      <c r="H378" s="316">
        <f t="shared" si="316"/>
        <v>9.65</v>
      </c>
      <c r="I378" s="316">
        <f t="shared" si="316"/>
        <v>11.324999999999999</v>
      </c>
      <c r="J378" s="316">
        <f t="shared" si="316"/>
        <v>11.324999999999999</v>
      </c>
      <c r="K378" s="316">
        <f t="shared" si="316"/>
        <v>9.8249999999999993</v>
      </c>
      <c r="L378" s="316">
        <f t="shared" si="316"/>
        <v>9.8249999999999993</v>
      </c>
      <c r="M378" s="316">
        <f t="shared" si="316"/>
        <v>9.8249999999999993</v>
      </c>
      <c r="N378" s="316">
        <f t="shared" si="316"/>
        <v>9.8249999999999993</v>
      </c>
      <c r="O378" s="316">
        <f t="shared" si="316"/>
        <v>8.3249999999999993</v>
      </c>
      <c r="P378" s="316">
        <f t="shared" si="316"/>
        <v>8.3249999999999993</v>
      </c>
      <c r="Q378" s="316">
        <f t="shared" si="316"/>
        <v>6.8250000000000002</v>
      </c>
      <c r="R378" s="316">
        <f t="shared" si="316"/>
        <v>6.8250000000000002</v>
      </c>
      <c r="S378" s="316">
        <f t="shared" si="316"/>
        <v>6.8250000000000002</v>
      </c>
      <c r="T378" s="316">
        <f t="shared" si="316"/>
        <v>6.8250000000000002</v>
      </c>
      <c r="U378" s="316">
        <f t="shared" si="316"/>
        <v>5.3250000000000002</v>
      </c>
      <c r="V378" s="316">
        <f t="shared" si="316"/>
        <v>5.3250000000000002</v>
      </c>
      <c r="W378" s="316">
        <f t="shared" si="316"/>
        <v>3.8250000000000002</v>
      </c>
      <c r="X378" s="316">
        <f t="shared" si="316"/>
        <v>3.8250000000000002</v>
      </c>
      <c r="Y378" s="316">
        <f t="shared" si="316"/>
        <v>3.8250000000000002</v>
      </c>
      <c r="Z378" s="316">
        <f t="shared" si="316"/>
        <v>3.8250000000000002</v>
      </c>
      <c r="AA378" s="316">
        <f t="shared" si="316"/>
        <v>3.8250000000000002</v>
      </c>
      <c r="AB378" s="316">
        <f t="shared" si="316"/>
        <v>3.8250000000000002</v>
      </c>
      <c r="AC378" s="316">
        <f t="shared" si="316"/>
        <v>3.8250000000000002</v>
      </c>
      <c r="AD378" s="316">
        <f t="shared" si="316"/>
        <v>3.8250000000000002</v>
      </c>
      <c r="AE378" s="316">
        <f t="shared" si="316"/>
        <v>3.8250000000000002</v>
      </c>
      <c r="AF378" s="316">
        <f t="shared" si="316"/>
        <v>3.8250000000000002</v>
      </c>
      <c r="AG378" s="316">
        <f t="shared" si="316"/>
        <v>3.8250000000000002</v>
      </c>
      <c r="AH378" s="316">
        <f t="shared" si="316"/>
        <v>3.8250000000000002</v>
      </c>
      <c r="AI378" s="316">
        <f t="shared" si="316"/>
        <v>2.8250000000000002</v>
      </c>
      <c r="AJ378" s="316">
        <f t="shared" si="316"/>
        <v>2.8250000000000002</v>
      </c>
      <c r="AL378" s="3"/>
      <c r="AM378" s="3"/>
      <c r="AN378" s="3"/>
      <c r="AP378" s="3"/>
      <c r="AQ378" s="3"/>
      <c r="AT378" s="232"/>
      <c r="AU378" s="60"/>
      <c r="AV378" s="60"/>
      <c r="AW378" s="60"/>
      <c r="AX378" s="60"/>
    </row>
    <row r="379" spans="2:58" ht="19">
      <c r="B379" s="3"/>
      <c r="E379" s="315" t="s">
        <v>138</v>
      </c>
      <c r="F379" s="316">
        <f t="shared" ref="F379:AJ379" si="317">F56/F369</f>
        <v>5.55</v>
      </c>
      <c r="G379" s="316">
        <f t="shared" si="317"/>
        <v>4.55</v>
      </c>
      <c r="H379" s="316">
        <f t="shared" si="317"/>
        <v>3.55</v>
      </c>
      <c r="I379" s="316">
        <f t="shared" si="317"/>
        <v>2.5</v>
      </c>
      <c r="J379" s="316">
        <f t="shared" si="317"/>
        <v>3.65</v>
      </c>
      <c r="K379" s="316">
        <f t="shared" si="317"/>
        <v>11.15</v>
      </c>
      <c r="L379" s="316">
        <f t="shared" si="317"/>
        <v>11.15</v>
      </c>
      <c r="M379" s="316">
        <f t="shared" si="317"/>
        <v>11.15</v>
      </c>
      <c r="N379" s="316">
        <f t="shared" si="317"/>
        <v>16.375</v>
      </c>
      <c r="O379" s="316">
        <f t="shared" si="317"/>
        <v>16.375</v>
      </c>
      <c r="P379" s="316">
        <f t="shared" si="317"/>
        <v>16.375</v>
      </c>
      <c r="Q379" s="316">
        <f t="shared" si="317"/>
        <v>16.375</v>
      </c>
      <c r="R379" s="316">
        <f t="shared" si="317"/>
        <v>15.35</v>
      </c>
      <c r="S379" s="316">
        <f t="shared" si="317"/>
        <v>15.35</v>
      </c>
      <c r="T379" s="316">
        <f t="shared" si="317"/>
        <v>15.35</v>
      </c>
      <c r="U379" s="316">
        <f t="shared" si="317"/>
        <v>14.35</v>
      </c>
      <c r="V379" s="316">
        <f t="shared" si="317"/>
        <v>13.35</v>
      </c>
      <c r="W379" s="316">
        <f t="shared" si="317"/>
        <v>12.35</v>
      </c>
      <c r="X379" s="316">
        <f t="shared" si="317"/>
        <v>11.35</v>
      </c>
      <c r="Y379" s="316">
        <f t="shared" si="317"/>
        <v>10.074999999999999</v>
      </c>
      <c r="Z379" s="316">
        <f t="shared" si="317"/>
        <v>10.074999999999999</v>
      </c>
      <c r="AA379" s="316">
        <f t="shared" si="317"/>
        <v>10.074999999999999</v>
      </c>
      <c r="AB379" s="316">
        <f t="shared" si="317"/>
        <v>8.4</v>
      </c>
      <c r="AC379" s="316">
        <f t="shared" si="317"/>
        <v>6.75</v>
      </c>
      <c r="AD379" s="316">
        <f t="shared" si="317"/>
        <v>5.0999999999999996</v>
      </c>
      <c r="AE379" s="316">
        <f t="shared" si="317"/>
        <v>3.45</v>
      </c>
      <c r="AF379" s="316">
        <f t="shared" si="317"/>
        <v>3.1749999999999998</v>
      </c>
      <c r="AG379" s="316">
        <f t="shared" si="317"/>
        <v>3.1749999999999998</v>
      </c>
      <c r="AH379" s="316">
        <f t="shared" si="317"/>
        <v>3.1749999999999998</v>
      </c>
      <c r="AI379" s="316">
        <f t="shared" si="317"/>
        <v>10.55</v>
      </c>
      <c r="AJ379" s="316">
        <f t="shared" si="317"/>
        <v>10.55</v>
      </c>
      <c r="AL379" s="3"/>
      <c r="AM379" s="3"/>
      <c r="AN379" s="3"/>
      <c r="AP379" s="3"/>
      <c r="AQ379" s="3"/>
      <c r="AT379" s="231"/>
      <c r="AU379" s="60"/>
      <c r="AV379" s="60"/>
      <c r="AW379" s="60"/>
      <c r="AX379" s="60"/>
    </row>
    <row r="380" spans="2:58" ht="19">
      <c r="B380" s="3"/>
      <c r="E380" s="315" t="s">
        <v>139</v>
      </c>
      <c r="F380" s="316" t="e">
        <f t="shared" ref="F380:AJ380" si="318">F251/F370</f>
        <v>#REF!</v>
      </c>
      <c r="G380" s="316" t="e">
        <f t="shared" si="318"/>
        <v>#REF!</v>
      </c>
      <c r="H380" s="316" t="e">
        <f t="shared" si="318"/>
        <v>#REF!</v>
      </c>
      <c r="I380" s="316" t="e">
        <f t="shared" si="318"/>
        <v>#REF!</v>
      </c>
      <c r="J380" s="316" t="e">
        <f t="shared" si="318"/>
        <v>#REF!</v>
      </c>
      <c r="K380" s="316" t="e">
        <f t="shared" si="318"/>
        <v>#REF!</v>
      </c>
      <c r="L380" s="316" t="e">
        <f t="shared" si="318"/>
        <v>#REF!</v>
      </c>
      <c r="M380" s="316" t="e">
        <f t="shared" si="318"/>
        <v>#REF!</v>
      </c>
      <c r="N380" s="316" t="e">
        <f t="shared" si="318"/>
        <v>#REF!</v>
      </c>
      <c r="O380" s="316" t="e">
        <f t="shared" si="318"/>
        <v>#REF!</v>
      </c>
      <c r="P380" s="316" t="e">
        <f t="shared" si="318"/>
        <v>#REF!</v>
      </c>
      <c r="Q380" s="316" t="e">
        <f t="shared" si="318"/>
        <v>#REF!</v>
      </c>
      <c r="R380" s="316" t="e">
        <f t="shared" si="318"/>
        <v>#REF!</v>
      </c>
      <c r="S380" s="316" t="e">
        <f t="shared" si="318"/>
        <v>#REF!</v>
      </c>
      <c r="T380" s="316" t="e">
        <f t="shared" si="318"/>
        <v>#REF!</v>
      </c>
      <c r="U380" s="316" t="e">
        <f t="shared" si="318"/>
        <v>#REF!</v>
      </c>
      <c r="V380" s="316" t="e">
        <f t="shared" si="318"/>
        <v>#REF!</v>
      </c>
      <c r="W380" s="316" t="e">
        <f t="shared" si="318"/>
        <v>#REF!</v>
      </c>
      <c r="X380" s="316" t="e">
        <f t="shared" si="318"/>
        <v>#REF!</v>
      </c>
      <c r="Y380" s="316" t="e">
        <f t="shared" si="318"/>
        <v>#REF!</v>
      </c>
      <c r="Z380" s="316" t="e">
        <f t="shared" si="318"/>
        <v>#REF!</v>
      </c>
      <c r="AA380" s="316" t="e">
        <f t="shared" si="318"/>
        <v>#REF!</v>
      </c>
      <c r="AB380" s="316" t="e">
        <f t="shared" si="318"/>
        <v>#REF!</v>
      </c>
      <c r="AC380" s="316" t="e">
        <f t="shared" si="318"/>
        <v>#REF!</v>
      </c>
      <c r="AD380" s="316" t="e">
        <f t="shared" si="318"/>
        <v>#REF!</v>
      </c>
      <c r="AE380" s="316" t="e">
        <f t="shared" si="318"/>
        <v>#REF!</v>
      </c>
      <c r="AF380" s="316" t="e">
        <f t="shared" si="318"/>
        <v>#REF!</v>
      </c>
      <c r="AG380" s="316" t="e">
        <f t="shared" si="318"/>
        <v>#REF!</v>
      </c>
      <c r="AH380" s="316" t="e">
        <f t="shared" si="318"/>
        <v>#REF!</v>
      </c>
      <c r="AI380" s="316" t="e">
        <f t="shared" si="318"/>
        <v>#REF!</v>
      </c>
      <c r="AJ380" s="316" t="e">
        <f t="shared" si="318"/>
        <v>#REF!</v>
      </c>
      <c r="AL380" s="3"/>
      <c r="AM380" s="3"/>
      <c r="AN380" s="3"/>
      <c r="AP380" s="3"/>
      <c r="AQ380" s="3"/>
      <c r="AT380" s="231"/>
      <c r="AU380" s="60"/>
      <c r="AV380" s="60"/>
      <c r="AW380" s="60"/>
      <c r="AX380" s="60"/>
    </row>
    <row r="381" spans="2:58" ht="18.75" customHeight="1">
      <c r="B381" s="3"/>
      <c r="E381" s="315" t="s">
        <v>104</v>
      </c>
      <c r="F381" s="316">
        <f t="shared" ref="F381:AJ381" si="319">F264/F371</f>
        <v>0</v>
      </c>
      <c r="G381" s="316">
        <f t="shared" si="319"/>
        <v>0</v>
      </c>
      <c r="H381" s="316">
        <f t="shared" si="319"/>
        <v>0</v>
      </c>
      <c r="I381" s="316">
        <f t="shared" si="319"/>
        <v>0</v>
      </c>
      <c r="J381" s="316">
        <f t="shared" si="319"/>
        <v>0</v>
      </c>
      <c r="K381" s="316">
        <f t="shared" si="319"/>
        <v>0</v>
      </c>
      <c r="L381" s="316">
        <f t="shared" si="319"/>
        <v>0</v>
      </c>
      <c r="M381" s="316">
        <f t="shared" si="319"/>
        <v>0</v>
      </c>
      <c r="N381" s="316">
        <f t="shared" si="319"/>
        <v>0</v>
      </c>
      <c r="O381" s="316">
        <f t="shared" si="319"/>
        <v>0</v>
      </c>
      <c r="P381" s="316">
        <f t="shared" si="319"/>
        <v>0</v>
      </c>
      <c r="Q381" s="316">
        <f t="shared" si="319"/>
        <v>0</v>
      </c>
      <c r="R381" s="316">
        <f t="shared" si="319"/>
        <v>0</v>
      </c>
      <c r="S381" s="316">
        <f t="shared" si="319"/>
        <v>0</v>
      </c>
      <c r="T381" s="316">
        <f t="shared" si="319"/>
        <v>0</v>
      </c>
      <c r="U381" s="316">
        <f t="shared" si="319"/>
        <v>0</v>
      </c>
      <c r="V381" s="316">
        <f t="shared" si="319"/>
        <v>0</v>
      </c>
      <c r="W381" s="316">
        <f t="shared" si="319"/>
        <v>0</v>
      </c>
      <c r="X381" s="316">
        <f t="shared" si="319"/>
        <v>0</v>
      </c>
      <c r="Y381" s="316">
        <f t="shared" si="319"/>
        <v>0</v>
      </c>
      <c r="Z381" s="316">
        <f t="shared" si="319"/>
        <v>0</v>
      </c>
      <c r="AA381" s="316">
        <f t="shared" si="319"/>
        <v>0</v>
      </c>
      <c r="AB381" s="316">
        <f t="shared" si="319"/>
        <v>0</v>
      </c>
      <c r="AC381" s="316">
        <f t="shared" si="319"/>
        <v>0</v>
      </c>
      <c r="AD381" s="316">
        <f t="shared" si="319"/>
        <v>0</v>
      </c>
      <c r="AE381" s="316">
        <f t="shared" si="319"/>
        <v>0</v>
      </c>
      <c r="AF381" s="316">
        <f t="shared" si="319"/>
        <v>0</v>
      </c>
      <c r="AG381" s="316">
        <f t="shared" si="319"/>
        <v>0</v>
      </c>
      <c r="AH381" s="316">
        <f t="shared" si="319"/>
        <v>0</v>
      </c>
      <c r="AI381" s="316">
        <f t="shared" si="319"/>
        <v>0</v>
      </c>
      <c r="AJ381" s="316">
        <f t="shared" si="319"/>
        <v>0</v>
      </c>
      <c r="AL381" s="3"/>
      <c r="AM381" s="3"/>
      <c r="AN381" s="3"/>
      <c r="AP381" s="3"/>
      <c r="AQ381" s="3"/>
      <c r="AT381" s="231"/>
      <c r="AU381" s="60"/>
      <c r="AV381" s="60"/>
      <c r="AW381" s="60"/>
      <c r="AX381" s="60"/>
    </row>
    <row r="382" spans="2:58" ht="19">
      <c r="B382" s="3"/>
      <c r="E382" s="315" t="s">
        <v>140</v>
      </c>
      <c r="F382" s="316">
        <f t="shared" ref="F382:AJ382" si="320">F277/F372</f>
        <v>0</v>
      </c>
      <c r="G382" s="316">
        <f t="shared" si="320"/>
        <v>0</v>
      </c>
      <c r="H382" s="316">
        <f t="shared" si="320"/>
        <v>0</v>
      </c>
      <c r="I382" s="316">
        <f t="shared" si="320"/>
        <v>0</v>
      </c>
      <c r="J382" s="316">
        <f t="shared" si="320"/>
        <v>0</v>
      </c>
      <c r="K382" s="316">
        <f t="shared" si="320"/>
        <v>0</v>
      </c>
      <c r="L382" s="316">
        <f t="shared" si="320"/>
        <v>0</v>
      </c>
      <c r="M382" s="316">
        <f t="shared" si="320"/>
        <v>0</v>
      </c>
      <c r="N382" s="316">
        <f t="shared" si="320"/>
        <v>0</v>
      </c>
      <c r="O382" s="316">
        <f t="shared" si="320"/>
        <v>0</v>
      </c>
      <c r="P382" s="316">
        <f t="shared" si="320"/>
        <v>0</v>
      </c>
      <c r="Q382" s="316">
        <f t="shared" si="320"/>
        <v>0</v>
      </c>
      <c r="R382" s="316">
        <f t="shared" si="320"/>
        <v>0</v>
      </c>
      <c r="S382" s="316">
        <f t="shared" si="320"/>
        <v>0</v>
      </c>
      <c r="T382" s="316">
        <f t="shared" si="320"/>
        <v>0</v>
      </c>
      <c r="U382" s="316">
        <f t="shared" si="320"/>
        <v>0</v>
      </c>
      <c r="V382" s="316">
        <f t="shared" si="320"/>
        <v>0</v>
      </c>
      <c r="W382" s="316">
        <f t="shared" si="320"/>
        <v>0</v>
      </c>
      <c r="X382" s="316">
        <f t="shared" si="320"/>
        <v>0</v>
      </c>
      <c r="Y382" s="316">
        <f t="shared" si="320"/>
        <v>0</v>
      </c>
      <c r="Z382" s="316">
        <f t="shared" si="320"/>
        <v>0</v>
      </c>
      <c r="AA382" s="316">
        <f t="shared" si="320"/>
        <v>0</v>
      </c>
      <c r="AB382" s="316">
        <f t="shared" si="320"/>
        <v>0</v>
      </c>
      <c r="AC382" s="316">
        <f t="shared" si="320"/>
        <v>0</v>
      </c>
      <c r="AD382" s="316">
        <f t="shared" si="320"/>
        <v>0</v>
      </c>
      <c r="AE382" s="316">
        <f t="shared" si="320"/>
        <v>0</v>
      </c>
      <c r="AF382" s="316">
        <f t="shared" si="320"/>
        <v>0</v>
      </c>
      <c r="AG382" s="316">
        <f t="shared" si="320"/>
        <v>0</v>
      </c>
      <c r="AH382" s="316">
        <f t="shared" si="320"/>
        <v>0</v>
      </c>
      <c r="AI382" s="316">
        <f t="shared" si="320"/>
        <v>0</v>
      </c>
      <c r="AJ382" s="316">
        <f t="shared" si="320"/>
        <v>0</v>
      </c>
      <c r="AL382" s="3"/>
      <c r="AM382" s="3"/>
      <c r="AN382" s="3"/>
      <c r="AP382" s="3"/>
      <c r="AQ382" s="3"/>
      <c r="AT382" s="231"/>
      <c r="AU382" s="60"/>
      <c r="AV382" s="60"/>
      <c r="AW382" s="60"/>
      <c r="AX382" s="60"/>
    </row>
    <row r="383" spans="2:58" ht="18.75" customHeight="1">
      <c r="B383" s="3"/>
      <c r="E383" s="315" t="s">
        <v>141</v>
      </c>
      <c r="F383" s="316">
        <f t="shared" ref="F383:AJ383" si="321">F303/F373</f>
        <v>1.6938775510204083</v>
      </c>
      <c r="G383" s="316">
        <f t="shared" si="321"/>
        <v>5.0816326530612246</v>
      </c>
      <c r="H383" s="316">
        <f t="shared" si="321"/>
        <v>8.4693877551020407</v>
      </c>
      <c r="I383" s="316">
        <f t="shared" si="321"/>
        <v>8.4693877551020407</v>
      </c>
      <c r="J383" s="316">
        <f t="shared" si="321"/>
        <v>8.4693877551020407</v>
      </c>
      <c r="K383" s="316">
        <f t="shared" si="321"/>
        <v>8.4693877551020407</v>
      </c>
      <c r="L383" s="316">
        <f t="shared" si="321"/>
        <v>8.4693877551020407</v>
      </c>
      <c r="M383" s="316">
        <f t="shared" si="321"/>
        <v>8.4693877551020407</v>
      </c>
      <c r="N383" s="316">
        <f t="shared" si="321"/>
        <v>8.4693877551020407</v>
      </c>
      <c r="O383" s="316">
        <f t="shared" si="321"/>
        <v>8.4693877551020407</v>
      </c>
      <c r="P383" s="316">
        <f t="shared" si="321"/>
        <v>8.4693877551020407</v>
      </c>
      <c r="Q383" s="316">
        <f t="shared" si="321"/>
        <v>8.4693877551020407</v>
      </c>
      <c r="R383" s="316">
        <f t="shared" si="321"/>
        <v>7.6530612244897958</v>
      </c>
      <c r="S383" s="316">
        <f t="shared" si="321"/>
        <v>7.6530612244897958</v>
      </c>
      <c r="T383" s="316">
        <f t="shared" si="321"/>
        <v>7.6530612244897958</v>
      </c>
      <c r="U383" s="316">
        <f t="shared" si="321"/>
        <v>6.8367346938775508</v>
      </c>
      <c r="V383" s="316">
        <f t="shared" si="321"/>
        <v>6.8367346938775508</v>
      </c>
      <c r="W383" s="316">
        <f t="shared" si="321"/>
        <v>5.408163265306122</v>
      </c>
      <c r="X383" s="316">
        <f t="shared" si="321"/>
        <v>5.408163265306122</v>
      </c>
      <c r="Y383" s="316">
        <f t="shared" si="321"/>
        <v>5.408163265306122</v>
      </c>
      <c r="Z383" s="316">
        <f t="shared" si="321"/>
        <v>5.408163265306122</v>
      </c>
      <c r="AA383" s="316">
        <f t="shared" si="321"/>
        <v>5.408163265306122</v>
      </c>
      <c r="AB383" s="316">
        <f t="shared" si="321"/>
        <v>5.408163265306122</v>
      </c>
      <c r="AC383" s="316">
        <f t="shared" si="321"/>
        <v>5.408163265306122</v>
      </c>
      <c r="AD383" s="316">
        <f t="shared" si="321"/>
        <v>5.408163265306122</v>
      </c>
      <c r="AE383" s="316">
        <f t="shared" si="321"/>
        <v>5.408163265306122</v>
      </c>
      <c r="AF383" s="316">
        <f t="shared" si="321"/>
        <v>5.408163265306122</v>
      </c>
      <c r="AG383" s="316">
        <f t="shared" si="321"/>
        <v>5.408163265306122</v>
      </c>
      <c r="AH383" s="316">
        <f t="shared" si="321"/>
        <v>5.408163265306122</v>
      </c>
      <c r="AI383" s="316">
        <f t="shared" si="321"/>
        <v>5.408163265306122</v>
      </c>
      <c r="AJ383" s="316">
        <f t="shared" si="321"/>
        <v>5.408163265306122</v>
      </c>
      <c r="AL383" s="3"/>
      <c r="AM383" s="3"/>
      <c r="AN383" s="3"/>
      <c r="AP383" s="3"/>
      <c r="AQ383" s="3"/>
      <c r="AT383" s="231"/>
      <c r="AU383" s="60"/>
      <c r="AV383" s="60"/>
      <c r="AW383" s="60"/>
      <c r="AX383" s="60"/>
    </row>
    <row r="384" spans="2:58" ht="19">
      <c r="B384" s="3"/>
      <c r="E384" s="315" t="s">
        <v>84</v>
      </c>
      <c r="F384" s="316">
        <f>F319/F374</f>
        <v>34.125</v>
      </c>
      <c r="G384" s="316">
        <f t="shared" ref="G384:AJ384" si="322">G319/G374</f>
        <v>34.125</v>
      </c>
      <c r="H384" s="316">
        <f t="shared" si="322"/>
        <v>34.125</v>
      </c>
      <c r="I384" s="316">
        <f t="shared" si="322"/>
        <v>34.125</v>
      </c>
      <c r="J384" s="316">
        <f t="shared" si="322"/>
        <v>33.125</v>
      </c>
      <c r="K384" s="316">
        <f t="shared" si="322"/>
        <v>32.125</v>
      </c>
      <c r="L384" s="316">
        <f t="shared" si="322"/>
        <v>32.125</v>
      </c>
      <c r="M384" s="316">
        <f t="shared" si="322"/>
        <v>32.125</v>
      </c>
      <c r="N384" s="316">
        <f t="shared" si="322"/>
        <v>30.625</v>
      </c>
      <c r="O384" s="316">
        <f t="shared" si="322"/>
        <v>29.024999999999999</v>
      </c>
      <c r="P384" s="316">
        <f t="shared" si="322"/>
        <v>27.425000000000001</v>
      </c>
      <c r="Q384" s="316">
        <f t="shared" si="322"/>
        <v>25.824999999999999</v>
      </c>
      <c r="R384" s="316">
        <f t="shared" si="322"/>
        <v>24.225000000000001</v>
      </c>
      <c r="S384" s="316">
        <f t="shared" si="322"/>
        <v>24.225000000000001</v>
      </c>
      <c r="T384" s="316">
        <f t="shared" si="322"/>
        <v>24.225000000000001</v>
      </c>
      <c r="U384" s="316">
        <f t="shared" si="322"/>
        <v>22.2</v>
      </c>
      <c r="V384" s="316">
        <f t="shared" si="322"/>
        <v>20.925000000000001</v>
      </c>
      <c r="W384" s="316">
        <f t="shared" si="322"/>
        <v>19.425000000000001</v>
      </c>
      <c r="X384" s="316">
        <f t="shared" si="322"/>
        <v>17.875</v>
      </c>
      <c r="Y384" s="316">
        <f t="shared" si="322"/>
        <v>16.274999999999999</v>
      </c>
      <c r="Z384" s="316">
        <f t="shared" si="322"/>
        <v>16.274999999999999</v>
      </c>
      <c r="AA384" s="316">
        <f t="shared" si="322"/>
        <v>16.274999999999999</v>
      </c>
      <c r="AB384" s="316">
        <f t="shared" si="322"/>
        <v>14.675000000000001</v>
      </c>
      <c r="AC384" s="316">
        <f t="shared" si="322"/>
        <v>13.074999999999999</v>
      </c>
      <c r="AD384" s="316">
        <f t="shared" si="322"/>
        <v>11.475</v>
      </c>
      <c r="AE384" s="316">
        <f t="shared" si="322"/>
        <v>9.875</v>
      </c>
      <c r="AF384" s="316">
        <f t="shared" si="322"/>
        <v>17.475000000000001</v>
      </c>
      <c r="AG384" s="316">
        <f t="shared" si="322"/>
        <v>17.475000000000001</v>
      </c>
      <c r="AH384" s="316">
        <f t="shared" si="322"/>
        <v>17.475000000000001</v>
      </c>
      <c r="AI384" s="316">
        <f t="shared" si="322"/>
        <v>26.675000000000001</v>
      </c>
      <c r="AJ384" s="316">
        <f t="shared" si="322"/>
        <v>26.675000000000001</v>
      </c>
      <c r="AL384" s="3"/>
      <c r="AM384" s="3"/>
      <c r="AN384" s="3"/>
      <c r="AP384" s="3"/>
      <c r="AQ384" s="3"/>
      <c r="AT384" s="231"/>
      <c r="AU384" s="60"/>
      <c r="AV384" s="60"/>
      <c r="AW384" s="60"/>
      <c r="AX384" s="60"/>
    </row>
    <row r="385" spans="2:50" ht="18.75" customHeight="1">
      <c r="B385" s="3"/>
      <c r="E385" s="315" t="s">
        <v>142</v>
      </c>
      <c r="F385" s="316">
        <f>F332/F375</f>
        <v>10.525</v>
      </c>
      <c r="G385" s="316">
        <f t="shared" ref="G385:AJ385" si="323">G332/G375</f>
        <v>10.525</v>
      </c>
      <c r="H385" s="316">
        <f t="shared" si="323"/>
        <v>10.525</v>
      </c>
      <c r="I385" s="316">
        <f t="shared" si="323"/>
        <v>10.525</v>
      </c>
      <c r="J385" s="316">
        <f t="shared" si="323"/>
        <v>10.525</v>
      </c>
      <c r="K385" s="316">
        <f t="shared" si="323"/>
        <v>10.525</v>
      </c>
      <c r="L385" s="316">
        <f t="shared" si="323"/>
        <v>10.525</v>
      </c>
      <c r="M385" s="316">
        <f t="shared" si="323"/>
        <v>10.525</v>
      </c>
      <c r="N385" s="316">
        <f t="shared" si="323"/>
        <v>10.525</v>
      </c>
      <c r="O385" s="316">
        <f t="shared" si="323"/>
        <v>10.525</v>
      </c>
      <c r="P385" s="316">
        <f t="shared" si="323"/>
        <v>10.525</v>
      </c>
      <c r="Q385" s="316">
        <f t="shared" si="323"/>
        <v>10.525</v>
      </c>
      <c r="R385" s="316">
        <f t="shared" si="323"/>
        <v>10.525</v>
      </c>
      <c r="S385" s="316">
        <f t="shared" si="323"/>
        <v>10.525</v>
      </c>
      <c r="T385" s="316">
        <f t="shared" si="323"/>
        <v>10.525</v>
      </c>
      <c r="U385" s="316">
        <f t="shared" si="323"/>
        <v>10.525</v>
      </c>
      <c r="V385" s="316">
        <f t="shared" si="323"/>
        <v>10.525</v>
      </c>
      <c r="W385" s="316">
        <f t="shared" si="323"/>
        <v>10.525</v>
      </c>
      <c r="X385" s="316">
        <f t="shared" si="323"/>
        <v>10.525</v>
      </c>
      <c r="Y385" s="316">
        <f t="shared" si="323"/>
        <v>10.525</v>
      </c>
      <c r="Z385" s="316">
        <f t="shared" si="323"/>
        <v>10.525</v>
      </c>
      <c r="AA385" s="316">
        <f t="shared" si="323"/>
        <v>10.525</v>
      </c>
      <c r="AB385" s="316">
        <f t="shared" si="323"/>
        <v>10.525</v>
      </c>
      <c r="AC385" s="316">
        <f t="shared" si="323"/>
        <v>10.525</v>
      </c>
      <c r="AD385" s="316">
        <f t="shared" si="323"/>
        <v>10.525</v>
      </c>
      <c r="AE385" s="316">
        <f t="shared" si="323"/>
        <v>10.525</v>
      </c>
      <c r="AF385" s="316">
        <f t="shared" si="323"/>
        <v>10.525</v>
      </c>
      <c r="AG385" s="316">
        <f t="shared" si="323"/>
        <v>10.525</v>
      </c>
      <c r="AH385" s="316">
        <f t="shared" si="323"/>
        <v>10.525</v>
      </c>
      <c r="AI385" s="316">
        <f t="shared" si="323"/>
        <v>10.525</v>
      </c>
      <c r="AJ385" s="316">
        <f t="shared" si="323"/>
        <v>10.525</v>
      </c>
      <c r="AL385" s="3"/>
      <c r="AM385" s="3"/>
      <c r="AN385" s="3"/>
      <c r="AP385" s="3"/>
      <c r="AQ385" s="3"/>
      <c r="AT385" s="231"/>
      <c r="AU385" s="60"/>
      <c r="AV385" s="60"/>
      <c r="AW385" s="60"/>
      <c r="AX385" s="60"/>
    </row>
    <row r="386" spans="2:50" ht="19">
      <c r="B386" s="3"/>
      <c r="E386" s="315" t="s">
        <v>80</v>
      </c>
      <c r="F386" s="318" t="e">
        <f>SUM(F378:F385)</f>
        <v>#REF!</v>
      </c>
      <c r="G386" s="318" t="e">
        <f t="shared" ref="G386:AJ386" si="324">SUM(G378:G385)</f>
        <v>#REF!</v>
      </c>
      <c r="H386" s="318" t="e">
        <f t="shared" si="324"/>
        <v>#REF!</v>
      </c>
      <c r="I386" s="318" t="e">
        <f t="shared" si="324"/>
        <v>#REF!</v>
      </c>
      <c r="J386" s="318" t="e">
        <f t="shared" si="324"/>
        <v>#REF!</v>
      </c>
      <c r="K386" s="318" t="e">
        <f t="shared" si="324"/>
        <v>#REF!</v>
      </c>
      <c r="L386" s="318" t="e">
        <f t="shared" si="324"/>
        <v>#REF!</v>
      </c>
      <c r="M386" s="318" t="e">
        <f t="shared" si="324"/>
        <v>#REF!</v>
      </c>
      <c r="N386" s="318" t="e">
        <f t="shared" si="324"/>
        <v>#REF!</v>
      </c>
      <c r="O386" s="318" t="e">
        <f t="shared" si="324"/>
        <v>#REF!</v>
      </c>
      <c r="P386" s="318" t="e">
        <f t="shared" si="324"/>
        <v>#REF!</v>
      </c>
      <c r="Q386" s="318" t="e">
        <f t="shared" si="324"/>
        <v>#REF!</v>
      </c>
      <c r="R386" s="318" t="e">
        <f t="shared" si="324"/>
        <v>#REF!</v>
      </c>
      <c r="S386" s="318" t="e">
        <f t="shared" si="324"/>
        <v>#REF!</v>
      </c>
      <c r="T386" s="318" t="e">
        <f t="shared" si="324"/>
        <v>#REF!</v>
      </c>
      <c r="U386" s="318" t="e">
        <f t="shared" si="324"/>
        <v>#REF!</v>
      </c>
      <c r="V386" s="318" t="e">
        <f t="shared" si="324"/>
        <v>#REF!</v>
      </c>
      <c r="W386" s="318" t="e">
        <f t="shared" si="324"/>
        <v>#REF!</v>
      </c>
      <c r="X386" s="318" t="e">
        <f t="shared" si="324"/>
        <v>#REF!</v>
      </c>
      <c r="Y386" s="318" t="e">
        <f t="shared" si="324"/>
        <v>#REF!</v>
      </c>
      <c r="Z386" s="318" t="e">
        <f t="shared" si="324"/>
        <v>#REF!</v>
      </c>
      <c r="AA386" s="318" t="e">
        <f t="shared" si="324"/>
        <v>#REF!</v>
      </c>
      <c r="AB386" s="318" t="e">
        <f t="shared" si="324"/>
        <v>#REF!</v>
      </c>
      <c r="AC386" s="318" t="e">
        <f t="shared" si="324"/>
        <v>#REF!</v>
      </c>
      <c r="AD386" s="318" t="e">
        <f t="shared" si="324"/>
        <v>#REF!</v>
      </c>
      <c r="AE386" s="318" t="e">
        <f t="shared" si="324"/>
        <v>#REF!</v>
      </c>
      <c r="AF386" s="318" t="e">
        <f t="shared" si="324"/>
        <v>#REF!</v>
      </c>
      <c r="AG386" s="318" t="e">
        <f t="shared" si="324"/>
        <v>#REF!</v>
      </c>
      <c r="AH386" s="318" t="e">
        <f t="shared" si="324"/>
        <v>#REF!</v>
      </c>
      <c r="AI386" s="318" t="e">
        <f t="shared" si="324"/>
        <v>#REF!</v>
      </c>
      <c r="AJ386" s="318" t="e">
        <f t="shared" si="324"/>
        <v>#REF!</v>
      </c>
      <c r="AL386" s="3"/>
      <c r="AM386" s="3"/>
      <c r="AN386" s="3"/>
      <c r="AP386" s="3"/>
      <c r="AQ386" s="3"/>
      <c r="AT386" s="231"/>
      <c r="AU386" s="60"/>
      <c r="AV386" s="60"/>
      <c r="AW386" s="60"/>
      <c r="AX386" s="60"/>
    </row>
    <row r="387" spans="2:50" ht="19">
      <c r="B387" s="3"/>
      <c r="AL387" s="3"/>
      <c r="AM387" s="3"/>
      <c r="AN387" s="3"/>
      <c r="AP387" s="3"/>
      <c r="AQ387" s="3"/>
      <c r="AT387" s="230"/>
      <c r="AU387" s="60"/>
      <c r="AV387" s="60"/>
      <c r="AW387" s="60"/>
      <c r="AX387" s="60"/>
    </row>
    <row r="388" spans="2:50" ht="19">
      <c r="B388" s="3"/>
      <c r="AL388" s="3"/>
      <c r="AM388" s="3"/>
      <c r="AN388" s="3"/>
      <c r="AP388" s="3"/>
      <c r="AQ388" s="3"/>
      <c r="AT388" s="231"/>
      <c r="AU388" s="60"/>
      <c r="AV388" s="60"/>
      <c r="AW388" s="60"/>
      <c r="AX388" s="60"/>
    </row>
    <row r="389" spans="2:50" ht="19">
      <c r="B389" s="3"/>
      <c r="AL389" s="3"/>
      <c r="AM389" s="3"/>
      <c r="AN389" s="3"/>
      <c r="AP389" s="3"/>
      <c r="AQ389" s="3"/>
      <c r="AT389" s="232"/>
      <c r="AU389" s="60"/>
      <c r="AV389" s="60"/>
      <c r="AW389" s="60"/>
      <c r="AX389" s="60"/>
    </row>
    <row r="390" spans="2:50" ht="19">
      <c r="B390" s="3"/>
      <c r="AL390" s="3"/>
      <c r="AM390" s="3"/>
      <c r="AN390" s="3"/>
      <c r="AP390" s="3"/>
      <c r="AQ390" s="3"/>
      <c r="AT390" s="231"/>
      <c r="AU390" s="60"/>
      <c r="AV390" s="60"/>
      <c r="AW390" s="60"/>
      <c r="AX390" s="60"/>
    </row>
    <row r="391" spans="2:50" ht="19">
      <c r="B391" s="3"/>
      <c r="AL391" s="3"/>
      <c r="AM391" s="3"/>
      <c r="AN391" s="3"/>
      <c r="AP391" s="3"/>
      <c r="AQ391" s="3"/>
      <c r="AT391" s="232"/>
      <c r="AU391" s="60"/>
      <c r="AV391" s="60"/>
      <c r="AW391" s="60"/>
      <c r="AX391" s="60"/>
    </row>
    <row r="392" spans="2:50" ht="19">
      <c r="B392" s="3"/>
      <c r="AL392" s="3"/>
      <c r="AM392" s="3"/>
      <c r="AN392" s="3"/>
      <c r="AP392" s="3"/>
      <c r="AQ392" s="3"/>
      <c r="AT392" s="231"/>
      <c r="AU392" s="60"/>
      <c r="AV392" s="60"/>
      <c r="AW392" s="60"/>
      <c r="AX392" s="60"/>
    </row>
    <row r="393" spans="2:50" ht="19">
      <c r="B393" s="3"/>
      <c r="AL393" s="3"/>
      <c r="AM393" s="3"/>
      <c r="AN393" s="3"/>
      <c r="AP393" s="3"/>
      <c r="AQ393" s="3"/>
      <c r="AT393" s="232"/>
      <c r="AU393" s="60"/>
      <c r="AV393" s="60"/>
      <c r="AW393" s="60"/>
      <c r="AX393" s="60"/>
    </row>
    <row r="394" spans="2:50" ht="19">
      <c r="B394" s="3"/>
      <c r="AL394" s="3"/>
      <c r="AM394" s="3"/>
      <c r="AN394" s="3"/>
      <c r="AP394" s="3"/>
      <c r="AQ394" s="3"/>
      <c r="AT394" s="231"/>
      <c r="AU394" s="60"/>
      <c r="AV394" s="60"/>
      <c r="AW394" s="60"/>
      <c r="AX394" s="60"/>
    </row>
    <row r="395" spans="2:50" ht="19">
      <c r="B395" s="3"/>
      <c r="AL395" s="3"/>
      <c r="AM395" s="3"/>
      <c r="AN395" s="3"/>
      <c r="AP395" s="3"/>
      <c r="AQ395" s="3"/>
      <c r="AT395" s="231"/>
      <c r="AU395" s="60"/>
      <c r="AV395" s="60"/>
      <c r="AW395" s="60"/>
      <c r="AX395" s="60"/>
    </row>
    <row r="396" spans="2:50" ht="19">
      <c r="B396" s="3"/>
      <c r="AL396" s="3"/>
      <c r="AM396" s="3"/>
      <c r="AN396" s="3"/>
      <c r="AP396" s="3"/>
      <c r="AQ396" s="3"/>
      <c r="AT396" s="231"/>
      <c r="AU396" s="60"/>
      <c r="AV396" s="60"/>
      <c r="AW396" s="60"/>
      <c r="AX396" s="60"/>
    </row>
    <row r="397" spans="2:50" ht="19">
      <c r="B397" s="3"/>
      <c r="AL397" s="3"/>
      <c r="AM397" s="3"/>
      <c r="AN397" s="3"/>
      <c r="AP397" s="3"/>
      <c r="AQ397" s="3"/>
      <c r="AT397" s="232"/>
      <c r="AU397" s="60"/>
      <c r="AV397" s="60"/>
      <c r="AW397" s="60"/>
      <c r="AX397" s="60"/>
    </row>
    <row r="398" spans="2:50" ht="19">
      <c r="B398" s="3"/>
      <c r="AL398" s="3"/>
      <c r="AM398" s="3"/>
      <c r="AN398" s="3"/>
      <c r="AP398" s="3"/>
      <c r="AQ398" s="3"/>
      <c r="AT398" s="231"/>
      <c r="AU398" s="60"/>
      <c r="AV398" s="60"/>
      <c r="AW398" s="60"/>
      <c r="AX398" s="60"/>
    </row>
    <row r="399" spans="2:50" ht="19">
      <c r="B399" s="3"/>
      <c r="AL399" s="3"/>
      <c r="AM399" s="3"/>
      <c r="AN399" s="3"/>
      <c r="AP399" s="3"/>
      <c r="AQ399" s="3"/>
      <c r="AT399" s="232"/>
      <c r="AU399" s="60"/>
      <c r="AV399" s="60"/>
      <c r="AW399" s="60"/>
      <c r="AX399" s="60"/>
    </row>
    <row r="400" spans="2:50" ht="19">
      <c r="B400" s="3"/>
      <c r="AL400" s="3"/>
      <c r="AM400" s="3"/>
      <c r="AN400" s="3"/>
      <c r="AP400" s="3"/>
      <c r="AQ400" s="3"/>
      <c r="AT400" s="231"/>
      <c r="AU400" s="60"/>
      <c r="AV400" s="60"/>
      <c r="AW400" s="60"/>
      <c r="AX400" s="60"/>
    </row>
    <row r="401" spans="2:50" ht="19">
      <c r="B401" s="3"/>
      <c r="AL401" s="3"/>
      <c r="AM401" s="3"/>
      <c r="AN401" s="3"/>
      <c r="AP401" s="3"/>
      <c r="AQ401" s="3"/>
      <c r="AT401" s="232"/>
      <c r="AU401" s="60"/>
      <c r="AV401" s="60"/>
      <c r="AW401" s="60"/>
      <c r="AX401" s="60"/>
    </row>
    <row r="402" spans="2:50" ht="19">
      <c r="B402" s="3"/>
      <c r="AL402" s="3"/>
      <c r="AM402" s="3"/>
      <c r="AN402" s="3"/>
      <c r="AP402" s="3"/>
      <c r="AQ402" s="3"/>
      <c r="AT402" s="231"/>
      <c r="AU402" s="60"/>
      <c r="AV402" s="60"/>
      <c r="AW402" s="60"/>
      <c r="AX402" s="60"/>
    </row>
    <row r="403" spans="2:50" ht="19">
      <c r="B403" s="3"/>
      <c r="AL403" s="3"/>
      <c r="AM403" s="3"/>
      <c r="AN403" s="3"/>
      <c r="AP403" s="3"/>
      <c r="AQ403" s="3"/>
      <c r="AT403" s="231"/>
      <c r="AU403" s="60"/>
      <c r="AV403" s="60"/>
      <c r="AW403" s="60"/>
      <c r="AX403" s="60"/>
    </row>
    <row r="404" spans="2:50" ht="19">
      <c r="B404" s="3"/>
      <c r="AL404" s="3"/>
      <c r="AM404" s="3"/>
      <c r="AN404" s="3"/>
      <c r="AP404" s="3"/>
      <c r="AQ404" s="3"/>
      <c r="AT404" s="231"/>
      <c r="AU404" s="60"/>
      <c r="AV404" s="60"/>
      <c r="AW404" s="60"/>
      <c r="AX404" s="60"/>
    </row>
    <row r="405" spans="2:50" ht="19">
      <c r="B405" s="3"/>
      <c r="AL405" s="3"/>
      <c r="AM405" s="3"/>
      <c r="AN405" s="3"/>
      <c r="AP405" s="3"/>
      <c r="AQ405" s="3"/>
      <c r="AT405" s="231"/>
      <c r="AU405" s="60"/>
      <c r="AV405" s="60"/>
      <c r="AW405" s="60"/>
      <c r="AX405" s="60"/>
    </row>
    <row r="406" spans="2:50" ht="19">
      <c r="B406" s="3"/>
      <c r="AL406" s="3"/>
      <c r="AM406" s="3"/>
      <c r="AN406" s="3"/>
      <c r="AP406" s="3"/>
      <c r="AQ406" s="3"/>
      <c r="AT406" s="231"/>
      <c r="AU406" s="60"/>
      <c r="AV406" s="60"/>
      <c r="AW406" s="60"/>
      <c r="AX406" s="60"/>
    </row>
    <row r="407" spans="2:50" ht="19">
      <c r="B407" s="3"/>
      <c r="AL407" s="3"/>
      <c r="AM407" s="3"/>
      <c r="AN407" s="3"/>
      <c r="AP407" s="3"/>
      <c r="AQ407" s="3"/>
      <c r="AT407" s="231"/>
      <c r="AU407" s="60"/>
      <c r="AV407" s="60"/>
      <c r="AW407" s="60"/>
      <c r="AX407" s="60"/>
    </row>
    <row r="408" spans="2:50" ht="19">
      <c r="B408" s="3"/>
      <c r="AL408" s="3"/>
      <c r="AM408" s="3"/>
      <c r="AN408" s="3"/>
      <c r="AP408" s="3"/>
      <c r="AQ408" s="3"/>
      <c r="AT408" s="231"/>
      <c r="AU408" s="60"/>
      <c r="AV408" s="60"/>
      <c r="AW408" s="60"/>
      <c r="AX408" s="60"/>
    </row>
    <row r="409" spans="2:50" ht="19">
      <c r="B409" s="3"/>
      <c r="AL409" s="3"/>
      <c r="AM409" s="3"/>
      <c r="AN409" s="3"/>
      <c r="AP409" s="3"/>
      <c r="AQ409" s="3"/>
      <c r="AT409" s="231"/>
      <c r="AU409" s="60"/>
      <c r="AV409" s="60"/>
      <c r="AW409" s="60"/>
      <c r="AX409" s="60"/>
    </row>
    <row r="410" spans="2:50" ht="19">
      <c r="B410" s="3"/>
      <c r="AL410" s="3"/>
      <c r="AM410" s="3"/>
      <c r="AN410" s="3"/>
      <c r="AP410" s="3"/>
      <c r="AQ410" s="3"/>
      <c r="AT410" s="230"/>
      <c r="AU410" s="60"/>
      <c r="AV410" s="60"/>
      <c r="AW410" s="60"/>
      <c r="AX410" s="60"/>
    </row>
    <row r="411" spans="2:50" ht="19">
      <c r="B411" s="3"/>
      <c r="AL411" s="3"/>
      <c r="AM411" s="3"/>
      <c r="AN411" s="3"/>
      <c r="AP411" s="3"/>
      <c r="AQ411" s="3"/>
      <c r="AT411" s="231"/>
      <c r="AU411" s="60"/>
      <c r="AV411" s="60"/>
      <c r="AW411" s="60"/>
      <c r="AX411" s="60"/>
    </row>
    <row r="412" spans="2:50" ht="19">
      <c r="B412" s="3"/>
      <c r="AL412" s="3"/>
      <c r="AM412" s="3"/>
      <c r="AN412" s="3"/>
      <c r="AP412" s="3"/>
      <c r="AQ412" s="3"/>
      <c r="AT412" s="232"/>
      <c r="AU412" s="60"/>
      <c r="AV412" s="60"/>
      <c r="AW412" s="60"/>
      <c r="AX412" s="60"/>
    </row>
    <row r="413" spans="2:50" ht="19">
      <c r="B413" s="3"/>
      <c r="AL413" s="3"/>
      <c r="AM413" s="3"/>
      <c r="AN413" s="3"/>
      <c r="AP413" s="3"/>
      <c r="AQ413" s="3"/>
      <c r="AT413" s="231"/>
      <c r="AU413" s="60"/>
      <c r="AV413" s="60"/>
      <c r="AW413" s="60"/>
      <c r="AX413" s="60"/>
    </row>
    <row r="414" spans="2:50" ht="19">
      <c r="B414" s="3"/>
      <c r="AL414" s="3"/>
      <c r="AM414" s="3"/>
      <c r="AN414" s="3"/>
      <c r="AP414" s="3"/>
      <c r="AQ414" s="3"/>
      <c r="AT414" s="232"/>
      <c r="AU414" s="60"/>
      <c r="AV414" s="60"/>
      <c r="AW414" s="60"/>
      <c r="AX414" s="60"/>
    </row>
    <row r="415" spans="2:50" ht="19">
      <c r="B415" s="3"/>
      <c r="AL415" s="3"/>
      <c r="AM415" s="3"/>
      <c r="AN415" s="3"/>
      <c r="AP415" s="3"/>
      <c r="AQ415" s="3"/>
      <c r="AT415" s="231"/>
      <c r="AU415" s="60"/>
      <c r="AV415" s="60"/>
      <c r="AW415" s="60"/>
      <c r="AX415" s="60"/>
    </row>
    <row r="416" spans="2:50" ht="19">
      <c r="B416" s="3"/>
      <c r="AL416" s="3"/>
      <c r="AM416" s="3"/>
      <c r="AN416" s="3"/>
      <c r="AP416" s="3"/>
      <c r="AQ416" s="3"/>
      <c r="AT416" s="232"/>
      <c r="AU416" s="60"/>
      <c r="AV416" s="60"/>
      <c r="AW416" s="60"/>
      <c r="AX416" s="60"/>
    </row>
    <row r="417" spans="2:50" ht="19">
      <c r="B417" s="3"/>
      <c r="AL417" s="3"/>
      <c r="AM417" s="3"/>
      <c r="AN417" s="3"/>
      <c r="AP417" s="3"/>
      <c r="AQ417" s="3"/>
      <c r="AT417" s="231"/>
      <c r="AU417" s="60"/>
      <c r="AV417" s="60"/>
      <c r="AW417" s="60"/>
      <c r="AX417" s="60"/>
    </row>
    <row r="418" spans="2:50" ht="19">
      <c r="B418" s="3"/>
      <c r="AL418" s="3"/>
      <c r="AM418" s="3"/>
      <c r="AN418" s="3"/>
      <c r="AP418" s="3"/>
      <c r="AQ418" s="3"/>
      <c r="AT418" s="231"/>
      <c r="AU418" s="60"/>
      <c r="AV418" s="60"/>
      <c r="AW418" s="60"/>
      <c r="AX418" s="60"/>
    </row>
    <row r="419" spans="2:50" ht="19">
      <c r="B419" s="3"/>
      <c r="AL419" s="3"/>
      <c r="AM419" s="3"/>
      <c r="AN419" s="3"/>
      <c r="AP419" s="3"/>
      <c r="AQ419" s="3"/>
      <c r="AT419" s="231"/>
      <c r="AU419" s="60"/>
      <c r="AV419" s="60"/>
      <c r="AW419" s="60"/>
      <c r="AX419" s="60"/>
    </row>
    <row r="420" spans="2:50" ht="19">
      <c r="B420" s="3"/>
      <c r="AL420" s="3"/>
      <c r="AM420" s="3"/>
      <c r="AN420" s="3"/>
      <c r="AP420" s="3"/>
      <c r="AQ420" s="3"/>
      <c r="AT420" s="232"/>
      <c r="AU420" s="60"/>
      <c r="AV420" s="60"/>
      <c r="AW420" s="60"/>
      <c r="AX420" s="60"/>
    </row>
    <row r="421" spans="2:50" ht="19">
      <c r="B421" s="3"/>
      <c r="AL421" s="3"/>
      <c r="AM421" s="3"/>
      <c r="AN421" s="3"/>
      <c r="AP421" s="3"/>
      <c r="AQ421" s="3"/>
      <c r="AT421" s="231"/>
      <c r="AU421" s="60"/>
      <c r="AV421" s="60"/>
      <c r="AW421" s="60"/>
      <c r="AX421" s="60"/>
    </row>
    <row r="422" spans="2:50" ht="19">
      <c r="B422" s="3"/>
      <c r="AL422" s="3"/>
      <c r="AM422" s="3"/>
      <c r="AN422" s="3"/>
      <c r="AP422" s="3"/>
      <c r="AQ422" s="3"/>
      <c r="AT422" s="232"/>
      <c r="AU422" s="60"/>
      <c r="AV422" s="60"/>
      <c r="AW422" s="60"/>
      <c r="AX422" s="60"/>
    </row>
    <row r="423" spans="2:50" ht="19">
      <c r="B423" s="3"/>
      <c r="AL423" s="3"/>
      <c r="AM423" s="3"/>
      <c r="AN423" s="3"/>
      <c r="AP423" s="3"/>
      <c r="AQ423" s="3"/>
      <c r="AT423" s="231"/>
      <c r="AU423" s="60"/>
      <c r="AV423" s="60"/>
      <c r="AW423" s="60"/>
      <c r="AX423" s="60"/>
    </row>
    <row r="424" spans="2:50" ht="19">
      <c r="B424" s="3"/>
      <c r="AL424" s="3"/>
      <c r="AM424" s="3"/>
      <c r="AN424" s="3"/>
      <c r="AP424" s="3"/>
      <c r="AQ424" s="3"/>
      <c r="AT424" s="232"/>
      <c r="AU424" s="60"/>
      <c r="AV424" s="60"/>
      <c r="AW424" s="60"/>
      <c r="AX424" s="60"/>
    </row>
    <row r="425" spans="2:50" ht="19">
      <c r="B425" s="3"/>
      <c r="AL425" s="3"/>
      <c r="AM425" s="3"/>
      <c r="AN425" s="3"/>
      <c r="AP425" s="3"/>
      <c r="AQ425" s="3"/>
      <c r="AT425" s="231"/>
      <c r="AU425" s="60"/>
      <c r="AV425" s="60"/>
      <c r="AW425" s="60"/>
      <c r="AX425" s="60"/>
    </row>
    <row r="426" spans="2:50" ht="19">
      <c r="B426" s="3"/>
      <c r="AL426" s="3"/>
      <c r="AM426" s="3"/>
      <c r="AN426" s="3"/>
      <c r="AP426" s="3"/>
      <c r="AQ426" s="3"/>
      <c r="AT426" s="231"/>
      <c r="AU426" s="60"/>
      <c r="AV426" s="60"/>
      <c r="AW426" s="60"/>
      <c r="AX426" s="60"/>
    </row>
    <row r="427" spans="2:50" ht="19">
      <c r="B427" s="3"/>
      <c r="AL427" s="3"/>
      <c r="AM427" s="3"/>
      <c r="AN427" s="3"/>
      <c r="AP427" s="3"/>
      <c r="AQ427" s="3"/>
      <c r="AT427" s="231"/>
      <c r="AU427" s="60"/>
      <c r="AV427" s="60"/>
      <c r="AW427" s="60"/>
      <c r="AX427" s="60"/>
    </row>
    <row r="428" spans="2:50" ht="19">
      <c r="B428" s="3"/>
      <c r="AL428" s="3"/>
      <c r="AM428" s="3"/>
      <c r="AN428" s="3"/>
      <c r="AP428" s="3"/>
      <c r="AQ428" s="3"/>
      <c r="AT428" s="231"/>
      <c r="AU428" s="60"/>
      <c r="AV428" s="60"/>
      <c r="AW428" s="60"/>
      <c r="AX428" s="60"/>
    </row>
    <row r="429" spans="2:50" ht="19">
      <c r="B429" s="3"/>
      <c r="AL429" s="3"/>
      <c r="AM429" s="3"/>
      <c r="AN429" s="3"/>
      <c r="AP429" s="3"/>
      <c r="AQ429" s="3"/>
      <c r="AT429" s="231"/>
      <c r="AU429" s="60"/>
      <c r="AV429" s="60"/>
      <c r="AW429" s="60"/>
      <c r="AX429" s="60"/>
    </row>
    <row r="430" spans="2:50" ht="19">
      <c r="B430" s="3"/>
      <c r="AL430" s="3"/>
      <c r="AM430" s="3"/>
      <c r="AN430" s="3"/>
      <c r="AP430" s="3"/>
      <c r="AQ430" s="3"/>
      <c r="AT430" s="231"/>
      <c r="AU430" s="60"/>
      <c r="AV430" s="60"/>
      <c r="AW430" s="60"/>
      <c r="AX430" s="60"/>
    </row>
    <row r="431" spans="2:50" ht="19">
      <c r="B431" s="3"/>
      <c r="AL431" s="3"/>
      <c r="AM431" s="3"/>
      <c r="AN431" s="3"/>
      <c r="AP431" s="3"/>
      <c r="AQ431" s="3"/>
      <c r="AT431" s="231"/>
      <c r="AU431" s="60"/>
      <c r="AV431" s="60"/>
      <c r="AW431" s="60"/>
      <c r="AX431" s="60"/>
    </row>
    <row r="432" spans="2:50" ht="19">
      <c r="B432" s="3"/>
      <c r="AL432" s="3"/>
      <c r="AM432" s="3"/>
      <c r="AN432" s="3"/>
      <c r="AP432" s="3"/>
      <c r="AQ432" s="3"/>
      <c r="AT432" s="231"/>
      <c r="AU432" s="60"/>
      <c r="AV432" s="60"/>
      <c r="AW432" s="60"/>
      <c r="AX432" s="60"/>
    </row>
    <row r="433" spans="2:50" ht="19">
      <c r="B433" s="3"/>
      <c r="AL433" s="3"/>
      <c r="AM433" s="3"/>
      <c r="AN433" s="3"/>
      <c r="AP433" s="3"/>
      <c r="AQ433" s="3"/>
      <c r="AT433" s="230"/>
      <c r="AU433" s="60"/>
      <c r="AV433" s="60"/>
      <c r="AW433" s="60"/>
      <c r="AX433" s="60"/>
    </row>
    <row r="434" spans="2:50" ht="19">
      <c r="B434" s="3"/>
      <c r="AL434" s="3"/>
      <c r="AM434" s="3"/>
      <c r="AN434" s="3"/>
      <c r="AP434" s="3"/>
      <c r="AQ434" s="3"/>
      <c r="AT434" s="231"/>
      <c r="AU434" s="60"/>
      <c r="AV434" s="60"/>
      <c r="AW434" s="60"/>
      <c r="AX434" s="60"/>
    </row>
    <row r="435" spans="2:50" ht="19">
      <c r="B435" s="3"/>
      <c r="AL435" s="3"/>
      <c r="AM435" s="3"/>
      <c r="AN435" s="3"/>
      <c r="AP435" s="3"/>
      <c r="AQ435" s="3"/>
      <c r="AT435" s="232"/>
      <c r="AU435" s="60"/>
      <c r="AV435" s="60"/>
      <c r="AW435" s="60"/>
      <c r="AX435" s="60"/>
    </row>
    <row r="436" spans="2:50" ht="19">
      <c r="B436" s="3"/>
      <c r="AL436" s="3"/>
      <c r="AM436" s="3"/>
      <c r="AN436" s="3"/>
      <c r="AP436" s="3"/>
      <c r="AQ436" s="3"/>
      <c r="AT436" s="231"/>
      <c r="AU436" s="60"/>
      <c r="AV436" s="60"/>
      <c r="AW436" s="60"/>
      <c r="AX436" s="60"/>
    </row>
    <row r="437" spans="2:50" ht="19">
      <c r="B437" s="3"/>
      <c r="AL437" s="3"/>
      <c r="AM437" s="3"/>
      <c r="AN437" s="3"/>
      <c r="AP437" s="3"/>
      <c r="AQ437" s="3"/>
      <c r="AT437" s="232"/>
      <c r="AU437" s="60"/>
      <c r="AV437" s="60"/>
      <c r="AW437" s="60"/>
      <c r="AX437" s="60"/>
    </row>
    <row r="438" spans="2:50" ht="19">
      <c r="B438" s="3"/>
      <c r="AL438" s="3"/>
      <c r="AM438" s="3"/>
      <c r="AN438" s="3"/>
      <c r="AP438" s="3"/>
      <c r="AQ438" s="3"/>
      <c r="AT438" s="231"/>
      <c r="AU438" s="60"/>
      <c r="AV438" s="60"/>
      <c r="AW438" s="60"/>
      <c r="AX438" s="60"/>
    </row>
    <row r="439" spans="2:50" ht="19">
      <c r="B439" s="3"/>
      <c r="AL439" s="3"/>
      <c r="AM439" s="3"/>
      <c r="AN439" s="3"/>
      <c r="AP439" s="3"/>
      <c r="AQ439" s="3"/>
      <c r="AT439" s="232"/>
      <c r="AU439" s="60"/>
      <c r="AV439" s="60"/>
      <c r="AW439" s="60"/>
      <c r="AX439" s="60"/>
    </row>
    <row r="440" spans="2:50" ht="19">
      <c r="B440" s="3"/>
      <c r="AL440" s="3"/>
      <c r="AM440" s="3"/>
      <c r="AN440" s="3"/>
      <c r="AP440" s="3"/>
      <c r="AQ440" s="3"/>
      <c r="AT440" s="231"/>
      <c r="AU440" s="60"/>
      <c r="AV440" s="60"/>
      <c r="AW440" s="60"/>
      <c r="AX440" s="60"/>
    </row>
    <row r="441" spans="2:50" ht="19">
      <c r="B441" s="3"/>
      <c r="AL441" s="3"/>
      <c r="AM441" s="3"/>
      <c r="AN441" s="3"/>
      <c r="AP441" s="3"/>
      <c r="AQ441" s="3"/>
      <c r="AT441" s="231"/>
      <c r="AU441" s="60"/>
      <c r="AV441" s="60"/>
      <c r="AW441" s="60"/>
      <c r="AX441" s="60"/>
    </row>
    <row r="442" spans="2:50" ht="19">
      <c r="B442" s="3"/>
      <c r="AL442" s="3"/>
      <c r="AM442" s="3"/>
      <c r="AN442" s="3"/>
      <c r="AP442" s="3"/>
      <c r="AQ442" s="3"/>
      <c r="AT442" s="231"/>
      <c r="AU442" s="60"/>
      <c r="AV442" s="60"/>
      <c r="AW442" s="60"/>
      <c r="AX442" s="60"/>
    </row>
    <row r="443" spans="2:50" ht="19">
      <c r="B443" s="3"/>
      <c r="AL443" s="3"/>
      <c r="AM443" s="3"/>
      <c r="AN443" s="3"/>
      <c r="AP443" s="3"/>
      <c r="AQ443" s="3"/>
      <c r="AT443" s="232"/>
      <c r="AU443" s="60"/>
      <c r="AV443" s="60"/>
      <c r="AW443" s="60"/>
      <c r="AX443" s="60"/>
    </row>
    <row r="444" spans="2:50" ht="19">
      <c r="B444" s="3"/>
      <c r="AL444" s="3"/>
      <c r="AM444" s="3"/>
      <c r="AN444" s="3"/>
      <c r="AP444" s="3"/>
      <c r="AQ444" s="3"/>
      <c r="AT444" s="231"/>
      <c r="AU444" s="60"/>
      <c r="AV444" s="60"/>
      <c r="AW444" s="60"/>
      <c r="AX444" s="60"/>
    </row>
    <row r="445" spans="2:50" ht="19">
      <c r="B445" s="3"/>
      <c r="AL445" s="3"/>
      <c r="AM445" s="3"/>
      <c r="AN445" s="3"/>
      <c r="AP445" s="3"/>
      <c r="AQ445" s="3"/>
      <c r="AT445" s="232"/>
      <c r="AU445" s="60"/>
      <c r="AV445" s="60"/>
      <c r="AW445" s="60"/>
      <c r="AX445" s="60"/>
    </row>
    <row r="446" spans="2:50" ht="19">
      <c r="B446" s="3"/>
      <c r="AL446" s="3"/>
      <c r="AM446" s="3"/>
      <c r="AN446" s="3"/>
      <c r="AP446" s="3"/>
      <c r="AQ446" s="3"/>
      <c r="AT446" s="231"/>
      <c r="AU446" s="60"/>
      <c r="AV446" s="60"/>
      <c r="AW446" s="60"/>
      <c r="AX446" s="60"/>
    </row>
    <row r="447" spans="2:50" ht="19">
      <c r="B447" s="3"/>
      <c r="AL447" s="3"/>
      <c r="AM447" s="3"/>
      <c r="AN447" s="3"/>
      <c r="AP447" s="3"/>
      <c r="AQ447" s="3"/>
      <c r="AT447" s="232"/>
      <c r="AU447" s="60"/>
      <c r="AV447" s="60"/>
      <c r="AW447" s="60"/>
      <c r="AX447" s="60"/>
    </row>
    <row r="448" spans="2:50" ht="19">
      <c r="B448" s="3"/>
      <c r="AL448" s="3"/>
      <c r="AM448" s="3"/>
      <c r="AN448" s="3"/>
      <c r="AP448" s="3"/>
      <c r="AQ448" s="3"/>
      <c r="AT448" s="231"/>
      <c r="AU448" s="60"/>
      <c r="AV448" s="60"/>
      <c r="AW448" s="60"/>
      <c r="AX448" s="60"/>
    </row>
    <row r="449" spans="2:50" ht="19">
      <c r="B449" s="3"/>
      <c r="AL449" s="3"/>
      <c r="AM449" s="3"/>
      <c r="AN449" s="3"/>
      <c r="AP449" s="3"/>
      <c r="AQ449" s="3"/>
      <c r="AT449" s="231"/>
      <c r="AU449" s="60"/>
      <c r="AV449" s="60"/>
      <c r="AW449" s="60"/>
      <c r="AX449" s="60"/>
    </row>
    <row r="450" spans="2:50" ht="19">
      <c r="B450" s="3"/>
      <c r="AL450" s="3"/>
      <c r="AM450" s="3"/>
      <c r="AN450" s="3"/>
      <c r="AP450" s="3"/>
      <c r="AQ450" s="3"/>
      <c r="AT450" s="231"/>
      <c r="AU450" s="60"/>
      <c r="AV450" s="60"/>
      <c r="AW450" s="60"/>
      <c r="AX450" s="60"/>
    </row>
    <row r="451" spans="2:50" ht="19">
      <c r="B451" s="3"/>
      <c r="AL451" s="3"/>
      <c r="AM451" s="3"/>
      <c r="AN451" s="3"/>
      <c r="AP451" s="3"/>
      <c r="AQ451" s="3"/>
      <c r="AT451" s="231"/>
      <c r="AU451" s="60"/>
      <c r="AV451" s="60"/>
      <c r="AW451" s="60"/>
      <c r="AX451" s="60"/>
    </row>
    <row r="452" spans="2:50" ht="19">
      <c r="B452" s="3"/>
      <c r="AL452" s="3"/>
      <c r="AM452" s="3"/>
      <c r="AN452" s="3"/>
      <c r="AP452" s="3"/>
      <c r="AQ452" s="3"/>
      <c r="AT452" s="231"/>
      <c r="AU452" s="60"/>
      <c r="AV452" s="60"/>
      <c r="AW452" s="60"/>
      <c r="AX452" s="60"/>
    </row>
    <row r="453" spans="2:50" ht="19">
      <c r="B453" s="3"/>
      <c r="AL453" s="3"/>
      <c r="AM453" s="3"/>
      <c r="AN453" s="3"/>
      <c r="AP453" s="3"/>
      <c r="AQ453" s="3"/>
      <c r="AT453" s="231"/>
      <c r="AU453" s="60"/>
      <c r="AV453" s="60"/>
      <c r="AW453" s="60"/>
      <c r="AX453" s="60"/>
    </row>
    <row r="454" spans="2:50" ht="19">
      <c r="B454" s="3"/>
      <c r="AL454" s="3"/>
      <c r="AM454" s="3"/>
      <c r="AN454" s="3"/>
      <c r="AP454" s="3"/>
      <c r="AQ454" s="3"/>
      <c r="AT454" s="231"/>
      <c r="AU454" s="60"/>
      <c r="AV454" s="60"/>
      <c r="AW454" s="60"/>
      <c r="AX454" s="60"/>
    </row>
    <row r="455" spans="2:50" ht="19">
      <c r="B455" s="3"/>
      <c r="AL455" s="3"/>
      <c r="AM455" s="3"/>
      <c r="AN455" s="3"/>
      <c r="AP455" s="3"/>
      <c r="AQ455" s="3"/>
      <c r="AT455" s="231"/>
      <c r="AU455" s="60"/>
      <c r="AV455" s="60"/>
      <c r="AW455" s="60"/>
      <c r="AX455" s="60"/>
    </row>
    <row r="456" spans="2:50" ht="19">
      <c r="B456" s="3"/>
      <c r="AL456" s="3"/>
      <c r="AM456" s="3"/>
      <c r="AN456" s="3"/>
      <c r="AP456" s="3"/>
      <c r="AQ456" s="3"/>
      <c r="AT456" s="230"/>
      <c r="AU456" s="60"/>
      <c r="AV456" s="60"/>
      <c r="AW456" s="60"/>
      <c r="AX456" s="60"/>
    </row>
    <row r="457" spans="2:50" ht="19">
      <c r="B457" s="3"/>
      <c r="AL457" s="3"/>
      <c r="AM457" s="3"/>
      <c r="AN457" s="3"/>
      <c r="AP457" s="3"/>
      <c r="AQ457" s="3"/>
      <c r="AT457" s="231"/>
      <c r="AU457" s="60"/>
      <c r="AV457" s="60"/>
      <c r="AW457" s="60"/>
      <c r="AX457" s="60"/>
    </row>
    <row r="458" spans="2:50" ht="19">
      <c r="B458" s="3"/>
      <c r="AL458" s="3"/>
      <c r="AM458" s="3"/>
      <c r="AN458" s="3"/>
      <c r="AP458" s="3"/>
      <c r="AQ458" s="3"/>
      <c r="AT458" s="232"/>
      <c r="AU458" s="60"/>
      <c r="AV458" s="60"/>
      <c r="AW458" s="60"/>
      <c r="AX458" s="60"/>
    </row>
    <row r="459" spans="2:50" ht="19">
      <c r="B459" s="3"/>
      <c r="AL459" s="3"/>
      <c r="AM459" s="3"/>
      <c r="AN459" s="3"/>
      <c r="AP459" s="3"/>
      <c r="AQ459" s="3"/>
      <c r="AT459" s="231"/>
      <c r="AU459" s="60"/>
      <c r="AV459" s="60"/>
      <c r="AW459" s="60"/>
      <c r="AX459" s="60"/>
    </row>
    <row r="460" spans="2:50" ht="19">
      <c r="B460" s="3"/>
      <c r="AL460" s="3"/>
      <c r="AM460" s="3"/>
      <c r="AN460" s="3"/>
      <c r="AP460" s="3"/>
      <c r="AQ460" s="3"/>
      <c r="AT460" s="232"/>
      <c r="AU460" s="60"/>
      <c r="AV460" s="60"/>
      <c r="AW460" s="60"/>
      <c r="AX460" s="60"/>
    </row>
    <row r="461" spans="2:50" ht="19">
      <c r="B461" s="3"/>
      <c r="AL461" s="3"/>
      <c r="AM461" s="3"/>
      <c r="AN461" s="3"/>
      <c r="AP461" s="3"/>
      <c r="AQ461" s="3"/>
      <c r="AT461" s="231"/>
      <c r="AU461" s="60"/>
      <c r="AV461" s="60"/>
      <c r="AW461" s="60"/>
      <c r="AX461" s="60"/>
    </row>
    <row r="462" spans="2:50" ht="19">
      <c r="B462" s="3"/>
      <c r="AL462" s="3"/>
      <c r="AM462" s="3"/>
      <c r="AN462" s="3"/>
      <c r="AP462" s="3"/>
      <c r="AQ462" s="3"/>
      <c r="AT462" s="232"/>
      <c r="AU462" s="60"/>
      <c r="AV462" s="60"/>
      <c r="AW462" s="60"/>
      <c r="AX462" s="60"/>
    </row>
    <row r="463" spans="2:50" ht="19">
      <c r="B463" s="3"/>
      <c r="AL463" s="3"/>
      <c r="AM463" s="3"/>
      <c r="AN463" s="3"/>
      <c r="AP463" s="3"/>
      <c r="AQ463" s="3"/>
      <c r="AT463" s="231"/>
      <c r="AU463" s="60"/>
      <c r="AV463" s="60"/>
      <c r="AW463" s="60"/>
      <c r="AX463" s="60"/>
    </row>
    <row r="464" spans="2:50" ht="19">
      <c r="B464" s="3"/>
      <c r="AL464" s="3"/>
      <c r="AM464" s="3"/>
      <c r="AN464" s="3"/>
      <c r="AP464" s="3"/>
      <c r="AQ464" s="3"/>
      <c r="AT464" s="231"/>
      <c r="AU464" s="60"/>
      <c r="AV464" s="60"/>
      <c r="AW464" s="60"/>
      <c r="AX464" s="60"/>
    </row>
    <row r="465" spans="2:50" ht="19">
      <c r="B465" s="3"/>
      <c r="AL465" s="3"/>
      <c r="AM465" s="3"/>
      <c r="AN465" s="3"/>
      <c r="AP465" s="3"/>
      <c r="AQ465" s="3"/>
      <c r="AT465" s="231"/>
      <c r="AU465" s="60"/>
      <c r="AV465" s="60"/>
      <c r="AW465" s="60"/>
      <c r="AX465" s="60"/>
    </row>
    <row r="466" spans="2:50" ht="19">
      <c r="B466" s="3"/>
      <c r="AL466" s="3"/>
      <c r="AM466" s="3"/>
      <c r="AN466" s="3"/>
      <c r="AP466" s="3"/>
      <c r="AQ466" s="3"/>
      <c r="AT466" s="232"/>
      <c r="AU466" s="60"/>
      <c r="AV466" s="60"/>
      <c r="AW466" s="60"/>
      <c r="AX466" s="60"/>
    </row>
    <row r="467" spans="2:50" ht="19">
      <c r="B467" s="3"/>
      <c r="AL467" s="3"/>
      <c r="AM467" s="3"/>
      <c r="AN467" s="3"/>
      <c r="AP467" s="3"/>
      <c r="AQ467" s="3"/>
      <c r="AT467" s="231"/>
      <c r="AU467" s="60"/>
      <c r="AV467" s="60"/>
      <c r="AW467" s="60"/>
      <c r="AX467" s="60"/>
    </row>
    <row r="468" spans="2:50" ht="19">
      <c r="B468" s="3"/>
      <c r="AL468" s="3"/>
      <c r="AM468" s="3"/>
      <c r="AN468" s="3"/>
      <c r="AP468" s="3"/>
      <c r="AQ468" s="3"/>
      <c r="AT468" s="232"/>
      <c r="AU468" s="60"/>
      <c r="AV468" s="60"/>
      <c r="AW468" s="60"/>
      <c r="AX468" s="60"/>
    </row>
    <row r="469" spans="2:50" ht="19">
      <c r="B469" s="3"/>
      <c r="AL469" s="3"/>
      <c r="AM469" s="3"/>
      <c r="AN469" s="3"/>
      <c r="AP469" s="3"/>
      <c r="AQ469" s="3"/>
      <c r="AT469" s="231"/>
      <c r="AU469" s="60"/>
      <c r="AV469" s="60"/>
      <c r="AW469" s="60"/>
      <c r="AX469" s="60"/>
    </row>
    <row r="470" spans="2:50" ht="19">
      <c r="B470" s="3"/>
      <c r="AL470" s="3"/>
      <c r="AM470" s="3"/>
      <c r="AN470" s="3"/>
      <c r="AP470" s="3"/>
      <c r="AQ470" s="3"/>
      <c r="AT470" s="232"/>
      <c r="AU470" s="60"/>
      <c r="AV470" s="60"/>
      <c r="AW470" s="60"/>
      <c r="AX470" s="60"/>
    </row>
    <row r="471" spans="2:50" ht="19">
      <c r="B471" s="3"/>
      <c r="AL471" s="3"/>
      <c r="AM471" s="3"/>
      <c r="AN471" s="3"/>
      <c r="AP471" s="3"/>
      <c r="AQ471" s="3"/>
      <c r="AT471" s="231"/>
      <c r="AU471" s="60"/>
      <c r="AV471" s="60"/>
      <c r="AW471" s="60"/>
      <c r="AX471" s="60"/>
    </row>
    <row r="472" spans="2:50" ht="19">
      <c r="B472" s="3"/>
      <c r="AL472" s="3"/>
      <c r="AM472" s="3"/>
      <c r="AN472" s="3"/>
      <c r="AP472" s="3"/>
      <c r="AQ472" s="3"/>
      <c r="AT472" s="231"/>
      <c r="AU472" s="60"/>
      <c r="AV472" s="60"/>
      <c r="AW472" s="60"/>
      <c r="AX472" s="60"/>
    </row>
    <row r="473" spans="2:50" ht="19">
      <c r="B473" s="3"/>
      <c r="AL473" s="3"/>
      <c r="AM473" s="3"/>
      <c r="AN473" s="3"/>
      <c r="AP473" s="3"/>
      <c r="AQ473" s="3"/>
      <c r="AT473" s="231"/>
      <c r="AU473" s="60"/>
      <c r="AV473" s="60"/>
      <c r="AW473" s="60"/>
      <c r="AX473" s="60"/>
    </row>
    <row r="474" spans="2:50" ht="19">
      <c r="B474" s="3"/>
      <c r="AL474" s="3"/>
      <c r="AM474" s="3"/>
      <c r="AN474" s="3"/>
      <c r="AP474" s="3"/>
      <c r="AQ474" s="3"/>
      <c r="AT474" s="231"/>
      <c r="AU474" s="60"/>
      <c r="AV474" s="60"/>
      <c r="AW474" s="60"/>
      <c r="AX474" s="60"/>
    </row>
    <row r="475" spans="2:50" ht="19">
      <c r="B475" s="3"/>
      <c r="AL475" s="3"/>
      <c r="AM475" s="3"/>
      <c r="AN475" s="3"/>
      <c r="AP475" s="3"/>
      <c r="AQ475" s="3"/>
      <c r="AT475" s="231"/>
      <c r="AU475" s="60"/>
      <c r="AV475" s="60"/>
      <c r="AW475" s="60"/>
      <c r="AX475" s="60"/>
    </row>
    <row r="476" spans="2:50" ht="19">
      <c r="B476" s="3"/>
      <c r="AL476" s="3"/>
      <c r="AM476" s="3"/>
      <c r="AN476" s="3"/>
      <c r="AP476" s="3"/>
      <c r="AQ476" s="3"/>
      <c r="AT476" s="231"/>
      <c r="AU476" s="60"/>
      <c r="AV476" s="60"/>
      <c r="AW476" s="60"/>
      <c r="AX476" s="60"/>
    </row>
    <row r="477" spans="2:50" ht="19">
      <c r="B477" s="3"/>
      <c r="AL477" s="3"/>
      <c r="AM477" s="3"/>
      <c r="AN477" s="3"/>
      <c r="AP477" s="3"/>
      <c r="AQ477" s="3"/>
      <c r="AT477" s="231"/>
      <c r="AU477" s="60"/>
      <c r="AV477" s="60"/>
      <c r="AW477" s="60"/>
      <c r="AX477" s="60"/>
    </row>
    <row r="478" spans="2:50" ht="19">
      <c r="B478" s="3"/>
      <c r="AL478" s="3"/>
      <c r="AM478" s="3"/>
      <c r="AN478" s="3"/>
      <c r="AP478" s="3"/>
      <c r="AQ478" s="3"/>
      <c r="AT478" s="231"/>
      <c r="AU478" s="60"/>
      <c r="AV478" s="60"/>
      <c r="AW478" s="60"/>
      <c r="AX478" s="60"/>
    </row>
    <row r="479" spans="2:50" ht="19">
      <c r="B479" s="3"/>
      <c r="AL479" s="3"/>
      <c r="AM479" s="3"/>
      <c r="AN479" s="3"/>
      <c r="AP479" s="3"/>
      <c r="AQ479" s="3"/>
      <c r="AT479" s="230"/>
      <c r="AU479" s="60"/>
      <c r="AV479" s="60"/>
      <c r="AW479" s="60"/>
      <c r="AX479" s="60"/>
    </row>
    <row r="480" spans="2:50" ht="19">
      <c r="B480" s="3"/>
      <c r="AL480" s="3"/>
      <c r="AM480" s="3"/>
      <c r="AN480" s="3"/>
      <c r="AP480" s="3"/>
      <c r="AQ480" s="3"/>
      <c r="AT480" s="231"/>
      <c r="AU480" s="60"/>
      <c r="AV480" s="60"/>
      <c r="AW480" s="60"/>
      <c r="AX480" s="60"/>
    </row>
    <row r="481" spans="2:50" ht="19">
      <c r="B481" s="3"/>
      <c r="AL481" s="3"/>
      <c r="AM481" s="3"/>
      <c r="AN481" s="3"/>
      <c r="AP481" s="3"/>
      <c r="AQ481" s="3"/>
      <c r="AT481" s="232"/>
      <c r="AU481" s="60"/>
      <c r="AV481" s="60"/>
      <c r="AW481" s="60"/>
      <c r="AX481" s="60"/>
    </row>
    <row r="482" spans="2:50" ht="19">
      <c r="B482" s="3"/>
      <c r="AL482" s="3"/>
      <c r="AM482" s="3"/>
      <c r="AN482" s="3"/>
      <c r="AP482" s="3"/>
      <c r="AQ482" s="3"/>
      <c r="AT482" s="231"/>
      <c r="AU482" s="60"/>
      <c r="AV482" s="60"/>
      <c r="AW482" s="60"/>
      <c r="AX482" s="60"/>
    </row>
    <row r="483" spans="2:50" ht="19">
      <c r="B483" s="3"/>
      <c r="AL483" s="3"/>
      <c r="AM483" s="3"/>
      <c r="AN483" s="3"/>
      <c r="AP483" s="3"/>
      <c r="AQ483" s="3"/>
      <c r="AT483" s="232"/>
      <c r="AU483" s="60"/>
      <c r="AV483" s="60"/>
      <c r="AW483" s="60"/>
      <c r="AX483" s="60"/>
    </row>
    <row r="484" spans="2:50" ht="19">
      <c r="B484" s="3"/>
      <c r="AL484" s="3"/>
      <c r="AM484" s="3"/>
      <c r="AN484" s="3"/>
      <c r="AP484" s="3"/>
      <c r="AQ484" s="3"/>
      <c r="AT484" s="231"/>
      <c r="AU484" s="60"/>
      <c r="AV484" s="60"/>
      <c r="AW484" s="60"/>
      <c r="AX484" s="60"/>
    </row>
    <row r="485" spans="2:50" ht="19">
      <c r="B485" s="3"/>
      <c r="AL485" s="3"/>
      <c r="AM485" s="3"/>
      <c r="AN485" s="3"/>
      <c r="AP485" s="3"/>
      <c r="AQ485" s="3"/>
      <c r="AT485" s="232"/>
      <c r="AU485" s="60"/>
      <c r="AV485" s="60"/>
      <c r="AW485" s="60"/>
      <c r="AX485" s="60"/>
    </row>
    <row r="486" spans="2:50" ht="19">
      <c r="B486" s="3"/>
      <c r="AL486" s="3"/>
      <c r="AM486" s="3"/>
      <c r="AN486" s="3"/>
      <c r="AP486" s="3"/>
      <c r="AQ486" s="3"/>
      <c r="AT486" s="231"/>
      <c r="AU486" s="60"/>
      <c r="AV486" s="60"/>
      <c r="AW486" s="60"/>
      <c r="AX486" s="60"/>
    </row>
    <row r="487" spans="2:50" ht="19">
      <c r="B487" s="3"/>
      <c r="AL487" s="3"/>
      <c r="AM487" s="3"/>
      <c r="AN487" s="3"/>
      <c r="AP487" s="3"/>
      <c r="AQ487" s="3"/>
      <c r="AT487" s="231"/>
      <c r="AU487" s="60"/>
      <c r="AV487" s="60"/>
      <c r="AW487" s="60"/>
      <c r="AX487" s="60"/>
    </row>
    <row r="488" spans="2:50" ht="19">
      <c r="B488" s="3"/>
      <c r="AL488" s="3"/>
      <c r="AM488" s="3"/>
      <c r="AN488" s="3"/>
      <c r="AP488" s="3"/>
      <c r="AQ488" s="3"/>
      <c r="AT488" s="231"/>
      <c r="AU488" s="60"/>
      <c r="AV488" s="60"/>
      <c r="AW488" s="60"/>
      <c r="AX488" s="60"/>
    </row>
    <row r="489" spans="2:50" ht="19">
      <c r="B489" s="3"/>
      <c r="AL489" s="3"/>
      <c r="AM489" s="3"/>
      <c r="AN489" s="3"/>
      <c r="AP489" s="3"/>
      <c r="AQ489" s="3"/>
      <c r="AT489" s="232"/>
      <c r="AU489" s="60"/>
      <c r="AV489" s="60"/>
      <c r="AW489" s="60"/>
      <c r="AX489" s="60"/>
    </row>
    <row r="490" spans="2:50" ht="19">
      <c r="B490" s="3"/>
      <c r="AL490" s="3"/>
      <c r="AM490" s="3"/>
      <c r="AN490" s="3"/>
      <c r="AP490" s="3"/>
      <c r="AQ490" s="3"/>
      <c r="AT490" s="231"/>
      <c r="AU490" s="60"/>
      <c r="AV490" s="60"/>
      <c r="AW490" s="60"/>
      <c r="AX490" s="60"/>
    </row>
    <row r="491" spans="2:50" ht="19">
      <c r="B491" s="3"/>
      <c r="AL491" s="3"/>
      <c r="AM491" s="3"/>
      <c r="AN491" s="3"/>
      <c r="AP491" s="3"/>
      <c r="AQ491" s="3"/>
      <c r="AT491" s="232"/>
      <c r="AU491" s="60"/>
      <c r="AV491" s="60"/>
      <c r="AW491" s="60"/>
      <c r="AX491" s="60"/>
    </row>
    <row r="492" spans="2:50" ht="19">
      <c r="B492" s="3"/>
      <c r="AL492" s="3"/>
      <c r="AM492" s="3"/>
      <c r="AN492" s="3"/>
      <c r="AP492" s="3"/>
      <c r="AQ492" s="3"/>
      <c r="AT492" s="231"/>
      <c r="AU492" s="60"/>
      <c r="AV492" s="60"/>
      <c r="AW492" s="60"/>
      <c r="AX492" s="60"/>
    </row>
    <row r="493" spans="2:50" ht="19">
      <c r="B493" s="3"/>
      <c r="AL493" s="3"/>
      <c r="AM493" s="3"/>
      <c r="AN493" s="3"/>
      <c r="AP493" s="3"/>
      <c r="AQ493" s="3"/>
      <c r="AT493" s="232"/>
      <c r="AU493" s="60"/>
      <c r="AV493" s="60"/>
      <c r="AW493" s="60"/>
      <c r="AX493" s="60"/>
    </row>
    <row r="494" spans="2:50" ht="19">
      <c r="B494" s="3"/>
      <c r="AL494" s="3"/>
      <c r="AM494" s="3"/>
      <c r="AN494" s="3"/>
      <c r="AP494" s="3"/>
      <c r="AQ494" s="3"/>
      <c r="AT494" s="231"/>
      <c r="AU494" s="60"/>
      <c r="AV494" s="60"/>
      <c r="AW494" s="60"/>
      <c r="AX494" s="60"/>
    </row>
    <row r="495" spans="2:50" ht="19">
      <c r="B495" s="3"/>
      <c r="AL495" s="3"/>
      <c r="AM495" s="3"/>
      <c r="AN495" s="3"/>
      <c r="AP495" s="3"/>
      <c r="AQ495" s="3"/>
      <c r="AT495" s="231"/>
      <c r="AU495" s="60"/>
      <c r="AV495" s="60"/>
      <c r="AW495" s="60"/>
      <c r="AX495" s="60"/>
    </row>
    <row r="496" spans="2:50" ht="19">
      <c r="B496" s="3"/>
      <c r="AL496" s="3"/>
      <c r="AM496" s="3"/>
      <c r="AN496" s="3"/>
      <c r="AP496" s="3"/>
      <c r="AQ496" s="3"/>
      <c r="AT496" s="231"/>
      <c r="AU496" s="60"/>
      <c r="AV496" s="60"/>
      <c r="AW496" s="60"/>
      <c r="AX496" s="60"/>
    </row>
    <row r="497" spans="2:50" ht="19">
      <c r="B497" s="3"/>
      <c r="AL497" s="3"/>
      <c r="AM497" s="3"/>
      <c r="AN497" s="3"/>
      <c r="AP497" s="3"/>
      <c r="AQ497" s="3"/>
      <c r="AT497" s="231"/>
      <c r="AU497" s="60"/>
      <c r="AV497" s="60"/>
      <c r="AW497" s="60"/>
      <c r="AX497" s="60"/>
    </row>
    <row r="498" spans="2:50" ht="19">
      <c r="B498" s="3"/>
      <c r="AL498" s="3"/>
      <c r="AM498" s="3"/>
      <c r="AN498" s="3"/>
      <c r="AP498" s="3"/>
      <c r="AQ498" s="3"/>
      <c r="AT498" s="231"/>
      <c r="AU498" s="60"/>
      <c r="AV498" s="60"/>
      <c r="AW498" s="60"/>
      <c r="AX498" s="60"/>
    </row>
    <row r="499" spans="2:50" ht="19">
      <c r="B499" s="3"/>
      <c r="AL499" s="3"/>
      <c r="AM499" s="3"/>
      <c r="AN499" s="3"/>
      <c r="AP499" s="3"/>
      <c r="AQ499" s="3"/>
      <c r="AT499" s="231"/>
      <c r="AU499" s="60"/>
      <c r="AV499" s="60"/>
      <c r="AW499" s="60"/>
      <c r="AX499" s="60"/>
    </row>
    <row r="500" spans="2:50" ht="19">
      <c r="B500" s="3"/>
      <c r="AL500" s="3"/>
      <c r="AM500" s="3"/>
      <c r="AN500" s="3"/>
      <c r="AP500" s="3"/>
      <c r="AQ500" s="3"/>
      <c r="AT500" s="231"/>
      <c r="AU500" s="60"/>
      <c r="AV500" s="60"/>
      <c r="AW500" s="60"/>
      <c r="AX500" s="60"/>
    </row>
    <row r="501" spans="2:50" ht="19">
      <c r="B501" s="3"/>
      <c r="AL501" s="3"/>
      <c r="AM501" s="3"/>
      <c r="AN501" s="3"/>
      <c r="AP501" s="3"/>
      <c r="AQ501" s="3"/>
      <c r="AT501" s="231"/>
      <c r="AU501" s="60"/>
      <c r="AV501" s="60"/>
      <c r="AW501" s="60"/>
      <c r="AX501" s="60"/>
    </row>
    <row r="502" spans="2:50" ht="19">
      <c r="B502" s="3"/>
      <c r="AL502" s="3"/>
      <c r="AM502" s="3"/>
      <c r="AN502" s="3"/>
      <c r="AP502" s="3"/>
      <c r="AQ502" s="3"/>
      <c r="AT502" s="230"/>
      <c r="AU502" s="60"/>
      <c r="AV502" s="60"/>
      <c r="AW502" s="60"/>
      <c r="AX502" s="60"/>
    </row>
    <row r="503" spans="2:50" ht="19">
      <c r="B503" s="3"/>
      <c r="AL503" s="3"/>
      <c r="AM503" s="3"/>
      <c r="AN503" s="3"/>
      <c r="AP503" s="3"/>
      <c r="AQ503" s="3"/>
      <c r="AT503" s="231"/>
      <c r="AU503" s="60"/>
      <c r="AV503" s="60"/>
      <c r="AW503" s="60"/>
      <c r="AX503" s="60"/>
    </row>
    <row r="504" spans="2:50" ht="19">
      <c r="B504" s="3"/>
      <c r="AL504" s="3"/>
      <c r="AM504" s="3"/>
      <c r="AN504" s="3"/>
      <c r="AP504" s="3"/>
      <c r="AQ504" s="3"/>
      <c r="AT504" s="232"/>
      <c r="AU504" s="60"/>
      <c r="AV504" s="60"/>
      <c r="AW504" s="60"/>
      <c r="AX504" s="60"/>
    </row>
    <row r="505" spans="2:50" ht="19">
      <c r="B505" s="3"/>
      <c r="AL505" s="3"/>
      <c r="AM505" s="3"/>
      <c r="AN505" s="3"/>
      <c r="AP505" s="3"/>
      <c r="AQ505" s="3"/>
      <c r="AT505" s="231"/>
      <c r="AU505" s="60"/>
      <c r="AV505" s="60"/>
      <c r="AW505" s="60"/>
      <c r="AX505" s="60"/>
    </row>
    <row r="506" spans="2:50" ht="19">
      <c r="B506" s="3"/>
      <c r="AL506" s="3"/>
      <c r="AM506" s="3"/>
      <c r="AN506" s="3"/>
      <c r="AP506" s="3"/>
      <c r="AQ506" s="3"/>
      <c r="AT506" s="232"/>
      <c r="AU506" s="60"/>
      <c r="AV506" s="60"/>
      <c r="AW506" s="60"/>
      <c r="AX506" s="60"/>
    </row>
    <row r="507" spans="2:50" ht="19">
      <c r="B507" s="3"/>
      <c r="AL507" s="3"/>
      <c r="AM507" s="3"/>
      <c r="AN507" s="3"/>
      <c r="AP507" s="3"/>
      <c r="AQ507" s="3"/>
      <c r="AT507" s="231"/>
      <c r="AU507" s="60"/>
      <c r="AV507" s="60"/>
      <c r="AW507" s="60"/>
      <c r="AX507" s="60"/>
    </row>
    <row r="508" spans="2:50" ht="19">
      <c r="B508" s="3"/>
      <c r="AL508" s="3"/>
      <c r="AM508" s="3"/>
      <c r="AN508" s="3"/>
      <c r="AP508" s="3"/>
      <c r="AQ508" s="3"/>
      <c r="AT508" s="232"/>
      <c r="AU508" s="60"/>
      <c r="AV508" s="60"/>
      <c r="AW508" s="60"/>
      <c r="AX508" s="60"/>
    </row>
    <row r="509" spans="2:50" ht="19">
      <c r="B509" s="3"/>
      <c r="AL509" s="3"/>
      <c r="AM509" s="3"/>
      <c r="AN509" s="3"/>
      <c r="AP509" s="3"/>
      <c r="AQ509" s="3"/>
      <c r="AT509" s="231"/>
      <c r="AU509" s="60"/>
      <c r="AV509" s="60"/>
      <c r="AW509" s="60"/>
      <c r="AX509" s="60"/>
    </row>
    <row r="510" spans="2:50" ht="19">
      <c r="B510" s="3"/>
      <c r="AL510" s="3"/>
      <c r="AM510" s="3"/>
      <c r="AN510" s="3"/>
      <c r="AP510" s="3"/>
      <c r="AQ510" s="3"/>
      <c r="AT510" s="231"/>
      <c r="AU510" s="60"/>
      <c r="AV510" s="60"/>
      <c r="AW510" s="60"/>
      <c r="AX510" s="60"/>
    </row>
    <row r="511" spans="2:50" ht="19">
      <c r="B511" s="3"/>
      <c r="AL511" s="3"/>
      <c r="AM511" s="3"/>
      <c r="AN511" s="3"/>
      <c r="AP511" s="3"/>
      <c r="AQ511" s="3"/>
      <c r="AT511" s="231"/>
      <c r="AU511" s="60"/>
      <c r="AV511" s="60"/>
      <c r="AW511" s="60"/>
      <c r="AX511" s="60"/>
    </row>
    <row r="512" spans="2:50" ht="19">
      <c r="B512" s="3"/>
      <c r="AL512" s="3"/>
      <c r="AM512" s="3"/>
      <c r="AN512" s="3"/>
      <c r="AP512" s="3"/>
      <c r="AQ512" s="3"/>
      <c r="AT512" s="232"/>
      <c r="AU512" s="60"/>
      <c r="AV512" s="60"/>
      <c r="AW512" s="60"/>
      <c r="AX512" s="60"/>
    </row>
    <row r="513" spans="2:50" ht="19">
      <c r="B513" s="3"/>
      <c r="AL513" s="3"/>
      <c r="AM513" s="3"/>
      <c r="AN513" s="3"/>
      <c r="AP513" s="3"/>
      <c r="AQ513" s="3"/>
      <c r="AT513" s="231"/>
      <c r="AU513" s="60"/>
      <c r="AV513" s="60"/>
      <c r="AW513" s="60"/>
      <c r="AX513" s="60"/>
    </row>
    <row r="514" spans="2:50" ht="19">
      <c r="B514" s="3"/>
      <c r="AL514" s="3"/>
      <c r="AM514" s="3"/>
      <c r="AN514" s="3"/>
      <c r="AP514" s="3"/>
      <c r="AQ514" s="3"/>
      <c r="AT514" s="232"/>
      <c r="AU514" s="60"/>
      <c r="AV514" s="60"/>
      <c r="AW514" s="60"/>
      <c r="AX514" s="60"/>
    </row>
    <row r="515" spans="2:50" ht="19">
      <c r="B515" s="3"/>
      <c r="AL515" s="3"/>
      <c r="AM515" s="3"/>
      <c r="AN515" s="3"/>
      <c r="AP515" s="3"/>
      <c r="AQ515" s="3"/>
      <c r="AT515" s="231"/>
      <c r="AU515" s="60"/>
      <c r="AV515" s="60"/>
      <c r="AW515" s="60"/>
      <c r="AX515" s="60"/>
    </row>
    <row r="516" spans="2:50" ht="19">
      <c r="B516" s="3"/>
      <c r="AL516" s="3"/>
      <c r="AM516" s="3"/>
      <c r="AN516" s="3"/>
      <c r="AP516" s="3"/>
      <c r="AQ516" s="3"/>
      <c r="AT516" s="232"/>
      <c r="AU516" s="60"/>
      <c r="AV516" s="60"/>
      <c r="AW516" s="60"/>
      <c r="AX516" s="60"/>
    </row>
    <row r="517" spans="2:50" ht="19">
      <c r="B517" s="3"/>
      <c r="AL517" s="3"/>
      <c r="AM517" s="3"/>
      <c r="AN517" s="3"/>
      <c r="AP517" s="3"/>
      <c r="AQ517" s="3"/>
      <c r="AT517" s="231"/>
      <c r="AU517" s="60"/>
      <c r="AV517" s="60"/>
      <c r="AW517" s="60"/>
      <c r="AX517" s="60"/>
    </row>
    <row r="518" spans="2:50" ht="19">
      <c r="B518" s="3"/>
      <c r="AL518" s="3"/>
      <c r="AM518" s="3"/>
      <c r="AN518" s="3"/>
      <c r="AP518" s="3"/>
      <c r="AQ518" s="3"/>
      <c r="AT518" s="231"/>
      <c r="AU518" s="60"/>
      <c r="AV518" s="60"/>
      <c r="AW518" s="60"/>
      <c r="AX518" s="60"/>
    </row>
    <row r="519" spans="2:50" ht="19">
      <c r="B519" s="3"/>
      <c r="AL519" s="3"/>
      <c r="AM519" s="3"/>
      <c r="AN519" s="3"/>
      <c r="AP519" s="3"/>
      <c r="AQ519" s="3"/>
      <c r="AT519" s="231"/>
      <c r="AU519" s="60"/>
      <c r="AV519" s="60"/>
      <c r="AW519" s="60"/>
      <c r="AX519" s="60"/>
    </row>
    <row r="520" spans="2:50" ht="19">
      <c r="B520" s="3"/>
      <c r="AL520" s="3"/>
      <c r="AM520" s="3"/>
      <c r="AN520" s="3"/>
      <c r="AP520" s="3"/>
      <c r="AQ520" s="3"/>
      <c r="AT520" s="231"/>
      <c r="AU520" s="60"/>
      <c r="AV520" s="60"/>
      <c r="AW520" s="60"/>
      <c r="AX520" s="60"/>
    </row>
    <row r="521" spans="2:50" ht="19">
      <c r="B521" s="3"/>
      <c r="AL521" s="3"/>
      <c r="AM521" s="3"/>
      <c r="AN521" s="3"/>
      <c r="AP521" s="3"/>
      <c r="AQ521" s="3"/>
      <c r="AT521" s="231"/>
      <c r="AU521" s="60"/>
      <c r="AV521" s="60"/>
      <c r="AW521" s="60"/>
      <c r="AX521" s="60"/>
    </row>
    <row r="522" spans="2:50" ht="19">
      <c r="B522" s="3"/>
      <c r="AL522" s="3"/>
      <c r="AM522" s="3"/>
      <c r="AN522" s="3"/>
      <c r="AP522" s="3"/>
      <c r="AQ522" s="3"/>
      <c r="AT522" s="231"/>
      <c r="AU522" s="60"/>
      <c r="AV522" s="60"/>
      <c r="AW522" s="60"/>
      <c r="AX522" s="60"/>
    </row>
    <row r="523" spans="2:50" ht="19">
      <c r="B523" s="3"/>
      <c r="AL523" s="3"/>
      <c r="AM523" s="3"/>
      <c r="AN523" s="3"/>
      <c r="AP523" s="3"/>
      <c r="AQ523" s="3"/>
      <c r="AT523" s="231"/>
      <c r="AU523" s="60"/>
      <c r="AV523" s="60"/>
      <c r="AW523" s="60"/>
      <c r="AX523" s="60"/>
    </row>
    <row r="524" spans="2:50" ht="19">
      <c r="B524" s="3"/>
      <c r="AL524" s="3"/>
      <c r="AM524" s="3"/>
      <c r="AN524" s="3"/>
      <c r="AP524" s="3"/>
      <c r="AQ524" s="3"/>
      <c r="AT524" s="231"/>
      <c r="AU524" s="60"/>
      <c r="AV524" s="60"/>
      <c r="AW524" s="60"/>
      <c r="AX524" s="60"/>
    </row>
    <row r="525" spans="2:50" ht="19">
      <c r="B525" s="3"/>
      <c r="AL525" s="3"/>
      <c r="AM525" s="3"/>
      <c r="AN525" s="3"/>
      <c r="AP525" s="3"/>
      <c r="AQ525" s="3"/>
      <c r="AT525" s="230"/>
      <c r="AU525" s="60"/>
      <c r="AV525" s="60"/>
      <c r="AW525" s="60"/>
      <c r="AX525" s="60"/>
    </row>
    <row r="526" spans="2:50" ht="19">
      <c r="B526" s="3"/>
      <c r="AL526" s="3"/>
      <c r="AM526" s="3"/>
      <c r="AN526" s="3"/>
      <c r="AP526" s="3"/>
      <c r="AQ526" s="3"/>
      <c r="AT526" s="231"/>
      <c r="AU526" s="60"/>
      <c r="AV526" s="60"/>
      <c r="AW526" s="60"/>
      <c r="AX526" s="60"/>
    </row>
    <row r="527" spans="2:50" ht="19">
      <c r="B527" s="3"/>
      <c r="AL527" s="3"/>
      <c r="AM527" s="3"/>
      <c r="AN527" s="3"/>
      <c r="AP527" s="3"/>
      <c r="AQ527" s="3"/>
      <c r="AT527" s="232"/>
      <c r="AU527" s="60"/>
      <c r="AV527" s="60"/>
      <c r="AW527" s="60"/>
      <c r="AX527" s="60"/>
    </row>
    <row r="528" spans="2:50" ht="19">
      <c r="B528" s="3"/>
      <c r="AL528" s="3"/>
      <c r="AM528" s="3"/>
      <c r="AN528" s="3"/>
      <c r="AP528" s="3"/>
      <c r="AQ528" s="3"/>
      <c r="AT528" s="231"/>
      <c r="AU528" s="60"/>
      <c r="AV528" s="60"/>
      <c r="AW528" s="60"/>
      <c r="AX528" s="60"/>
    </row>
    <row r="529" spans="2:50" ht="19">
      <c r="B529" s="3"/>
      <c r="AL529" s="3"/>
      <c r="AM529" s="3"/>
      <c r="AN529" s="3"/>
      <c r="AP529" s="3"/>
      <c r="AQ529" s="3"/>
      <c r="AT529" s="232"/>
      <c r="AU529" s="60"/>
      <c r="AV529" s="60"/>
      <c r="AW529" s="60"/>
      <c r="AX529" s="60"/>
    </row>
    <row r="530" spans="2:50" ht="19">
      <c r="B530" s="3"/>
      <c r="AL530" s="3"/>
      <c r="AM530" s="3"/>
      <c r="AN530" s="3"/>
      <c r="AP530" s="3"/>
      <c r="AQ530" s="3"/>
      <c r="AT530" s="231"/>
      <c r="AU530" s="60"/>
      <c r="AV530" s="60"/>
      <c r="AW530" s="60"/>
      <c r="AX530" s="60"/>
    </row>
    <row r="531" spans="2:50" ht="19">
      <c r="B531" s="3"/>
      <c r="AL531" s="3"/>
      <c r="AM531" s="3"/>
      <c r="AN531" s="3"/>
      <c r="AP531" s="3"/>
      <c r="AQ531" s="3"/>
      <c r="AT531" s="232"/>
      <c r="AU531" s="60"/>
      <c r="AV531" s="60"/>
      <c r="AW531" s="60"/>
      <c r="AX531" s="60"/>
    </row>
    <row r="532" spans="2:50" ht="19">
      <c r="B532" s="3"/>
      <c r="AL532" s="3"/>
      <c r="AM532" s="3"/>
      <c r="AN532" s="3"/>
      <c r="AP532" s="3"/>
      <c r="AQ532" s="3"/>
      <c r="AT532" s="231"/>
      <c r="AU532" s="60"/>
      <c r="AV532" s="60"/>
      <c r="AW532" s="60"/>
      <c r="AX532" s="60"/>
    </row>
    <row r="533" spans="2:50" ht="19">
      <c r="B533" s="3"/>
      <c r="AL533" s="3"/>
      <c r="AM533" s="3"/>
      <c r="AN533" s="3"/>
      <c r="AP533" s="3"/>
      <c r="AQ533" s="3"/>
      <c r="AT533" s="231"/>
      <c r="AU533" s="60"/>
      <c r="AV533" s="60"/>
      <c r="AW533" s="60"/>
      <c r="AX533" s="60"/>
    </row>
    <row r="534" spans="2:50" ht="19">
      <c r="B534" s="3"/>
      <c r="AL534" s="3"/>
      <c r="AM534" s="3"/>
      <c r="AN534" s="3"/>
      <c r="AP534" s="3"/>
      <c r="AQ534" s="3"/>
      <c r="AT534" s="231"/>
      <c r="AU534" s="60"/>
      <c r="AV534" s="60"/>
      <c r="AW534" s="60"/>
      <c r="AX534" s="60"/>
    </row>
    <row r="535" spans="2:50" ht="19">
      <c r="B535" s="3"/>
      <c r="AL535" s="3"/>
      <c r="AM535" s="3"/>
      <c r="AN535" s="3"/>
      <c r="AP535" s="3"/>
      <c r="AQ535" s="3"/>
      <c r="AT535" s="232"/>
      <c r="AU535" s="60"/>
      <c r="AV535" s="60"/>
      <c r="AW535" s="60"/>
      <c r="AX535" s="60"/>
    </row>
    <row r="536" spans="2:50" ht="19">
      <c r="B536" s="3"/>
      <c r="AL536" s="3"/>
      <c r="AM536" s="3"/>
      <c r="AN536" s="3"/>
      <c r="AP536" s="3"/>
      <c r="AQ536" s="3"/>
      <c r="AT536" s="231"/>
      <c r="AU536" s="60"/>
      <c r="AV536" s="60"/>
      <c r="AW536" s="60"/>
      <c r="AX536" s="60"/>
    </row>
    <row r="537" spans="2:50" ht="19">
      <c r="B537" s="3"/>
      <c r="AL537" s="3"/>
      <c r="AM537" s="3"/>
      <c r="AN537" s="3"/>
      <c r="AP537" s="3"/>
      <c r="AQ537" s="3"/>
      <c r="AT537" s="232"/>
      <c r="AU537" s="60"/>
      <c r="AV537" s="60"/>
      <c r="AW537" s="60"/>
      <c r="AX537" s="60"/>
    </row>
    <row r="538" spans="2:50" ht="19">
      <c r="B538" s="3"/>
      <c r="AL538" s="3"/>
      <c r="AM538" s="3"/>
      <c r="AN538" s="3"/>
      <c r="AP538" s="3"/>
      <c r="AQ538" s="3"/>
      <c r="AT538" s="231"/>
      <c r="AU538" s="60"/>
      <c r="AV538" s="60"/>
      <c r="AW538" s="60"/>
      <c r="AX538" s="60"/>
    </row>
    <row r="539" spans="2:50" ht="19">
      <c r="B539" s="3"/>
      <c r="AL539" s="3"/>
      <c r="AM539" s="3"/>
      <c r="AN539" s="3"/>
      <c r="AP539" s="3"/>
      <c r="AQ539" s="3"/>
      <c r="AT539" s="232"/>
      <c r="AU539" s="60"/>
      <c r="AV539" s="60"/>
      <c r="AW539" s="60"/>
      <c r="AX539" s="60"/>
    </row>
    <row r="540" spans="2:50" ht="19">
      <c r="B540" s="3"/>
      <c r="AL540" s="3"/>
      <c r="AM540" s="3"/>
      <c r="AN540" s="3"/>
      <c r="AP540" s="3"/>
      <c r="AQ540" s="3"/>
      <c r="AT540" s="231"/>
      <c r="AU540" s="60"/>
      <c r="AV540" s="60"/>
      <c r="AW540" s="60"/>
      <c r="AX540" s="60"/>
    </row>
    <row r="541" spans="2:50" ht="19">
      <c r="B541" s="3"/>
      <c r="AL541" s="3"/>
      <c r="AM541" s="3"/>
      <c r="AN541" s="3"/>
      <c r="AP541" s="3"/>
      <c r="AQ541" s="3"/>
      <c r="AT541" s="231"/>
      <c r="AU541" s="60"/>
      <c r="AV541" s="60"/>
      <c r="AW541" s="60"/>
      <c r="AX541" s="60"/>
    </row>
    <row r="542" spans="2:50" ht="19">
      <c r="B542" s="3"/>
      <c r="AL542" s="3"/>
      <c r="AM542" s="3"/>
      <c r="AN542" s="3"/>
      <c r="AP542" s="3"/>
      <c r="AQ542" s="3"/>
      <c r="AT542" s="231"/>
      <c r="AU542" s="60"/>
      <c r="AV542" s="60"/>
      <c r="AW542" s="60"/>
      <c r="AX542" s="60"/>
    </row>
    <row r="543" spans="2:50" ht="19">
      <c r="B543" s="3"/>
      <c r="AL543" s="3"/>
      <c r="AM543" s="3"/>
      <c r="AN543" s="3"/>
      <c r="AP543" s="3"/>
      <c r="AQ543" s="3"/>
      <c r="AT543" s="231"/>
      <c r="AU543" s="60"/>
      <c r="AV543" s="60"/>
      <c r="AW543" s="60"/>
      <c r="AX543" s="60"/>
    </row>
    <row r="544" spans="2:50" ht="19">
      <c r="B544" s="3"/>
      <c r="AL544" s="3"/>
      <c r="AM544" s="3"/>
      <c r="AN544" s="3"/>
      <c r="AP544" s="3"/>
      <c r="AQ544" s="3"/>
      <c r="AT544" s="231"/>
      <c r="AU544" s="60"/>
      <c r="AV544" s="60"/>
      <c r="AW544" s="60"/>
      <c r="AX544" s="60"/>
    </row>
    <row r="545" spans="2:50" ht="19">
      <c r="B545" s="3"/>
      <c r="AL545" s="3"/>
      <c r="AM545" s="3"/>
      <c r="AN545" s="3"/>
      <c r="AP545" s="3"/>
      <c r="AQ545" s="3"/>
      <c r="AT545" s="231"/>
      <c r="AU545" s="60"/>
      <c r="AV545" s="60"/>
      <c r="AW545" s="60"/>
      <c r="AX545" s="60"/>
    </row>
    <row r="546" spans="2:50" ht="19">
      <c r="B546" s="3"/>
      <c r="AL546" s="3"/>
      <c r="AM546" s="3"/>
      <c r="AN546" s="3"/>
      <c r="AP546" s="3"/>
      <c r="AQ546" s="3"/>
      <c r="AT546" s="231"/>
      <c r="AU546" s="60"/>
      <c r="AV546" s="60"/>
      <c r="AW546" s="60"/>
      <c r="AX546" s="60"/>
    </row>
    <row r="547" spans="2:50" ht="19">
      <c r="B547" s="3"/>
      <c r="AL547" s="3"/>
      <c r="AM547" s="3"/>
      <c r="AN547" s="3"/>
      <c r="AP547" s="3"/>
      <c r="AQ547" s="3"/>
      <c r="AT547" s="231"/>
      <c r="AU547" s="60"/>
      <c r="AV547" s="60"/>
      <c r="AW547" s="60"/>
      <c r="AX547" s="60"/>
    </row>
    <row r="548" spans="2:50" ht="19">
      <c r="B548" s="3"/>
      <c r="AL548" s="3"/>
      <c r="AM548" s="3"/>
      <c r="AN548" s="3"/>
      <c r="AP548" s="3"/>
      <c r="AQ548" s="3"/>
      <c r="AT548" s="231"/>
      <c r="AU548" s="60"/>
      <c r="AV548" s="60"/>
      <c r="AW548" s="60"/>
      <c r="AX548" s="60"/>
    </row>
    <row r="549" spans="2:50" ht="19">
      <c r="B549" s="3"/>
      <c r="AL549" s="3"/>
      <c r="AM549" s="3"/>
      <c r="AN549" s="3"/>
      <c r="AP549" s="3"/>
      <c r="AQ549" s="3"/>
      <c r="AT549" s="231"/>
      <c r="AU549" s="62"/>
      <c r="AV549" s="62"/>
      <c r="AW549" s="62"/>
      <c r="AX549" s="62"/>
    </row>
    <row r="550" spans="2:50" ht="19">
      <c r="B550" s="3"/>
      <c r="AL550" s="3"/>
      <c r="AM550" s="3"/>
      <c r="AN550" s="3"/>
      <c r="AP550" s="3"/>
      <c r="AQ550" s="3"/>
      <c r="AT550" s="231"/>
      <c r="AU550" s="62"/>
      <c r="AV550" s="62"/>
      <c r="AW550" s="62"/>
      <c r="AX550" s="62"/>
    </row>
    <row r="551" spans="2:50" ht="19">
      <c r="B551" s="3"/>
      <c r="AL551" s="3"/>
      <c r="AM551" s="3"/>
      <c r="AN551" s="3"/>
      <c r="AP551" s="3"/>
      <c r="AQ551" s="3"/>
      <c r="AT551" s="232"/>
      <c r="AU551" s="60"/>
      <c r="AV551" s="60"/>
      <c r="AW551" s="60"/>
      <c r="AX551" s="60"/>
    </row>
    <row r="552" spans="2:50" ht="19">
      <c r="B552" s="3"/>
      <c r="AL552" s="3"/>
      <c r="AM552" s="3"/>
      <c r="AN552" s="3"/>
      <c r="AP552" s="3"/>
      <c r="AQ552" s="3"/>
      <c r="AT552" s="231"/>
      <c r="AU552" s="60"/>
      <c r="AV552" s="60"/>
      <c r="AW552" s="60"/>
      <c r="AX552" s="60"/>
    </row>
    <row r="553" spans="2:50" ht="19">
      <c r="B553" s="3"/>
      <c r="AL553" s="3"/>
      <c r="AM553" s="3"/>
      <c r="AN553" s="3"/>
      <c r="AP553" s="3"/>
      <c r="AQ553" s="3"/>
      <c r="AT553" s="231"/>
      <c r="AU553" s="60"/>
      <c r="AV553" s="60"/>
      <c r="AW553" s="60"/>
      <c r="AX553" s="60"/>
    </row>
    <row r="554" spans="2:50" ht="19">
      <c r="B554" s="3"/>
      <c r="AL554" s="3"/>
      <c r="AM554" s="3"/>
      <c r="AN554" s="3"/>
      <c r="AP554" s="3"/>
      <c r="AQ554" s="3"/>
      <c r="AT554" s="231"/>
      <c r="AU554" s="60"/>
      <c r="AV554" s="60"/>
      <c r="AW554" s="60"/>
      <c r="AX554" s="60"/>
    </row>
    <row r="555" spans="2:50" ht="19">
      <c r="B555" s="3"/>
      <c r="AL555" s="3"/>
      <c r="AM555" s="3"/>
      <c r="AN555" s="3"/>
      <c r="AP555" s="3"/>
      <c r="AQ555" s="3"/>
      <c r="AT555" s="232"/>
      <c r="AU555" s="60"/>
      <c r="AV555" s="60"/>
      <c r="AW555" s="60"/>
      <c r="AX555" s="60"/>
    </row>
    <row r="556" spans="2:50" ht="19">
      <c r="B556" s="3"/>
      <c r="AL556" s="3"/>
      <c r="AM556" s="3"/>
      <c r="AN556" s="3"/>
      <c r="AP556" s="3"/>
      <c r="AQ556" s="3"/>
      <c r="AT556" s="231"/>
      <c r="AU556" s="60"/>
      <c r="AV556" s="60"/>
      <c r="AW556" s="60"/>
      <c r="AX556" s="60"/>
    </row>
    <row r="557" spans="2:50" ht="19">
      <c r="B557" s="3"/>
      <c r="AL557" s="3"/>
      <c r="AM557" s="3"/>
      <c r="AN557" s="3"/>
      <c r="AP557" s="3"/>
      <c r="AQ557" s="3"/>
      <c r="AT557" s="231"/>
      <c r="AU557" s="60"/>
      <c r="AV557" s="60"/>
      <c r="AW557" s="60"/>
      <c r="AX557" s="60"/>
    </row>
    <row r="558" spans="2:50" ht="19">
      <c r="B558" s="3"/>
      <c r="AL558" s="3"/>
      <c r="AM558" s="3"/>
      <c r="AN558" s="3"/>
      <c r="AP558" s="3"/>
      <c r="AQ558" s="3"/>
      <c r="AT558" s="231"/>
      <c r="AU558" s="60"/>
      <c r="AV558" s="60"/>
      <c r="AW558" s="60"/>
      <c r="AX558" s="60"/>
    </row>
    <row r="559" spans="2:50" ht="19">
      <c r="B559" s="3"/>
      <c r="AL559" s="3"/>
      <c r="AM559" s="3"/>
      <c r="AN559" s="3"/>
      <c r="AP559" s="3"/>
      <c r="AQ559" s="3"/>
      <c r="AT559" s="231"/>
      <c r="AU559" s="60"/>
      <c r="AV559" s="60"/>
      <c r="AW559" s="60"/>
      <c r="AX559" s="60"/>
    </row>
    <row r="560" spans="2:50" ht="19">
      <c r="B560" s="3"/>
      <c r="AL560" s="3"/>
      <c r="AM560" s="3"/>
      <c r="AN560" s="3"/>
      <c r="AP560" s="3"/>
      <c r="AQ560" s="3"/>
      <c r="AT560" s="231"/>
      <c r="AU560" s="60"/>
      <c r="AV560" s="60"/>
      <c r="AW560" s="60"/>
      <c r="AX560" s="60"/>
    </row>
    <row r="561" spans="2:52" ht="19">
      <c r="B561" s="3"/>
      <c r="AL561" s="3"/>
      <c r="AM561" s="3"/>
      <c r="AN561" s="3"/>
      <c r="AP561" s="3"/>
      <c r="AQ561" s="3"/>
      <c r="AT561" s="231"/>
      <c r="AU561" s="60"/>
      <c r="AV561" s="60"/>
      <c r="AW561" s="60"/>
      <c r="AX561" s="60"/>
    </row>
    <row r="562" spans="2:52" ht="19">
      <c r="B562" s="3"/>
      <c r="AL562" s="3"/>
      <c r="AM562" s="3"/>
      <c r="AN562" s="3"/>
      <c r="AP562" s="3"/>
      <c r="AQ562" s="3"/>
      <c r="AT562" s="231"/>
      <c r="AU562" s="60"/>
      <c r="AV562" s="60"/>
      <c r="AW562" s="60"/>
      <c r="AX562" s="60"/>
    </row>
    <row r="563" spans="2:52">
      <c r="B563" s="3"/>
      <c r="AL563" s="3"/>
      <c r="AM563" s="3"/>
      <c r="AN563" s="3"/>
      <c r="AP563" s="3"/>
      <c r="AQ563" s="3"/>
      <c r="AY563" s="550" t="s">
        <v>83</v>
      </c>
      <c r="AZ563" s="550"/>
    </row>
    <row r="564" spans="2:52">
      <c r="B564" s="3"/>
      <c r="AL564" s="3"/>
      <c r="AM564" s="3"/>
      <c r="AN564" s="3"/>
      <c r="AP564" s="3"/>
      <c r="AQ564" s="3"/>
      <c r="AY564" s="550"/>
      <c r="AZ564" s="550"/>
    </row>
  </sheetData>
  <autoFilter ref="A3:AT341" xr:uid="{00000000-0009-0000-0000-00001D000000}"/>
  <mergeCells count="15">
    <mergeCell ref="AY563:AZ564"/>
    <mergeCell ref="C336:D336"/>
    <mergeCell ref="C337:D337"/>
    <mergeCell ref="C338:D338"/>
    <mergeCell ref="C339:D339"/>
    <mergeCell ref="C340:D340"/>
    <mergeCell ref="C341:D341"/>
    <mergeCell ref="AP2:AR2"/>
    <mergeCell ref="AT2:AW2"/>
    <mergeCell ref="AK3:AK4"/>
    <mergeCell ref="AR3:AR4"/>
    <mergeCell ref="C334:E335"/>
    <mergeCell ref="AK334:AK335"/>
    <mergeCell ref="AL334:AL335"/>
    <mergeCell ref="AM334:AM335"/>
  </mergeCells>
  <phoneticPr fontId="3"/>
  <conditionalFormatting sqref="E3:E15 E19 E32 E45 E58 E71 E84 E97 E110 E123 E136 E149 E162 E175 E188 E201 E214 E227 E240 E253 E279">
    <cfRule type="cellIs" dxfId="377" priority="95" operator="greaterThan">
      <formula>0</formula>
    </cfRule>
  </conditionalFormatting>
  <conditionalFormatting sqref="E5:E333">
    <cfRule type="expression" dxfId="376" priority="11">
      <formula>AND(OR(C5="素材納入計画",C5="素材在庫"),NOT(E5=0))</formula>
    </cfRule>
  </conditionalFormatting>
  <conditionalFormatting sqref="E28">
    <cfRule type="cellIs" dxfId="375" priority="52" operator="greaterThan">
      <formula>0</formula>
    </cfRule>
  </conditionalFormatting>
  <conditionalFormatting sqref="E41">
    <cfRule type="cellIs" dxfId="374" priority="51" operator="greaterThan">
      <formula>0</formula>
    </cfRule>
  </conditionalFormatting>
  <conditionalFormatting sqref="E54">
    <cfRule type="cellIs" dxfId="373" priority="50" operator="greaterThan">
      <formula>0</formula>
    </cfRule>
  </conditionalFormatting>
  <conditionalFormatting sqref="E67">
    <cfRule type="cellIs" dxfId="372" priority="49" operator="greaterThan">
      <formula>0</formula>
    </cfRule>
  </conditionalFormatting>
  <conditionalFormatting sqref="E80">
    <cfRule type="cellIs" dxfId="371" priority="48" operator="greaterThan">
      <formula>0</formula>
    </cfRule>
  </conditionalFormatting>
  <conditionalFormatting sqref="E93">
    <cfRule type="cellIs" dxfId="370" priority="47" operator="greaterThan">
      <formula>0</formula>
    </cfRule>
  </conditionalFormatting>
  <conditionalFormatting sqref="E106">
    <cfRule type="cellIs" dxfId="369" priority="46" operator="greaterThan">
      <formula>0</formula>
    </cfRule>
  </conditionalFormatting>
  <conditionalFormatting sqref="E119">
    <cfRule type="cellIs" dxfId="368" priority="45" operator="greaterThan">
      <formula>0</formula>
    </cfRule>
  </conditionalFormatting>
  <conditionalFormatting sqref="E132">
    <cfRule type="cellIs" dxfId="367" priority="44" operator="greaterThan">
      <formula>0</formula>
    </cfRule>
  </conditionalFormatting>
  <conditionalFormatting sqref="E145">
    <cfRule type="cellIs" dxfId="366" priority="43" operator="greaterThan">
      <formula>0</formula>
    </cfRule>
  </conditionalFormatting>
  <conditionalFormatting sqref="E158">
    <cfRule type="cellIs" dxfId="365" priority="42" operator="greaterThan">
      <formula>0</formula>
    </cfRule>
  </conditionalFormatting>
  <conditionalFormatting sqref="E171">
    <cfRule type="cellIs" dxfId="364" priority="41" operator="greaterThan">
      <formula>0</formula>
    </cfRule>
  </conditionalFormatting>
  <conditionalFormatting sqref="E184">
    <cfRule type="cellIs" dxfId="363" priority="40" operator="greaterThan">
      <formula>0</formula>
    </cfRule>
  </conditionalFormatting>
  <conditionalFormatting sqref="E197">
    <cfRule type="cellIs" dxfId="362" priority="39" operator="greaterThan">
      <formula>0</formula>
    </cfRule>
  </conditionalFormatting>
  <conditionalFormatting sqref="E210">
    <cfRule type="cellIs" dxfId="361" priority="38" operator="greaterThan">
      <formula>0</formula>
    </cfRule>
  </conditionalFormatting>
  <conditionalFormatting sqref="E223">
    <cfRule type="cellIs" dxfId="360" priority="37" operator="greaterThan">
      <formula>0</formula>
    </cfRule>
  </conditionalFormatting>
  <conditionalFormatting sqref="E236">
    <cfRule type="cellIs" dxfId="359" priority="36" operator="greaterThan">
      <formula>0</formula>
    </cfRule>
  </conditionalFormatting>
  <conditionalFormatting sqref="E249">
    <cfRule type="cellIs" dxfId="358" priority="35" operator="greaterThan">
      <formula>0</formula>
    </cfRule>
  </conditionalFormatting>
  <conditionalFormatting sqref="E262">
    <cfRule type="cellIs" dxfId="357" priority="34" operator="greaterThan">
      <formula>0</formula>
    </cfRule>
  </conditionalFormatting>
  <conditionalFormatting sqref="E266">
    <cfRule type="cellIs" dxfId="356" priority="24" operator="greaterThan">
      <formula>0</formula>
    </cfRule>
  </conditionalFormatting>
  <conditionalFormatting sqref="E275">
    <cfRule type="cellIs" dxfId="355" priority="33" operator="greaterThan">
      <formula>0</formula>
    </cfRule>
  </conditionalFormatting>
  <conditionalFormatting sqref="E288">
    <cfRule type="cellIs" dxfId="354" priority="31" operator="greaterThan">
      <formula>0</formula>
    </cfRule>
  </conditionalFormatting>
  <conditionalFormatting sqref="E292">
    <cfRule type="cellIs" dxfId="353" priority="21" operator="greaterThan">
      <formula>0</formula>
    </cfRule>
  </conditionalFormatting>
  <conditionalFormatting sqref="E301">
    <cfRule type="cellIs" dxfId="352" priority="30" operator="greaterThan">
      <formula>0</formula>
    </cfRule>
  </conditionalFormatting>
  <conditionalFormatting sqref="E304:E307">
    <cfRule type="cellIs" dxfId="351" priority="18" operator="greaterThan">
      <formula>0</formula>
    </cfRule>
  </conditionalFormatting>
  <conditionalFormatting sqref="E317">
    <cfRule type="cellIs" dxfId="350" priority="28" operator="greaterThan">
      <formula>0</formula>
    </cfRule>
  </conditionalFormatting>
  <conditionalFormatting sqref="E320:E321">
    <cfRule type="cellIs" dxfId="349" priority="16" operator="greaterThan">
      <formula>0</formula>
    </cfRule>
  </conditionalFormatting>
  <conditionalFormatting sqref="E330">
    <cfRule type="cellIs" dxfId="348" priority="27" operator="greaterThan">
      <formula>0</formula>
    </cfRule>
  </conditionalFormatting>
  <conditionalFormatting sqref="F5:AJ14 F16:AJ27 F55:AJ66 F68:AJ79 F81:AJ92 F94:AJ105 F107:AJ118 F120:AJ131 F133:AJ144 F146:AJ157 F159:AJ170 F172:AJ183 F185:AJ196 F198:AJ209 F237:AJ248">
    <cfRule type="cellIs" dxfId="347" priority="105" stopIfTrue="1" operator="equal">
      <formula>0</formula>
    </cfRule>
  </conditionalFormatting>
  <conditionalFormatting sqref="F15:AJ15 F28:AJ28 F41:AJ41 F54:AJ54 F67:AJ67 F80:AJ80 F93:AJ93 F106:AJ106 F119:AJ119 F132:AJ132 F145:AJ145 F158:AJ158 F171:AJ171 F184:AJ184 F197:AJ197 F210:AJ210 F223:AJ223 F236:AJ236 F249:AJ249 F262:AJ262 F288:AJ288">
    <cfRule type="cellIs" dxfId="346" priority="106" stopIfTrue="1" operator="between">
      <formula>0</formula>
      <formula>0</formula>
    </cfRule>
  </conditionalFormatting>
  <conditionalFormatting sqref="F29:AJ32">
    <cfRule type="cellIs" dxfId="345" priority="94" stopIfTrue="1" operator="equal">
      <formula>0</formula>
    </cfRule>
  </conditionalFormatting>
  <conditionalFormatting sqref="F34:AJ40">
    <cfRule type="cellIs" dxfId="344" priority="10" stopIfTrue="1" operator="equal">
      <formula>0</formula>
    </cfRule>
  </conditionalFormatting>
  <conditionalFormatting sqref="F42:AJ53">
    <cfRule type="cellIs" dxfId="343" priority="9" stopIfTrue="1" operator="equal">
      <formula>0</formula>
    </cfRule>
  </conditionalFormatting>
  <conditionalFormatting sqref="F211:AJ222">
    <cfRule type="cellIs" dxfId="342" priority="7" stopIfTrue="1" operator="equal">
      <formula>0</formula>
    </cfRule>
  </conditionalFormatting>
  <conditionalFormatting sqref="F224:AJ235">
    <cfRule type="cellIs" dxfId="341" priority="6" stopIfTrue="1" operator="equal">
      <formula>0</formula>
    </cfRule>
  </conditionalFormatting>
  <conditionalFormatting sqref="F250:AJ261">
    <cfRule type="cellIs" dxfId="340" priority="81" stopIfTrue="1" operator="equal">
      <formula>0</formula>
    </cfRule>
  </conditionalFormatting>
  <conditionalFormatting sqref="F263:AJ274">
    <cfRule type="cellIs" dxfId="339" priority="62" stopIfTrue="1" operator="equal">
      <formula>0</formula>
    </cfRule>
  </conditionalFormatting>
  <conditionalFormatting sqref="F275:AJ275">
    <cfRule type="cellIs" dxfId="338" priority="68" stopIfTrue="1" operator="between">
      <formula>0</formula>
      <formula>0</formula>
    </cfRule>
  </conditionalFormatting>
  <conditionalFormatting sqref="F276:AJ287">
    <cfRule type="cellIs" dxfId="337" priority="5" stopIfTrue="1" operator="equal">
      <formula>0</formula>
    </cfRule>
  </conditionalFormatting>
  <conditionalFormatting sqref="F289:AJ300">
    <cfRule type="cellIs" dxfId="336" priority="13" stopIfTrue="1" operator="equal">
      <formula>0</formula>
    </cfRule>
  </conditionalFormatting>
  <conditionalFormatting sqref="F301:AJ301">
    <cfRule type="cellIs" dxfId="335" priority="87" stopIfTrue="1" operator="between">
      <formula>0</formula>
      <formula>0</formula>
    </cfRule>
  </conditionalFormatting>
  <conditionalFormatting sqref="F302:AJ316">
    <cfRule type="cellIs" dxfId="334" priority="1" stopIfTrue="1" operator="equal">
      <formula>0</formula>
    </cfRule>
  </conditionalFormatting>
  <conditionalFormatting sqref="F317:AJ317">
    <cfRule type="cellIs" dxfId="333" priority="103" stopIfTrue="1" operator="between">
      <formula>0</formula>
      <formula>0</formula>
    </cfRule>
  </conditionalFormatting>
  <conditionalFormatting sqref="F318:AJ329">
    <cfRule type="cellIs" dxfId="332" priority="12" stopIfTrue="1" operator="equal">
      <formula>0</formula>
    </cfRule>
  </conditionalFormatting>
  <conditionalFormatting sqref="F330:AJ330">
    <cfRule type="cellIs" dxfId="331" priority="78" stopIfTrue="1" operator="between">
      <formula>0</formula>
      <formula>0</formula>
    </cfRule>
  </conditionalFormatting>
  <conditionalFormatting sqref="F331:AJ332">
    <cfRule type="cellIs" dxfId="330" priority="77" stopIfTrue="1" operator="equal">
      <formula>0</formula>
    </cfRule>
  </conditionalFormatting>
  <conditionalFormatting sqref="F340:AJ340">
    <cfRule type="cellIs" dxfId="329" priority="14" stopIfTrue="1" operator="equal">
      <formula>0</formula>
    </cfRule>
  </conditionalFormatting>
  <conditionalFormatting sqref="AK5:AK291">
    <cfRule type="cellIs" dxfId="328" priority="54" stopIfTrue="1" operator="lessThan">
      <formula>0</formula>
    </cfRule>
  </conditionalFormatting>
  <conditionalFormatting sqref="AK293:AK319">
    <cfRule type="cellIs" dxfId="327" priority="85" stopIfTrue="1" operator="lessThan">
      <formula>0</formula>
    </cfRule>
  </conditionalFormatting>
  <conditionalFormatting sqref="AR5:AR334">
    <cfRule type="cellIs" dxfId="326" priority="69" stopIfTrue="1" operator="lessThan">
      <formula>0</formula>
    </cfRule>
  </conditionalFormatting>
  <printOptions horizontalCentered="1"/>
  <pageMargins left="0" right="0" top="0" bottom="0" header="0" footer="0"/>
  <pageSetup paperSize="8" scale="40" orientation="portrait" cellComments="asDisplayed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3FE9-DED6-42C3-8734-449EB3A97F15}">
  <sheetPr>
    <tabColor rgb="FFCCFFCC"/>
    <pageSetUpPr fitToPage="1"/>
  </sheetPr>
  <dimension ref="A1:BF564"/>
  <sheetViews>
    <sheetView showGridLines="0" view="pageBreakPreview" zoomScale="87" zoomScaleNormal="75" zoomScaleSheetLayoutView="87" workbookViewId="0">
      <pane xSplit="5" ySplit="4" topLeftCell="AD5" activePane="bottomRight" state="frozen"/>
      <selection activeCell="AJ222" sqref="AJ222"/>
      <selection pane="topRight" activeCell="AJ222" sqref="AJ222"/>
      <selection pane="bottomLeft" activeCell="AJ222" sqref="AJ222"/>
      <selection pane="bottomRight" activeCell="AJ222" sqref="AJ222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41" width="9.26953125" style="3" bestFit="1" customWidth="1"/>
    <col min="42" max="42" width="9.453125" bestFit="1" customWidth="1"/>
    <col min="43" max="43" width="20.08984375" bestFit="1" customWidth="1"/>
    <col min="44" max="44" width="7.6328125" style="3" bestFit="1" customWidth="1"/>
    <col min="45" max="45" width="0" style="3" hidden="1" customWidth="1"/>
    <col min="46" max="46" width="9.26953125" style="3" bestFit="1" customWidth="1"/>
    <col min="47" max="49" width="0" style="3" hidden="1" customWidth="1"/>
    <col min="50" max="50" width="22.36328125" style="3" bestFit="1" customWidth="1"/>
    <col min="51" max="51" width="20.08984375" style="3" bestFit="1" customWidth="1"/>
    <col min="52" max="54" width="20.6328125" style="3" customWidth="1"/>
    <col min="55" max="55" width="17.6328125" style="3" bestFit="1" customWidth="1"/>
    <col min="56" max="56" width="7.6328125" style="3" bestFit="1" customWidth="1"/>
    <col min="57" max="16384" width="9" style="3"/>
  </cols>
  <sheetData>
    <row r="1" spans="1:52" ht="24" customHeight="1" thickBot="1">
      <c r="A1" s="1">
        <v>1</v>
      </c>
      <c r="B1" s="2"/>
      <c r="C1" s="1"/>
      <c r="D1" s="1"/>
      <c r="E1" s="1"/>
      <c r="F1" s="1"/>
      <c r="G1" s="1"/>
      <c r="N1" s="118">
        <v>2025</v>
      </c>
      <c r="O1" s="119"/>
      <c r="P1" s="91" t="s">
        <v>0</v>
      </c>
      <c r="Q1" s="91">
        <v>6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Y1" s="3" t="s">
        <v>81</v>
      </c>
      <c r="AZ1" s="3" t="s">
        <v>82</v>
      </c>
    </row>
    <row r="2" spans="1:52" ht="24" customHeight="1" thickBot="1">
      <c r="A2" s="1">
        <v>1</v>
      </c>
      <c r="B2" s="4"/>
      <c r="C2" s="1"/>
      <c r="D2" s="1"/>
      <c r="E2" s="1"/>
      <c r="F2" s="157"/>
      <c r="G2" s="1"/>
      <c r="H2" s="157"/>
      <c r="I2" s="157"/>
      <c r="J2" s="28"/>
      <c r="K2" s="157"/>
      <c r="L2" s="157"/>
      <c r="M2" s="157"/>
      <c r="N2" s="157">
        <v>5</v>
      </c>
      <c r="O2" s="28"/>
      <c r="P2" s="28"/>
      <c r="Q2" s="28"/>
      <c r="R2" s="28"/>
      <c r="S2" s="28"/>
      <c r="T2" s="157"/>
      <c r="U2" s="28"/>
      <c r="V2" s="28"/>
      <c r="W2" s="28"/>
      <c r="X2" s="28"/>
      <c r="Y2" s="144" t="s">
        <v>2</v>
      </c>
      <c r="Z2" s="92">
        <v>21</v>
      </c>
      <c r="AA2" s="157"/>
      <c r="AB2" s="157"/>
      <c r="AC2" s="1"/>
      <c r="AD2" s="1"/>
      <c r="AE2" s="1"/>
      <c r="AF2" s="1"/>
      <c r="AG2" s="157"/>
      <c r="AH2" s="139"/>
      <c r="AI2" s="157"/>
      <c r="AJ2" s="139"/>
      <c r="AK2" s="1"/>
      <c r="AL2" s="28"/>
      <c r="AM2" s="28" t="s">
        <v>3</v>
      </c>
      <c r="AN2" s="3"/>
      <c r="AP2" s="533" t="s">
        <v>58</v>
      </c>
      <c r="AQ2" s="534"/>
      <c r="AR2" s="535"/>
      <c r="AT2" s="533" t="s">
        <v>58</v>
      </c>
      <c r="AU2" s="534"/>
      <c r="AV2" s="534"/>
      <c r="AW2" s="535"/>
      <c r="AX2" s="141"/>
      <c r="AY2" s="3" t="s">
        <v>109</v>
      </c>
      <c r="AZ2" s="3" t="s">
        <v>109</v>
      </c>
    </row>
    <row r="3" spans="1:52" ht="16.149999999999999" customHeight="1">
      <c r="A3" s="1">
        <v>1</v>
      </c>
      <c r="B3" s="5" t="s">
        <v>4</v>
      </c>
      <c r="C3" s="270" t="s">
        <v>5</v>
      </c>
      <c r="D3" s="270" t="s">
        <v>121</v>
      </c>
      <c r="E3" s="138" t="s">
        <v>6</v>
      </c>
      <c r="F3" s="306">
        <f t="shared" ref="F3:AJ3" si="0">F4</f>
        <v>45809</v>
      </c>
      <c r="G3" s="306">
        <f t="shared" si="0"/>
        <v>45810</v>
      </c>
      <c r="H3" s="306">
        <f t="shared" si="0"/>
        <v>45811</v>
      </c>
      <c r="I3" s="306">
        <f t="shared" si="0"/>
        <v>45812</v>
      </c>
      <c r="J3" s="306">
        <f t="shared" si="0"/>
        <v>45813</v>
      </c>
      <c r="K3" s="306">
        <f t="shared" si="0"/>
        <v>45814</v>
      </c>
      <c r="L3" s="306">
        <f t="shared" si="0"/>
        <v>45815</v>
      </c>
      <c r="M3" s="306">
        <f t="shared" si="0"/>
        <v>45816</v>
      </c>
      <c r="N3" s="306">
        <f t="shared" si="0"/>
        <v>45817</v>
      </c>
      <c r="O3" s="306">
        <f t="shared" si="0"/>
        <v>45818</v>
      </c>
      <c r="P3" s="306">
        <f t="shared" si="0"/>
        <v>45819</v>
      </c>
      <c r="Q3" s="306">
        <f t="shared" si="0"/>
        <v>45820</v>
      </c>
      <c r="R3" s="306">
        <f t="shared" si="0"/>
        <v>45821</v>
      </c>
      <c r="S3" s="306">
        <f t="shared" si="0"/>
        <v>45822</v>
      </c>
      <c r="T3" s="306">
        <f t="shared" si="0"/>
        <v>45823</v>
      </c>
      <c r="U3" s="306">
        <f t="shared" si="0"/>
        <v>45824</v>
      </c>
      <c r="V3" s="306">
        <f t="shared" si="0"/>
        <v>45825</v>
      </c>
      <c r="W3" s="306">
        <f t="shared" si="0"/>
        <v>45826</v>
      </c>
      <c r="X3" s="306">
        <f t="shared" si="0"/>
        <v>45827</v>
      </c>
      <c r="Y3" s="306">
        <f t="shared" si="0"/>
        <v>45828</v>
      </c>
      <c r="Z3" s="306">
        <f t="shared" si="0"/>
        <v>45829</v>
      </c>
      <c r="AA3" s="306">
        <f t="shared" si="0"/>
        <v>45830</v>
      </c>
      <c r="AB3" s="306">
        <f t="shared" si="0"/>
        <v>45831</v>
      </c>
      <c r="AC3" s="306">
        <f t="shared" si="0"/>
        <v>45832</v>
      </c>
      <c r="AD3" s="306">
        <f t="shared" si="0"/>
        <v>45833</v>
      </c>
      <c r="AE3" s="306">
        <f t="shared" si="0"/>
        <v>45834</v>
      </c>
      <c r="AF3" s="306">
        <f t="shared" si="0"/>
        <v>45835</v>
      </c>
      <c r="AG3" s="306">
        <f t="shared" si="0"/>
        <v>45836</v>
      </c>
      <c r="AH3" s="306">
        <f t="shared" si="0"/>
        <v>45837</v>
      </c>
      <c r="AI3" s="306">
        <f t="shared" si="0"/>
        <v>45838</v>
      </c>
      <c r="AJ3" s="306">
        <f t="shared" si="0"/>
        <v>45839</v>
      </c>
      <c r="AK3" s="536" t="s">
        <v>7</v>
      </c>
      <c r="AL3" s="71" t="s">
        <v>8</v>
      </c>
      <c r="AM3" s="71" t="s">
        <v>9</v>
      </c>
      <c r="AN3" s="64" t="s">
        <v>64</v>
      </c>
      <c r="AO3" s="227"/>
      <c r="AP3" s="38" t="s">
        <v>4</v>
      </c>
      <c r="AQ3" s="36" t="s">
        <v>5</v>
      </c>
      <c r="AR3" s="538" t="s">
        <v>7</v>
      </c>
      <c r="AT3" s="59"/>
      <c r="AU3" s="60"/>
      <c r="AV3" s="60"/>
      <c r="AW3" s="60"/>
      <c r="AX3" s="60"/>
      <c r="AY3" s="229"/>
      <c r="AZ3" s="229"/>
    </row>
    <row r="4" spans="1:52" ht="14.25" customHeight="1" thickBot="1">
      <c r="A4" s="1">
        <v>1</v>
      </c>
      <c r="B4" s="72"/>
      <c r="C4" s="34"/>
      <c r="D4" s="34" t="s">
        <v>10</v>
      </c>
      <c r="E4" s="270" t="s">
        <v>11</v>
      </c>
      <c r="F4" s="308">
        <f>DATE(N1,Q1,1)</f>
        <v>45809</v>
      </c>
      <c r="G4" s="308">
        <f t="shared" ref="G4:AJ4" si="1">F4+1</f>
        <v>45810</v>
      </c>
      <c r="H4" s="308">
        <f t="shared" si="1"/>
        <v>45811</v>
      </c>
      <c r="I4" s="308">
        <f t="shared" si="1"/>
        <v>45812</v>
      </c>
      <c r="J4" s="308">
        <f t="shared" si="1"/>
        <v>45813</v>
      </c>
      <c r="K4" s="308">
        <f t="shared" si="1"/>
        <v>45814</v>
      </c>
      <c r="L4" s="308">
        <f t="shared" si="1"/>
        <v>45815</v>
      </c>
      <c r="M4" s="308">
        <f t="shared" si="1"/>
        <v>45816</v>
      </c>
      <c r="N4" s="308">
        <f t="shared" si="1"/>
        <v>45817</v>
      </c>
      <c r="O4" s="308">
        <f t="shared" si="1"/>
        <v>45818</v>
      </c>
      <c r="P4" s="308">
        <f t="shared" si="1"/>
        <v>45819</v>
      </c>
      <c r="Q4" s="308">
        <f t="shared" si="1"/>
        <v>45820</v>
      </c>
      <c r="R4" s="308">
        <f t="shared" si="1"/>
        <v>45821</v>
      </c>
      <c r="S4" s="308">
        <f t="shared" si="1"/>
        <v>45822</v>
      </c>
      <c r="T4" s="308">
        <f t="shared" si="1"/>
        <v>45823</v>
      </c>
      <c r="U4" s="308">
        <f t="shared" si="1"/>
        <v>45824</v>
      </c>
      <c r="V4" s="308">
        <f t="shared" si="1"/>
        <v>45825</v>
      </c>
      <c r="W4" s="308">
        <f t="shared" si="1"/>
        <v>45826</v>
      </c>
      <c r="X4" s="308">
        <f t="shared" si="1"/>
        <v>45827</v>
      </c>
      <c r="Y4" s="308">
        <f t="shared" si="1"/>
        <v>45828</v>
      </c>
      <c r="Z4" s="308">
        <f t="shared" si="1"/>
        <v>45829</v>
      </c>
      <c r="AA4" s="308">
        <f t="shared" si="1"/>
        <v>45830</v>
      </c>
      <c r="AB4" s="308">
        <f t="shared" si="1"/>
        <v>45831</v>
      </c>
      <c r="AC4" s="308">
        <f t="shared" si="1"/>
        <v>45832</v>
      </c>
      <c r="AD4" s="308">
        <f t="shared" si="1"/>
        <v>45833</v>
      </c>
      <c r="AE4" s="308">
        <f t="shared" si="1"/>
        <v>45834</v>
      </c>
      <c r="AF4" s="308">
        <f t="shared" si="1"/>
        <v>45835</v>
      </c>
      <c r="AG4" s="308">
        <f t="shared" si="1"/>
        <v>45836</v>
      </c>
      <c r="AH4" s="308">
        <f t="shared" si="1"/>
        <v>45837</v>
      </c>
      <c r="AI4" s="308">
        <f t="shared" si="1"/>
        <v>45838</v>
      </c>
      <c r="AJ4" s="308">
        <f t="shared" si="1"/>
        <v>45839</v>
      </c>
      <c r="AK4" s="537"/>
      <c r="AL4" s="73">
        <v>9</v>
      </c>
      <c r="AM4" s="8">
        <f>AL4+1</f>
        <v>10</v>
      </c>
      <c r="AN4" s="64" t="s">
        <v>63</v>
      </c>
      <c r="AO4" s="227"/>
      <c r="AP4" s="39"/>
      <c r="AQ4" s="7"/>
      <c r="AR4" s="539"/>
      <c r="AT4" s="60"/>
      <c r="AU4" s="60"/>
      <c r="AV4" s="60"/>
      <c r="AW4" s="60"/>
      <c r="AX4" s="60"/>
    </row>
    <row r="5" spans="1:52" s="12" customFormat="1" ht="19.5" hidden="1" customHeight="1">
      <c r="A5" s="9">
        <v>1</v>
      </c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255"/>
      <c r="L5" s="255"/>
      <c r="M5" s="255"/>
      <c r="N5" s="172"/>
      <c r="O5" s="255"/>
      <c r="P5" s="255"/>
      <c r="Q5" s="255"/>
      <c r="R5" s="255"/>
      <c r="S5" s="255"/>
      <c r="T5" s="255"/>
      <c r="U5" s="172"/>
      <c r="V5" s="255"/>
      <c r="W5" s="255"/>
      <c r="X5" s="255"/>
      <c r="Y5" s="255"/>
      <c r="Z5" s="255"/>
      <c r="AA5" s="255"/>
      <c r="AB5" s="172"/>
      <c r="AC5" s="255"/>
      <c r="AD5" s="255"/>
      <c r="AE5" s="255"/>
      <c r="AF5" s="255"/>
      <c r="AG5" s="255"/>
      <c r="AH5" s="255"/>
      <c r="AI5" s="255"/>
      <c r="AJ5" s="255"/>
      <c r="AK5" s="95">
        <f>SUM(F5:AJ5)</f>
        <v>0</v>
      </c>
      <c r="AL5" s="96">
        <f>ROUNDUP(AL12/0.92,0)</f>
        <v>0</v>
      </c>
      <c r="AM5" s="96">
        <f>ROUNDUP(AM12/0.92,0)</f>
        <v>0</v>
      </c>
      <c r="AN5" s="252"/>
      <c r="AO5" s="228">
        <v>0</v>
      </c>
      <c r="AP5" s="40" t="str">
        <f>B5</f>
        <v>MFL</v>
      </c>
      <c r="AQ5" s="29" t="str">
        <f>C5</f>
        <v>素材納入計画</v>
      </c>
      <c r="AR5" s="41">
        <f t="shared" ref="AR5:AR68" si="2">AK5</f>
        <v>0</v>
      </c>
      <c r="AT5" s="247" t="s">
        <v>59</v>
      </c>
      <c r="AU5" s="61"/>
      <c r="AV5" s="61"/>
      <c r="AW5" s="61"/>
      <c r="AX5" s="61"/>
    </row>
    <row r="6" spans="1:52" s="12" customFormat="1" ht="19.5" hidden="1" customHeight="1">
      <c r="A6" s="9">
        <v>1</v>
      </c>
      <c r="B6" s="13" t="s">
        <v>30</v>
      </c>
      <c r="C6" s="145" t="s">
        <v>125</v>
      </c>
      <c r="D6" s="145"/>
      <c r="E6" s="35"/>
      <c r="F6" s="256">
        <f t="shared" ref="F6:AJ6" si="3">E6+F5-F7</f>
        <v>0</v>
      </c>
      <c r="G6" s="256">
        <f t="shared" si="3"/>
        <v>0</v>
      </c>
      <c r="H6" s="256">
        <f t="shared" si="3"/>
        <v>0</v>
      </c>
      <c r="I6" s="256">
        <f t="shared" si="3"/>
        <v>0</v>
      </c>
      <c r="J6" s="256">
        <f t="shared" si="3"/>
        <v>0</v>
      </c>
      <c r="K6" s="256">
        <f t="shared" si="3"/>
        <v>0</v>
      </c>
      <c r="L6" s="256">
        <f t="shared" si="3"/>
        <v>0</v>
      </c>
      <c r="M6" s="256">
        <f t="shared" si="3"/>
        <v>0</v>
      </c>
      <c r="N6" s="173">
        <f t="shared" si="3"/>
        <v>0</v>
      </c>
      <c r="O6" s="256">
        <f t="shared" si="3"/>
        <v>0</v>
      </c>
      <c r="P6" s="256">
        <f t="shared" si="3"/>
        <v>0</v>
      </c>
      <c r="Q6" s="256">
        <f t="shared" si="3"/>
        <v>0</v>
      </c>
      <c r="R6" s="256">
        <f t="shared" si="3"/>
        <v>0</v>
      </c>
      <c r="S6" s="256">
        <f t="shared" si="3"/>
        <v>0</v>
      </c>
      <c r="T6" s="256">
        <f t="shared" si="3"/>
        <v>0</v>
      </c>
      <c r="U6" s="173">
        <f t="shared" si="3"/>
        <v>0</v>
      </c>
      <c r="V6" s="256">
        <f t="shared" si="3"/>
        <v>0</v>
      </c>
      <c r="W6" s="256">
        <f t="shared" si="3"/>
        <v>0</v>
      </c>
      <c r="X6" s="256">
        <f t="shared" si="3"/>
        <v>0</v>
      </c>
      <c r="Y6" s="256">
        <f t="shared" si="3"/>
        <v>0</v>
      </c>
      <c r="Z6" s="256">
        <f t="shared" si="3"/>
        <v>0</v>
      </c>
      <c r="AA6" s="256">
        <f t="shared" si="3"/>
        <v>0</v>
      </c>
      <c r="AB6" s="173">
        <f t="shared" si="3"/>
        <v>0</v>
      </c>
      <c r="AC6" s="256">
        <f t="shared" si="3"/>
        <v>0</v>
      </c>
      <c r="AD6" s="256">
        <f t="shared" si="3"/>
        <v>0</v>
      </c>
      <c r="AE6" s="256">
        <f t="shared" si="3"/>
        <v>0</v>
      </c>
      <c r="AF6" s="256">
        <f t="shared" si="3"/>
        <v>0</v>
      </c>
      <c r="AG6" s="256">
        <f t="shared" si="3"/>
        <v>0</v>
      </c>
      <c r="AH6" s="256">
        <f t="shared" si="3"/>
        <v>0</v>
      </c>
      <c r="AI6" s="256">
        <f t="shared" si="3"/>
        <v>0</v>
      </c>
      <c r="AJ6" s="256">
        <f t="shared" si="3"/>
        <v>0</v>
      </c>
      <c r="AK6" s="169">
        <f>AJ6</f>
        <v>0</v>
      </c>
      <c r="AL6" s="126"/>
      <c r="AM6" s="126"/>
      <c r="AO6" s="228">
        <v>0</v>
      </c>
      <c r="AP6" s="42" t="str">
        <f t="shared" ref="AP6:AP17" si="4">AP5</f>
        <v>MFL</v>
      </c>
      <c r="AQ6" s="14" t="str">
        <f t="shared" ref="AQ6:AQ69" si="5">C6</f>
        <v>素材在庫計画</v>
      </c>
      <c r="AR6" s="43">
        <f t="shared" si="2"/>
        <v>0</v>
      </c>
      <c r="AT6" s="246" t="s">
        <v>60</v>
      </c>
      <c r="AU6" s="61"/>
      <c r="AV6" s="61"/>
      <c r="AW6" s="61"/>
      <c r="AX6" s="61"/>
    </row>
    <row r="7" spans="1:52" s="12" customFormat="1" ht="18.75" hidden="1" customHeight="1">
      <c r="A7" s="9">
        <v>1</v>
      </c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255"/>
      <c r="L7" s="255"/>
      <c r="M7" s="255"/>
      <c r="N7" s="174"/>
      <c r="O7" s="255"/>
      <c r="P7" s="255"/>
      <c r="Q7" s="255"/>
      <c r="R7" s="255"/>
      <c r="S7" s="255"/>
      <c r="T7" s="255"/>
      <c r="U7" s="174"/>
      <c r="V7" s="255"/>
      <c r="W7" s="255"/>
      <c r="X7" s="255"/>
      <c r="Y7" s="255"/>
      <c r="Z7" s="255"/>
      <c r="AA7" s="255"/>
      <c r="AB7" s="174"/>
      <c r="AC7" s="255"/>
      <c r="AD7" s="255"/>
      <c r="AE7" s="255"/>
      <c r="AF7" s="255"/>
      <c r="AG7" s="255"/>
      <c r="AH7" s="255"/>
      <c r="AI7" s="255"/>
      <c r="AJ7" s="255"/>
      <c r="AK7" s="117">
        <f>SUM(E7:AJ7)</f>
        <v>0</v>
      </c>
      <c r="AL7" s="82"/>
      <c r="AM7" s="82"/>
      <c r="AN7" s="210"/>
      <c r="AO7" s="228">
        <v>0</v>
      </c>
      <c r="AP7" s="42" t="str">
        <f t="shared" si="4"/>
        <v>MFL</v>
      </c>
      <c r="AQ7" s="16" t="str">
        <f t="shared" si="5"/>
        <v>圧検加工計画</v>
      </c>
      <c r="AR7" s="44">
        <f t="shared" si="2"/>
        <v>0</v>
      </c>
      <c r="AT7" s="248" t="s">
        <v>61</v>
      </c>
      <c r="AU7" s="61"/>
      <c r="AV7" s="61"/>
      <c r="AW7" s="61"/>
      <c r="AX7" s="61"/>
    </row>
    <row r="8" spans="1:52" s="12" customFormat="1" ht="18.75" hidden="1" customHeight="1">
      <c r="A8" s="9">
        <v>0</v>
      </c>
      <c r="B8" s="15"/>
      <c r="C8" s="146" t="s">
        <v>15</v>
      </c>
      <c r="D8" s="147">
        <v>0.08</v>
      </c>
      <c r="E8" s="80"/>
      <c r="F8" s="257">
        <f t="shared" ref="F8:AI8" si="6">ROUND(F7*$D8,0)</f>
        <v>0</v>
      </c>
      <c r="G8" s="257">
        <f t="shared" si="6"/>
        <v>0</v>
      </c>
      <c r="H8" s="257">
        <f t="shared" si="6"/>
        <v>0</v>
      </c>
      <c r="I8" s="257">
        <f t="shared" si="6"/>
        <v>0</v>
      </c>
      <c r="J8" s="257">
        <f t="shared" si="6"/>
        <v>0</v>
      </c>
      <c r="K8" s="257">
        <f t="shared" si="6"/>
        <v>0</v>
      </c>
      <c r="L8" s="257">
        <f t="shared" si="6"/>
        <v>0</v>
      </c>
      <c r="M8" s="257">
        <f t="shared" si="6"/>
        <v>0</v>
      </c>
      <c r="N8" s="175">
        <f t="shared" si="6"/>
        <v>0</v>
      </c>
      <c r="O8" s="257">
        <f t="shared" si="6"/>
        <v>0</v>
      </c>
      <c r="P8" s="257">
        <f t="shared" si="6"/>
        <v>0</v>
      </c>
      <c r="Q8" s="257">
        <f t="shared" si="6"/>
        <v>0</v>
      </c>
      <c r="R8" s="257">
        <f t="shared" si="6"/>
        <v>0</v>
      </c>
      <c r="S8" s="257">
        <f t="shared" si="6"/>
        <v>0</v>
      </c>
      <c r="T8" s="257">
        <f t="shared" si="6"/>
        <v>0</v>
      </c>
      <c r="U8" s="175">
        <f t="shared" si="6"/>
        <v>0</v>
      </c>
      <c r="V8" s="257">
        <f t="shared" si="6"/>
        <v>0</v>
      </c>
      <c r="W8" s="257">
        <f t="shared" si="6"/>
        <v>0</v>
      </c>
      <c r="X8" s="257">
        <f t="shared" si="6"/>
        <v>0</v>
      </c>
      <c r="Y8" s="257">
        <f t="shared" si="6"/>
        <v>0</v>
      </c>
      <c r="Z8" s="257">
        <f t="shared" si="6"/>
        <v>0</v>
      </c>
      <c r="AA8" s="257">
        <f t="shared" si="6"/>
        <v>0</v>
      </c>
      <c r="AB8" s="175">
        <f t="shared" si="6"/>
        <v>0</v>
      </c>
      <c r="AC8" s="257">
        <f t="shared" si="6"/>
        <v>0</v>
      </c>
      <c r="AD8" s="257">
        <f t="shared" si="6"/>
        <v>0</v>
      </c>
      <c r="AE8" s="257">
        <f t="shared" si="6"/>
        <v>0</v>
      </c>
      <c r="AF8" s="257">
        <f t="shared" si="6"/>
        <v>0</v>
      </c>
      <c r="AG8" s="257">
        <f t="shared" si="6"/>
        <v>0</v>
      </c>
      <c r="AH8" s="257">
        <f t="shared" si="6"/>
        <v>0</v>
      </c>
      <c r="AI8" s="257">
        <f t="shared" si="6"/>
        <v>0</v>
      </c>
      <c r="AJ8" s="257">
        <f>ROUND(AJ7*$D8,0)</f>
        <v>0</v>
      </c>
      <c r="AK8" s="128">
        <f>SUM(F8:AJ8)</f>
        <v>0</v>
      </c>
      <c r="AL8" s="126"/>
      <c r="AM8" s="126"/>
      <c r="AO8" s="228">
        <v>0</v>
      </c>
      <c r="AP8" s="42" t="str">
        <f t="shared" si="4"/>
        <v>MFL</v>
      </c>
      <c r="AQ8" s="17" t="str">
        <f t="shared" si="5"/>
        <v>一次漏れ数</v>
      </c>
      <c r="AR8" s="45">
        <f t="shared" si="2"/>
        <v>0</v>
      </c>
      <c r="AT8" s="246" t="s">
        <v>60</v>
      </c>
      <c r="AU8" s="61"/>
      <c r="AV8" s="61"/>
      <c r="AW8" s="61"/>
      <c r="AX8" s="61"/>
    </row>
    <row r="9" spans="1:52" s="12" customFormat="1" ht="18.75" hidden="1" customHeight="1">
      <c r="A9" s="9">
        <v>0</v>
      </c>
      <c r="B9" s="15"/>
      <c r="C9" s="148" t="s">
        <v>16</v>
      </c>
      <c r="D9" s="149"/>
      <c r="E9" s="66"/>
      <c r="F9" s="255">
        <f t="shared" ref="F9:AJ9" si="7">E9+F8-F10</f>
        <v>0</v>
      </c>
      <c r="G9" s="255">
        <f t="shared" si="7"/>
        <v>0</v>
      </c>
      <c r="H9" s="255">
        <f t="shared" si="7"/>
        <v>0</v>
      </c>
      <c r="I9" s="255">
        <f t="shared" si="7"/>
        <v>0</v>
      </c>
      <c r="J9" s="255">
        <f t="shared" si="7"/>
        <v>0</v>
      </c>
      <c r="K9" s="255">
        <f t="shared" si="7"/>
        <v>0</v>
      </c>
      <c r="L9" s="255">
        <f t="shared" si="7"/>
        <v>0</v>
      </c>
      <c r="M9" s="255">
        <f t="shared" si="7"/>
        <v>0</v>
      </c>
      <c r="N9" s="176">
        <f t="shared" si="7"/>
        <v>0</v>
      </c>
      <c r="O9" s="255">
        <f t="shared" si="7"/>
        <v>0</v>
      </c>
      <c r="P9" s="255">
        <f t="shared" si="7"/>
        <v>0</v>
      </c>
      <c r="Q9" s="255">
        <f t="shared" si="7"/>
        <v>0</v>
      </c>
      <c r="R9" s="255">
        <f t="shared" si="7"/>
        <v>0</v>
      </c>
      <c r="S9" s="255">
        <f t="shared" si="7"/>
        <v>0</v>
      </c>
      <c r="T9" s="255">
        <f t="shared" si="7"/>
        <v>0</v>
      </c>
      <c r="U9" s="176">
        <f t="shared" si="7"/>
        <v>0</v>
      </c>
      <c r="V9" s="255">
        <f t="shared" si="7"/>
        <v>0</v>
      </c>
      <c r="W9" s="255">
        <f t="shared" si="7"/>
        <v>0</v>
      </c>
      <c r="X9" s="255">
        <f t="shared" si="7"/>
        <v>0</v>
      </c>
      <c r="Y9" s="255">
        <f t="shared" si="7"/>
        <v>0</v>
      </c>
      <c r="Z9" s="255">
        <f t="shared" si="7"/>
        <v>0</v>
      </c>
      <c r="AA9" s="255">
        <f t="shared" si="7"/>
        <v>0</v>
      </c>
      <c r="AB9" s="176">
        <f t="shared" si="7"/>
        <v>0</v>
      </c>
      <c r="AC9" s="255">
        <f t="shared" si="7"/>
        <v>0</v>
      </c>
      <c r="AD9" s="255">
        <f t="shared" si="7"/>
        <v>0</v>
      </c>
      <c r="AE9" s="255">
        <f t="shared" si="7"/>
        <v>0</v>
      </c>
      <c r="AF9" s="255">
        <f t="shared" si="7"/>
        <v>0</v>
      </c>
      <c r="AG9" s="255">
        <f t="shared" si="7"/>
        <v>0</v>
      </c>
      <c r="AH9" s="255">
        <f t="shared" si="7"/>
        <v>0</v>
      </c>
      <c r="AI9" s="255">
        <f t="shared" si="7"/>
        <v>0</v>
      </c>
      <c r="AJ9" s="255">
        <f t="shared" si="7"/>
        <v>0</v>
      </c>
      <c r="AK9" s="129">
        <f>AJ9</f>
        <v>0</v>
      </c>
      <c r="AL9" s="126"/>
      <c r="AM9" s="126"/>
      <c r="AO9" s="228">
        <v>0</v>
      </c>
      <c r="AP9" s="42" t="str">
        <f t="shared" si="4"/>
        <v>MFL</v>
      </c>
      <c r="AQ9" s="18" t="str">
        <f t="shared" si="5"/>
        <v>一次漏れ在庫</v>
      </c>
      <c r="AR9" s="46">
        <f t="shared" si="2"/>
        <v>0</v>
      </c>
      <c r="AT9" s="246" t="s">
        <v>60</v>
      </c>
      <c r="AU9" s="61"/>
      <c r="AV9" s="61"/>
      <c r="AW9" s="61"/>
      <c r="AX9" s="61"/>
    </row>
    <row r="10" spans="1:52" s="12" customFormat="1" ht="18.75" hidden="1" customHeight="1">
      <c r="A10" s="9">
        <v>0</v>
      </c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255"/>
      <c r="L10" s="255"/>
      <c r="M10" s="255"/>
      <c r="N10" s="176"/>
      <c r="O10" s="255"/>
      <c r="P10" s="255"/>
      <c r="Q10" s="255"/>
      <c r="R10" s="255"/>
      <c r="S10" s="255"/>
      <c r="T10" s="255"/>
      <c r="U10" s="176"/>
      <c r="V10" s="255"/>
      <c r="W10" s="255"/>
      <c r="X10" s="255"/>
      <c r="Y10" s="255"/>
      <c r="Z10" s="255"/>
      <c r="AA10" s="255"/>
      <c r="AB10" s="176"/>
      <c r="AC10" s="255"/>
      <c r="AD10" s="255"/>
      <c r="AE10" s="255"/>
      <c r="AF10" s="255"/>
      <c r="AG10" s="255"/>
      <c r="AH10" s="255"/>
      <c r="AI10" s="255"/>
      <c r="AJ10" s="255"/>
      <c r="AK10" s="129">
        <f>SUM(F10:AJ10)</f>
        <v>0</v>
      </c>
      <c r="AL10" s="126"/>
      <c r="AM10" s="126"/>
      <c r="AO10" s="228">
        <v>0</v>
      </c>
      <c r="AP10" s="42" t="str">
        <f t="shared" si="4"/>
        <v>MFL</v>
      </c>
      <c r="AQ10" s="18" t="str">
        <f t="shared" si="5"/>
        <v>二次圧検計画</v>
      </c>
      <c r="AR10" s="46">
        <f t="shared" si="2"/>
        <v>0</v>
      </c>
      <c r="AT10" s="246" t="s">
        <v>60</v>
      </c>
      <c r="AU10" s="61"/>
      <c r="AV10" s="61"/>
      <c r="AW10" s="61"/>
      <c r="AX10" s="61"/>
    </row>
    <row r="11" spans="1:52" s="12" customFormat="1" ht="18.75" hidden="1" customHeight="1">
      <c r="A11" s="9">
        <v>0</v>
      </c>
      <c r="B11" s="15"/>
      <c r="C11" s="150" t="s">
        <v>18</v>
      </c>
      <c r="D11" s="151">
        <v>0.5</v>
      </c>
      <c r="E11" s="81"/>
      <c r="F11" s="258">
        <f t="shared" ref="F11:AI11" si="8">ROUND(F10*$D11,0)</f>
        <v>0</v>
      </c>
      <c r="G11" s="258">
        <f t="shared" si="8"/>
        <v>0</v>
      </c>
      <c r="H11" s="258">
        <f t="shared" si="8"/>
        <v>0</v>
      </c>
      <c r="I11" s="258">
        <f t="shared" si="8"/>
        <v>0</v>
      </c>
      <c r="J11" s="258">
        <f t="shared" si="8"/>
        <v>0</v>
      </c>
      <c r="K11" s="258">
        <f t="shared" si="8"/>
        <v>0</v>
      </c>
      <c r="L11" s="258">
        <f t="shared" si="8"/>
        <v>0</v>
      </c>
      <c r="M11" s="258">
        <f t="shared" si="8"/>
        <v>0</v>
      </c>
      <c r="N11" s="177">
        <f t="shared" si="8"/>
        <v>0</v>
      </c>
      <c r="O11" s="258">
        <f t="shared" si="8"/>
        <v>0</v>
      </c>
      <c r="P11" s="258">
        <f t="shared" si="8"/>
        <v>0</v>
      </c>
      <c r="Q11" s="258">
        <f t="shared" si="8"/>
        <v>0</v>
      </c>
      <c r="R11" s="258">
        <f t="shared" si="8"/>
        <v>0</v>
      </c>
      <c r="S11" s="258">
        <f t="shared" si="8"/>
        <v>0</v>
      </c>
      <c r="T11" s="258">
        <f t="shared" si="8"/>
        <v>0</v>
      </c>
      <c r="U11" s="177">
        <f t="shared" si="8"/>
        <v>0</v>
      </c>
      <c r="V11" s="258">
        <f t="shared" si="8"/>
        <v>0</v>
      </c>
      <c r="W11" s="258">
        <f t="shared" si="8"/>
        <v>0</v>
      </c>
      <c r="X11" s="258">
        <f t="shared" si="8"/>
        <v>0</v>
      </c>
      <c r="Y11" s="258">
        <f t="shared" si="8"/>
        <v>0</v>
      </c>
      <c r="Z11" s="258">
        <f t="shared" si="8"/>
        <v>0</v>
      </c>
      <c r="AA11" s="258">
        <f t="shared" si="8"/>
        <v>0</v>
      </c>
      <c r="AB11" s="177">
        <f t="shared" si="8"/>
        <v>0</v>
      </c>
      <c r="AC11" s="258">
        <f t="shared" si="8"/>
        <v>0</v>
      </c>
      <c r="AD11" s="258">
        <f t="shared" si="8"/>
        <v>0</v>
      </c>
      <c r="AE11" s="258">
        <f t="shared" si="8"/>
        <v>0</v>
      </c>
      <c r="AF11" s="258">
        <f t="shared" si="8"/>
        <v>0</v>
      </c>
      <c r="AG11" s="258">
        <f t="shared" si="8"/>
        <v>0</v>
      </c>
      <c r="AH11" s="258">
        <f t="shared" si="8"/>
        <v>0</v>
      </c>
      <c r="AI11" s="258">
        <f t="shared" si="8"/>
        <v>0</v>
      </c>
      <c r="AJ11" s="258">
        <f>ROUND(AJ10*$D11,0)</f>
        <v>0</v>
      </c>
      <c r="AK11" s="130">
        <f>SUM(F11:AJ11)</f>
        <v>0</v>
      </c>
      <c r="AL11" s="126"/>
      <c r="AM11" s="126"/>
      <c r="AO11" s="228">
        <v>0</v>
      </c>
      <c r="AP11" s="42" t="str">
        <f t="shared" si="4"/>
        <v>MFL</v>
      </c>
      <c r="AQ11" s="14" t="str">
        <f t="shared" si="5"/>
        <v>二次漏れ数（廃却）</v>
      </c>
      <c r="AR11" s="47">
        <f t="shared" si="2"/>
        <v>0</v>
      </c>
      <c r="AT11" s="246" t="s">
        <v>60</v>
      </c>
      <c r="AU11" s="61"/>
      <c r="AV11" s="61"/>
      <c r="AW11" s="61"/>
      <c r="AX11" s="61"/>
    </row>
    <row r="12" spans="1:52" s="12" customFormat="1" ht="18.75" hidden="1" customHeight="1">
      <c r="A12" s="9">
        <v>1</v>
      </c>
      <c r="B12" s="10"/>
      <c r="C12" s="135" t="s">
        <v>19</v>
      </c>
      <c r="D12" s="136">
        <f>1-D8</f>
        <v>0.92</v>
      </c>
      <c r="E12" s="90"/>
      <c r="F12" s="255">
        <f t="shared" ref="F12:AI12" si="9">(F7-F8)+(F10-F11)</f>
        <v>0</v>
      </c>
      <c r="G12" s="255">
        <f t="shared" si="9"/>
        <v>0</v>
      </c>
      <c r="H12" s="255">
        <f t="shared" si="9"/>
        <v>0</v>
      </c>
      <c r="I12" s="255">
        <f t="shared" si="9"/>
        <v>0</v>
      </c>
      <c r="J12" s="255">
        <f t="shared" si="9"/>
        <v>0</v>
      </c>
      <c r="K12" s="255">
        <f t="shared" si="9"/>
        <v>0</v>
      </c>
      <c r="L12" s="255">
        <f t="shared" si="9"/>
        <v>0</v>
      </c>
      <c r="M12" s="255">
        <f t="shared" si="9"/>
        <v>0</v>
      </c>
      <c r="N12" s="174">
        <f t="shared" si="9"/>
        <v>0</v>
      </c>
      <c r="O12" s="255">
        <f t="shared" si="9"/>
        <v>0</v>
      </c>
      <c r="P12" s="255">
        <f t="shared" si="9"/>
        <v>0</v>
      </c>
      <c r="Q12" s="255">
        <f t="shared" si="9"/>
        <v>0</v>
      </c>
      <c r="R12" s="255">
        <f t="shared" si="9"/>
        <v>0</v>
      </c>
      <c r="S12" s="255">
        <f t="shared" si="9"/>
        <v>0</v>
      </c>
      <c r="T12" s="255">
        <f t="shared" si="9"/>
        <v>0</v>
      </c>
      <c r="U12" s="174">
        <f t="shared" si="9"/>
        <v>0</v>
      </c>
      <c r="V12" s="255">
        <f t="shared" si="9"/>
        <v>0</v>
      </c>
      <c r="W12" s="255">
        <f t="shared" si="9"/>
        <v>0</v>
      </c>
      <c r="X12" s="255">
        <f t="shared" si="9"/>
        <v>0</v>
      </c>
      <c r="Y12" s="255">
        <f t="shared" si="9"/>
        <v>0</v>
      </c>
      <c r="Z12" s="255">
        <f t="shared" si="9"/>
        <v>0</v>
      </c>
      <c r="AA12" s="255">
        <f t="shared" si="9"/>
        <v>0</v>
      </c>
      <c r="AB12" s="174">
        <f t="shared" si="9"/>
        <v>0</v>
      </c>
      <c r="AC12" s="255">
        <f t="shared" si="9"/>
        <v>0</v>
      </c>
      <c r="AD12" s="255">
        <f t="shared" si="9"/>
        <v>0</v>
      </c>
      <c r="AE12" s="255">
        <f t="shared" si="9"/>
        <v>0</v>
      </c>
      <c r="AF12" s="255">
        <f t="shared" si="9"/>
        <v>0</v>
      </c>
      <c r="AG12" s="255">
        <f t="shared" si="9"/>
        <v>0</v>
      </c>
      <c r="AH12" s="255">
        <f t="shared" si="9"/>
        <v>0</v>
      </c>
      <c r="AI12" s="255">
        <f t="shared" si="9"/>
        <v>0</v>
      </c>
      <c r="AJ12" s="255">
        <f>(AJ7-AJ8)+(AJ10-AJ11)</f>
        <v>0</v>
      </c>
      <c r="AK12" s="117">
        <f>SUM(E12:AJ12)</f>
        <v>0</v>
      </c>
      <c r="AL12" s="82">
        <f>ROUNDUP(AY12*1.1,0)</f>
        <v>0</v>
      </c>
      <c r="AM12" s="82">
        <f>ROUNDUP(AZ12*1.1,0)</f>
        <v>0</v>
      </c>
      <c r="AN12" s="210"/>
      <c r="AO12" s="228">
        <v>0</v>
      </c>
      <c r="AP12" s="42" t="str">
        <f t="shared" si="4"/>
        <v>MFL</v>
      </c>
      <c r="AQ12" s="11" t="str">
        <f t="shared" si="5"/>
        <v>Ｌ３加工計画</v>
      </c>
      <c r="AR12" s="48">
        <f t="shared" si="2"/>
        <v>0</v>
      </c>
      <c r="AT12" s="248" t="s">
        <v>61</v>
      </c>
      <c r="AU12" s="60"/>
      <c r="AV12" s="60"/>
      <c r="AW12" s="60"/>
      <c r="AX12" s="60"/>
      <c r="AY12" s="12">
        <f>AY346</f>
        <v>0</v>
      </c>
      <c r="AZ12" s="12">
        <f>AZ346</f>
        <v>0</v>
      </c>
    </row>
    <row r="13" spans="1:52" ht="18.75" hidden="1" customHeight="1">
      <c r="A13" s="9">
        <v>1</v>
      </c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257"/>
      <c r="L13" s="257"/>
      <c r="M13" s="257"/>
      <c r="N13" s="178"/>
      <c r="O13" s="257"/>
      <c r="P13" s="257"/>
      <c r="Q13" s="257"/>
      <c r="R13" s="257"/>
      <c r="S13" s="257"/>
      <c r="T13" s="257"/>
      <c r="U13" s="178"/>
      <c r="V13" s="257"/>
      <c r="W13" s="257"/>
      <c r="X13" s="257"/>
      <c r="Y13" s="257"/>
      <c r="Z13" s="257"/>
      <c r="AA13" s="257"/>
      <c r="AB13" s="178"/>
      <c r="AC13" s="257"/>
      <c r="AD13" s="257"/>
      <c r="AE13" s="257"/>
      <c r="AF13" s="257"/>
      <c r="AG13" s="257"/>
      <c r="AH13" s="257"/>
      <c r="AI13" s="257"/>
      <c r="AJ13" s="257"/>
      <c r="AK13" s="104">
        <f>SUM(F13:AJ13)</f>
        <v>0</v>
      </c>
      <c r="AL13" s="105"/>
      <c r="AM13" s="105"/>
      <c r="AN13" s="207"/>
      <c r="AO13" s="227">
        <v>0</v>
      </c>
      <c r="AP13" s="42" t="str">
        <f t="shared" si="4"/>
        <v>MFL</v>
      </c>
      <c r="AQ13" s="19" t="str">
        <f t="shared" si="5"/>
        <v>組立計画</v>
      </c>
      <c r="AR13" s="49">
        <f t="shared" si="2"/>
        <v>0</v>
      </c>
      <c r="AT13" s="63" t="s">
        <v>62</v>
      </c>
      <c r="AU13" s="60"/>
      <c r="AV13" s="60"/>
      <c r="AW13" s="60"/>
      <c r="AX13" s="60"/>
    </row>
    <row r="14" spans="1:52" ht="18.75" hidden="1" customHeight="1">
      <c r="A14" s="9">
        <v>1</v>
      </c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319"/>
      <c r="L14" s="319"/>
      <c r="M14" s="319"/>
      <c r="N14" s="179"/>
      <c r="O14" s="319"/>
      <c r="P14" s="319"/>
      <c r="Q14" s="319"/>
      <c r="R14" s="319"/>
      <c r="S14" s="319"/>
      <c r="T14" s="319"/>
      <c r="U14" s="179"/>
      <c r="V14" s="319"/>
      <c r="W14" s="319"/>
      <c r="X14" s="319"/>
      <c r="Y14" s="319"/>
      <c r="Z14" s="319"/>
      <c r="AA14" s="319"/>
      <c r="AB14" s="179"/>
      <c r="AC14" s="319"/>
      <c r="AD14" s="319"/>
      <c r="AE14" s="319"/>
      <c r="AF14" s="319"/>
      <c r="AG14" s="319"/>
      <c r="AH14" s="319"/>
      <c r="AI14" s="319"/>
      <c r="AJ14" s="319"/>
      <c r="AK14" s="107">
        <f>SUM(F14:AJ14)</f>
        <v>0</v>
      </c>
      <c r="AL14" s="108"/>
      <c r="AM14" s="108"/>
      <c r="AN14" s="207"/>
      <c r="AO14" s="227">
        <v>0</v>
      </c>
      <c r="AP14" s="42" t="str">
        <f t="shared" si="4"/>
        <v>MFL</v>
      </c>
      <c r="AQ14" s="20" t="str">
        <f t="shared" si="5"/>
        <v>ＳＰ</v>
      </c>
      <c r="AR14" s="50">
        <f t="shared" si="2"/>
        <v>0</v>
      </c>
      <c r="AT14" s="63" t="s">
        <v>62</v>
      </c>
      <c r="AU14" s="60"/>
      <c r="AV14" s="60"/>
      <c r="AW14" s="60"/>
      <c r="AX14" s="60"/>
    </row>
    <row r="15" spans="1:52" ht="18.75" hidden="1" customHeight="1">
      <c r="A15" s="9">
        <v>1</v>
      </c>
      <c r="B15" s="13" t="s">
        <v>44</v>
      </c>
      <c r="C15" s="152" t="s">
        <v>21</v>
      </c>
      <c r="D15" s="152"/>
      <c r="E15" s="67"/>
      <c r="F15" s="259">
        <f t="shared" ref="F15:AJ15" si="10">SUBTOTAL(9,L13:L14)</f>
        <v>0</v>
      </c>
      <c r="G15" s="259">
        <f t="shared" si="10"/>
        <v>0</v>
      </c>
      <c r="H15" s="259">
        <f t="shared" si="10"/>
        <v>0</v>
      </c>
      <c r="I15" s="259">
        <f t="shared" si="10"/>
        <v>0</v>
      </c>
      <c r="J15" s="259">
        <f t="shared" si="10"/>
        <v>0</v>
      </c>
      <c r="K15" s="259">
        <f t="shared" si="10"/>
        <v>0</v>
      </c>
      <c r="L15" s="259">
        <f t="shared" si="10"/>
        <v>0</v>
      </c>
      <c r="M15" s="259">
        <f t="shared" si="10"/>
        <v>0</v>
      </c>
      <c r="N15" s="180">
        <f t="shared" si="10"/>
        <v>0</v>
      </c>
      <c r="O15" s="259">
        <f t="shared" si="10"/>
        <v>0</v>
      </c>
      <c r="P15" s="259">
        <f t="shared" si="10"/>
        <v>0</v>
      </c>
      <c r="Q15" s="259">
        <f t="shared" si="10"/>
        <v>0</v>
      </c>
      <c r="R15" s="259">
        <f t="shared" si="10"/>
        <v>0</v>
      </c>
      <c r="S15" s="259">
        <f t="shared" si="10"/>
        <v>0</v>
      </c>
      <c r="T15" s="259">
        <f t="shared" si="10"/>
        <v>0</v>
      </c>
      <c r="U15" s="180">
        <f t="shared" si="10"/>
        <v>0</v>
      </c>
      <c r="V15" s="259">
        <f t="shared" si="10"/>
        <v>0</v>
      </c>
      <c r="W15" s="259">
        <f t="shared" si="10"/>
        <v>0</v>
      </c>
      <c r="X15" s="259">
        <f t="shared" si="10"/>
        <v>0</v>
      </c>
      <c r="Y15" s="259">
        <f t="shared" si="10"/>
        <v>0</v>
      </c>
      <c r="Z15" s="259">
        <f t="shared" si="10"/>
        <v>0</v>
      </c>
      <c r="AA15" s="259">
        <f t="shared" si="10"/>
        <v>0</v>
      </c>
      <c r="AB15" s="180">
        <f t="shared" si="10"/>
        <v>0</v>
      </c>
      <c r="AC15" s="259">
        <f t="shared" si="10"/>
        <v>0</v>
      </c>
      <c r="AD15" s="259">
        <f t="shared" si="10"/>
        <v>0</v>
      </c>
      <c r="AE15" s="259">
        <f t="shared" si="10"/>
        <v>0</v>
      </c>
      <c r="AF15" s="259">
        <f t="shared" si="10"/>
        <v>0</v>
      </c>
      <c r="AG15" s="259">
        <f t="shared" si="10"/>
        <v>0</v>
      </c>
      <c r="AH15" s="259">
        <f t="shared" si="10"/>
        <v>0</v>
      </c>
      <c r="AI15" s="259">
        <f t="shared" si="10"/>
        <v>0</v>
      </c>
      <c r="AJ15" s="259">
        <f t="shared" si="10"/>
        <v>0</v>
      </c>
      <c r="AK15" s="131">
        <f>SUM(F15:AJ15)</f>
        <v>0</v>
      </c>
      <c r="AL15" s="31"/>
      <c r="AM15" s="31"/>
      <c r="AO15" s="227">
        <v>0</v>
      </c>
      <c r="AP15" s="42" t="str">
        <f t="shared" si="4"/>
        <v>MFL</v>
      </c>
      <c r="AQ15" s="21" t="str">
        <f t="shared" si="5"/>
        <v>解体</v>
      </c>
      <c r="AR15" s="51">
        <f t="shared" si="2"/>
        <v>0</v>
      </c>
      <c r="AT15" s="246" t="s">
        <v>60</v>
      </c>
      <c r="AU15" s="60"/>
      <c r="AV15" s="60"/>
      <c r="AW15" s="60"/>
      <c r="AX15" s="60"/>
    </row>
    <row r="16" spans="1:52" ht="18.75" hidden="1" customHeight="1">
      <c r="A16" s="9">
        <v>1</v>
      </c>
      <c r="B16" s="30" t="s">
        <v>49</v>
      </c>
      <c r="C16" s="153" t="s">
        <v>22</v>
      </c>
      <c r="D16" s="153"/>
      <c r="E16" s="68"/>
      <c r="F16" s="260">
        <f t="shared" ref="F16:AJ16" si="11">E16+F12-F15</f>
        <v>0</v>
      </c>
      <c r="G16" s="260">
        <f t="shared" si="11"/>
        <v>0</v>
      </c>
      <c r="H16" s="260">
        <f t="shared" si="11"/>
        <v>0</v>
      </c>
      <c r="I16" s="260">
        <f t="shared" si="11"/>
        <v>0</v>
      </c>
      <c r="J16" s="260">
        <f t="shared" si="11"/>
        <v>0</v>
      </c>
      <c r="K16" s="260">
        <f t="shared" si="11"/>
        <v>0</v>
      </c>
      <c r="L16" s="260">
        <f t="shared" si="11"/>
        <v>0</v>
      </c>
      <c r="M16" s="260">
        <f t="shared" si="11"/>
        <v>0</v>
      </c>
      <c r="N16" s="181">
        <f t="shared" si="11"/>
        <v>0</v>
      </c>
      <c r="O16" s="260">
        <f t="shared" si="11"/>
        <v>0</v>
      </c>
      <c r="P16" s="260">
        <f t="shared" si="11"/>
        <v>0</v>
      </c>
      <c r="Q16" s="260">
        <f t="shared" si="11"/>
        <v>0</v>
      </c>
      <c r="R16" s="260">
        <f t="shared" si="11"/>
        <v>0</v>
      </c>
      <c r="S16" s="260">
        <f t="shared" si="11"/>
        <v>0</v>
      </c>
      <c r="T16" s="260">
        <f t="shared" si="11"/>
        <v>0</v>
      </c>
      <c r="U16" s="181">
        <f t="shared" si="11"/>
        <v>0</v>
      </c>
      <c r="V16" s="260">
        <f t="shared" si="11"/>
        <v>0</v>
      </c>
      <c r="W16" s="260">
        <f t="shared" si="11"/>
        <v>0</v>
      </c>
      <c r="X16" s="260">
        <f t="shared" si="11"/>
        <v>0</v>
      </c>
      <c r="Y16" s="260">
        <f t="shared" si="11"/>
        <v>0</v>
      </c>
      <c r="Z16" s="260">
        <f t="shared" si="11"/>
        <v>0</v>
      </c>
      <c r="AA16" s="260">
        <f t="shared" si="11"/>
        <v>0</v>
      </c>
      <c r="AB16" s="181">
        <f t="shared" si="11"/>
        <v>0</v>
      </c>
      <c r="AC16" s="260">
        <f t="shared" si="11"/>
        <v>0</v>
      </c>
      <c r="AD16" s="260">
        <f t="shared" si="11"/>
        <v>0</v>
      </c>
      <c r="AE16" s="260">
        <f t="shared" si="11"/>
        <v>0</v>
      </c>
      <c r="AF16" s="260">
        <f t="shared" si="11"/>
        <v>0</v>
      </c>
      <c r="AG16" s="260">
        <f t="shared" si="11"/>
        <v>0</v>
      </c>
      <c r="AH16" s="260">
        <f t="shared" si="11"/>
        <v>0</v>
      </c>
      <c r="AI16" s="260">
        <f t="shared" si="11"/>
        <v>0</v>
      </c>
      <c r="AJ16" s="260">
        <f t="shared" si="11"/>
        <v>0</v>
      </c>
      <c r="AK16" s="132"/>
      <c r="AL16" s="31"/>
      <c r="AM16" s="31"/>
      <c r="AO16" s="227"/>
      <c r="AP16" s="42" t="str">
        <f t="shared" si="4"/>
        <v>MFL</v>
      </c>
      <c r="AQ16" s="22" t="str">
        <f t="shared" si="5"/>
        <v>解体在庫</v>
      </c>
      <c r="AR16" s="52">
        <f t="shared" si="2"/>
        <v>0</v>
      </c>
      <c r="AT16" s="246" t="s">
        <v>60</v>
      </c>
      <c r="AU16" s="60"/>
      <c r="AV16" s="60"/>
      <c r="AW16" s="60"/>
      <c r="AX16" s="60"/>
    </row>
    <row r="17" spans="1:56" ht="19.5" hidden="1" customHeight="1" thickBot="1">
      <c r="A17" s="9">
        <v>1</v>
      </c>
      <c r="B17" s="30" t="s">
        <v>50</v>
      </c>
      <c r="C17" s="214" t="s">
        <v>23</v>
      </c>
      <c r="D17" s="214"/>
      <c r="E17" s="215"/>
      <c r="F17" s="261">
        <f t="shared" ref="F17:AJ17" si="12">E17+F12-F13-F14</f>
        <v>0</v>
      </c>
      <c r="G17" s="261">
        <f t="shared" si="12"/>
        <v>0</v>
      </c>
      <c r="H17" s="261">
        <f t="shared" si="12"/>
        <v>0</v>
      </c>
      <c r="I17" s="261">
        <f t="shared" si="12"/>
        <v>0</v>
      </c>
      <c r="J17" s="261">
        <f t="shared" si="12"/>
        <v>0</v>
      </c>
      <c r="K17" s="261">
        <f t="shared" si="12"/>
        <v>0</v>
      </c>
      <c r="L17" s="261">
        <f t="shared" si="12"/>
        <v>0</v>
      </c>
      <c r="M17" s="261">
        <f t="shared" si="12"/>
        <v>0</v>
      </c>
      <c r="N17" s="216">
        <f t="shared" si="12"/>
        <v>0</v>
      </c>
      <c r="O17" s="261">
        <f t="shared" si="12"/>
        <v>0</v>
      </c>
      <c r="P17" s="261">
        <f t="shared" si="12"/>
        <v>0</v>
      </c>
      <c r="Q17" s="261">
        <f t="shared" si="12"/>
        <v>0</v>
      </c>
      <c r="R17" s="261">
        <f t="shared" si="12"/>
        <v>0</v>
      </c>
      <c r="S17" s="261">
        <f t="shared" si="12"/>
        <v>0</v>
      </c>
      <c r="T17" s="261">
        <f t="shared" si="12"/>
        <v>0</v>
      </c>
      <c r="U17" s="216">
        <f t="shared" si="12"/>
        <v>0</v>
      </c>
      <c r="V17" s="261">
        <f t="shared" si="12"/>
        <v>0</v>
      </c>
      <c r="W17" s="261">
        <f t="shared" si="12"/>
        <v>0</v>
      </c>
      <c r="X17" s="261">
        <f t="shared" si="12"/>
        <v>0</v>
      </c>
      <c r="Y17" s="261">
        <f t="shared" si="12"/>
        <v>0</v>
      </c>
      <c r="Z17" s="261">
        <f t="shared" si="12"/>
        <v>0</v>
      </c>
      <c r="AA17" s="261">
        <f t="shared" si="12"/>
        <v>0</v>
      </c>
      <c r="AB17" s="216">
        <f t="shared" si="12"/>
        <v>0</v>
      </c>
      <c r="AC17" s="261">
        <f t="shared" si="12"/>
        <v>0</v>
      </c>
      <c r="AD17" s="261">
        <f t="shared" si="12"/>
        <v>0</v>
      </c>
      <c r="AE17" s="261">
        <f t="shared" si="12"/>
        <v>0</v>
      </c>
      <c r="AF17" s="261">
        <f t="shared" si="12"/>
        <v>0</v>
      </c>
      <c r="AG17" s="261">
        <f t="shared" si="12"/>
        <v>0</v>
      </c>
      <c r="AH17" s="261">
        <f t="shared" si="12"/>
        <v>0</v>
      </c>
      <c r="AI17" s="261">
        <f t="shared" si="12"/>
        <v>0</v>
      </c>
      <c r="AJ17" s="261">
        <f t="shared" si="12"/>
        <v>0</v>
      </c>
      <c r="AK17" s="221">
        <f>AJ17</f>
        <v>0</v>
      </c>
      <c r="AL17" s="31"/>
      <c r="AM17" s="31"/>
      <c r="AN17" s="9">
        <f>AK17-AL13</f>
        <v>0</v>
      </c>
      <c r="AO17" s="227">
        <f>AJ17/50</f>
        <v>0</v>
      </c>
      <c r="AP17" s="53" t="str">
        <f t="shared" si="4"/>
        <v>MFL</v>
      </c>
      <c r="AQ17" s="24" t="str">
        <f t="shared" si="5"/>
        <v>完成品在庫</v>
      </c>
      <c r="AR17" s="54">
        <f t="shared" si="2"/>
        <v>0</v>
      </c>
      <c r="AT17" s="246" t="s">
        <v>60</v>
      </c>
      <c r="AU17" s="60"/>
      <c r="AV17" s="60"/>
      <c r="AW17" s="60"/>
      <c r="AX17" s="60"/>
      <c r="BD17" s="250">
        <f>MIN(F17:AJ17)</f>
        <v>0</v>
      </c>
    </row>
    <row r="18" spans="1:56" ht="19.5" hidden="1" customHeight="1">
      <c r="A18" s="9">
        <v>1</v>
      </c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394"/>
      <c r="L18" s="394"/>
      <c r="M18" s="394"/>
      <c r="N18" s="182"/>
      <c r="O18" s="394"/>
      <c r="P18" s="394"/>
      <c r="Q18" s="394"/>
      <c r="R18" s="394"/>
      <c r="S18" s="394"/>
      <c r="T18" s="394"/>
      <c r="U18" s="182"/>
      <c r="V18" s="394"/>
      <c r="W18" s="394"/>
      <c r="X18" s="394"/>
      <c r="Y18" s="394"/>
      <c r="Z18" s="394"/>
      <c r="AA18" s="394"/>
      <c r="AB18" s="182"/>
      <c r="AC18" s="394"/>
      <c r="AD18" s="394"/>
      <c r="AE18" s="394"/>
      <c r="AF18" s="394"/>
      <c r="AG18" s="394"/>
      <c r="AH18" s="394"/>
      <c r="AI18" s="394"/>
      <c r="AJ18" s="394"/>
      <c r="AK18" s="98">
        <f>SUM(F18:AJ18)</f>
        <v>0</v>
      </c>
      <c r="AL18" s="96">
        <f>ROUNDUP(AL25/0.92,0)</f>
        <v>0</v>
      </c>
      <c r="AM18" s="96">
        <f>ROUNDUP(AM25/0.92,0)</f>
        <v>0</v>
      </c>
      <c r="AN18" s="251"/>
      <c r="AO18" s="227">
        <v>0</v>
      </c>
      <c r="AP18" s="40" t="str">
        <f>B18</f>
        <v>MGP</v>
      </c>
      <c r="AQ18" s="29" t="str">
        <f t="shared" si="5"/>
        <v>素材納入計画</v>
      </c>
      <c r="AR18" s="41">
        <f t="shared" si="2"/>
        <v>0</v>
      </c>
      <c r="AT18" s="247" t="s">
        <v>59</v>
      </c>
      <c r="AU18" s="60"/>
      <c r="AV18" s="60"/>
      <c r="AW18" s="60"/>
      <c r="AX18" s="60"/>
    </row>
    <row r="19" spans="1:56" ht="19.5" hidden="1" customHeight="1">
      <c r="A19" s="9">
        <v>1</v>
      </c>
      <c r="B19" s="13" t="s">
        <v>31</v>
      </c>
      <c r="C19" s="145" t="s">
        <v>125</v>
      </c>
      <c r="D19" s="145"/>
      <c r="E19" s="35"/>
      <c r="F19" s="256">
        <f t="shared" ref="F19:AJ19" si="13">E19+F18-F20</f>
        <v>0</v>
      </c>
      <c r="G19" s="256">
        <f t="shared" si="13"/>
        <v>0</v>
      </c>
      <c r="H19" s="256">
        <f t="shared" si="13"/>
        <v>0</v>
      </c>
      <c r="I19" s="256">
        <f t="shared" si="13"/>
        <v>0</v>
      </c>
      <c r="J19" s="256">
        <f t="shared" si="13"/>
        <v>0</v>
      </c>
      <c r="K19" s="256">
        <f t="shared" si="13"/>
        <v>0</v>
      </c>
      <c r="L19" s="256">
        <f t="shared" si="13"/>
        <v>0</v>
      </c>
      <c r="M19" s="256">
        <f t="shared" si="13"/>
        <v>0</v>
      </c>
      <c r="N19" s="173">
        <f t="shared" si="13"/>
        <v>0</v>
      </c>
      <c r="O19" s="256">
        <f t="shared" si="13"/>
        <v>0</v>
      </c>
      <c r="P19" s="256">
        <f t="shared" si="13"/>
        <v>0</v>
      </c>
      <c r="Q19" s="256">
        <f t="shared" si="13"/>
        <v>0</v>
      </c>
      <c r="R19" s="256">
        <f t="shared" si="13"/>
        <v>0</v>
      </c>
      <c r="S19" s="256">
        <f t="shared" si="13"/>
        <v>0</v>
      </c>
      <c r="T19" s="256">
        <f t="shared" si="13"/>
        <v>0</v>
      </c>
      <c r="U19" s="173">
        <f t="shared" si="13"/>
        <v>0</v>
      </c>
      <c r="V19" s="256">
        <f t="shared" si="13"/>
        <v>0</v>
      </c>
      <c r="W19" s="256">
        <f t="shared" si="13"/>
        <v>0</v>
      </c>
      <c r="X19" s="256">
        <f t="shared" si="13"/>
        <v>0</v>
      </c>
      <c r="Y19" s="256">
        <f t="shared" si="13"/>
        <v>0</v>
      </c>
      <c r="Z19" s="256">
        <f t="shared" si="13"/>
        <v>0</v>
      </c>
      <c r="AA19" s="256">
        <f t="shared" si="13"/>
        <v>0</v>
      </c>
      <c r="AB19" s="173">
        <f t="shared" si="13"/>
        <v>0</v>
      </c>
      <c r="AC19" s="256">
        <f t="shared" si="13"/>
        <v>0</v>
      </c>
      <c r="AD19" s="256">
        <f t="shared" si="13"/>
        <v>0</v>
      </c>
      <c r="AE19" s="256">
        <f t="shared" si="13"/>
        <v>0</v>
      </c>
      <c r="AF19" s="256">
        <f t="shared" si="13"/>
        <v>0</v>
      </c>
      <c r="AG19" s="256">
        <f t="shared" si="13"/>
        <v>0</v>
      </c>
      <c r="AH19" s="256">
        <f t="shared" si="13"/>
        <v>0</v>
      </c>
      <c r="AI19" s="256">
        <f t="shared" si="13"/>
        <v>0</v>
      </c>
      <c r="AJ19" s="256">
        <f t="shared" si="13"/>
        <v>0</v>
      </c>
      <c r="AK19" s="169">
        <f>AJ19</f>
        <v>0</v>
      </c>
      <c r="AL19" s="126"/>
      <c r="AM19" s="126"/>
      <c r="AO19" s="227">
        <v>0</v>
      </c>
      <c r="AP19" s="42" t="str">
        <f t="shared" ref="AP19:AP30" si="14">AP18</f>
        <v>MGP</v>
      </c>
      <c r="AQ19" s="14" t="str">
        <f t="shared" si="5"/>
        <v>素材在庫計画</v>
      </c>
      <c r="AR19" s="43">
        <f t="shared" si="2"/>
        <v>0</v>
      </c>
      <c r="AT19" s="246" t="s">
        <v>60</v>
      </c>
      <c r="AU19" s="60"/>
      <c r="AV19" s="60"/>
      <c r="AW19" s="60"/>
      <c r="AX19" s="60"/>
    </row>
    <row r="20" spans="1:56" ht="18.75" hidden="1" customHeight="1">
      <c r="A20" s="9">
        <v>1</v>
      </c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255"/>
      <c r="L20" s="255"/>
      <c r="M20" s="255"/>
      <c r="N20" s="174"/>
      <c r="O20" s="255"/>
      <c r="P20" s="255"/>
      <c r="Q20" s="255"/>
      <c r="R20" s="255"/>
      <c r="S20" s="255"/>
      <c r="T20" s="255"/>
      <c r="U20" s="174"/>
      <c r="V20" s="255"/>
      <c r="W20" s="255"/>
      <c r="X20" s="255"/>
      <c r="Y20" s="255"/>
      <c r="Z20" s="255"/>
      <c r="AA20" s="255"/>
      <c r="AB20" s="174"/>
      <c r="AC20" s="255"/>
      <c r="AD20" s="255"/>
      <c r="AE20" s="255"/>
      <c r="AF20" s="255"/>
      <c r="AG20" s="255"/>
      <c r="AH20" s="255"/>
      <c r="AI20" s="255"/>
      <c r="AJ20" s="255"/>
      <c r="AK20" s="117">
        <f>SUM(E20:AJ20)</f>
        <v>0</v>
      </c>
      <c r="AL20" s="82"/>
      <c r="AM20" s="82"/>
      <c r="AN20" s="211"/>
      <c r="AO20" s="227">
        <v>0</v>
      </c>
      <c r="AP20" s="42" t="str">
        <f t="shared" si="14"/>
        <v>MGP</v>
      </c>
      <c r="AQ20" s="16" t="str">
        <f t="shared" si="5"/>
        <v>圧検加工計画</v>
      </c>
      <c r="AR20" s="44">
        <f t="shared" si="2"/>
        <v>0</v>
      </c>
      <c r="AT20" s="248" t="s">
        <v>61</v>
      </c>
      <c r="AU20" s="60"/>
      <c r="AV20" s="60"/>
      <c r="AW20" s="60"/>
      <c r="AX20" s="60"/>
    </row>
    <row r="21" spans="1:56" ht="18.75" hidden="1" customHeight="1">
      <c r="A21" s="9">
        <v>0</v>
      </c>
      <c r="B21" s="15"/>
      <c r="C21" s="146" t="s">
        <v>15</v>
      </c>
      <c r="D21" s="147">
        <v>0.08</v>
      </c>
      <c r="E21" s="80"/>
      <c r="F21" s="257">
        <f t="shared" ref="F21:AI21" si="15">ROUND(F20*$D21,0)</f>
        <v>0</v>
      </c>
      <c r="G21" s="257">
        <f t="shared" si="15"/>
        <v>0</v>
      </c>
      <c r="H21" s="257">
        <f t="shared" si="15"/>
        <v>0</v>
      </c>
      <c r="I21" s="257">
        <f t="shared" si="15"/>
        <v>0</v>
      </c>
      <c r="J21" s="257">
        <f t="shared" si="15"/>
        <v>0</v>
      </c>
      <c r="K21" s="257">
        <f t="shared" si="15"/>
        <v>0</v>
      </c>
      <c r="L21" s="257">
        <f t="shared" si="15"/>
        <v>0</v>
      </c>
      <c r="M21" s="257">
        <f t="shared" si="15"/>
        <v>0</v>
      </c>
      <c r="N21" s="175">
        <f t="shared" si="15"/>
        <v>0</v>
      </c>
      <c r="O21" s="257">
        <f t="shared" si="15"/>
        <v>0</v>
      </c>
      <c r="P21" s="257">
        <f t="shared" si="15"/>
        <v>0</v>
      </c>
      <c r="Q21" s="257">
        <f t="shared" si="15"/>
        <v>0</v>
      </c>
      <c r="R21" s="257">
        <f t="shared" si="15"/>
        <v>0</v>
      </c>
      <c r="S21" s="257">
        <f t="shared" si="15"/>
        <v>0</v>
      </c>
      <c r="T21" s="257">
        <f t="shared" si="15"/>
        <v>0</v>
      </c>
      <c r="U21" s="175">
        <f t="shared" si="15"/>
        <v>0</v>
      </c>
      <c r="V21" s="257">
        <f t="shared" si="15"/>
        <v>0</v>
      </c>
      <c r="W21" s="257">
        <f t="shared" si="15"/>
        <v>0</v>
      </c>
      <c r="X21" s="257">
        <f t="shared" si="15"/>
        <v>0</v>
      </c>
      <c r="Y21" s="257">
        <f t="shared" si="15"/>
        <v>0</v>
      </c>
      <c r="Z21" s="257">
        <f t="shared" si="15"/>
        <v>0</v>
      </c>
      <c r="AA21" s="257">
        <f t="shared" si="15"/>
        <v>0</v>
      </c>
      <c r="AB21" s="175">
        <f t="shared" si="15"/>
        <v>0</v>
      </c>
      <c r="AC21" s="257">
        <f t="shared" si="15"/>
        <v>0</v>
      </c>
      <c r="AD21" s="257">
        <f t="shared" si="15"/>
        <v>0</v>
      </c>
      <c r="AE21" s="257">
        <f t="shared" si="15"/>
        <v>0</v>
      </c>
      <c r="AF21" s="257">
        <f t="shared" si="15"/>
        <v>0</v>
      </c>
      <c r="AG21" s="257">
        <f t="shared" si="15"/>
        <v>0</v>
      </c>
      <c r="AH21" s="257">
        <f t="shared" si="15"/>
        <v>0</v>
      </c>
      <c r="AI21" s="257">
        <f t="shared" si="15"/>
        <v>0</v>
      </c>
      <c r="AJ21" s="257">
        <f>ROUND(AJ20*$D21,0)</f>
        <v>0</v>
      </c>
      <c r="AK21" s="128">
        <f>SUM(F21:AJ21)</f>
        <v>0</v>
      </c>
      <c r="AL21" s="126"/>
      <c r="AM21" s="126"/>
      <c r="AO21" s="227">
        <v>0</v>
      </c>
      <c r="AP21" s="42" t="str">
        <f t="shared" si="14"/>
        <v>MGP</v>
      </c>
      <c r="AQ21" s="17" t="str">
        <f t="shared" si="5"/>
        <v>一次漏れ数</v>
      </c>
      <c r="AR21" s="45">
        <f t="shared" si="2"/>
        <v>0</v>
      </c>
      <c r="AT21" s="246" t="s">
        <v>60</v>
      </c>
      <c r="AU21" s="60"/>
      <c r="AV21" s="60"/>
      <c r="AW21" s="60"/>
      <c r="AX21" s="60"/>
    </row>
    <row r="22" spans="1:56" ht="18.75" hidden="1" customHeight="1">
      <c r="A22" s="9">
        <v>0</v>
      </c>
      <c r="B22" s="15"/>
      <c r="C22" s="148" t="s">
        <v>16</v>
      </c>
      <c r="D22" s="149"/>
      <c r="E22" s="66"/>
      <c r="F22" s="255">
        <f t="shared" ref="F22:AJ22" si="16">E22+F21-F23</f>
        <v>0</v>
      </c>
      <c r="G22" s="255">
        <f t="shared" si="16"/>
        <v>0</v>
      </c>
      <c r="H22" s="255">
        <f t="shared" si="16"/>
        <v>0</v>
      </c>
      <c r="I22" s="255">
        <f t="shared" si="16"/>
        <v>0</v>
      </c>
      <c r="J22" s="255">
        <f t="shared" si="16"/>
        <v>0</v>
      </c>
      <c r="K22" s="255">
        <f t="shared" si="16"/>
        <v>0</v>
      </c>
      <c r="L22" s="255">
        <f t="shared" si="16"/>
        <v>0</v>
      </c>
      <c r="M22" s="255">
        <f t="shared" si="16"/>
        <v>0</v>
      </c>
      <c r="N22" s="176">
        <f t="shared" si="16"/>
        <v>0</v>
      </c>
      <c r="O22" s="255">
        <f t="shared" si="16"/>
        <v>0</v>
      </c>
      <c r="P22" s="255">
        <f t="shared" si="16"/>
        <v>0</v>
      </c>
      <c r="Q22" s="255">
        <f t="shared" si="16"/>
        <v>0</v>
      </c>
      <c r="R22" s="255">
        <f t="shared" si="16"/>
        <v>0</v>
      </c>
      <c r="S22" s="255">
        <f t="shared" si="16"/>
        <v>0</v>
      </c>
      <c r="T22" s="255">
        <f t="shared" si="16"/>
        <v>0</v>
      </c>
      <c r="U22" s="176">
        <f t="shared" si="16"/>
        <v>0</v>
      </c>
      <c r="V22" s="255">
        <f t="shared" si="16"/>
        <v>0</v>
      </c>
      <c r="W22" s="255">
        <f t="shared" si="16"/>
        <v>0</v>
      </c>
      <c r="X22" s="255">
        <f t="shared" si="16"/>
        <v>0</v>
      </c>
      <c r="Y22" s="255">
        <f t="shared" si="16"/>
        <v>0</v>
      </c>
      <c r="Z22" s="255">
        <f t="shared" si="16"/>
        <v>0</v>
      </c>
      <c r="AA22" s="255">
        <f t="shared" si="16"/>
        <v>0</v>
      </c>
      <c r="AB22" s="176">
        <f t="shared" si="16"/>
        <v>0</v>
      </c>
      <c r="AC22" s="255">
        <f t="shared" si="16"/>
        <v>0</v>
      </c>
      <c r="AD22" s="255">
        <f t="shared" si="16"/>
        <v>0</v>
      </c>
      <c r="AE22" s="255">
        <f t="shared" si="16"/>
        <v>0</v>
      </c>
      <c r="AF22" s="255">
        <f t="shared" si="16"/>
        <v>0</v>
      </c>
      <c r="AG22" s="255">
        <f t="shared" si="16"/>
        <v>0</v>
      </c>
      <c r="AH22" s="255">
        <f t="shared" si="16"/>
        <v>0</v>
      </c>
      <c r="AI22" s="255">
        <f t="shared" si="16"/>
        <v>0</v>
      </c>
      <c r="AJ22" s="255">
        <f t="shared" si="16"/>
        <v>0</v>
      </c>
      <c r="AK22" s="129">
        <f>AJ22</f>
        <v>0</v>
      </c>
      <c r="AL22" s="126"/>
      <c r="AM22" s="126"/>
      <c r="AO22" s="227">
        <v>0</v>
      </c>
      <c r="AP22" s="42" t="str">
        <f t="shared" si="14"/>
        <v>MGP</v>
      </c>
      <c r="AQ22" s="18" t="str">
        <f t="shared" si="5"/>
        <v>一次漏れ在庫</v>
      </c>
      <c r="AR22" s="46">
        <f t="shared" si="2"/>
        <v>0</v>
      </c>
      <c r="AT22" s="246" t="s">
        <v>60</v>
      </c>
      <c r="AU22" s="60"/>
      <c r="AV22" s="60"/>
      <c r="AW22" s="60"/>
      <c r="AX22" s="60"/>
    </row>
    <row r="23" spans="1:56" ht="18.75" hidden="1" customHeight="1">
      <c r="A23" s="9">
        <v>0</v>
      </c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255"/>
      <c r="L23" s="255"/>
      <c r="M23" s="255"/>
      <c r="N23" s="176"/>
      <c r="O23" s="255"/>
      <c r="P23" s="255"/>
      <c r="Q23" s="255"/>
      <c r="R23" s="255"/>
      <c r="S23" s="255"/>
      <c r="T23" s="255"/>
      <c r="U23" s="176"/>
      <c r="V23" s="255"/>
      <c r="W23" s="255"/>
      <c r="X23" s="255"/>
      <c r="Y23" s="255"/>
      <c r="Z23" s="255"/>
      <c r="AA23" s="255"/>
      <c r="AB23" s="176"/>
      <c r="AC23" s="255"/>
      <c r="AD23" s="255"/>
      <c r="AE23" s="255"/>
      <c r="AF23" s="255"/>
      <c r="AG23" s="255"/>
      <c r="AH23" s="255"/>
      <c r="AI23" s="255"/>
      <c r="AJ23" s="255"/>
      <c r="AK23" s="129">
        <f>SUM(F23:AJ23)</f>
        <v>0</v>
      </c>
      <c r="AL23" s="126"/>
      <c r="AM23" s="126"/>
      <c r="AO23" s="227">
        <v>0</v>
      </c>
      <c r="AP23" s="42" t="str">
        <f t="shared" si="14"/>
        <v>MGP</v>
      </c>
      <c r="AQ23" s="18" t="str">
        <f t="shared" si="5"/>
        <v>二次圧検計画</v>
      </c>
      <c r="AR23" s="46">
        <f t="shared" si="2"/>
        <v>0</v>
      </c>
      <c r="AT23" s="246" t="s">
        <v>60</v>
      </c>
      <c r="AU23" s="60"/>
      <c r="AV23" s="60"/>
      <c r="AW23" s="60"/>
      <c r="AX23" s="60"/>
    </row>
    <row r="24" spans="1:56" ht="18.75" hidden="1" customHeight="1">
      <c r="A24" s="9">
        <v>0</v>
      </c>
      <c r="B24" s="15"/>
      <c r="C24" s="150" t="s">
        <v>18</v>
      </c>
      <c r="D24" s="151">
        <v>0.5</v>
      </c>
      <c r="E24" s="81"/>
      <c r="F24" s="258">
        <f t="shared" ref="F24:AI24" si="17">ROUND(F23*$D24,0)</f>
        <v>0</v>
      </c>
      <c r="G24" s="258">
        <f t="shared" si="17"/>
        <v>0</v>
      </c>
      <c r="H24" s="258">
        <f t="shared" si="17"/>
        <v>0</v>
      </c>
      <c r="I24" s="258">
        <f t="shared" si="17"/>
        <v>0</v>
      </c>
      <c r="J24" s="258">
        <f t="shared" si="17"/>
        <v>0</v>
      </c>
      <c r="K24" s="258">
        <f t="shared" si="17"/>
        <v>0</v>
      </c>
      <c r="L24" s="258">
        <f t="shared" si="17"/>
        <v>0</v>
      </c>
      <c r="M24" s="258">
        <f t="shared" si="17"/>
        <v>0</v>
      </c>
      <c r="N24" s="177">
        <f t="shared" si="17"/>
        <v>0</v>
      </c>
      <c r="O24" s="258">
        <f t="shared" si="17"/>
        <v>0</v>
      </c>
      <c r="P24" s="258">
        <f t="shared" si="17"/>
        <v>0</v>
      </c>
      <c r="Q24" s="258">
        <f t="shared" si="17"/>
        <v>0</v>
      </c>
      <c r="R24" s="258">
        <f t="shared" si="17"/>
        <v>0</v>
      </c>
      <c r="S24" s="258">
        <f t="shared" si="17"/>
        <v>0</v>
      </c>
      <c r="T24" s="258">
        <f t="shared" si="17"/>
        <v>0</v>
      </c>
      <c r="U24" s="177">
        <f t="shared" si="17"/>
        <v>0</v>
      </c>
      <c r="V24" s="258">
        <f t="shared" si="17"/>
        <v>0</v>
      </c>
      <c r="W24" s="258">
        <f t="shared" si="17"/>
        <v>0</v>
      </c>
      <c r="X24" s="258">
        <f t="shared" si="17"/>
        <v>0</v>
      </c>
      <c r="Y24" s="258">
        <f t="shared" si="17"/>
        <v>0</v>
      </c>
      <c r="Z24" s="258">
        <f t="shared" si="17"/>
        <v>0</v>
      </c>
      <c r="AA24" s="258">
        <f t="shared" si="17"/>
        <v>0</v>
      </c>
      <c r="AB24" s="177">
        <f t="shared" si="17"/>
        <v>0</v>
      </c>
      <c r="AC24" s="258">
        <f t="shared" si="17"/>
        <v>0</v>
      </c>
      <c r="AD24" s="258">
        <f t="shared" si="17"/>
        <v>0</v>
      </c>
      <c r="AE24" s="258">
        <f t="shared" si="17"/>
        <v>0</v>
      </c>
      <c r="AF24" s="258">
        <f t="shared" si="17"/>
        <v>0</v>
      </c>
      <c r="AG24" s="258">
        <f t="shared" si="17"/>
        <v>0</v>
      </c>
      <c r="AH24" s="258">
        <f t="shared" si="17"/>
        <v>0</v>
      </c>
      <c r="AI24" s="258">
        <f t="shared" si="17"/>
        <v>0</v>
      </c>
      <c r="AJ24" s="258">
        <f>ROUND(AJ23*$D24,0)</f>
        <v>0</v>
      </c>
      <c r="AK24" s="130">
        <f>SUM(F24:AJ24)</f>
        <v>0</v>
      </c>
      <c r="AL24" s="126"/>
      <c r="AM24" s="126"/>
      <c r="AO24" s="227">
        <v>0</v>
      </c>
      <c r="AP24" s="42" t="str">
        <f t="shared" si="14"/>
        <v>MGP</v>
      </c>
      <c r="AQ24" s="14" t="str">
        <f t="shared" si="5"/>
        <v>二次漏れ数（廃却）</v>
      </c>
      <c r="AR24" s="47">
        <f t="shared" si="2"/>
        <v>0</v>
      </c>
      <c r="AT24" s="246" t="s">
        <v>60</v>
      </c>
      <c r="AU24" s="60"/>
      <c r="AV24" s="60"/>
      <c r="AW24" s="60"/>
      <c r="AX24" s="60"/>
    </row>
    <row r="25" spans="1:56" ht="18.75" hidden="1" customHeight="1">
      <c r="A25" s="9">
        <v>1</v>
      </c>
      <c r="B25" s="10"/>
      <c r="C25" s="135" t="s">
        <v>19</v>
      </c>
      <c r="D25" s="136">
        <f>1-D21</f>
        <v>0.92</v>
      </c>
      <c r="E25" s="90"/>
      <c r="F25" s="255">
        <f t="shared" ref="F25:AI25" si="18">(F20-F21)+(F23-F24)</f>
        <v>0</v>
      </c>
      <c r="G25" s="255">
        <f t="shared" si="18"/>
        <v>0</v>
      </c>
      <c r="H25" s="255">
        <f t="shared" si="18"/>
        <v>0</v>
      </c>
      <c r="I25" s="255">
        <f t="shared" si="18"/>
        <v>0</v>
      </c>
      <c r="J25" s="255">
        <f t="shared" si="18"/>
        <v>0</v>
      </c>
      <c r="K25" s="255">
        <f t="shared" si="18"/>
        <v>0</v>
      </c>
      <c r="L25" s="255">
        <f t="shared" si="18"/>
        <v>0</v>
      </c>
      <c r="M25" s="255">
        <f t="shared" si="18"/>
        <v>0</v>
      </c>
      <c r="N25" s="174">
        <f t="shared" si="18"/>
        <v>0</v>
      </c>
      <c r="O25" s="255">
        <f t="shared" si="18"/>
        <v>0</v>
      </c>
      <c r="P25" s="255">
        <f t="shared" si="18"/>
        <v>0</v>
      </c>
      <c r="Q25" s="255">
        <f t="shared" si="18"/>
        <v>0</v>
      </c>
      <c r="R25" s="255">
        <f t="shared" si="18"/>
        <v>0</v>
      </c>
      <c r="S25" s="255">
        <f t="shared" si="18"/>
        <v>0</v>
      </c>
      <c r="T25" s="255">
        <f t="shared" si="18"/>
        <v>0</v>
      </c>
      <c r="U25" s="174">
        <f t="shared" si="18"/>
        <v>0</v>
      </c>
      <c r="V25" s="255">
        <f t="shared" si="18"/>
        <v>0</v>
      </c>
      <c r="W25" s="255">
        <f t="shared" si="18"/>
        <v>0</v>
      </c>
      <c r="X25" s="255">
        <f t="shared" si="18"/>
        <v>0</v>
      </c>
      <c r="Y25" s="255">
        <f t="shared" si="18"/>
        <v>0</v>
      </c>
      <c r="Z25" s="255">
        <f t="shared" si="18"/>
        <v>0</v>
      </c>
      <c r="AA25" s="255">
        <f t="shared" si="18"/>
        <v>0</v>
      </c>
      <c r="AB25" s="174">
        <f t="shared" si="18"/>
        <v>0</v>
      </c>
      <c r="AC25" s="255">
        <f t="shared" si="18"/>
        <v>0</v>
      </c>
      <c r="AD25" s="255">
        <f t="shared" si="18"/>
        <v>0</v>
      </c>
      <c r="AE25" s="255">
        <f t="shared" si="18"/>
        <v>0</v>
      </c>
      <c r="AF25" s="255">
        <f t="shared" si="18"/>
        <v>0</v>
      </c>
      <c r="AG25" s="255">
        <f t="shared" si="18"/>
        <v>0</v>
      </c>
      <c r="AH25" s="255">
        <f t="shared" si="18"/>
        <v>0</v>
      </c>
      <c r="AI25" s="255">
        <f t="shared" si="18"/>
        <v>0</v>
      </c>
      <c r="AJ25" s="255">
        <f>(AJ20-AJ21)+(AJ23-AJ24)</f>
        <v>0</v>
      </c>
      <c r="AK25" s="117">
        <f>SUM(E25:AJ25)</f>
        <v>0</v>
      </c>
      <c r="AL25" s="82">
        <f>ROUNDUP(AY25*1.1,0)</f>
        <v>0</v>
      </c>
      <c r="AM25" s="82">
        <f>ROUNDUP(AZ25*1.1,0)</f>
        <v>0</v>
      </c>
      <c r="AN25" s="211"/>
      <c r="AO25" s="227">
        <v>0</v>
      </c>
      <c r="AP25" s="42" t="str">
        <f t="shared" si="14"/>
        <v>MGP</v>
      </c>
      <c r="AQ25" s="11" t="str">
        <f t="shared" si="5"/>
        <v>Ｌ３加工計画</v>
      </c>
      <c r="AR25" s="48">
        <f t="shared" si="2"/>
        <v>0</v>
      </c>
      <c r="AT25" s="248" t="s">
        <v>61</v>
      </c>
      <c r="AU25" s="60"/>
      <c r="AV25" s="60"/>
      <c r="AW25" s="60"/>
      <c r="AX25" s="60"/>
      <c r="AY25" s="12">
        <f>AY347</f>
        <v>0</v>
      </c>
      <c r="AZ25" s="12">
        <f>AZ347</f>
        <v>0</v>
      </c>
    </row>
    <row r="26" spans="1:56" ht="18.75" hidden="1" customHeight="1">
      <c r="A26" s="9">
        <v>1</v>
      </c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257"/>
      <c r="L26" s="257"/>
      <c r="M26" s="257"/>
      <c r="N26" s="178"/>
      <c r="O26" s="257"/>
      <c r="P26" s="257"/>
      <c r="Q26" s="257"/>
      <c r="R26" s="257"/>
      <c r="S26" s="257"/>
      <c r="T26" s="257"/>
      <c r="U26" s="178"/>
      <c r="V26" s="257"/>
      <c r="W26" s="257"/>
      <c r="X26" s="257"/>
      <c r="Y26" s="257"/>
      <c r="Z26" s="257"/>
      <c r="AA26" s="257"/>
      <c r="AB26" s="178"/>
      <c r="AC26" s="257"/>
      <c r="AD26" s="257"/>
      <c r="AE26" s="257"/>
      <c r="AF26" s="257"/>
      <c r="AG26" s="257"/>
      <c r="AH26" s="257"/>
      <c r="AI26" s="257"/>
      <c r="AJ26" s="257"/>
      <c r="AK26" s="104">
        <f>SUM(F26:AJ26)</f>
        <v>0</v>
      </c>
      <c r="AL26" s="105"/>
      <c r="AM26" s="105"/>
      <c r="AN26" s="207"/>
      <c r="AO26" s="227">
        <v>0</v>
      </c>
      <c r="AP26" s="42" t="str">
        <f t="shared" si="14"/>
        <v>MGP</v>
      </c>
      <c r="AQ26" s="19" t="str">
        <f t="shared" si="5"/>
        <v>組立計画</v>
      </c>
      <c r="AR26" s="49">
        <f t="shared" si="2"/>
        <v>0</v>
      </c>
      <c r="AT26" s="63" t="s">
        <v>62</v>
      </c>
      <c r="AU26" s="60"/>
      <c r="AV26" s="60"/>
      <c r="AW26" s="60"/>
      <c r="AX26" s="60"/>
    </row>
    <row r="27" spans="1:56" ht="18.75" hidden="1" customHeight="1">
      <c r="A27" s="9">
        <v>1</v>
      </c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319"/>
      <c r="L27" s="319"/>
      <c r="M27" s="319"/>
      <c r="N27" s="179"/>
      <c r="O27" s="319"/>
      <c r="P27" s="319"/>
      <c r="Q27" s="319"/>
      <c r="R27" s="319"/>
      <c r="S27" s="319"/>
      <c r="T27" s="319"/>
      <c r="U27" s="179"/>
      <c r="V27" s="319"/>
      <c r="W27" s="319"/>
      <c r="X27" s="319"/>
      <c r="Y27" s="319"/>
      <c r="Z27" s="319"/>
      <c r="AA27" s="319"/>
      <c r="AB27" s="179"/>
      <c r="AC27" s="319"/>
      <c r="AD27" s="319"/>
      <c r="AE27" s="319"/>
      <c r="AF27" s="319"/>
      <c r="AG27" s="319"/>
      <c r="AH27" s="319"/>
      <c r="AI27" s="319"/>
      <c r="AJ27" s="319"/>
      <c r="AK27" s="107">
        <f>SUM(F27:AJ27)</f>
        <v>0</v>
      </c>
      <c r="AL27" s="108"/>
      <c r="AM27" s="108"/>
      <c r="AN27" s="207"/>
      <c r="AO27" s="227">
        <v>0</v>
      </c>
      <c r="AP27" s="42" t="str">
        <f t="shared" si="14"/>
        <v>MGP</v>
      </c>
      <c r="AQ27" s="20" t="str">
        <f t="shared" si="5"/>
        <v>ＳＰ</v>
      </c>
      <c r="AR27" s="50">
        <f t="shared" si="2"/>
        <v>0</v>
      </c>
      <c r="AT27" s="63" t="s">
        <v>62</v>
      </c>
      <c r="AU27" s="60"/>
      <c r="AV27" s="60"/>
      <c r="AW27" s="60"/>
      <c r="AX27" s="60"/>
    </row>
    <row r="28" spans="1:56" ht="18.75" hidden="1" customHeight="1">
      <c r="A28" s="9">
        <v>1</v>
      </c>
      <c r="B28" s="13" t="s">
        <v>45</v>
      </c>
      <c r="C28" s="152" t="s">
        <v>21</v>
      </c>
      <c r="D28" s="152"/>
      <c r="E28" s="67"/>
      <c r="F28" s="259">
        <f t="shared" ref="F28:AJ28" si="19">SUBTOTAL(9,L26:L27)</f>
        <v>0</v>
      </c>
      <c r="G28" s="259">
        <f t="shared" si="19"/>
        <v>0</v>
      </c>
      <c r="H28" s="259">
        <f t="shared" si="19"/>
        <v>0</v>
      </c>
      <c r="I28" s="259">
        <f t="shared" si="19"/>
        <v>0</v>
      </c>
      <c r="J28" s="259">
        <f t="shared" si="19"/>
        <v>0</v>
      </c>
      <c r="K28" s="259">
        <f t="shared" si="19"/>
        <v>0</v>
      </c>
      <c r="L28" s="259">
        <f t="shared" si="19"/>
        <v>0</v>
      </c>
      <c r="M28" s="259">
        <f t="shared" si="19"/>
        <v>0</v>
      </c>
      <c r="N28" s="180">
        <f t="shared" si="19"/>
        <v>0</v>
      </c>
      <c r="O28" s="259">
        <f t="shared" si="19"/>
        <v>0</v>
      </c>
      <c r="P28" s="259">
        <f t="shared" si="19"/>
        <v>0</v>
      </c>
      <c r="Q28" s="259">
        <f t="shared" si="19"/>
        <v>0</v>
      </c>
      <c r="R28" s="259">
        <f t="shared" si="19"/>
        <v>0</v>
      </c>
      <c r="S28" s="259">
        <f t="shared" si="19"/>
        <v>0</v>
      </c>
      <c r="T28" s="259">
        <f t="shared" si="19"/>
        <v>0</v>
      </c>
      <c r="U28" s="180">
        <f t="shared" si="19"/>
        <v>0</v>
      </c>
      <c r="V28" s="259">
        <f t="shared" si="19"/>
        <v>0</v>
      </c>
      <c r="W28" s="259">
        <f t="shared" si="19"/>
        <v>0</v>
      </c>
      <c r="X28" s="259">
        <f t="shared" si="19"/>
        <v>0</v>
      </c>
      <c r="Y28" s="259">
        <f t="shared" si="19"/>
        <v>0</v>
      </c>
      <c r="Z28" s="259">
        <f t="shared" si="19"/>
        <v>0</v>
      </c>
      <c r="AA28" s="259">
        <f t="shared" si="19"/>
        <v>0</v>
      </c>
      <c r="AB28" s="180">
        <f t="shared" si="19"/>
        <v>0</v>
      </c>
      <c r="AC28" s="259">
        <f t="shared" si="19"/>
        <v>0</v>
      </c>
      <c r="AD28" s="259">
        <f t="shared" si="19"/>
        <v>0</v>
      </c>
      <c r="AE28" s="259">
        <f t="shared" si="19"/>
        <v>0</v>
      </c>
      <c r="AF28" s="259">
        <f t="shared" si="19"/>
        <v>0</v>
      </c>
      <c r="AG28" s="259">
        <f t="shared" si="19"/>
        <v>0</v>
      </c>
      <c r="AH28" s="259">
        <f t="shared" si="19"/>
        <v>0</v>
      </c>
      <c r="AI28" s="259">
        <f t="shared" si="19"/>
        <v>0</v>
      </c>
      <c r="AJ28" s="259">
        <f t="shared" si="19"/>
        <v>0</v>
      </c>
      <c r="AK28" s="131">
        <f>SUM(F28:AJ28)</f>
        <v>0</v>
      </c>
      <c r="AL28" s="31"/>
      <c r="AM28" s="31"/>
      <c r="AO28" s="227">
        <v>0</v>
      </c>
      <c r="AP28" s="42" t="str">
        <f t="shared" si="14"/>
        <v>MGP</v>
      </c>
      <c r="AQ28" s="21" t="str">
        <f t="shared" si="5"/>
        <v>解体</v>
      </c>
      <c r="AR28" s="51">
        <f t="shared" si="2"/>
        <v>0</v>
      </c>
      <c r="AT28" s="246" t="s">
        <v>60</v>
      </c>
      <c r="AU28" s="60"/>
      <c r="AV28" s="60"/>
      <c r="AW28" s="60"/>
      <c r="AX28" s="60"/>
    </row>
    <row r="29" spans="1:56" ht="18.75" hidden="1" customHeight="1">
      <c r="A29" s="9">
        <v>1</v>
      </c>
      <c r="B29" s="30" t="s">
        <v>51</v>
      </c>
      <c r="C29" s="153" t="s">
        <v>22</v>
      </c>
      <c r="D29" s="153"/>
      <c r="E29" s="68"/>
      <c r="F29" s="260">
        <f t="shared" ref="F29:AJ29" si="20">E29+F25-F28</f>
        <v>0</v>
      </c>
      <c r="G29" s="260">
        <f t="shared" si="20"/>
        <v>0</v>
      </c>
      <c r="H29" s="260">
        <f t="shared" si="20"/>
        <v>0</v>
      </c>
      <c r="I29" s="260">
        <f t="shared" si="20"/>
        <v>0</v>
      </c>
      <c r="J29" s="260">
        <f t="shared" si="20"/>
        <v>0</v>
      </c>
      <c r="K29" s="260">
        <f t="shared" si="20"/>
        <v>0</v>
      </c>
      <c r="L29" s="260">
        <f t="shared" si="20"/>
        <v>0</v>
      </c>
      <c r="M29" s="260">
        <f t="shared" si="20"/>
        <v>0</v>
      </c>
      <c r="N29" s="181">
        <f t="shared" si="20"/>
        <v>0</v>
      </c>
      <c r="O29" s="260">
        <f t="shared" si="20"/>
        <v>0</v>
      </c>
      <c r="P29" s="260">
        <f t="shared" si="20"/>
        <v>0</v>
      </c>
      <c r="Q29" s="260">
        <f t="shared" si="20"/>
        <v>0</v>
      </c>
      <c r="R29" s="260">
        <f t="shared" si="20"/>
        <v>0</v>
      </c>
      <c r="S29" s="260">
        <f t="shared" si="20"/>
        <v>0</v>
      </c>
      <c r="T29" s="260">
        <f t="shared" si="20"/>
        <v>0</v>
      </c>
      <c r="U29" s="181">
        <f t="shared" si="20"/>
        <v>0</v>
      </c>
      <c r="V29" s="260">
        <f t="shared" si="20"/>
        <v>0</v>
      </c>
      <c r="W29" s="260">
        <f t="shared" si="20"/>
        <v>0</v>
      </c>
      <c r="X29" s="260">
        <f t="shared" si="20"/>
        <v>0</v>
      </c>
      <c r="Y29" s="260">
        <f t="shared" si="20"/>
        <v>0</v>
      </c>
      <c r="Z29" s="260">
        <f t="shared" si="20"/>
        <v>0</v>
      </c>
      <c r="AA29" s="260">
        <f t="shared" si="20"/>
        <v>0</v>
      </c>
      <c r="AB29" s="181">
        <f t="shared" si="20"/>
        <v>0</v>
      </c>
      <c r="AC29" s="260">
        <f t="shared" si="20"/>
        <v>0</v>
      </c>
      <c r="AD29" s="260">
        <f t="shared" si="20"/>
        <v>0</v>
      </c>
      <c r="AE29" s="260">
        <f t="shared" si="20"/>
        <v>0</v>
      </c>
      <c r="AF29" s="260">
        <f t="shared" si="20"/>
        <v>0</v>
      </c>
      <c r="AG29" s="260">
        <f t="shared" si="20"/>
        <v>0</v>
      </c>
      <c r="AH29" s="260">
        <f t="shared" si="20"/>
        <v>0</v>
      </c>
      <c r="AI29" s="260">
        <f t="shared" si="20"/>
        <v>0</v>
      </c>
      <c r="AJ29" s="260">
        <f t="shared" si="20"/>
        <v>0</v>
      </c>
      <c r="AK29" s="132"/>
      <c r="AL29" s="31"/>
      <c r="AM29" s="31"/>
      <c r="AO29" s="227"/>
      <c r="AP29" s="42" t="str">
        <f t="shared" si="14"/>
        <v>MGP</v>
      </c>
      <c r="AQ29" s="22" t="str">
        <f t="shared" si="5"/>
        <v>解体在庫</v>
      </c>
      <c r="AR29" s="52">
        <f t="shared" si="2"/>
        <v>0</v>
      </c>
      <c r="AT29" s="246" t="s">
        <v>60</v>
      </c>
      <c r="AU29" s="60"/>
      <c r="AV29" s="60"/>
      <c r="AW29" s="60"/>
      <c r="AX29" s="60"/>
    </row>
    <row r="30" spans="1:56" ht="19.5" hidden="1" customHeight="1" thickBot="1">
      <c r="A30" s="9">
        <v>1</v>
      </c>
      <c r="B30" s="85" t="s">
        <v>52</v>
      </c>
      <c r="C30" s="217" t="s">
        <v>23</v>
      </c>
      <c r="D30" s="217"/>
      <c r="E30" s="215"/>
      <c r="F30" s="262">
        <f t="shared" ref="F30:AJ30" si="21">E30+F25-F26-F27</f>
        <v>0</v>
      </c>
      <c r="G30" s="262">
        <f t="shared" si="21"/>
        <v>0</v>
      </c>
      <c r="H30" s="262">
        <f t="shared" si="21"/>
        <v>0</v>
      </c>
      <c r="I30" s="262">
        <f t="shared" si="21"/>
        <v>0</v>
      </c>
      <c r="J30" s="262">
        <f t="shared" si="21"/>
        <v>0</v>
      </c>
      <c r="K30" s="262">
        <f t="shared" si="21"/>
        <v>0</v>
      </c>
      <c r="L30" s="262">
        <f t="shared" si="21"/>
        <v>0</v>
      </c>
      <c r="M30" s="262">
        <f t="shared" si="21"/>
        <v>0</v>
      </c>
      <c r="N30" s="218">
        <f t="shared" si="21"/>
        <v>0</v>
      </c>
      <c r="O30" s="262">
        <f t="shared" si="21"/>
        <v>0</v>
      </c>
      <c r="P30" s="262">
        <f t="shared" si="21"/>
        <v>0</v>
      </c>
      <c r="Q30" s="262">
        <f t="shared" si="21"/>
        <v>0</v>
      </c>
      <c r="R30" s="262">
        <f t="shared" si="21"/>
        <v>0</v>
      </c>
      <c r="S30" s="262">
        <f t="shared" si="21"/>
        <v>0</v>
      </c>
      <c r="T30" s="262">
        <f t="shared" si="21"/>
        <v>0</v>
      </c>
      <c r="U30" s="218">
        <f t="shared" si="21"/>
        <v>0</v>
      </c>
      <c r="V30" s="262">
        <f t="shared" si="21"/>
        <v>0</v>
      </c>
      <c r="W30" s="262">
        <f t="shared" si="21"/>
        <v>0</v>
      </c>
      <c r="X30" s="262">
        <f t="shared" si="21"/>
        <v>0</v>
      </c>
      <c r="Y30" s="262">
        <f t="shared" si="21"/>
        <v>0</v>
      </c>
      <c r="Z30" s="262">
        <f t="shared" si="21"/>
        <v>0</v>
      </c>
      <c r="AA30" s="262">
        <f t="shared" si="21"/>
        <v>0</v>
      </c>
      <c r="AB30" s="218">
        <f t="shared" si="21"/>
        <v>0</v>
      </c>
      <c r="AC30" s="262">
        <f t="shared" si="21"/>
        <v>0</v>
      </c>
      <c r="AD30" s="262">
        <f t="shared" si="21"/>
        <v>0</v>
      </c>
      <c r="AE30" s="262">
        <f t="shared" si="21"/>
        <v>0</v>
      </c>
      <c r="AF30" s="262">
        <f t="shared" si="21"/>
        <v>0</v>
      </c>
      <c r="AG30" s="262">
        <f t="shared" si="21"/>
        <v>0</v>
      </c>
      <c r="AH30" s="262">
        <f t="shared" si="21"/>
        <v>0</v>
      </c>
      <c r="AI30" s="262">
        <f t="shared" si="21"/>
        <v>0</v>
      </c>
      <c r="AJ30" s="262">
        <f t="shared" si="21"/>
        <v>0</v>
      </c>
      <c r="AK30" s="222">
        <f>AJ30</f>
        <v>0</v>
      </c>
      <c r="AL30" s="243"/>
      <c r="AM30" s="243"/>
      <c r="AN30" s="9">
        <f>AK30-AL26</f>
        <v>0</v>
      </c>
      <c r="AO30" s="227">
        <v>259</v>
      </c>
      <c r="AP30" s="53" t="str">
        <f t="shared" si="14"/>
        <v>MGP</v>
      </c>
      <c r="AQ30" s="24" t="str">
        <f t="shared" si="5"/>
        <v>完成品在庫</v>
      </c>
      <c r="AR30" s="54">
        <f t="shared" si="2"/>
        <v>0</v>
      </c>
      <c r="AT30" s="246" t="s">
        <v>60</v>
      </c>
      <c r="AU30" s="60"/>
      <c r="AV30" s="60"/>
      <c r="AW30" s="60"/>
      <c r="AX30" s="60"/>
      <c r="BD30" s="250">
        <f>MIN(F30:AJ30)</f>
        <v>0</v>
      </c>
    </row>
    <row r="31" spans="1:56" ht="19.5" customHeight="1">
      <c r="A31" s="9">
        <v>1</v>
      </c>
      <c r="B31" s="25" t="s">
        <v>40</v>
      </c>
      <c r="C31" s="99" t="s">
        <v>12</v>
      </c>
      <c r="D31" s="99"/>
      <c r="E31" s="89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273">
        <f>SUM(F31:AJ31)</f>
        <v>0</v>
      </c>
      <c r="AL31" s="96">
        <v>1250</v>
      </c>
      <c r="AM31" s="96">
        <v>2189</v>
      </c>
      <c r="AN31" s="251"/>
      <c r="AO31" s="227"/>
      <c r="AP31" s="40" t="str">
        <f>B31</f>
        <v>HL4</v>
      </c>
      <c r="AQ31" s="29" t="str">
        <f t="shared" si="5"/>
        <v>素材納入計画</v>
      </c>
      <c r="AR31" s="41">
        <f t="shared" si="2"/>
        <v>0</v>
      </c>
      <c r="AT31" s="247" t="s">
        <v>59</v>
      </c>
      <c r="AU31" s="60"/>
      <c r="AV31" s="60"/>
      <c r="AW31" s="60"/>
      <c r="AX31" s="60"/>
    </row>
    <row r="32" spans="1:56" ht="19.5" customHeight="1">
      <c r="A32" s="9">
        <v>1</v>
      </c>
      <c r="B32" s="13"/>
      <c r="C32" s="145" t="s">
        <v>125</v>
      </c>
      <c r="D32" s="154"/>
      <c r="E32" s="35" t="e">
        <f>#REF!</f>
        <v>#REF!</v>
      </c>
      <c r="F32" s="310" t="e">
        <f t="shared" ref="F32:AJ32" si="22">E32+F31-F33</f>
        <v>#REF!</v>
      </c>
      <c r="G32" s="310" t="e">
        <f t="shared" si="22"/>
        <v>#REF!</v>
      </c>
      <c r="H32" s="310" t="e">
        <f t="shared" si="22"/>
        <v>#REF!</v>
      </c>
      <c r="I32" s="310" t="e">
        <f t="shared" si="22"/>
        <v>#REF!</v>
      </c>
      <c r="J32" s="310" t="e">
        <f t="shared" si="22"/>
        <v>#REF!</v>
      </c>
      <c r="K32" s="310" t="e">
        <f t="shared" si="22"/>
        <v>#REF!</v>
      </c>
      <c r="L32" s="310" t="e">
        <f t="shared" si="22"/>
        <v>#REF!</v>
      </c>
      <c r="M32" s="310" t="e">
        <f t="shared" si="22"/>
        <v>#REF!</v>
      </c>
      <c r="N32" s="310" t="e">
        <f t="shared" si="22"/>
        <v>#REF!</v>
      </c>
      <c r="O32" s="310" t="e">
        <f t="shared" si="22"/>
        <v>#REF!</v>
      </c>
      <c r="P32" s="310" t="e">
        <f t="shared" si="22"/>
        <v>#REF!</v>
      </c>
      <c r="Q32" s="310" t="e">
        <f t="shared" si="22"/>
        <v>#REF!</v>
      </c>
      <c r="R32" s="310" t="e">
        <f t="shared" si="22"/>
        <v>#REF!</v>
      </c>
      <c r="S32" s="310" t="e">
        <f t="shared" si="22"/>
        <v>#REF!</v>
      </c>
      <c r="T32" s="310" t="e">
        <f t="shared" si="22"/>
        <v>#REF!</v>
      </c>
      <c r="U32" s="310" t="e">
        <f t="shared" si="22"/>
        <v>#REF!</v>
      </c>
      <c r="V32" s="310" t="e">
        <f t="shared" si="22"/>
        <v>#REF!</v>
      </c>
      <c r="W32" s="310" t="e">
        <f t="shared" si="22"/>
        <v>#REF!</v>
      </c>
      <c r="X32" s="310" t="e">
        <f t="shared" si="22"/>
        <v>#REF!</v>
      </c>
      <c r="Y32" s="310" t="e">
        <f t="shared" si="22"/>
        <v>#REF!</v>
      </c>
      <c r="Z32" s="310" t="e">
        <f t="shared" si="22"/>
        <v>#REF!</v>
      </c>
      <c r="AA32" s="310" t="e">
        <f t="shared" si="22"/>
        <v>#REF!</v>
      </c>
      <c r="AB32" s="520" t="e">
        <f t="shared" si="22"/>
        <v>#REF!</v>
      </c>
      <c r="AC32" s="520" t="e">
        <f t="shared" si="22"/>
        <v>#REF!</v>
      </c>
      <c r="AD32" s="520" t="e">
        <f t="shared" si="22"/>
        <v>#REF!</v>
      </c>
      <c r="AE32" s="520" t="e">
        <f t="shared" si="22"/>
        <v>#REF!</v>
      </c>
      <c r="AF32" s="520" t="e">
        <f t="shared" si="22"/>
        <v>#REF!</v>
      </c>
      <c r="AG32" s="520" t="e">
        <f t="shared" si="22"/>
        <v>#REF!</v>
      </c>
      <c r="AH32" s="520" t="e">
        <f t="shared" si="22"/>
        <v>#REF!</v>
      </c>
      <c r="AI32" s="520" t="e">
        <f t="shared" si="22"/>
        <v>#REF!</v>
      </c>
      <c r="AJ32" s="520" t="e">
        <f t="shared" si="22"/>
        <v>#REF!</v>
      </c>
      <c r="AK32" s="171" t="e">
        <f>AJ32</f>
        <v>#REF!</v>
      </c>
      <c r="AL32" s="31"/>
      <c r="AM32" s="31"/>
      <c r="AO32" s="227"/>
      <c r="AP32" s="42" t="str">
        <f t="shared" ref="AP32:AP43" si="23">AP31</f>
        <v>HL4</v>
      </c>
      <c r="AQ32" s="14" t="str">
        <f t="shared" si="5"/>
        <v>素材在庫計画</v>
      </c>
      <c r="AR32" s="43" t="e">
        <f t="shared" si="2"/>
        <v>#REF!</v>
      </c>
      <c r="AT32" s="246" t="s">
        <v>60</v>
      </c>
      <c r="AU32" s="60"/>
      <c r="AV32" s="60"/>
      <c r="AW32" s="60"/>
      <c r="AX32" s="60"/>
    </row>
    <row r="33" spans="1:56" ht="18.75" customHeight="1">
      <c r="A33" s="9">
        <v>1</v>
      </c>
      <c r="B33" s="26"/>
      <c r="C33" s="135" t="s">
        <v>14</v>
      </c>
      <c r="D33" s="135"/>
      <c r="E33" s="90"/>
      <c r="F33" s="184"/>
      <c r="G33" s="174">
        <v>108</v>
      </c>
      <c r="H33" s="174">
        <v>115</v>
      </c>
      <c r="I33" s="174">
        <v>115</v>
      </c>
      <c r="J33" s="174">
        <v>115</v>
      </c>
      <c r="K33" s="174">
        <v>108</v>
      </c>
      <c r="L33" s="184"/>
      <c r="M33" s="184"/>
      <c r="N33" s="174">
        <v>108</v>
      </c>
      <c r="O33" s="174">
        <v>115</v>
      </c>
      <c r="P33" s="174">
        <v>115</v>
      </c>
      <c r="Q33" s="174">
        <v>115</v>
      </c>
      <c r="R33" s="174">
        <v>108</v>
      </c>
      <c r="S33" s="184"/>
      <c r="T33" s="184"/>
      <c r="U33" s="174">
        <v>108</v>
      </c>
      <c r="V33" s="174">
        <v>115</v>
      </c>
      <c r="W33" s="174">
        <v>115</v>
      </c>
      <c r="X33" s="174">
        <v>115</v>
      </c>
      <c r="Y33" s="174">
        <v>108</v>
      </c>
      <c r="Z33" s="184"/>
      <c r="AA33" s="184"/>
      <c r="AB33" s="174">
        <v>108</v>
      </c>
      <c r="AC33" s="174">
        <v>115</v>
      </c>
      <c r="AD33" s="174">
        <v>115</v>
      </c>
      <c r="AE33" s="174">
        <v>115</v>
      </c>
      <c r="AF33" s="174">
        <v>108</v>
      </c>
      <c r="AG33" s="184"/>
      <c r="AH33" s="184"/>
      <c r="AI33" s="184">
        <v>108</v>
      </c>
      <c r="AJ33" s="184"/>
      <c r="AK33" s="167">
        <f>SUM(E33:AJ33)</f>
        <v>2352</v>
      </c>
      <c r="AL33" s="122"/>
      <c r="AM33" s="122"/>
      <c r="AN33" s="211"/>
      <c r="AO33" s="227"/>
      <c r="AP33" s="42" t="str">
        <f t="shared" si="23"/>
        <v>HL4</v>
      </c>
      <c r="AQ33" s="16" t="str">
        <f t="shared" si="5"/>
        <v>圧検加工計画</v>
      </c>
      <c r="AR33" s="44">
        <f t="shared" si="2"/>
        <v>2352</v>
      </c>
      <c r="AT33" s="248" t="s">
        <v>61</v>
      </c>
      <c r="AU33" s="60"/>
      <c r="AV33" s="60"/>
      <c r="AW33" s="60"/>
      <c r="AX33" s="60"/>
    </row>
    <row r="34" spans="1:56" ht="18.75" customHeight="1">
      <c r="A34" s="9">
        <v>0</v>
      </c>
      <c r="B34" s="26"/>
      <c r="C34" s="146" t="s">
        <v>15</v>
      </c>
      <c r="D34" s="147">
        <v>0.05</v>
      </c>
      <c r="E34" s="80"/>
      <c r="F34" s="175">
        <f>ROUND(F33*$D34,0)</f>
        <v>0</v>
      </c>
      <c r="G34" s="175">
        <f>ROUND(G33*$D34,0)</f>
        <v>5</v>
      </c>
      <c r="H34" s="175">
        <f>ROUND(H33*$D34,0)</f>
        <v>6</v>
      </c>
      <c r="I34" s="175">
        <f>ROUND(I33*$D34,0)</f>
        <v>6</v>
      </c>
      <c r="J34" s="175">
        <f>ROUND(J33*$D34,0)</f>
        <v>6</v>
      </c>
      <c r="K34" s="175">
        <f t="shared" ref="K34:P34" si="24">ROUND(K33*$D34,0)</f>
        <v>5</v>
      </c>
      <c r="L34" s="175">
        <f t="shared" si="24"/>
        <v>0</v>
      </c>
      <c r="M34" s="175">
        <f t="shared" si="24"/>
        <v>0</v>
      </c>
      <c r="N34" s="175">
        <f t="shared" si="24"/>
        <v>5</v>
      </c>
      <c r="O34" s="175">
        <f t="shared" si="24"/>
        <v>6</v>
      </c>
      <c r="P34" s="175">
        <f t="shared" si="24"/>
        <v>6</v>
      </c>
      <c r="Q34" s="175">
        <f t="shared" ref="Q34:AI34" si="25">ROUND(Q33*$D34,0)</f>
        <v>6</v>
      </c>
      <c r="R34" s="175">
        <f t="shared" si="25"/>
        <v>5</v>
      </c>
      <c r="S34" s="175">
        <f t="shared" si="25"/>
        <v>0</v>
      </c>
      <c r="T34" s="175">
        <f t="shared" si="25"/>
        <v>0</v>
      </c>
      <c r="U34" s="175">
        <f t="shared" si="25"/>
        <v>5</v>
      </c>
      <c r="V34" s="175">
        <f t="shared" si="25"/>
        <v>6</v>
      </c>
      <c r="W34" s="175">
        <f t="shared" si="25"/>
        <v>6</v>
      </c>
      <c r="X34" s="175">
        <f t="shared" si="25"/>
        <v>6</v>
      </c>
      <c r="Y34" s="175">
        <f t="shared" si="25"/>
        <v>5</v>
      </c>
      <c r="Z34" s="175">
        <f t="shared" si="25"/>
        <v>0</v>
      </c>
      <c r="AA34" s="175">
        <f t="shared" si="25"/>
        <v>0</v>
      </c>
      <c r="AB34" s="175">
        <f t="shared" si="25"/>
        <v>5</v>
      </c>
      <c r="AC34" s="175">
        <f t="shared" si="25"/>
        <v>6</v>
      </c>
      <c r="AD34" s="175">
        <f t="shared" si="25"/>
        <v>6</v>
      </c>
      <c r="AE34" s="175">
        <f t="shared" si="25"/>
        <v>6</v>
      </c>
      <c r="AF34" s="175">
        <f t="shared" si="25"/>
        <v>5</v>
      </c>
      <c r="AG34" s="175">
        <f t="shared" si="25"/>
        <v>0</v>
      </c>
      <c r="AH34" s="175">
        <f t="shared" si="25"/>
        <v>0</v>
      </c>
      <c r="AI34" s="175">
        <f t="shared" si="25"/>
        <v>5</v>
      </c>
      <c r="AJ34" s="175">
        <f>ROUND(AJ33*$D34,0)</f>
        <v>0</v>
      </c>
      <c r="AK34" s="128">
        <f>SUM(F34:AJ34)</f>
        <v>117</v>
      </c>
      <c r="AL34" s="31"/>
      <c r="AM34" s="31"/>
      <c r="AO34" s="227">
        <v>22</v>
      </c>
      <c r="AP34" s="42" t="str">
        <f t="shared" si="23"/>
        <v>HL4</v>
      </c>
      <c r="AQ34" s="17" t="str">
        <f t="shared" si="5"/>
        <v>一次漏れ数</v>
      </c>
      <c r="AR34" s="45">
        <f t="shared" si="2"/>
        <v>117</v>
      </c>
      <c r="AT34" s="246" t="s">
        <v>60</v>
      </c>
      <c r="AU34" s="60"/>
      <c r="AV34" s="60"/>
      <c r="AW34" s="60"/>
      <c r="AX34" s="60"/>
    </row>
    <row r="35" spans="1:56" ht="18.75" customHeight="1">
      <c r="A35" s="9">
        <v>0</v>
      </c>
      <c r="B35" s="26" t="s">
        <v>164</v>
      </c>
      <c r="C35" s="148" t="s">
        <v>16</v>
      </c>
      <c r="D35" s="149"/>
      <c r="E35" s="66"/>
      <c r="F35" s="176">
        <f t="shared" ref="F35:AJ35" si="26">E35+F34-F36</f>
        <v>0</v>
      </c>
      <c r="G35" s="176">
        <f t="shared" si="26"/>
        <v>5</v>
      </c>
      <c r="H35" s="176">
        <f t="shared" si="26"/>
        <v>11</v>
      </c>
      <c r="I35" s="176">
        <f t="shared" si="26"/>
        <v>17</v>
      </c>
      <c r="J35" s="176">
        <f t="shared" si="26"/>
        <v>23</v>
      </c>
      <c r="K35" s="176">
        <f t="shared" si="26"/>
        <v>28</v>
      </c>
      <c r="L35" s="176">
        <f t="shared" si="26"/>
        <v>28</v>
      </c>
      <c r="M35" s="176">
        <f t="shared" si="26"/>
        <v>28</v>
      </c>
      <c r="N35" s="176">
        <f t="shared" si="26"/>
        <v>33</v>
      </c>
      <c r="O35" s="176">
        <f t="shared" si="26"/>
        <v>39</v>
      </c>
      <c r="P35" s="176">
        <f t="shared" si="26"/>
        <v>45</v>
      </c>
      <c r="Q35" s="176">
        <f t="shared" si="26"/>
        <v>51</v>
      </c>
      <c r="R35" s="176">
        <f t="shared" si="26"/>
        <v>56</v>
      </c>
      <c r="S35" s="176">
        <f t="shared" si="26"/>
        <v>56</v>
      </c>
      <c r="T35" s="176">
        <f t="shared" si="26"/>
        <v>56</v>
      </c>
      <c r="U35" s="176">
        <f t="shared" si="26"/>
        <v>61</v>
      </c>
      <c r="V35" s="176">
        <f t="shared" si="26"/>
        <v>67</v>
      </c>
      <c r="W35" s="176">
        <f t="shared" si="26"/>
        <v>73</v>
      </c>
      <c r="X35" s="176">
        <f t="shared" si="26"/>
        <v>79</v>
      </c>
      <c r="Y35" s="176">
        <f t="shared" si="26"/>
        <v>84</v>
      </c>
      <c r="Z35" s="176">
        <f t="shared" si="26"/>
        <v>84</v>
      </c>
      <c r="AA35" s="176">
        <f t="shared" si="26"/>
        <v>84</v>
      </c>
      <c r="AB35" s="176">
        <f t="shared" si="26"/>
        <v>89</v>
      </c>
      <c r="AC35" s="176">
        <f t="shared" si="26"/>
        <v>95</v>
      </c>
      <c r="AD35" s="176">
        <f t="shared" si="26"/>
        <v>101</v>
      </c>
      <c r="AE35" s="176">
        <f t="shared" si="26"/>
        <v>107</v>
      </c>
      <c r="AF35" s="176">
        <f t="shared" si="26"/>
        <v>112</v>
      </c>
      <c r="AG35" s="176">
        <f t="shared" si="26"/>
        <v>112</v>
      </c>
      <c r="AH35" s="176">
        <f t="shared" si="26"/>
        <v>112</v>
      </c>
      <c r="AI35" s="176">
        <f t="shared" si="26"/>
        <v>117</v>
      </c>
      <c r="AJ35" s="176">
        <f t="shared" si="26"/>
        <v>117</v>
      </c>
      <c r="AK35" s="129">
        <f>AJ35</f>
        <v>117</v>
      </c>
      <c r="AL35" s="31"/>
      <c r="AM35" s="31"/>
      <c r="AO35" s="227">
        <v>22</v>
      </c>
      <c r="AP35" s="42" t="str">
        <f t="shared" si="23"/>
        <v>HL4</v>
      </c>
      <c r="AQ35" s="18" t="str">
        <f t="shared" si="5"/>
        <v>一次漏れ在庫</v>
      </c>
      <c r="AR35" s="46">
        <f t="shared" si="2"/>
        <v>117</v>
      </c>
      <c r="AT35" s="246" t="s">
        <v>60</v>
      </c>
      <c r="AU35" s="60"/>
      <c r="AV35" s="60"/>
      <c r="AW35" s="60"/>
      <c r="AX35" s="60"/>
    </row>
    <row r="36" spans="1:56" ht="18.75" customHeight="1">
      <c r="A36" s="9">
        <v>0</v>
      </c>
      <c r="B36" s="26"/>
      <c r="C36" s="148" t="s">
        <v>17</v>
      </c>
      <c r="D36" s="149"/>
      <c r="E36" s="80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29">
        <f>SUM(F36:AJ36)</f>
        <v>0</v>
      </c>
      <c r="AL36" s="31"/>
      <c r="AM36" s="31"/>
      <c r="AO36" s="227">
        <v>0</v>
      </c>
      <c r="AP36" s="42" t="str">
        <f t="shared" si="23"/>
        <v>HL4</v>
      </c>
      <c r="AQ36" s="18" t="str">
        <f t="shared" si="5"/>
        <v>二次圧検計画</v>
      </c>
      <c r="AR36" s="46">
        <f t="shared" si="2"/>
        <v>0</v>
      </c>
      <c r="AT36" s="246" t="s">
        <v>60</v>
      </c>
      <c r="AU36" s="60"/>
      <c r="AV36" s="60"/>
      <c r="AW36" s="60"/>
      <c r="AX36" s="60"/>
    </row>
    <row r="37" spans="1:56" ht="18.75" customHeight="1">
      <c r="A37" s="9">
        <v>0</v>
      </c>
      <c r="B37" s="26"/>
      <c r="C37" s="150" t="s">
        <v>18</v>
      </c>
      <c r="D37" s="151">
        <v>0.5</v>
      </c>
      <c r="E37" s="81"/>
      <c r="F37" s="177">
        <f>ROUND(F36*$D37,0)</f>
        <v>0</v>
      </c>
      <c r="G37" s="177">
        <f>ROUND(G36*$D37,0)</f>
        <v>0</v>
      </c>
      <c r="H37" s="177">
        <f>ROUND(H36*$D37,0)</f>
        <v>0</v>
      </c>
      <c r="I37" s="177">
        <f>ROUND(I36*$D37,0)</f>
        <v>0</v>
      </c>
      <c r="J37" s="177">
        <f>ROUND(J36*$D37,0)</f>
        <v>0</v>
      </c>
      <c r="K37" s="177">
        <f t="shared" ref="K37:P37" si="27">ROUND(K36*$D37,0)</f>
        <v>0</v>
      </c>
      <c r="L37" s="177">
        <f t="shared" si="27"/>
        <v>0</v>
      </c>
      <c r="M37" s="177">
        <f t="shared" si="27"/>
        <v>0</v>
      </c>
      <c r="N37" s="177">
        <f t="shared" si="27"/>
        <v>0</v>
      </c>
      <c r="O37" s="177">
        <f t="shared" si="27"/>
        <v>0</v>
      </c>
      <c r="P37" s="177">
        <f t="shared" si="27"/>
        <v>0</v>
      </c>
      <c r="Q37" s="177">
        <f t="shared" ref="Q37:AI37" si="28">ROUND(Q36*$D37,0)</f>
        <v>0</v>
      </c>
      <c r="R37" s="177">
        <f t="shared" si="28"/>
        <v>0</v>
      </c>
      <c r="S37" s="177">
        <f t="shared" si="28"/>
        <v>0</v>
      </c>
      <c r="T37" s="177">
        <f t="shared" si="28"/>
        <v>0</v>
      </c>
      <c r="U37" s="177">
        <f t="shared" si="28"/>
        <v>0</v>
      </c>
      <c r="V37" s="177">
        <f t="shared" si="28"/>
        <v>0</v>
      </c>
      <c r="W37" s="177">
        <f t="shared" si="28"/>
        <v>0</v>
      </c>
      <c r="X37" s="177">
        <f t="shared" si="28"/>
        <v>0</v>
      </c>
      <c r="Y37" s="177">
        <f t="shared" si="28"/>
        <v>0</v>
      </c>
      <c r="Z37" s="177">
        <f t="shared" si="28"/>
        <v>0</v>
      </c>
      <c r="AA37" s="177">
        <f t="shared" si="28"/>
        <v>0</v>
      </c>
      <c r="AB37" s="177">
        <f t="shared" si="28"/>
        <v>0</v>
      </c>
      <c r="AC37" s="177">
        <f t="shared" si="28"/>
        <v>0</v>
      </c>
      <c r="AD37" s="177">
        <f t="shared" si="28"/>
        <v>0</v>
      </c>
      <c r="AE37" s="177">
        <f t="shared" si="28"/>
        <v>0</v>
      </c>
      <c r="AF37" s="177">
        <f t="shared" si="28"/>
        <v>0</v>
      </c>
      <c r="AG37" s="177">
        <f t="shared" si="28"/>
        <v>0</v>
      </c>
      <c r="AH37" s="177">
        <f t="shared" si="28"/>
        <v>0</v>
      </c>
      <c r="AI37" s="177">
        <f t="shared" si="28"/>
        <v>0</v>
      </c>
      <c r="AJ37" s="177">
        <f>ROUND(AJ36*$D37,0)</f>
        <v>0</v>
      </c>
      <c r="AK37" s="130">
        <f>SUM(F37:AJ37)</f>
        <v>0</v>
      </c>
      <c r="AL37" s="31"/>
      <c r="AM37" s="31"/>
      <c r="AO37" s="227">
        <v>0</v>
      </c>
      <c r="AP37" s="42" t="str">
        <f t="shared" si="23"/>
        <v>HL4</v>
      </c>
      <c r="AQ37" s="14" t="str">
        <f t="shared" si="5"/>
        <v>二次漏れ数（廃却）</v>
      </c>
      <c r="AR37" s="47">
        <f t="shared" si="2"/>
        <v>0</v>
      </c>
      <c r="AT37" s="246" t="s">
        <v>60</v>
      </c>
      <c r="AU37" s="60"/>
      <c r="AV37" s="60"/>
      <c r="AW37" s="60"/>
      <c r="AX37" s="60"/>
    </row>
    <row r="38" spans="1:56" ht="18.75" customHeight="1">
      <c r="A38" s="9">
        <v>1</v>
      </c>
      <c r="B38" s="26"/>
      <c r="C38" s="135" t="s">
        <v>19</v>
      </c>
      <c r="D38" s="136">
        <f>1-D34</f>
        <v>0.95</v>
      </c>
      <c r="E38" s="90"/>
      <c r="F38" s="174">
        <f>(F33-F34)+(F36-F37)</f>
        <v>0</v>
      </c>
      <c r="G38" s="174">
        <f>(G33-G34)+(G36-G37)</f>
        <v>103</v>
      </c>
      <c r="H38" s="174">
        <v>106</v>
      </c>
      <c r="I38" s="174">
        <v>106</v>
      </c>
      <c r="J38" s="174">
        <v>106</v>
      </c>
      <c r="K38" s="174">
        <f t="shared" ref="K38:R38" si="29">(K33-K34)+(K36-K37)</f>
        <v>103</v>
      </c>
      <c r="L38" s="174">
        <f t="shared" si="29"/>
        <v>0</v>
      </c>
      <c r="M38" s="174">
        <f t="shared" si="29"/>
        <v>0</v>
      </c>
      <c r="N38" s="174">
        <f t="shared" si="29"/>
        <v>103</v>
      </c>
      <c r="O38" s="174">
        <v>106</v>
      </c>
      <c r="P38" s="174">
        <v>106</v>
      </c>
      <c r="Q38" s="174">
        <v>106</v>
      </c>
      <c r="R38" s="174">
        <f t="shared" si="29"/>
        <v>103</v>
      </c>
      <c r="S38" s="174">
        <f t="shared" ref="S38:AI38" si="30">(S33-S34)+(S36-S37)</f>
        <v>0</v>
      </c>
      <c r="T38" s="174">
        <f t="shared" si="30"/>
        <v>0</v>
      </c>
      <c r="U38" s="174">
        <f t="shared" si="30"/>
        <v>103</v>
      </c>
      <c r="V38" s="174">
        <v>106</v>
      </c>
      <c r="W38" s="174">
        <v>106</v>
      </c>
      <c r="X38" s="174">
        <v>106</v>
      </c>
      <c r="Y38" s="174">
        <f>(Y33-Y34)+(Y36-Y37)</f>
        <v>103</v>
      </c>
      <c r="Z38" s="174">
        <f t="shared" si="30"/>
        <v>0</v>
      </c>
      <c r="AA38" s="174">
        <f t="shared" si="30"/>
        <v>0</v>
      </c>
      <c r="AB38" s="174">
        <f t="shared" si="30"/>
        <v>103</v>
      </c>
      <c r="AC38" s="174">
        <v>106</v>
      </c>
      <c r="AD38" s="174">
        <v>106</v>
      </c>
      <c r="AE38" s="174">
        <v>106</v>
      </c>
      <c r="AF38" s="174">
        <f>(AF33-AF34)+(AF36-AF37)</f>
        <v>103</v>
      </c>
      <c r="AG38" s="174">
        <f t="shared" si="30"/>
        <v>0</v>
      </c>
      <c r="AH38" s="174">
        <f t="shared" si="30"/>
        <v>0</v>
      </c>
      <c r="AI38" s="174">
        <f t="shared" si="30"/>
        <v>103</v>
      </c>
      <c r="AJ38" s="174">
        <f>(AJ33-AJ34)+(AJ36-AJ37)</f>
        <v>0</v>
      </c>
      <c r="AK38" s="167">
        <f>SUM(E38:AJ38)</f>
        <v>2199</v>
      </c>
      <c r="AL38" s="82">
        <f>ROUNDUP(AY38*1.1,0)</f>
        <v>0</v>
      </c>
      <c r="AM38" s="82">
        <f>ROUNDUP(AZ38*1.1,0)</f>
        <v>134</v>
      </c>
      <c r="AN38" s="211"/>
      <c r="AO38" s="227"/>
      <c r="AP38" s="42" t="str">
        <f t="shared" si="23"/>
        <v>HL4</v>
      </c>
      <c r="AQ38" s="11" t="str">
        <f t="shared" si="5"/>
        <v>Ｌ３加工計画</v>
      </c>
      <c r="AR38" s="48">
        <f t="shared" si="2"/>
        <v>2199</v>
      </c>
      <c r="AT38" s="248" t="s">
        <v>61</v>
      </c>
      <c r="AU38" s="60"/>
      <c r="AV38" s="60"/>
      <c r="AW38" s="60"/>
      <c r="AX38" s="60"/>
      <c r="AY38" s="12">
        <v>0</v>
      </c>
      <c r="AZ38" s="12">
        <f>AZ348</f>
        <v>121</v>
      </c>
    </row>
    <row r="39" spans="1:56" ht="18.75" customHeight="1">
      <c r="A39" s="9">
        <v>1</v>
      </c>
      <c r="B39" s="10"/>
      <c r="C39" s="109" t="s">
        <v>20</v>
      </c>
      <c r="D39" s="109"/>
      <c r="E39" s="77"/>
      <c r="F39" s="178"/>
      <c r="G39" s="178"/>
      <c r="H39" s="178">
        <v>70</v>
      </c>
      <c r="I39" s="178">
        <v>70</v>
      </c>
      <c r="J39" s="178">
        <v>80</v>
      </c>
      <c r="K39" s="178">
        <v>81</v>
      </c>
      <c r="L39" s="178"/>
      <c r="M39" s="178"/>
      <c r="N39" s="178">
        <v>80</v>
      </c>
      <c r="O39" s="178">
        <v>80</v>
      </c>
      <c r="P39" s="178">
        <v>60</v>
      </c>
      <c r="Q39" s="178">
        <v>80</v>
      </c>
      <c r="R39" s="178">
        <v>70</v>
      </c>
      <c r="S39" s="178"/>
      <c r="T39" s="178"/>
      <c r="U39" s="178">
        <v>70</v>
      </c>
      <c r="V39" s="178">
        <v>70</v>
      </c>
      <c r="W39" s="178">
        <v>70</v>
      </c>
      <c r="X39" s="178">
        <v>70</v>
      </c>
      <c r="Y39" s="178">
        <v>70</v>
      </c>
      <c r="Z39" s="178"/>
      <c r="AA39" s="178"/>
      <c r="AB39" s="178">
        <v>80</v>
      </c>
      <c r="AC39" s="178">
        <v>80</v>
      </c>
      <c r="AD39" s="178">
        <v>90</v>
      </c>
      <c r="AE39" s="178">
        <v>90</v>
      </c>
      <c r="AF39" s="178">
        <v>70</v>
      </c>
      <c r="AG39" s="178"/>
      <c r="AH39" s="178"/>
      <c r="AI39" s="178">
        <v>70</v>
      </c>
      <c r="AJ39" s="178"/>
      <c r="AK39" s="168">
        <f>SUM(F39:AJ39)</f>
        <v>1501</v>
      </c>
      <c r="AL39" s="110"/>
      <c r="AM39" s="110"/>
      <c r="AN39" s="207"/>
      <c r="AO39" s="227"/>
      <c r="AP39" s="42" t="str">
        <f t="shared" si="23"/>
        <v>HL4</v>
      </c>
      <c r="AQ39" s="19" t="str">
        <f t="shared" si="5"/>
        <v>組立計画</v>
      </c>
      <c r="AR39" s="49">
        <f t="shared" si="2"/>
        <v>1501</v>
      </c>
      <c r="AT39" s="63" t="s">
        <v>62</v>
      </c>
      <c r="AU39" s="60"/>
      <c r="AV39" s="60"/>
      <c r="AW39" s="60"/>
      <c r="AX39" s="60"/>
    </row>
    <row r="40" spans="1:56" ht="18.75" customHeight="1">
      <c r="A40" s="9">
        <v>1</v>
      </c>
      <c r="B40" s="26"/>
      <c r="C40" s="111" t="s">
        <v>66</v>
      </c>
      <c r="D40" s="111"/>
      <c r="E40" s="74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07">
        <f>SUM(F40:AJ40)</f>
        <v>0</v>
      </c>
      <c r="AL40" s="108"/>
      <c r="AM40" s="108"/>
      <c r="AN40" s="207"/>
      <c r="AO40" s="227"/>
      <c r="AP40" s="42" t="str">
        <f t="shared" si="23"/>
        <v>HL4</v>
      </c>
      <c r="AQ40" s="20" t="str">
        <f t="shared" si="5"/>
        <v>ＳＰ</v>
      </c>
      <c r="AR40" s="50">
        <f t="shared" si="2"/>
        <v>0</v>
      </c>
      <c r="AT40" s="63" t="s">
        <v>62</v>
      </c>
      <c r="AU40" s="60"/>
      <c r="AV40" s="60"/>
      <c r="AW40" s="60"/>
      <c r="AX40" s="60"/>
    </row>
    <row r="41" spans="1:56" ht="18.75" customHeight="1">
      <c r="A41" s="9">
        <v>1</v>
      </c>
      <c r="B41" s="13"/>
      <c r="C41" s="152" t="s">
        <v>21</v>
      </c>
      <c r="D41" s="152"/>
      <c r="E41" s="67"/>
      <c r="F41" s="180">
        <f t="shared" ref="F41:AJ41" si="31">SUBTOTAL(9,L39:L40)</f>
        <v>0</v>
      </c>
      <c r="G41" s="180">
        <f t="shared" si="31"/>
        <v>0</v>
      </c>
      <c r="H41" s="180">
        <f t="shared" si="31"/>
        <v>80</v>
      </c>
      <c r="I41" s="180">
        <f t="shared" si="31"/>
        <v>80</v>
      </c>
      <c r="J41" s="180">
        <f t="shared" si="31"/>
        <v>60</v>
      </c>
      <c r="K41" s="180">
        <f t="shared" si="31"/>
        <v>80</v>
      </c>
      <c r="L41" s="180">
        <f t="shared" si="31"/>
        <v>70</v>
      </c>
      <c r="M41" s="180">
        <f t="shared" si="31"/>
        <v>0</v>
      </c>
      <c r="N41" s="180">
        <f t="shared" si="31"/>
        <v>0</v>
      </c>
      <c r="O41" s="180">
        <f t="shared" si="31"/>
        <v>70</v>
      </c>
      <c r="P41" s="180">
        <f t="shared" si="31"/>
        <v>70</v>
      </c>
      <c r="Q41" s="180">
        <f t="shared" si="31"/>
        <v>70</v>
      </c>
      <c r="R41" s="180">
        <f t="shared" si="31"/>
        <v>70</v>
      </c>
      <c r="S41" s="180">
        <f t="shared" si="31"/>
        <v>70</v>
      </c>
      <c r="T41" s="180">
        <f t="shared" si="31"/>
        <v>0</v>
      </c>
      <c r="U41" s="180">
        <f t="shared" si="31"/>
        <v>0</v>
      </c>
      <c r="V41" s="180">
        <f t="shared" si="31"/>
        <v>80</v>
      </c>
      <c r="W41" s="180">
        <f t="shared" si="31"/>
        <v>80</v>
      </c>
      <c r="X41" s="180">
        <f t="shared" si="31"/>
        <v>90</v>
      </c>
      <c r="Y41" s="180">
        <f t="shared" si="31"/>
        <v>90</v>
      </c>
      <c r="Z41" s="180">
        <f t="shared" si="31"/>
        <v>70</v>
      </c>
      <c r="AA41" s="180">
        <f t="shared" si="31"/>
        <v>0</v>
      </c>
      <c r="AB41" s="180">
        <f t="shared" si="31"/>
        <v>0</v>
      </c>
      <c r="AC41" s="180">
        <f t="shared" si="31"/>
        <v>70</v>
      </c>
      <c r="AD41" s="180">
        <f t="shared" si="31"/>
        <v>0</v>
      </c>
      <c r="AE41" s="180">
        <f t="shared" si="31"/>
        <v>1501</v>
      </c>
      <c r="AF41" s="180">
        <f t="shared" si="31"/>
        <v>0</v>
      </c>
      <c r="AG41" s="180">
        <f t="shared" si="31"/>
        <v>0</v>
      </c>
      <c r="AH41" s="180">
        <f t="shared" si="31"/>
        <v>0</v>
      </c>
      <c r="AI41" s="180">
        <f t="shared" si="31"/>
        <v>0</v>
      </c>
      <c r="AJ41" s="180">
        <f t="shared" si="31"/>
        <v>0</v>
      </c>
      <c r="AK41" s="131">
        <f>SUM(F41:AJ41)</f>
        <v>2701</v>
      </c>
      <c r="AL41" s="31"/>
      <c r="AM41" s="31"/>
      <c r="AO41" s="227"/>
      <c r="AP41" s="42" t="str">
        <f t="shared" si="23"/>
        <v>HL4</v>
      </c>
      <c r="AQ41" s="21" t="str">
        <f t="shared" si="5"/>
        <v>解体</v>
      </c>
      <c r="AR41" s="51">
        <f t="shared" si="2"/>
        <v>2701</v>
      </c>
      <c r="AT41" s="246" t="s">
        <v>60</v>
      </c>
      <c r="AU41" s="60"/>
      <c r="AV41" s="60"/>
      <c r="AW41" s="60"/>
      <c r="AX41" s="60"/>
    </row>
    <row r="42" spans="1:56" ht="18.75" customHeight="1">
      <c r="A42" s="9">
        <v>1</v>
      </c>
      <c r="B42" s="30"/>
      <c r="C42" s="153" t="s">
        <v>22</v>
      </c>
      <c r="D42" s="153"/>
      <c r="E42" s="68"/>
      <c r="F42" s="181">
        <f t="shared" ref="F42:AJ42" si="32">E42+F38-F41</f>
        <v>0</v>
      </c>
      <c r="G42" s="181">
        <f t="shared" si="32"/>
        <v>103</v>
      </c>
      <c r="H42" s="181">
        <f t="shared" si="32"/>
        <v>129</v>
      </c>
      <c r="I42" s="181">
        <f t="shared" si="32"/>
        <v>155</v>
      </c>
      <c r="J42" s="181">
        <f t="shared" si="32"/>
        <v>201</v>
      </c>
      <c r="K42" s="181">
        <f t="shared" si="32"/>
        <v>224</v>
      </c>
      <c r="L42" s="181">
        <f t="shared" si="32"/>
        <v>154</v>
      </c>
      <c r="M42" s="181">
        <f t="shared" si="32"/>
        <v>154</v>
      </c>
      <c r="N42" s="181">
        <f t="shared" si="32"/>
        <v>257</v>
      </c>
      <c r="O42" s="181">
        <f t="shared" si="32"/>
        <v>293</v>
      </c>
      <c r="P42" s="181">
        <f t="shared" si="32"/>
        <v>329</v>
      </c>
      <c r="Q42" s="181">
        <f t="shared" si="32"/>
        <v>365</v>
      </c>
      <c r="R42" s="181">
        <f t="shared" si="32"/>
        <v>398</v>
      </c>
      <c r="S42" s="181">
        <f t="shared" si="32"/>
        <v>328</v>
      </c>
      <c r="T42" s="181">
        <f t="shared" si="32"/>
        <v>328</v>
      </c>
      <c r="U42" s="181">
        <f t="shared" si="32"/>
        <v>431</v>
      </c>
      <c r="V42" s="181">
        <f t="shared" si="32"/>
        <v>457</v>
      </c>
      <c r="W42" s="181">
        <f t="shared" si="32"/>
        <v>483</v>
      </c>
      <c r="X42" s="181">
        <f t="shared" si="32"/>
        <v>499</v>
      </c>
      <c r="Y42" s="181">
        <f t="shared" si="32"/>
        <v>512</v>
      </c>
      <c r="Z42" s="181">
        <f t="shared" si="32"/>
        <v>442</v>
      </c>
      <c r="AA42" s="181">
        <f t="shared" si="32"/>
        <v>442</v>
      </c>
      <c r="AB42" s="181">
        <f t="shared" si="32"/>
        <v>545</v>
      </c>
      <c r="AC42" s="181">
        <f t="shared" si="32"/>
        <v>581</v>
      </c>
      <c r="AD42" s="181">
        <f t="shared" si="32"/>
        <v>687</v>
      </c>
      <c r="AE42" s="181">
        <f t="shared" si="32"/>
        <v>-708</v>
      </c>
      <c r="AF42" s="181">
        <f t="shared" si="32"/>
        <v>-605</v>
      </c>
      <c r="AG42" s="181">
        <f t="shared" si="32"/>
        <v>-605</v>
      </c>
      <c r="AH42" s="181">
        <f t="shared" si="32"/>
        <v>-605</v>
      </c>
      <c r="AI42" s="181">
        <f t="shared" si="32"/>
        <v>-502</v>
      </c>
      <c r="AJ42" s="181">
        <f t="shared" si="32"/>
        <v>-502</v>
      </c>
      <c r="AK42" s="132"/>
      <c r="AL42" s="31"/>
      <c r="AM42" s="31"/>
      <c r="AO42" s="227"/>
      <c r="AP42" s="42" t="str">
        <f t="shared" si="23"/>
        <v>HL4</v>
      </c>
      <c r="AQ42" s="22" t="str">
        <f t="shared" si="5"/>
        <v>解体在庫</v>
      </c>
      <c r="AR42" s="52">
        <f t="shared" si="2"/>
        <v>0</v>
      </c>
      <c r="AT42" s="246" t="s">
        <v>60</v>
      </c>
      <c r="AU42" s="60"/>
      <c r="AV42" s="60"/>
      <c r="AW42" s="60"/>
      <c r="AX42" s="60"/>
    </row>
    <row r="43" spans="1:56" ht="19.5" customHeight="1" thickBot="1">
      <c r="A43" s="9">
        <v>1</v>
      </c>
      <c r="B43" s="85"/>
      <c r="C43" s="214" t="s">
        <v>23</v>
      </c>
      <c r="D43" s="270"/>
      <c r="E43" s="215">
        <v>246</v>
      </c>
      <c r="F43" s="344">
        <f>E43+F38-F39-F40+'102期6月(ﾒｲﾝ) '!F259</f>
        <v>246</v>
      </c>
      <c r="G43" s="344">
        <f>F43+G38-G39-G40+'102期6月(ﾒｲﾝ) '!G259</f>
        <v>349</v>
      </c>
      <c r="H43" s="344">
        <f>G43+H38-H39-H40+'102期6月(ﾒｲﾝ) '!H259</f>
        <v>385</v>
      </c>
      <c r="I43" s="344">
        <f>H43+I38-I39-I40+'102期6月(ﾒｲﾝ) '!I259</f>
        <v>421</v>
      </c>
      <c r="J43" s="344">
        <f>I43+J38-J39-J40+'102期6月(ﾒｲﾝ) '!J259</f>
        <v>447</v>
      </c>
      <c r="K43" s="344">
        <f>J43+K38-K39-K40+'102期6月(ﾒｲﾝ) '!K259</f>
        <v>469</v>
      </c>
      <c r="L43" s="344">
        <f>K43+L38-L39-L40+'102期6月(ﾒｲﾝ) '!L259</f>
        <v>469</v>
      </c>
      <c r="M43" s="344">
        <f>L43+M38-M39-M40+'102期6月(ﾒｲﾝ) '!M259</f>
        <v>469</v>
      </c>
      <c r="N43" s="344">
        <f>M43+N38-N39-N40+'102期6月(ﾒｲﾝ) '!N259</f>
        <v>492</v>
      </c>
      <c r="O43" s="344">
        <f>N43+O38-O39-O40+'102期6月(ﾒｲﾝ) '!O259</f>
        <v>518</v>
      </c>
      <c r="P43" s="344">
        <f>O43+P38-P39-P40+'102期6月(ﾒｲﾝ) '!P259</f>
        <v>564</v>
      </c>
      <c r="Q43" s="344">
        <f>P43+Q38-Q39-Q40+'102期6月(ﾒｲﾝ) '!Q259</f>
        <v>590</v>
      </c>
      <c r="R43" s="344">
        <f>Q43+R38-R39-R40+'102期6月(ﾒｲﾝ) '!R259</f>
        <v>623</v>
      </c>
      <c r="S43" s="344">
        <f>R43+S38-S39-S40+'102期6月(ﾒｲﾝ) '!S259</f>
        <v>623</v>
      </c>
      <c r="T43" s="344">
        <f>S43+T38-T39-T40+'102期6月(ﾒｲﾝ) '!T259</f>
        <v>623</v>
      </c>
      <c r="U43" s="344">
        <f>T43+U38-U39-U40+'102期6月(ﾒｲﾝ) '!U259</f>
        <v>656</v>
      </c>
      <c r="V43" s="344">
        <f>U43+V38-V39-V40+'102期6月(ﾒｲﾝ) '!V259</f>
        <v>692</v>
      </c>
      <c r="W43" s="344">
        <f>V43+W38-W39-W40+'102期6月(ﾒｲﾝ) '!W259</f>
        <v>728</v>
      </c>
      <c r="X43" s="344">
        <f>W43+X38-X39-X40+'102期6月(ﾒｲﾝ) '!X259</f>
        <v>764</v>
      </c>
      <c r="Y43" s="344">
        <f>X43+Y38-Y39-Y40+'102期6月(ﾒｲﾝ) '!Y259</f>
        <v>797</v>
      </c>
      <c r="Z43" s="344">
        <f>Y43+Z38-Z39-Z40+'102期6月(ﾒｲﾝ) '!Z259</f>
        <v>797</v>
      </c>
      <c r="AA43" s="344">
        <f>Z43+AA38-AA39-AA40+'102期6月(ﾒｲﾝ) '!AA259</f>
        <v>797</v>
      </c>
      <c r="AB43" s="344">
        <f>AA43+AB38-AB39-AB40+'102期6月(ﾒｲﾝ) '!AB259</f>
        <v>820</v>
      </c>
      <c r="AC43" s="344">
        <f>AB43+AC38-AC39-AC40+'102期6月(ﾒｲﾝ) '!AC259</f>
        <v>846</v>
      </c>
      <c r="AD43" s="344">
        <f>AC43+AD38-AD39-AD40+'102期6月(ﾒｲﾝ) '!AD259</f>
        <v>862</v>
      </c>
      <c r="AE43" s="344">
        <f>AD43+AE38-AE39-AE40+'102期6月(ﾒｲﾝ) '!AE259</f>
        <v>878</v>
      </c>
      <c r="AF43" s="344">
        <f>AE43+AF38-AF39-AF40+'102期6月(ﾒｲﾝ) '!AF259</f>
        <v>911</v>
      </c>
      <c r="AG43" s="344">
        <f>AF43+AG38-AG39-AG40+'102期6月(ﾒｲﾝ) '!AG259</f>
        <v>911</v>
      </c>
      <c r="AH43" s="344">
        <f>AG43+AH38-AH39-AH40+'102期6月(ﾒｲﾝ) '!AH259</f>
        <v>911</v>
      </c>
      <c r="AI43" s="344">
        <f>AH43+AI38-AI39-AI40+'102期6月(ﾒｲﾝ) '!AI259</f>
        <v>944</v>
      </c>
      <c r="AJ43" s="344">
        <f>AI43+AJ38-AJ39-AJ40+'102期6月(ﾒｲﾝ) '!AJ259</f>
        <v>944</v>
      </c>
      <c r="AK43" s="223">
        <f>AJ43</f>
        <v>944</v>
      </c>
      <c r="AL43" s="31"/>
      <c r="AM43" s="31"/>
      <c r="AN43" s="9">
        <f>AK43-AL39</f>
        <v>944</v>
      </c>
      <c r="AO43" s="227">
        <f>AJ43/50</f>
        <v>18.88</v>
      </c>
      <c r="AP43" s="53" t="str">
        <f t="shared" si="23"/>
        <v>HL4</v>
      </c>
      <c r="AQ43" s="24" t="str">
        <f t="shared" si="5"/>
        <v>完成品在庫</v>
      </c>
      <c r="AR43" s="54">
        <f t="shared" si="2"/>
        <v>944</v>
      </c>
      <c r="AT43" s="246" t="s">
        <v>60</v>
      </c>
      <c r="AU43" s="60"/>
      <c r="AV43" s="60"/>
      <c r="AW43" s="60"/>
      <c r="AX43" s="60"/>
      <c r="BD43" s="250">
        <f>MIN(F43:AJ43)</f>
        <v>246</v>
      </c>
    </row>
    <row r="44" spans="1:56" ht="19.5" customHeight="1">
      <c r="A44" s="9">
        <v>0</v>
      </c>
      <c r="B44" s="325" t="s">
        <v>147</v>
      </c>
      <c r="C44" s="101" t="s">
        <v>12</v>
      </c>
      <c r="D44" s="101"/>
      <c r="E44" s="88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98">
        <f>SUM(F44:AJ44)</f>
        <v>0</v>
      </c>
      <c r="AL44" s="96">
        <v>2646</v>
      </c>
      <c r="AM44" s="96">
        <v>3772</v>
      </c>
      <c r="AN44" s="251"/>
      <c r="AO44" s="227">
        <v>0</v>
      </c>
      <c r="AP44" s="40" t="str">
        <f>B44</f>
        <v>MLN</v>
      </c>
      <c r="AQ44" s="29" t="str">
        <f t="shared" si="5"/>
        <v>素材納入計画</v>
      </c>
      <c r="AR44" s="41">
        <f t="shared" si="2"/>
        <v>0</v>
      </c>
      <c r="AT44" s="247" t="s">
        <v>59</v>
      </c>
      <c r="AU44" s="60"/>
      <c r="AV44" s="60"/>
      <c r="AW44" s="60"/>
      <c r="AX44" s="60"/>
    </row>
    <row r="45" spans="1:56" ht="19.5" customHeight="1">
      <c r="A45" s="9">
        <v>0</v>
      </c>
      <c r="B45" s="326"/>
      <c r="C45" s="145" t="s">
        <v>125</v>
      </c>
      <c r="D45" s="154"/>
      <c r="E45" s="35" t="e">
        <f>#REF!</f>
        <v>#REF!</v>
      </c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169">
        <f>AJ45</f>
        <v>0</v>
      </c>
      <c r="AL45" s="31"/>
      <c r="AM45" s="31"/>
      <c r="AO45" s="227">
        <v>0</v>
      </c>
      <c r="AP45" s="42" t="str">
        <f t="shared" ref="AP45:AP56" si="33">AP44</f>
        <v>MLN</v>
      </c>
      <c r="AQ45" s="14" t="str">
        <f t="shared" si="5"/>
        <v>素材在庫計画</v>
      </c>
      <c r="AR45" s="43">
        <f t="shared" si="2"/>
        <v>0</v>
      </c>
      <c r="AT45" s="246" t="s">
        <v>60</v>
      </c>
      <c r="AU45" s="60"/>
      <c r="AV45" s="60"/>
      <c r="AW45" s="60"/>
      <c r="AX45" s="60"/>
    </row>
    <row r="46" spans="1:56" ht="18.75" customHeight="1">
      <c r="A46" s="9">
        <v>0</v>
      </c>
      <c r="B46" s="327"/>
      <c r="C46" s="135" t="s">
        <v>14</v>
      </c>
      <c r="D46" s="135"/>
      <c r="E46" s="90"/>
      <c r="F46" s="174"/>
      <c r="G46" s="174">
        <v>108</v>
      </c>
      <c r="H46" s="174">
        <v>115</v>
      </c>
      <c r="I46" s="174">
        <v>115</v>
      </c>
      <c r="J46" s="174">
        <v>115</v>
      </c>
      <c r="K46" s="174">
        <v>108</v>
      </c>
      <c r="L46" s="174"/>
      <c r="M46" s="174"/>
      <c r="N46" s="174">
        <v>108</v>
      </c>
      <c r="O46" s="174">
        <v>115</v>
      </c>
      <c r="P46" s="174">
        <v>115</v>
      </c>
      <c r="Q46" s="174">
        <v>115</v>
      </c>
      <c r="R46" s="174">
        <v>108</v>
      </c>
      <c r="S46" s="174"/>
      <c r="T46" s="174"/>
      <c r="U46" s="174">
        <v>108</v>
      </c>
      <c r="V46" s="174">
        <v>115</v>
      </c>
      <c r="W46" s="174">
        <v>115</v>
      </c>
      <c r="X46" s="174">
        <v>115</v>
      </c>
      <c r="Y46" s="174">
        <v>108</v>
      </c>
      <c r="Z46" s="174"/>
      <c r="AA46" s="174"/>
      <c r="AB46" s="174">
        <v>108</v>
      </c>
      <c r="AC46" s="174">
        <v>115</v>
      </c>
      <c r="AD46" s="174">
        <v>115</v>
      </c>
      <c r="AE46" s="174">
        <v>115</v>
      </c>
      <c r="AF46" s="174">
        <v>108</v>
      </c>
      <c r="AG46" s="174"/>
      <c r="AH46" s="174"/>
      <c r="AI46" s="174">
        <v>108</v>
      </c>
      <c r="AJ46" s="174"/>
      <c r="AK46" s="117">
        <f>SUM(E46:AJ46)</f>
        <v>2352</v>
      </c>
      <c r="AL46" s="122"/>
      <c r="AM46" s="122"/>
      <c r="AN46" s="211"/>
      <c r="AO46" s="227">
        <v>0</v>
      </c>
      <c r="AP46" s="42" t="str">
        <f t="shared" si="33"/>
        <v>MLN</v>
      </c>
      <c r="AQ46" s="16" t="str">
        <f t="shared" si="5"/>
        <v>圧検加工計画</v>
      </c>
      <c r="AR46" s="44">
        <f t="shared" si="2"/>
        <v>2352</v>
      </c>
      <c r="AT46" s="248" t="s">
        <v>61</v>
      </c>
      <c r="AU46" s="60"/>
      <c r="AV46" s="60"/>
      <c r="AW46" s="60"/>
      <c r="AX46" s="60"/>
    </row>
    <row r="47" spans="1:56" ht="18.75" customHeight="1">
      <c r="A47" s="9">
        <v>0</v>
      </c>
      <c r="B47" s="23"/>
      <c r="C47" s="145" t="s">
        <v>15</v>
      </c>
      <c r="D47" s="155">
        <v>0.05</v>
      </c>
      <c r="E47" s="299"/>
      <c r="F47" s="300">
        <f>ROUND(F46*$D47,0)</f>
        <v>0</v>
      </c>
      <c r="G47" s="300">
        <f>ROUND(G46*$D47,0)</f>
        <v>5</v>
      </c>
      <c r="H47" s="300">
        <f>ROUND(H46*$D47,0)</f>
        <v>6</v>
      </c>
      <c r="I47" s="300">
        <f>ROUND(I46*$D47,0)</f>
        <v>6</v>
      </c>
      <c r="J47" s="300">
        <f>ROUND(J46*$D47,0)</f>
        <v>6</v>
      </c>
      <c r="K47" s="300">
        <f t="shared" ref="K47:P47" si="34">ROUND(K46*$D47,0)</f>
        <v>5</v>
      </c>
      <c r="L47" s="300">
        <f t="shared" si="34"/>
        <v>0</v>
      </c>
      <c r="M47" s="300">
        <f t="shared" si="34"/>
        <v>0</v>
      </c>
      <c r="N47" s="300">
        <f t="shared" si="34"/>
        <v>5</v>
      </c>
      <c r="O47" s="300">
        <f t="shared" si="34"/>
        <v>6</v>
      </c>
      <c r="P47" s="300">
        <f t="shared" si="34"/>
        <v>6</v>
      </c>
      <c r="Q47" s="300">
        <f t="shared" ref="Q47:AI47" si="35">ROUND(Q46*$D47,0)</f>
        <v>6</v>
      </c>
      <c r="R47" s="300">
        <f t="shared" si="35"/>
        <v>5</v>
      </c>
      <c r="S47" s="300">
        <f t="shared" si="35"/>
        <v>0</v>
      </c>
      <c r="T47" s="300">
        <f t="shared" si="35"/>
        <v>0</v>
      </c>
      <c r="U47" s="300">
        <f t="shared" si="35"/>
        <v>5</v>
      </c>
      <c r="V47" s="300">
        <f t="shared" si="35"/>
        <v>6</v>
      </c>
      <c r="W47" s="300">
        <f t="shared" si="35"/>
        <v>6</v>
      </c>
      <c r="X47" s="300">
        <f t="shared" si="35"/>
        <v>6</v>
      </c>
      <c r="Y47" s="300">
        <f t="shared" si="35"/>
        <v>5</v>
      </c>
      <c r="Z47" s="300">
        <f t="shared" si="35"/>
        <v>0</v>
      </c>
      <c r="AA47" s="300">
        <f t="shared" si="35"/>
        <v>0</v>
      </c>
      <c r="AB47" s="300">
        <f t="shared" si="35"/>
        <v>5</v>
      </c>
      <c r="AC47" s="300">
        <f t="shared" si="35"/>
        <v>6</v>
      </c>
      <c r="AD47" s="300">
        <f t="shared" si="35"/>
        <v>6</v>
      </c>
      <c r="AE47" s="300">
        <f t="shared" si="35"/>
        <v>6</v>
      </c>
      <c r="AF47" s="300">
        <f t="shared" si="35"/>
        <v>5</v>
      </c>
      <c r="AG47" s="300">
        <f t="shared" si="35"/>
        <v>0</v>
      </c>
      <c r="AH47" s="300">
        <f t="shared" si="35"/>
        <v>0</v>
      </c>
      <c r="AI47" s="300">
        <f t="shared" si="35"/>
        <v>5</v>
      </c>
      <c r="AJ47" s="300">
        <f>ROUND(AJ46*$D47,0)</f>
        <v>0</v>
      </c>
      <c r="AK47" s="128">
        <f>SUM(F47:AJ47)</f>
        <v>117</v>
      </c>
      <c r="AL47" s="31"/>
      <c r="AM47" s="31"/>
      <c r="AO47" s="227">
        <v>0</v>
      </c>
      <c r="AP47" s="42" t="str">
        <f t="shared" si="33"/>
        <v>MLN</v>
      </c>
      <c r="AQ47" s="17" t="str">
        <f t="shared" si="5"/>
        <v>一次漏れ数</v>
      </c>
      <c r="AR47" s="45">
        <f t="shared" si="2"/>
        <v>117</v>
      </c>
      <c r="AT47" s="246" t="s">
        <v>60</v>
      </c>
      <c r="AU47" s="60"/>
      <c r="AV47" s="60"/>
      <c r="AW47" s="60"/>
      <c r="AX47" s="60"/>
    </row>
    <row r="48" spans="1:56" ht="18.75" customHeight="1">
      <c r="A48" s="9">
        <v>0</v>
      </c>
      <c r="B48" s="26" t="s">
        <v>165</v>
      </c>
      <c r="C48" s="145" t="s">
        <v>16</v>
      </c>
      <c r="D48" s="155"/>
      <c r="E48" s="282"/>
      <c r="F48" s="283">
        <f t="shared" ref="F48:AJ48" si="36">E48+F47-F49</f>
        <v>0</v>
      </c>
      <c r="G48" s="283">
        <f t="shared" si="36"/>
        <v>5</v>
      </c>
      <c r="H48" s="283">
        <f t="shared" si="36"/>
        <v>11</v>
      </c>
      <c r="I48" s="283">
        <f t="shared" si="36"/>
        <v>17</v>
      </c>
      <c r="J48" s="283">
        <f t="shared" si="36"/>
        <v>23</v>
      </c>
      <c r="K48" s="283">
        <f t="shared" si="36"/>
        <v>28</v>
      </c>
      <c r="L48" s="283">
        <f t="shared" si="36"/>
        <v>28</v>
      </c>
      <c r="M48" s="283">
        <f t="shared" si="36"/>
        <v>28</v>
      </c>
      <c r="N48" s="283">
        <f t="shared" si="36"/>
        <v>33</v>
      </c>
      <c r="O48" s="283">
        <f t="shared" si="36"/>
        <v>39</v>
      </c>
      <c r="P48" s="283">
        <f t="shared" si="36"/>
        <v>45</v>
      </c>
      <c r="Q48" s="283">
        <f t="shared" si="36"/>
        <v>51</v>
      </c>
      <c r="R48" s="283">
        <f t="shared" si="36"/>
        <v>56</v>
      </c>
      <c r="S48" s="283">
        <f t="shared" si="36"/>
        <v>56</v>
      </c>
      <c r="T48" s="283">
        <f t="shared" si="36"/>
        <v>56</v>
      </c>
      <c r="U48" s="283">
        <f t="shared" si="36"/>
        <v>61</v>
      </c>
      <c r="V48" s="283">
        <f t="shared" si="36"/>
        <v>67</v>
      </c>
      <c r="W48" s="283">
        <f t="shared" si="36"/>
        <v>73</v>
      </c>
      <c r="X48" s="283">
        <f t="shared" si="36"/>
        <v>79</v>
      </c>
      <c r="Y48" s="283">
        <f t="shared" si="36"/>
        <v>84</v>
      </c>
      <c r="Z48" s="283">
        <f t="shared" si="36"/>
        <v>84</v>
      </c>
      <c r="AA48" s="283">
        <f t="shared" si="36"/>
        <v>84</v>
      </c>
      <c r="AB48" s="283">
        <f t="shared" si="36"/>
        <v>89</v>
      </c>
      <c r="AC48" s="283">
        <f t="shared" si="36"/>
        <v>95</v>
      </c>
      <c r="AD48" s="283">
        <f t="shared" si="36"/>
        <v>101</v>
      </c>
      <c r="AE48" s="283">
        <f t="shared" si="36"/>
        <v>107</v>
      </c>
      <c r="AF48" s="283">
        <f t="shared" si="36"/>
        <v>112</v>
      </c>
      <c r="AG48" s="283">
        <f t="shared" si="36"/>
        <v>112</v>
      </c>
      <c r="AH48" s="283">
        <f t="shared" si="36"/>
        <v>112</v>
      </c>
      <c r="AI48" s="283">
        <f t="shared" si="36"/>
        <v>117</v>
      </c>
      <c r="AJ48" s="283">
        <f t="shared" si="36"/>
        <v>117</v>
      </c>
      <c r="AK48" s="129">
        <f>AJ48</f>
        <v>117</v>
      </c>
      <c r="AL48" s="31"/>
      <c r="AM48" s="31"/>
      <c r="AO48" s="227">
        <v>0</v>
      </c>
      <c r="AP48" s="42" t="str">
        <f t="shared" si="33"/>
        <v>MLN</v>
      </c>
      <c r="AQ48" s="18" t="str">
        <f t="shared" si="5"/>
        <v>一次漏れ在庫</v>
      </c>
      <c r="AR48" s="46">
        <f t="shared" si="2"/>
        <v>117</v>
      </c>
      <c r="AT48" s="246" t="s">
        <v>60</v>
      </c>
      <c r="AU48" s="60"/>
      <c r="AV48" s="60"/>
      <c r="AW48" s="60"/>
      <c r="AX48" s="60"/>
    </row>
    <row r="49" spans="1:56" ht="18.75" customHeight="1">
      <c r="A49" s="9">
        <v>0</v>
      </c>
      <c r="B49" s="23"/>
      <c r="C49" s="145" t="s">
        <v>17</v>
      </c>
      <c r="D49" s="155"/>
      <c r="E49" s="282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129">
        <f>SUM(F49:AJ49)</f>
        <v>0</v>
      </c>
      <c r="AL49" s="31"/>
      <c r="AM49" s="31"/>
      <c r="AO49" s="227">
        <v>0</v>
      </c>
      <c r="AP49" s="42" t="str">
        <f t="shared" si="33"/>
        <v>MLN</v>
      </c>
      <c r="AQ49" s="18" t="str">
        <f t="shared" si="5"/>
        <v>二次圧検計画</v>
      </c>
      <c r="AR49" s="46">
        <f t="shared" si="2"/>
        <v>0</v>
      </c>
      <c r="AT49" s="246" t="s">
        <v>60</v>
      </c>
      <c r="AU49" s="60"/>
      <c r="AV49" s="60"/>
      <c r="AW49" s="60"/>
      <c r="AX49" s="60"/>
    </row>
    <row r="50" spans="1:56" ht="18.75" customHeight="1">
      <c r="A50" s="9">
        <v>0</v>
      </c>
      <c r="B50" s="23"/>
      <c r="C50" s="145" t="s">
        <v>18</v>
      </c>
      <c r="D50" s="155">
        <v>0.5</v>
      </c>
      <c r="E50" s="282"/>
      <c r="F50" s="283">
        <f>ROUND(F49*$D50,0)</f>
        <v>0</v>
      </c>
      <c r="G50" s="283">
        <f>ROUND(G49*$D50,0)</f>
        <v>0</v>
      </c>
      <c r="H50" s="283">
        <f>ROUND(H49*$D50,0)</f>
        <v>0</v>
      </c>
      <c r="I50" s="283">
        <f>ROUND(I49*$D50,0)</f>
        <v>0</v>
      </c>
      <c r="J50" s="283">
        <f>ROUND(J49*$D50,0)</f>
        <v>0</v>
      </c>
      <c r="K50" s="283">
        <f t="shared" ref="K50:P50" si="37">ROUND(K49*$D50,0)</f>
        <v>0</v>
      </c>
      <c r="L50" s="283">
        <f t="shared" si="37"/>
        <v>0</v>
      </c>
      <c r="M50" s="283">
        <f t="shared" si="37"/>
        <v>0</v>
      </c>
      <c r="N50" s="283">
        <f t="shared" si="37"/>
        <v>0</v>
      </c>
      <c r="O50" s="283">
        <f t="shared" si="37"/>
        <v>0</v>
      </c>
      <c r="P50" s="283">
        <f t="shared" si="37"/>
        <v>0</v>
      </c>
      <c r="Q50" s="283">
        <f t="shared" ref="Q50:AI50" si="38">ROUND(Q49*$D50,0)</f>
        <v>0</v>
      </c>
      <c r="R50" s="283">
        <f t="shared" si="38"/>
        <v>0</v>
      </c>
      <c r="S50" s="283">
        <f t="shared" si="38"/>
        <v>0</v>
      </c>
      <c r="T50" s="283">
        <f t="shared" si="38"/>
        <v>0</v>
      </c>
      <c r="U50" s="283">
        <f t="shared" si="38"/>
        <v>0</v>
      </c>
      <c r="V50" s="283">
        <f t="shared" si="38"/>
        <v>0</v>
      </c>
      <c r="W50" s="283">
        <f t="shared" si="38"/>
        <v>0</v>
      </c>
      <c r="X50" s="283">
        <f t="shared" si="38"/>
        <v>0</v>
      </c>
      <c r="Y50" s="283">
        <f t="shared" si="38"/>
        <v>0</v>
      </c>
      <c r="Z50" s="283">
        <f t="shared" si="38"/>
        <v>0</v>
      </c>
      <c r="AA50" s="283">
        <f t="shared" si="38"/>
        <v>0</v>
      </c>
      <c r="AB50" s="283">
        <f t="shared" si="38"/>
        <v>0</v>
      </c>
      <c r="AC50" s="283">
        <f t="shared" si="38"/>
        <v>0</v>
      </c>
      <c r="AD50" s="283">
        <f t="shared" si="38"/>
        <v>0</v>
      </c>
      <c r="AE50" s="283">
        <f t="shared" si="38"/>
        <v>0</v>
      </c>
      <c r="AF50" s="283">
        <f t="shared" si="38"/>
        <v>0</v>
      </c>
      <c r="AG50" s="283">
        <f t="shared" si="38"/>
        <v>0</v>
      </c>
      <c r="AH50" s="283">
        <f t="shared" si="38"/>
        <v>0</v>
      </c>
      <c r="AI50" s="283">
        <f t="shared" si="38"/>
        <v>0</v>
      </c>
      <c r="AJ50" s="283">
        <f>ROUND(AJ49*$D50,0)</f>
        <v>0</v>
      </c>
      <c r="AK50" s="130">
        <f>SUM(F50:AJ50)</f>
        <v>0</v>
      </c>
      <c r="AL50" s="31"/>
      <c r="AM50" s="31"/>
      <c r="AO50" s="227">
        <v>0</v>
      </c>
      <c r="AP50" s="42" t="str">
        <f t="shared" si="33"/>
        <v>MLN</v>
      </c>
      <c r="AQ50" s="14" t="str">
        <f t="shared" si="5"/>
        <v>二次漏れ数（廃却）</v>
      </c>
      <c r="AR50" s="47">
        <f t="shared" si="2"/>
        <v>0</v>
      </c>
      <c r="AT50" s="246" t="s">
        <v>60</v>
      </c>
      <c r="AU50" s="60"/>
      <c r="AV50" s="60"/>
      <c r="AW50" s="60"/>
      <c r="AX50" s="60"/>
    </row>
    <row r="51" spans="1:56" ht="18.75" customHeight="1">
      <c r="A51" s="9">
        <v>0</v>
      </c>
      <c r="B51" s="23"/>
      <c r="C51" s="135" t="s">
        <v>19</v>
      </c>
      <c r="D51" s="136">
        <f>1-D47</f>
        <v>0.95</v>
      </c>
      <c r="E51" s="286"/>
      <c r="F51" s="287">
        <f>(F46-F47)+(F49-F50)</f>
        <v>0</v>
      </c>
      <c r="G51" s="287">
        <f>(G46-G47)+(G49-G50)</f>
        <v>103</v>
      </c>
      <c r="H51" s="287">
        <v>106</v>
      </c>
      <c r="I51" s="287">
        <v>106</v>
      </c>
      <c r="J51" s="287">
        <v>106</v>
      </c>
      <c r="K51" s="287">
        <f>(K46-K47)+(K49-K50)</f>
        <v>103</v>
      </c>
      <c r="L51" s="287">
        <f>(L46-L47)+(L49-L50)</f>
        <v>0</v>
      </c>
      <c r="M51" s="287">
        <f>(M46-M47)+(M49-M50)</f>
        <v>0</v>
      </c>
      <c r="N51" s="287">
        <f>(N46-N47)+(N49-N50)</f>
        <v>103</v>
      </c>
      <c r="O51" s="287">
        <v>106</v>
      </c>
      <c r="P51" s="287">
        <v>106</v>
      </c>
      <c r="Q51" s="287">
        <v>106</v>
      </c>
      <c r="R51" s="287">
        <f t="shared" ref="R51:AI51" si="39">(R46-R47)+(R49-R50)</f>
        <v>103</v>
      </c>
      <c r="S51" s="287">
        <f t="shared" si="39"/>
        <v>0</v>
      </c>
      <c r="T51" s="287">
        <f t="shared" si="39"/>
        <v>0</v>
      </c>
      <c r="U51" s="287">
        <f t="shared" si="39"/>
        <v>103</v>
      </c>
      <c r="V51" s="287">
        <v>106</v>
      </c>
      <c r="W51" s="287">
        <v>106</v>
      </c>
      <c r="X51" s="287">
        <v>106</v>
      </c>
      <c r="Y51" s="287">
        <f t="shared" si="39"/>
        <v>103</v>
      </c>
      <c r="Z51" s="287">
        <f t="shared" si="39"/>
        <v>0</v>
      </c>
      <c r="AA51" s="287">
        <f t="shared" si="39"/>
        <v>0</v>
      </c>
      <c r="AB51" s="287">
        <v>103</v>
      </c>
      <c r="AC51" s="287">
        <v>106</v>
      </c>
      <c r="AD51" s="287">
        <v>106</v>
      </c>
      <c r="AE51" s="287">
        <v>106</v>
      </c>
      <c r="AF51" s="287">
        <v>103</v>
      </c>
      <c r="AG51" s="287">
        <f t="shared" si="39"/>
        <v>0</v>
      </c>
      <c r="AH51" s="287">
        <f t="shared" si="39"/>
        <v>0</v>
      </c>
      <c r="AI51" s="287">
        <f t="shared" si="39"/>
        <v>103</v>
      </c>
      <c r="AJ51" s="287">
        <f>(AJ46-AJ47)+(AJ49-AJ50)</f>
        <v>0</v>
      </c>
      <c r="AK51" s="117">
        <f>SUM(E51:AJ51)</f>
        <v>2199</v>
      </c>
      <c r="AL51" s="82">
        <f>ROUNDUP(AY51*1.1,0)</f>
        <v>0</v>
      </c>
      <c r="AM51" s="82">
        <f>ROUNDUP(AZ51*1.1,0)</f>
        <v>0</v>
      </c>
      <c r="AN51" s="211"/>
      <c r="AO51" s="227">
        <v>0</v>
      </c>
      <c r="AP51" s="42" t="str">
        <f t="shared" si="33"/>
        <v>MLN</v>
      </c>
      <c r="AQ51" s="11" t="str">
        <f t="shared" si="5"/>
        <v>Ｌ３加工計画</v>
      </c>
      <c r="AR51" s="48">
        <f t="shared" si="2"/>
        <v>2199</v>
      </c>
      <c r="AT51" s="248" t="s">
        <v>61</v>
      </c>
      <c r="AU51" s="61"/>
      <c r="AV51" s="61"/>
      <c r="AW51" s="61"/>
      <c r="AX51" s="61"/>
      <c r="AY51" s="12">
        <f>AY349</f>
        <v>0</v>
      </c>
      <c r="AZ51" s="12">
        <f>AZ349</f>
        <v>0</v>
      </c>
    </row>
    <row r="52" spans="1:56" ht="18.75" customHeight="1">
      <c r="A52" s="9">
        <v>0</v>
      </c>
      <c r="B52" s="10"/>
      <c r="C52" s="109" t="s">
        <v>20</v>
      </c>
      <c r="D52" s="109"/>
      <c r="E52" s="290"/>
      <c r="F52" s="178"/>
      <c r="G52" s="178">
        <v>49</v>
      </c>
      <c r="H52" s="178">
        <v>49</v>
      </c>
      <c r="I52" s="178">
        <v>49</v>
      </c>
      <c r="J52" s="178">
        <v>49</v>
      </c>
      <c r="K52" s="178">
        <v>49</v>
      </c>
      <c r="L52" s="178"/>
      <c r="M52" s="178"/>
      <c r="N52" s="178">
        <v>49</v>
      </c>
      <c r="O52" s="178">
        <v>49</v>
      </c>
      <c r="P52" s="178">
        <v>49</v>
      </c>
      <c r="Q52" s="178">
        <v>49</v>
      </c>
      <c r="R52" s="178">
        <v>49</v>
      </c>
      <c r="S52" s="178"/>
      <c r="T52" s="178"/>
      <c r="U52" s="178">
        <v>49</v>
      </c>
      <c r="V52" s="178">
        <v>49</v>
      </c>
      <c r="W52" s="178">
        <v>49</v>
      </c>
      <c r="X52" s="178">
        <v>49</v>
      </c>
      <c r="Y52" s="178">
        <v>49</v>
      </c>
      <c r="Z52" s="178"/>
      <c r="AA52" s="178"/>
      <c r="AB52" s="178">
        <v>49</v>
      </c>
      <c r="AC52" s="178">
        <v>49</v>
      </c>
      <c r="AD52" s="178">
        <v>49</v>
      </c>
      <c r="AE52" s="178">
        <v>49</v>
      </c>
      <c r="AF52" s="178">
        <v>49</v>
      </c>
      <c r="AG52" s="178"/>
      <c r="AH52" s="178"/>
      <c r="AI52" s="178">
        <v>49</v>
      </c>
      <c r="AJ52" s="178"/>
      <c r="AK52" s="104">
        <f>SUM(F52:AJ52)</f>
        <v>1029</v>
      </c>
      <c r="AL52" s="112"/>
      <c r="AM52" s="112"/>
      <c r="AN52" s="207"/>
      <c r="AO52" s="227">
        <v>0</v>
      </c>
      <c r="AP52" s="42" t="str">
        <f t="shared" si="33"/>
        <v>MLN</v>
      </c>
      <c r="AQ52" s="19" t="str">
        <f t="shared" si="5"/>
        <v>組立計画</v>
      </c>
      <c r="AR52" s="49">
        <f t="shared" si="2"/>
        <v>1029</v>
      </c>
      <c r="AT52" s="63" t="s">
        <v>62</v>
      </c>
      <c r="AU52" s="61"/>
      <c r="AV52" s="61"/>
      <c r="AW52" s="61"/>
      <c r="AX52" s="61"/>
    </row>
    <row r="53" spans="1:56" ht="18.75" customHeight="1">
      <c r="A53" s="9">
        <v>0</v>
      </c>
      <c r="B53" s="378"/>
      <c r="C53" s="113" t="s">
        <v>66</v>
      </c>
      <c r="D53" s="113"/>
      <c r="E53" s="293"/>
      <c r="F53" s="294"/>
      <c r="G53" s="294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107">
        <f>SUM(F53:AJ53)</f>
        <v>0</v>
      </c>
      <c r="AL53" s="75"/>
      <c r="AM53" s="75"/>
      <c r="AN53" s="207"/>
      <c r="AO53" s="227">
        <v>0</v>
      </c>
      <c r="AP53" s="42" t="str">
        <f t="shared" si="33"/>
        <v>MLN</v>
      </c>
      <c r="AQ53" s="20" t="str">
        <f t="shared" si="5"/>
        <v>ＳＰ</v>
      </c>
      <c r="AR53" s="50">
        <f t="shared" si="2"/>
        <v>0</v>
      </c>
      <c r="AT53" s="63" t="s">
        <v>62</v>
      </c>
      <c r="AU53" s="61"/>
      <c r="AV53" s="61"/>
      <c r="AW53" s="61"/>
      <c r="AX53" s="61"/>
    </row>
    <row r="54" spans="1:56" ht="18.75" customHeight="1">
      <c r="A54" s="9">
        <v>0</v>
      </c>
      <c r="B54" s="326"/>
      <c r="C54" s="145" t="s">
        <v>21</v>
      </c>
      <c r="D54" s="145"/>
      <c r="E54" s="67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31">
        <f>SUM(F54:AJ54)</f>
        <v>0</v>
      </c>
      <c r="AL54" s="32"/>
      <c r="AM54" s="32"/>
      <c r="AO54" s="227">
        <v>0</v>
      </c>
      <c r="AP54" s="42" t="str">
        <f t="shared" si="33"/>
        <v>MLN</v>
      </c>
      <c r="AQ54" s="21" t="str">
        <f t="shared" si="5"/>
        <v>解体</v>
      </c>
      <c r="AR54" s="51">
        <f t="shared" si="2"/>
        <v>0</v>
      </c>
      <c r="AT54" s="246" t="s">
        <v>60</v>
      </c>
      <c r="AU54" s="61"/>
      <c r="AV54" s="61"/>
      <c r="AW54" s="61"/>
      <c r="AX54" s="61"/>
    </row>
    <row r="55" spans="1:56" ht="18.75" customHeight="1">
      <c r="A55" s="9">
        <v>0</v>
      </c>
      <c r="B55" s="379"/>
      <c r="C55" s="145" t="s">
        <v>22</v>
      </c>
      <c r="D55" s="145"/>
      <c r="E55" s="68"/>
      <c r="F55" s="181">
        <f t="shared" ref="F55:AJ55" si="40">E55+F51-F54</f>
        <v>0</v>
      </c>
      <c r="G55" s="181">
        <f t="shared" si="40"/>
        <v>103</v>
      </c>
      <c r="H55" s="181">
        <f t="shared" si="40"/>
        <v>209</v>
      </c>
      <c r="I55" s="181">
        <f t="shared" si="40"/>
        <v>315</v>
      </c>
      <c r="J55" s="181">
        <f t="shared" si="40"/>
        <v>421</v>
      </c>
      <c r="K55" s="181">
        <f t="shared" si="40"/>
        <v>524</v>
      </c>
      <c r="L55" s="181">
        <f t="shared" si="40"/>
        <v>524</v>
      </c>
      <c r="M55" s="181">
        <f t="shared" si="40"/>
        <v>524</v>
      </c>
      <c r="N55" s="181">
        <f t="shared" si="40"/>
        <v>627</v>
      </c>
      <c r="O55" s="181">
        <f t="shared" si="40"/>
        <v>733</v>
      </c>
      <c r="P55" s="181">
        <f t="shared" si="40"/>
        <v>839</v>
      </c>
      <c r="Q55" s="181">
        <f t="shared" si="40"/>
        <v>945</v>
      </c>
      <c r="R55" s="181">
        <f t="shared" si="40"/>
        <v>1048</v>
      </c>
      <c r="S55" s="181">
        <f t="shared" si="40"/>
        <v>1048</v>
      </c>
      <c r="T55" s="181">
        <f t="shared" si="40"/>
        <v>1048</v>
      </c>
      <c r="U55" s="181">
        <f t="shared" si="40"/>
        <v>1151</v>
      </c>
      <c r="V55" s="181">
        <f t="shared" si="40"/>
        <v>1257</v>
      </c>
      <c r="W55" s="181">
        <f t="shared" si="40"/>
        <v>1363</v>
      </c>
      <c r="X55" s="181">
        <f t="shared" si="40"/>
        <v>1469</v>
      </c>
      <c r="Y55" s="181">
        <f t="shared" si="40"/>
        <v>1572</v>
      </c>
      <c r="Z55" s="181">
        <f t="shared" si="40"/>
        <v>1572</v>
      </c>
      <c r="AA55" s="181">
        <f t="shared" si="40"/>
        <v>1572</v>
      </c>
      <c r="AB55" s="181">
        <f t="shared" si="40"/>
        <v>1675</v>
      </c>
      <c r="AC55" s="181">
        <f t="shared" si="40"/>
        <v>1781</v>
      </c>
      <c r="AD55" s="181">
        <f t="shared" si="40"/>
        <v>1887</v>
      </c>
      <c r="AE55" s="181">
        <f t="shared" si="40"/>
        <v>1993</v>
      </c>
      <c r="AF55" s="181">
        <f t="shared" si="40"/>
        <v>2096</v>
      </c>
      <c r="AG55" s="181">
        <f t="shared" si="40"/>
        <v>2096</v>
      </c>
      <c r="AH55" s="181">
        <f t="shared" si="40"/>
        <v>2096</v>
      </c>
      <c r="AI55" s="181">
        <f t="shared" si="40"/>
        <v>2199</v>
      </c>
      <c r="AJ55" s="181">
        <f t="shared" si="40"/>
        <v>2199</v>
      </c>
      <c r="AK55" s="132"/>
      <c r="AL55" s="32"/>
      <c r="AM55" s="32"/>
      <c r="AO55" s="227"/>
      <c r="AP55" s="42" t="str">
        <f t="shared" si="33"/>
        <v>MLN</v>
      </c>
      <c r="AQ55" s="22" t="str">
        <f t="shared" si="5"/>
        <v>解体在庫</v>
      </c>
      <c r="AR55" s="52">
        <f t="shared" si="2"/>
        <v>0</v>
      </c>
      <c r="AT55" s="246" t="s">
        <v>60</v>
      </c>
      <c r="AU55" s="61"/>
      <c r="AV55" s="61"/>
      <c r="AW55" s="61"/>
      <c r="AX55" s="61"/>
    </row>
    <row r="56" spans="1:56" ht="19.5" customHeight="1" thickBot="1">
      <c r="A56" s="9">
        <v>0</v>
      </c>
      <c r="B56" s="380"/>
      <c r="C56" s="219" t="s">
        <v>23</v>
      </c>
      <c r="D56" s="219"/>
      <c r="E56" s="297">
        <v>1186</v>
      </c>
      <c r="F56" s="220">
        <f>E56+F51+'102期6月(ﾒｲﾝ) '!F233-F52-F53</f>
        <v>1186</v>
      </c>
      <c r="G56" s="220">
        <f>F56+G51+'102期6月(ﾒｲﾝ) '!G233-G52-G53</f>
        <v>1240</v>
      </c>
      <c r="H56" s="220">
        <f>G56+H51+'102期6月(ﾒｲﾝ) '!H233-H52-H53</f>
        <v>1297</v>
      </c>
      <c r="I56" s="220">
        <f>H56+I51+'102期6月(ﾒｲﾝ) '!I233-I52-I53</f>
        <v>1354</v>
      </c>
      <c r="J56" s="220">
        <f>I56+J51+'102期6月(ﾒｲﾝ) '!J233-J52-J53</f>
        <v>1411</v>
      </c>
      <c r="K56" s="220">
        <f>J56+K51+'102期6月(ﾒｲﾝ) '!K233-K52-K53</f>
        <v>1465</v>
      </c>
      <c r="L56" s="220">
        <f>K56+L51+'102期6月(ﾒｲﾝ) '!L233-L52-L53</f>
        <v>1465</v>
      </c>
      <c r="M56" s="220">
        <f>L56+M51+'102期6月(ﾒｲﾝ) '!M233-M52-M53</f>
        <v>1465</v>
      </c>
      <c r="N56" s="220">
        <f>M56+N51+'102期6月(ﾒｲﾝ) '!N233-N52-N53</f>
        <v>1519</v>
      </c>
      <c r="O56" s="220">
        <f>N56+O51+'102期6月(ﾒｲﾝ) '!O233-O52-O53</f>
        <v>1576</v>
      </c>
      <c r="P56" s="220">
        <f>O56+P51+'102期6月(ﾒｲﾝ) '!P233-P52-P53</f>
        <v>1633</v>
      </c>
      <c r="Q56" s="220">
        <f>P56+Q51+'102期6月(ﾒｲﾝ) '!Q233-Q52-Q53</f>
        <v>1690</v>
      </c>
      <c r="R56" s="220">
        <f>Q56+R51+'102期6月(ﾒｲﾝ) '!R233-R52-R53</f>
        <v>1744</v>
      </c>
      <c r="S56" s="220">
        <f>R56+S51+'102期6月(ﾒｲﾝ) '!S233-S52-S53</f>
        <v>1744</v>
      </c>
      <c r="T56" s="220">
        <f>S56+T51+'102期6月(ﾒｲﾝ) '!T233-T52-T53</f>
        <v>1744</v>
      </c>
      <c r="U56" s="220">
        <f>T56+U51+'102期6月(ﾒｲﾝ) '!U233-U52-U53</f>
        <v>1798</v>
      </c>
      <c r="V56" s="220">
        <f>U56+V51+'102期6月(ﾒｲﾝ) '!V233-V52-V53</f>
        <v>1855</v>
      </c>
      <c r="W56" s="220">
        <f>V56+W51+'102期6月(ﾒｲﾝ) '!W233-W52-W53</f>
        <v>1912</v>
      </c>
      <c r="X56" s="220">
        <f>W56+X51+'102期6月(ﾒｲﾝ) '!X233-X52-X53</f>
        <v>1969</v>
      </c>
      <c r="Y56" s="220">
        <f>X56+Y51+'102期6月(ﾒｲﾝ) '!Y233-Y52-Y53</f>
        <v>2023</v>
      </c>
      <c r="Z56" s="220">
        <f>Y56+Z51+'102期6月(ﾒｲﾝ) '!Z233-Z52-Z53</f>
        <v>2023</v>
      </c>
      <c r="AA56" s="220">
        <f>Z56+AA51+'102期6月(ﾒｲﾝ) '!AA233-AA52-AA53</f>
        <v>2023</v>
      </c>
      <c r="AB56" s="220">
        <f>AA56+AB51+'102期6月(ﾒｲﾝ) '!AB233-AB52-AB53</f>
        <v>2377</v>
      </c>
      <c r="AC56" s="220">
        <f>AB56+AC51+'102期6月(ﾒｲﾝ) '!AC233-AC52-AC53</f>
        <v>2820</v>
      </c>
      <c r="AD56" s="220">
        <f>AC56+AD51+'102期6月(ﾒｲﾝ) '!AD233-AD52-AD53</f>
        <v>3263</v>
      </c>
      <c r="AE56" s="220">
        <f>AD56+AE51+'102期6月(ﾒｲﾝ) '!AE233-AE52-AE53</f>
        <v>3550</v>
      </c>
      <c r="AF56" s="220">
        <f>AE56+AF51+'102期6月(ﾒｲﾝ) '!AF233-AF52-AF53</f>
        <v>3604</v>
      </c>
      <c r="AG56" s="220">
        <f>AF56+AG51+'102期6月(ﾒｲﾝ) '!AG233-AG52-AG53</f>
        <v>3604</v>
      </c>
      <c r="AH56" s="220">
        <f>AG56+AH51+'102期6月(ﾒｲﾝ) '!AH233-AH52-AH53</f>
        <v>3604</v>
      </c>
      <c r="AI56" s="220">
        <f>AH56+AI51+'102期6月(ﾒｲﾝ) '!AI233-AI52-AI53</f>
        <v>3658</v>
      </c>
      <c r="AJ56" s="220">
        <f>AI56+AJ51+'102期6月(ﾒｲﾝ) '!AJ233-AJ52-AJ53</f>
        <v>3658</v>
      </c>
      <c r="AK56" s="222">
        <f>AJ56</f>
        <v>3658</v>
      </c>
      <c r="AL56" s="33"/>
      <c r="AM56" s="33"/>
      <c r="AN56" s="9">
        <f>AK56-AL52</f>
        <v>3658</v>
      </c>
      <c r="AO56" s="227">
        <v>0</v>
      </c>
      <c r="AP56" s="53" t="str">
        <f t="shared" si="33"/>
        <v>MLN</v>
      </c>
      <c r="AQ56" s="24" t="str">
        <f t="shared" si="5"/>
        <v>完成品在庫</v>
      </c>
      <c r="AR56" s="54">
        <f t="shared" si="2"/>
        <v>3658</v>
      </c>
      <c r="AT56" s="246" t="s">
        <v>60</v>
      </c>
      <c r="AU56" s="61"/>
      <c r="AV56" s="61"/>
      <c r="AW56" s="61"/>
      <c r="AX56" s="61"/>
      <c r="BD56" s="250">
        <f>MIN(F56:AJ56)</f>
        <v>1186</v>
      </c>
    </row>
    <row r="57" spans="1:56" ht="19.5" hidden="1" customHeight="1">
      <c r="A57" s="9">
        <v>0</v>
      </c>
      <c r="B57" s="381"/>
      <c r="C57" s="99" t="s">
        <v>12</v>
      </c>
      <c r="D57" s="99"/>
      <c r="E57" s="89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100">
        <f>SUM(F57:AJ57)</f>
        <v>0</v>
      </c>
      <c r="AL57" s="96">
        <f>ROUNDUP(AL64/0.92,0)</f>
        <v>0</v>
      </c>
      <c r="AM57" s="96">
        <f>ROUNDUP(AM64/0.92,0)</f>
        <v>168</v>
      </c>
      <c r="AN57" s="251"/>
      <c r="AO57" s="227">
        <v>0</v>
      </c>
      <c r="AP57" s="40">
        <f>B57</f>
        <v>0</v>
      </c>
      <c r="AQ57" s="29" t="str">
        <f t="shared" si="5"/>
        <v>素材納入計画</v>
      </c>
      <c r="AR57" s="41">
        <f t="shared" si="2"/>
        <v>0</v>
      </c>
      <c r="AT57" s="247" t="s">
        <v>59</v>
      </c>
      <c r="AU57" s="61"/>
      <c r="AV57" s="61"/>
      <c r="AW57" s="61"/>
      <c r="AX57" s="61"/>
    </row>
    <row r="58" spans="1:56" ht="19.5" hidden="1" customHeight="1">
      <c r="A58" s="9">
        <v>0</v>
      </c>
      <c r="B58" s="382"/>
      <c r="C58" s="145" t="s">
        <v>125</v>
      </c>
      <c r="D58" s="154"/>
      <c r="E58" s="35"/>
      <c r="F58" s="256">
        <f t="shared" ref="F58:AJ58" si="41">E58+F57-F59</f>
        <v>0</v>
      </c>
      <c r="G58" s="256">
        <f t="shared" si="41"/>
        <v>0</v>
      </c>
      <c r="H58" s="256">
        <f t="shared" si="41"/>
        <v>0</v>
      </c>
      <c r="I58" s="256">
        <f t="shared" si="41"/>
        <v>0</v>
      </c>
      <c r="J58" s="256">
        <f t="shared" si="41"/>
        <v>0</v>
      </c>
      <c r="K58" s="256">
        <f t="shared" si="41"/>
        <v>0</v>
      </c>
      <c r="L58" s="256">
        <f t="shared" si="41"/>
        <v>0</v>
      </c>
      <c r="M58" s="256">
        <f t="shared" si="41"/>
        <v>0</v>
      </c>
      <c r="N58" s="256">
        <f t="shared" si="41"/>
        <v>0</v>
      </c>
      <c r="O58" s="256">
        <f t="shared" si="41"/>
        <v>0</v>
      </c>
      <c r="P58" s="256">
        <f t="shared" si="41"/>
        <v>0</v>
      </c>
      <c r="Q58" s="256">
        <f t="shared" si="41"/>
        <v>0</v>
      </c>
      <c r="R58" s="256">
        <f t="shared" si="41"/>
        <v>0</v>
      </c>
      <c r="S58" s="256">
        <f t="shared" si="41"/>
        <v>0</v>
      </c>
      <c r="T58" s="256">
        <f t="shared" si="41"/>
        <v>0</v>
      </c>
      <c r="U58" s="256">
        <f t="shared" si="41"/>
        <v>0</v>
      </c>
      <c r="V58" s="256">
        <f t="shared" si="41"/>
        <v>0</v>
      </c>
      <c r="W58" s="256">
        <f t="shared" si="41"/>
        <v>0</v>
      </c>
      <c r="X58" s="256">
        <f t="shared" si="41"/>
        <v>0</v>
      </c>
      <c r="Y58" s="256">
        <f t="shared" si="41"/>
        <v>0</v>
      </c>
      <c r="Z58" s="256">
        <f t="shared" si="41"/>
        <v>0</v>
      </c>
      <c r="AA58" s="256">
        <f t="shared" si="41"/>
        <v>0</v>
      </c>
      <c r="AB58" s="256">
        <f t="shared" si="41"/>
        <v>0</v>
      </c>
      <c r="AC58" s="256">
        <f t="shared" si="41"/>
        <v>0</v>
      </c>
      <c r="AD58" s="256">
        <f t="shared" si="41"/>
        <v>0</v>
      </c>
      <c r="AE58" s="256">
        <f t="shared" si="41"/>
        <v>0</v>
      </c>
      <c r="AF58" s="256">
        <f t="shared" si="41"/>
        <v>0</v>
      </c>
      <c r="AG58" s="256">
        <f t="shared" si="41"/>
        <v>0</v>
      </c>
      <c r="AH58" s="256">
        <f t="shared" si="41"/>
        <v>0</v>
      </c>
      <c r="AI58" s="256">
        <f t="shared" si="41"/>
        <v>0</v>
      </c>
      <c r="AJ58" s="256">
        <f t="shared" si="41"/>
        <v>0</v>
      </c>
      <c r="AK58" s="169">
        <f>AJ58</f>
        <v>0</v>
      </c>
      <c r="AL58" s="32"/>
      <c r="AM58" s="32"/>
      <c r="AO58" s="227">
        <v>0</v>
      </c>
      <c r="AP58" s="42">
        <f t="shared" ref="AP58:AP69" si="42">AP57</f>
        <v>0</v>
      </c>
      <c r="AQ58" s="14" t="str">
        <f t="shared" si="5"/>
        <v>素材在庫計画</v>
      </c>
      <c r="AR58" s="43">
        <f t="shared" si="2"/>
        <v>0</v>
      </c>
      <c r="AT58" s="246" t="s">
        <v>60</v>
      </c>
      <c r="AU58" s="60"/>
      <c r="AV58" s="60"/>
      <c r="AW58" s="60"/>
      <c r="AX58" s="60"/>
    </row>
    <row r="59" spans="1:56" ht="18.75" hidden="1" customHeight="1">
      <c r="A59" s="9">
        <v>0</v>
      </c>
      <c r="B59" s="383"/>
      <c r="C59" s="135" t="s">
        <v>14</v>
      </c>
      <c r="D59" s="135"/>
      <c r="E59" s="90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117">
        <f>SUM(E59:AJ59)</f>
        <v>0</v>
      </c>
      <c r="AL59" s="123"/>
      <c r="AM59" s="123"/>
      <c r="AN59" s="211"/>
      <c r="AO59" s="227">
        <v>0</v>
      </c>
      <c r="AP59" s="42">
        <f t="shared" si="42"/>
        <v>0</v>
      </c>
      <c r="AQ59" s="16" t="str">
        <f t="shared" si="5"/>
        <v>圧検加工計画</v>
      </c>
      <c r="AR59" s="44">
        <f t="shared" si="2"/>
        <v>0</v>
      </c>
      <c r="AT59" s="248" t="s">
        <v>61</v>
      </c>
      <c r="AU59" s="60"/>
      <c r="AV59" s="60"/>
      <c r="AW59" s="60"/>
      <c r="AX59" s="60"/>
    </row>
    <row r="60" spans="1:56" ht="18.75" hidden="1" customHeight="1">
      <c r="A60" s="9">
        <v>0</v>
      </c>
      <c r="B60" s="378"/>
      <c r="C60" s="145" t="s">
        <v>15</v>
      </c>
      <c r="D60" s="155">
        <v>0.08</v>
      </c>
      <c r="E60" s="299"/>
      <c r="F60" s="320">
        <f>ROUND(F59*$D60,0)</f>
        <v>0</v>
      </c>
      <c r="G60" s="320">
        <f>ROUND(G59*$D60,0)</f>
        <v>0</v>
      </c>
      <c r="H60" s="320">
        <f>ROUND(H59*$D60,0)</f>
        <v>0</v>
      </c>
      <c r="I60" s="320">
        <f>ROUND(I59*$D60,0)</f>
        <v>0</v>
      </c>
      <c r="J60" s="320">
        <f>ROUND(J59*$D60,0)</f>
        <v>0</v>
      </c>
      <c r="K60" s="320">
        <f t="shared" ref="K60:P60" si="43">ROUND(K59*$D60,0)</f>
        <v>0</v>
      </c>
      <c r="L60" s="320">
        <f t="shared" si="43"/>
        <v>0</v>
      </c>
      <c r="M60" s="320">
        <f t="shared" si="43"/>
        <v>0</v>
      </c>
      <c r="N60" s="320">
        <f t="shared" si="43"/>
        <v>0</v>
      </c>
      <c r="O60" s="320">
        <f t="shared" si="43"/>
        <v>0</v>
      </c>
      <c r="P60" s="320">
        <f t="shared" si="43"/>
        <v>0</v>
      </c>
      <c r="Q60" s="320">
        <f t="shared" ref="Q60:AI60" si="44">ROUND(Q59*$D60,0)</f>
        <v>0</v>
      </c>
      <c r="R60" s="320">
        <f t="shared" si="44"/>
        <v>0</v>
      </c>
      <c r="S60" s="320">
        <f t="shared" si="44"/>
        <v>0</v>
      </c>
      <c r="T60" s="320">
        <f t="shared" si="44"/>
        <v>0</v>
      </c>
      <c r="U60" s="320">
        <f t="shared" si="44"/>
        <v>0</v>
      </c>
      <c r="V60" s="320">
        <f t="shared" si="44"/>
        <v>0</v>
      </c>
      <c r="W60" s="320">
        <f t="shared" si="44"/>
        <v>0</v>
      </c>
      <c r="X60" s="320">
        <f t="shared" si="44"/>
        <v>0</v>
      </c>
      <c r="Y60" s="320">
        <f t="shared" si="44"/>
        <v>0</v>
      </c>
      <c r="Z60" s="320">
        <f t="shared" si="44"/>
        <v>0</v>
      </c>
      <c r="AA60" s="320">
        <f t="shared" si="44"/>
        <v>0</v>
      </c>
      <c r="AB60" s="320">
        <f t="shared" si="44"/>
        <v>0</v>
      </c>
      <c r="AC60" s="320">
        <f t="shared" si="44"/>
        <v>0</v>
      </c>
      <c r="AD60" s="320">
        <f t="shared" si="44"/>
        <v>0</v>
      </c>
      <c r="AE60" s="320">
        <f t="shared" si="44"/>
        <v>0</v>
      </c>
      <c r="AF60" s="320">
        <f t="shared" si="44"/>
        <v>0</v>
      </c>
      <c r="AG60" s="320">
        <f t="shared" si="44"/>
        <v>0</v>
      </c>
      <c r="AH60" s="320">
        <f t="shared" si="44"/>
        <v>0</v>
      </c>
      <c r="AI60" s="320">
        <f t="shared" si="44"/>
        <v>0</v>
      </c>
      <c r="AJ60" s="320">
        <f>ROUND(AJ59*$D60,0)</f>
        <v>0</v>
      </c>
      <c r="AK60" s="128">
        <f>SUM(F60:AJ60)</f>
        <v>0</v>
      </c>
      <c r="AL60" s="32"/>
      <c r="AM60" s="32"/>
      <c r="AO60" s="227">
        <v>0</v>
      </c>
      <c r="AP60" s="42">
        <f t="shared" si="42"/>
        <v>0</v>
      </c>
      <c r="AQ60" s="17" t="str">
        <f t="shared" si="5"/>
        <v>一次漏れ数</v>
      </c>
      <c r="AR60" s="45">
        <f t="shared" si="2"/>
        <v>0</v>
      </c>
      <c r="AT60" s="246" t="s">
        <v>60</v>
      </c>
      <c r="AU60" s="60"/>
      <c r="AV60" s="60"/>
      <c r="AW60" s="60"/>
      <c r="AX60" s="60"/>
    </row>
    <row r="61" spans="1:56" ht="18.75" hidden="1" customHeight="1">
      <c r="A61" s="9">
        <v>0</v>
      </c>
      <c r="B61" s="378"/>
      <c r="C61" s="145" t="s">
        <v>16</v>
      </c>
      <c r="D61" s="155"/>
      <c r="E61" s="282"/>
      <c r="F61" s="321">
        <f t="shared" ref="F61:AJ61" si="45">E61+F60-F62</f>
        <v>0</v>
      </c>
      <c r="G61" s="321">
        <f t="shared" si="45"/>
        <v>0</v>
      </c>
      <c r="H61" s="321">
        <f t="shared" si="45"/>
        <v>0</v>
      </c>
      <c r="I61" s="321">
        <f t="shared" si="45"/>
        <v>0</v>
      </c>
      <c r="J61" s="321">
        <f t="shared" si="45"/>
        <v>0</v>
      </c>
      <c r="K61" s="321">
        <f t="shared" si="45"/>
        <v>0</v>
      </c>
      <c r="L61" s="321">
        <f t="shared" si="45"/>
        <v>0</v>
      </c>
      <c r="M61" s="321">
        <f t="shared" si="45"/>
        <v>0</v>
      </c>
      <c r="N61" s="321">
        <f t="shared" si="45"/>
        <v>0</v>
      </c>
      <c r="O61" s="321">
        <f t="shared" si="45"/>
        <v>0</v>
      </c>
      <c r="P61" s="321">
        <f t="shared" si="45"/>
        <v>0</v>
      </c>
      <c r="Q61" s="321">
        <f t="shared" si="45"/>
        <v>0</v>
      </c>
      <c r="R61" s="321">
        <f t="shared" si="45"/>
        <v>0</v>
      </c>
      <c r="S61" s="321">
        <f t="shared" si="45"/>
        <v>0</v>
      </c>
      <c r="T61" s="321">
        <f t="shared" si="45"/>
        <v>0</v>
      </c>
      <c r="U61" s="321">
        <f t="shared" si="45"/>
        <v>0</v>
      </c>
      <c r="V61" s="321">
        <f t="shared" si="45"/>
        <v>0</v>
      </c>
      <c r="W61" s="321">
        <f t="shared" si="45"/>
        <v>0</v>
      </c>
      <c r="X61" s="321">
        <f t="shared" si="45"/>
        <v>0</v>
      </c>
      <c r="Y61" s="321">
        <f t="shared" si="45"/>
        <v>0</v>
      </c>
      <c r="Z61" s="321">
        <f t="shared" si="45"/>
        <v>0</v>
      </c>
      <c r="AA61" s="321">
        <f t="shared" si="45"/>
        <v>0</v>
      </c>
      <c r="AB61" s="321">
        <f t="shared" si="45"/>
        <v>0</v>
      </c>
      <c r="AC61" s="321">
        <f t="shared" si="45"/>
        <v>0</v>
      </c>
      <c r="AD61" s="321">
        <f t="shared" si="45"/>
        <v>0</v>
      </c>
      <c r="AE61" s="321">
        <f t="shared" si="45"/>
        <v>0</v>
      </c>
      <c r="AF61" s="321">
        <f t="shared" si="45"/>
        <v>0</v>
      </c>
      <c r="AG61" s="321">
        <f t="shared" si="45"/>
        <v>0</v>
      </c>
      <c r="AH61" s="321">
        <f t="shared" si="45"/>
        <v>0</v>
      </c>
      <c r="AI61" s="321">
        <f t="shared" si="45"/>
        <v>0</v>
      </c>
      <c r="AJ61" s="321">
        <f t="shared" si="45"/>
        <v>0</v>
      </c>
      <c r="AK61" s="129">
        <f>AJ61</f>
        <v>0</v>
      </c>
      <c r="AL61" s="32"/>
      <c r="AM61" s="32"/>
      <c r="AO61" s="227">
        <v>0</v>
      </c>
      <c r="AP61" s="42">
        <f t="shared" si="42"/>
        <v>0</v>
      </c>
      <c r="AQ61" s="18" t="str">
        <f t="shared" si="5"/>
        <v>一次漏れ在庫</v>
      </c>
      <c r="AR61" s="46">
        <f t="shared" si="2"/>
        <v>0</v>
      </c>
      <c r="AT61" s="246" t="s">
        <v>60</v>
      </c>
      <c r="AU61" s="60"/>
      <c r="AV61" s="60"/>
      <c r="AW61" s="60"/>
      <c r="AX61" s="60"/>
    </row>
    <row r="62" spans="1:56" ht="18.75" hidden="1" customHeight="1">
      <c r="A62" s="9">
        <v>0</v>
      </c>
      <c r="B62" s="378"/>
      <c r="C62" s="145" t="s">
        <v>17</v>
      </c>
      <c r="D62" s="155"/>
      <c r="E62" s="282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1"/>
      <c r="AH62" s="321"/>
      <c r="AI62" s="321"/>
      <c r="AJ62" s="321"/>
      <c r="AK62" s="129">
        <f>SUM(F62:AJ62)</f>
        <v>0</v>
      </c>
      <c r="AL62" s="32"/>
      <c r="AM62" s="32"/>
      <c r="AO62" s="227">
        <v>0</v>
      </c>
      <c r="AP62" s="42">
        <f t="shared" si="42"/>
        <v>0</v>
      </c>
      <c r="AQ62" s="18" t="str">
        <f t="shared" si="5"/>
        <v>二次圧検計画</v>
      </c>
      <c r="AR62" s="46">
        <f t="shared" si="2"/>
        <v>0</v>
      </c>
      <c r="AT62" s="246" t="s">
        <v>60</v>
      </c>
      <c r="AU62" s="60"/>
      <c r="AV62" s="60"/>
      <c r="AW62" s="60"/>
      <c r="AX62" s="60"/>
    </row>
    <row r="63" spans="1:56" ht="18.75" hidden="1" customHeight="1">
      <c r="A63" s="9">
        <v>0</v>
      </c>
      <c r="B63" s="378"/>
      <c r="C63" s="145" t="s">
        <v>18</v>
      </c>
      <c r="D63" s="155">
        <v>0.5</v>
      </c>
      <c r="E63" s="282"/>
      <c r="F63" s="321">
        <f>ROUND(F62*$D63,0)</f>
        <v>0</v>
      </c>
      <c r="G63" s="321">
        <f>ROUND(G62*$D63,0)</f>
        <v>0</v>
      </c>
      <c r="H63" s="321">
        <f>ROUND(H62*$D63,0)</f>
        <v>0</v>
      </c>
      <c r="I63" s="321">
        <f>ROUND(I62*$D63,0)</f>
        <v>0</v>
      </c>
      <c r="J63" s="321">
        <f>ROUND(J62*$D63,0)</f>
        <v>0</v>
      </c>
      <c r="K63" s="321">
        <f t="shared" ref="K63:P63" si="46">ROUND(K62*$D63,0)</f>
        <v>0</v>
      </c>
      <c r="L63" s="321">
        <f t="shared" si="46"/>
        <v>0</v>
      </c>
      <c r="M63" s="321">
        <f t="shared" si="46"/>
        <v>0</v>
      </c>
      <c r="N63" s="321">
        <f t="shared" si="46"/>
        <v>0</v>
      </c>
      <c r="O63" s="321">
        <f t="shared" si="46"/>
        <v>0</v>
      </c>
      <c r="P63" s="321">
        <f t="shared" si="46"/>
        <v>0</v>
      </c>
      <c r="Q63" s="321">
        <f t="shared" ref="Q63:AI63" si="47">ROUND(Q62*$D63,0)</f>
        <v>0</v>
      </c>
      <c r="R63" s="321">
        <f t="shared" si="47"/>
        <v>0</v>
      </c>
      <c r="S63" s="321">
        <f t="shared" si="47"/>
        <v>0</v>
      </c>
      <c r="T63" s="321">
        <f t="shared" si="47"/>
        <v>0</v>
      </c>
      <c r="U63" s="321">
        <f t="shared" si="47"/>
        <v>0</v>
      </c>
      <c r="V63" s="321">
        <f t="shared" si="47"/>
        <v>0</v>
      </c>
      <c r="W63" s="321">
        <f t="shared" si="47"/>
        <v>0</v>
      </c>
      <c r="X63" s="321">
        <f t="shared" si="47"/>
        <v>0</v>
      </c>
      <c r="Y63" s="321">
        <f t="shared" si="47"/>
        <v>0</v>
      </c>
      <c r="Z63" s="321">
        <f t="shared" si="47"/>
        <v>0</v>
      </c>
      <c r="AA63" s="321">
        <f t="shared" si="47"/>
        <v>0</v>
      </c>
      <c r="AB63" s="321">
        <f t="shared" si="47"/>
        <v>0</v>
      </c>
      <c r="AC63" s="321">
        <f t="shared" si="47"/>
        <v>0</v>
      </c>
      <c r="AD63" s="321">
        <f t="shared" si="47"/>
        <v>0</v>
      </c>
      <c r="AE63" s="321">
        <f t="shared" si="47"/>
        <v>0</v>
      </c>
      <c r="AF63" s="321">
        <f t="shared" si="47"/>
        <v>0</v>
      </c>
      <c r="AG63" s="321">
        <f t="shared" si="47"/>
        <v>0</v>
      </c>
      <c r="AH63" s="321">
        <f t="shared" si="47"/>
        <v>0</v>
      </c>
      <c r="AI63" s="321">
        <f t="shared" si="47"/>
        <v>0</v>
      </c>
      <c r="AJ63" s="321">
        <f>ROUND(AJ62*$D63,0)</f>
        <v>0</v>
      </c>
      <c r="AK63" s="130">
        <f>SUM(F63:AJ63)</f>
        <v>0</v>
      </c>
      <c r="AL63" s="32"/>
      <c r="AM63" s="32"/>
      <c r="AO63" s="227">
        <v>0</v>
      </c>
      <c r="AP63" s="42">
        <f t="shared" si="42"/>
        <v>0</v>
      </c>
      <c r="AQ63" s="14" t="str">
        <f t="shared" si="5"/>
        <v>二次漏れ数（廃却）</v>
      </c>
      <c r="AR63" s="47">
        <f t="shared" si="2"/>
        <v>0</v>
      </c>
      <c r="AT63" s="246" t="s">
        <v>60</v>
      </c>
      <c r="AU63" s="60"/>
      <c r="AV63" s="60"/>
      <c r="AW63" s="60"/>
      <c r="AX63" s="60"/>
    </row>
    <row r="64" spans="1:56" ht="18.75" hidden="1" customHeight="1">
      <c r="A64" s="9">
        <v>0</v>
      </c>
      <c r="B64" s="378"/>
      <c r="C64" s="135" t="s">
        <v>19</v>
      </c>
      <c r="D64" s="136">
        <f>1-D60</f>
        <v>0.92</v>
      </c>
      <c r="E64" s="286"/>
      <c r="F64" s="321">
        <f>(F59-F60)+(F62-F63)</f>
        <v>0</v>
      </c>
      <c r="G64" s="321">
        <f>(G59-G60)+(G62-G63)</f>
        <v>0</v>
      </c>
      <c r="H64" s="321">
        <f>(H59-H60)+(H62-H63)</f>
        <v>0</v>
      </c>
      <c r="I64" s="321">
        <f>(I59-I60)+(I62-I63)</f>
        <v>0</v>
      </c>
      <c r="J64" s="321">
        <f>(J59-J60)+(J62-J63)</f>
        <v>0</v>
      </c>
      <c r="K64" s="321">
        <f t="shared" ref="K64:P64" si="48">(K59-K60)+(K62-K63)</f>
        <v>0</v>
      </c>
      <c r="L64" s="321">
        <f t="shared" si="48"/>
        <v>0</v>
      </c>
      <c r="M64" s="321">
        <f t="shared" si="48"/>
        <v>0</v>
      </c>
      <c r="N64" s="321">
        <f t="shared" si="48"/>
        <v>0</v>
      </c>
      <c r="O64" s="321">
        <f t="shared" si="48"/>
        <v>0</v>
      </c>
      <c r="P64" s="321">
        <f t="shared" si="48"/>
        <v>0</v>
      </c>
      <c r="Q64" s="321">
        <f t="shared" ref="Q64:AI64" si="49">(Q59-Q60)+(Q62-Q63)</f>
        <v>0</v>
      </c>
      <c r="R64" s="321">
        <f t="shared" si="49"/>
        <v>0</v>
      </c>
      <c r="S64" s="321">
        <f t="shared" si="49"/>
        <v>0</v>
      </c>
      <c r="T64" s="321">
        <f t="shared" si="49"/>
        <v>0</v>
      </c>
      <c r="U64" s="321">
        <f t="shared" si="49"/>
        <v>0</v>
      </c>
      <c r="V64" s="321">
        <f t="shared" si="49"/>
        <v>0</v>
      </c>
      <c r="W64" s="321">
        <f t="shared" si="49"/>
        <v>0</v>
      </c>
      <c r="X64" s="321">
        <f t="shared" si="49"/>
        <v>0</v>
      </c>
      <c r="Y64" s="321">
        <f t="shared" si="49"/>
        <v>0</v>
      </c>
      <c r="Z64" s="321">
        <f t="shared" si="49"/>
        <v>0</v>
      </c>
      <c r="AA64" s="321">
        <f t="shared" si="49"/>
        <v>0</v>
      </c>
      <c r="AB64" s="321">
        <f t="shared" si="49"/>
        <v>0</v>
      </c>
      <c r="AC64" s="321">
        <f t="shared" si="49"/>
        <v>0</v>
      </c>
      <c r="AD64" s="321">
        <f t="shared" si="49"/>
        <v>0</v>
      </c>
      <c r="AE64" s="321">
        <f t="shared" si="49"/>
        <v>0</v>
      </c>
      <c r="AF64" s="321">
        <f t="shared" si="49"/>
        <v>0</v>
      </c>
      <c r="AG64" s="321">
        <f t="shared" si="49"/>
        <v>0</v>
      </c>
      <c r="AH64" s="321">
        <f t="shared" si="49"/>
        <v>0</v>
      </c>
      <c r="AI64" s="321">
        <f t="shared" si="49"/>
        <v>0</v>
      </c>
      <c r="AJ64" s="321">
        <f>(AJ59-AJ60)+(AJ62-AJ63)</f>
        <v>0</v>
      </c>
      <c r="AK64" s="117">
        <f>SUM(E64:AJ64)</f>
        <v>0</v>
      </c>
      <c r="AL64" s="82">
        <f>ROUNDUP(AY64*1.1,0)</f>
        <v>0</v>
      </c>
      <c r="AM64" s="82">
        <f>ROUNDUP(AZ64*1.1,0)</f>
        <v>154</v>
      </c>
      <c r="AN64" s="211"/>
      <c r="AO64" s="227">
        <v>0</v>
      </c>
      <c r="AP64" s="42">
        <f t="shared" si="42"/>
        <v>0</v>
      </c>
      <c r="AQ64" s="11" t="str">
        <f t="shared" si="5"/>
        <v>Ｌ３加工計画</v>
      </c>
      <c r="AR64" s="48">
        <f t="shared" si="2"/>
        <v>0</v>
      </c>
      <c r="AT64" s="248" t="s">
        <v>61</v>
      </c>
      <c r="AU64" s="60"/>
      <c r="AV64" s="60"/>
      <c r="AW64" s="60"/>
      <c r="AX64" s="60"/>
      <c r="AY64" s="12">
        <f>AY350</f>
        <v>0</v>
      </c>
      <c r="AZ64" s="12">
        <f>AZ350</f>
        <v>140</v>
      </c>
    </row>
    <row r="65" spans="1:56" ht="18.75" hidden="1" customHeight="1">
      <c r="A65" s="9">
        <v>0</v>
      </c>
      <c r="B65" s="384"/>
      <c r="C65" s="109" t="s">
        <v>20</v>
      </c>
      <c r="D65" s="109"/>
      <c r="E65" s="290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  <c r="AH65" s="321"/>
      <c r="AI65" s="321"/>
      <c r="AJ65" s="321"/>
      <c r="AK65" s="104">
        <f>SUM(F65:AJ65)</f>
        <v>0</v>
      </c>
      <c r="AL65" s="112"/>
      <c r="AM65" s="112"/>
      <c r="AN65" s="207"/>
      <c r="AO65" s="227">
        <v>0</v>
      </c>
      <c r="AP65" s="42">
        <f t="shared" si="42"/>
        <v>0</v>
      </c>
      <c r="AQ65" s="19" t="str">
        <f t="shared" si="5"/>
        <v>組立計画</v>
      </c>
      <c r="AR65" s="49">
        <f t="shared" si="2"/>
        <v>0</v>
      </c>
      <c r="AT65" s="63" t="s">
        <v>62</v>
      </c>
      <c r="AU65" s="60"/>
      <c r="AV65" s="60"/>
      <c r="AW65" s="60"/>
      <c r="AX65" s="60"/>
    </row>
    <row r="66" spans="1:56" ht="18.75" hidden="1" customHeight="1">
      <c r="A66" s="9">
        <v>0</v>
      </c>
      <c r="B66" s="378"/>
      <c r="C66" s="113" t="s">
        <v>66</v>
      </c>
      <c r="D66" s="113"/>
      <c r="E66" s="293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107">
        <f>SUM(F66:AJ66)</f>
        <v>0</v>
      </c>
      <c r="AL66" s="75"/>
      <c r="AM66" s="75"/>
      <c r="AN66" s="207"/>
      <c r="AO66" s="227">
        <v>0</v>
      </c>
      <c r="AP66" s="42">
        <f t="shared" si="42"/>
        <v>0</v>
      </c>
      <c r="AQ66" s="20" t="str">
        <f t="shared" si="5"/>
        <v>ＳＰ</v>
      </c>
      <c r="AR66" s="50">
        <f t="shared" si="2"/>
        <v>0</v>
      </c>
      <c r="AT66" s="63" t="s">
        <v>62</v>
      </c>
      <c r="AU66" s="60"/>
      <c r="AV66" s="60"/>
      <c r="AW66" s="60"/>
      <c r="AX66" s="60"/>
    </row>
    <row r="67" spans="1:56" ht="18.75" hidden="1" customHeight="1">
      <c r="A67" s="9">
        <v>0</v>
      </c>
      <c r="B67" s="326"/>
      <c r="C67" s="145" t="s">
        <v>21</v>
      </c>
      <c r="D67" s="145"/>
      <c r="E67" s="277"/>
      <c r="F67" s="396">
        <f t="shared" ref="F67:AJ67" si="50">SUM(M65:M66)</f>
        <v>0</v>
      </c>
      <c r="G67" s="396">
        <f t="shared" si="50"/>
        <v>0</v>
      </c>
      <c r="H67" s="396">
        <f t="shared" si="50"/>
        <v>0</v>
      </c>
      <c r="I67" s="396">
        <f t="shared" si="50"/>
        <v>0</v>
      </c>
      <c r="J67" s="396">
        <f t="shared" si="50"/>
        <v>0</v>
      </c>
      <c r="K67" s="396">
        <f t="shared" si="50"/>
        <v>0</v>
      </c>
      <c r="L67" s="396">
        <f t="shared" si="50"/>
        <v>0</v>
      </c>
      <c r="M67" s="396">
        <f t="shared" si="50"/>
        <v>0</v>
      </c>
      <c r="N67" s="396">
        <f t="shared" si="50"/>
        <v>0</v>
      </c>
      <c r="O67" s="396">
        <f t="shared" si="50"/>
        <v>0</v>
      </c>
      <c r="P67" s="396">
        <f t="shared" si="50"/>
        <v>0</v>
      </c>
      <c r="Q67" s="396">
        <f t="shared" si="50"/>
        <v>0</v>
      </c>
      <c r="R67" s="396">
        <f t="shared" si="50"/>
        <v>0</v>
      </c>
      <c r="S67" s="396">
        <f t="shared" si="50"/>
        <v>0</v>
      </c>
      <c r="T67" s="396">
        <f t="shared" si="50"/>
        <v>0</v>
      </c>
      <c r="U67" s="396">
        <f t="shared" si="50"/>
        <v>0</v>
      </c>
      <c r="V67" s="396">
        <f t="shared" si="50"/>
        <v>0</v>
      </c>
      <c r="W67" s="396">
        <f t="shared" si="50"/>
        <v>0</v>
      </c>
      <c r="X67" s="396">
        <f t="shared" si="50"/>
        <v>0</v>
      </c>
      <c r="Y67" s="396">
        <f t="shared" si="50"/>
        <v>0</v>
      </c>
      <c r="Z67" s="396">
        <f t="shared" si="50"/>
        <v>0</v>
      </c>
      <c r="AA67" s="396">
        <f t="shared" si="50"/>
        <v>0</v>
      </c>
      <c r="AB67" s="396">
        <f t="shared" si="50"/>
        <v>0</v>
      </c>
      <c r="AC67" s="396">
        <f t="shared" si="50"/>
        <v>0</v>
      </c>
      <c r="AD67" s="396">
        <f t="shared" si="50"/>
        <v>0</v>
      </c>
      <c r="AE67" s="396">
        <f t="shared" si="50"/>
        <v>0</v>
      </c>
      <c r="AF67" s="396">
        <f t="shared" si="50"/>
        <v>0</v>
      </c>
      <c r="AG67" s="396">
        <f t="shared" si="50"/>
        <v>0</v>
      </c>
      <c r="AH67" s="396">
        <f t="shared" si="50"/>
        <v>0</v>
      </c>
      <c r="AI67" s="396">
        <f t="shared" si="50"/>
        <v>0</v>
      </c>
      <c r="AJ67" s="396">
        <f t="shared" si="50"/>
        <v>0</v>
      </c>
      <c r="AK67" s="131">
        <f>SUM(F67:AJ67)</f>
        <v>0</v>
      </c>
      <c r="AL67" s="32"/>
      <c r="AM67" s="32"/>
      <c r="AO67" s="227">
        <v>0</v>
      </c>
      <c r="AP67" s="42">
        <f t="shared" si="42"/>
        <v>0</v>
      </c>
      <c r="AQ67" s="21" t="str">
        <f t="shared" si="5"/>
        <v>解体</v>
      </c>
      <c r="AR67" s="51">
        <f t="shared" si="2"/>
        <v>0</v>
      </c>
      <c r="AT67" s="246" t="s">
        <v>60</v>
      </c>
      <c r="AU67" s="60"/>
      <c r="AV67" s="60"/>
      <c r="AW67" s="60"/>
      <c r="AX67" s="60"/>
    </row>
    <row r="68" spans="1:56" ht="18.75" hidden="1" customHeight="1">
      <c r="A68" s="9">
        <v>0</v>
      </c>
      <c r="B68" s="379"/>
      <c r="C68" s="145" t="s">
        <v>22</v>
      </c>
      <c r="D68" s="145"/>
      <c r="E68" s="68"/>
      <c r="F68" s="260">
        <f t="shared" ref="F68:AJ68" si="51">E68+F64-F67</f>
        <v>0</v>
      </c>
      <c r="G68" s="260">
        <f t="shared" si="51"/>
        <v>0</v>
      </c>
      <c r="H68" s="260">
        <f t="shared" si="51"/>
        <v>0</v>
      </c>
      <c r="I68" s="260">
        <f t="shared" si="51"/>
        <v>0</v>
      </c>
      <c r="J68" s="260">
        <f t="shared" si="51"/>
        <v>0</v>
      </c>
      <c r="K68" s="260">
        <f t="shared" si="51"/>
        <v>0</v>
      </c>
      <c r="L68" s="260">
        <f t="shared" si="51"/>
        <v>0</v>
      </c>
      <c r="M68" s="260">
        <f t="shared" si="51"/>
        <v>0</v>
      </c>
      <c r="N68" s="260">
        <f t="shared" si="51"/>
        <v>0</v>
      </c>
      <c r="O68" s="260">
        <f t="shared" si="51"/>
        <v>0</v>
      </c>
      <c r="P68" s="260">
        <f t="shared" si="51"/>
        <v>0</v>
      </c>
      <c r="Q68" s="260">
        <f t="shared" si="51"/>
        <v>0</v>
      </c>
      <c r="R68" s="260">
        <f t="shared" si="51"/>
        <v>0</v>
      </c>
      <c r="S68" s="260">
        <f t="shared" si="51"/>
        <v>0</v>
      </c>
      <c r="T68" s="260">
        <f t="shared" si="51"/>
        <v>0</v>
      </c>
      <c r="U68" s="260">
        <f t="shared" si="51"/>
        <v>0</v>
      </c>
      <c r="V68" s="260">
        <f t="shared" si="51"/>
        <v>0</v>
      </c>
      <c r="W68" s="260">
        <f t="shared" si="51"/>
        <v>0</v>
      </c>
      <c r="X68" s="260">
        <f t="shared" si="51"/>
        <v>0</v>
      </c>
      <c r="Y68" s="260">
        <f t="shared" si="51"/>
        <v>0</v>
      </c>
      <c r="Z68" s="260">
        <f t="shared" si="51"/>
        <v>0</v>
      </c>
      <c r="AA68" s="260">
        <f t="shared" si="51"/>
        <v>0</v>
      </c>
      <c r="AB68" s="260">
        <f t="shared" si="51"/>
        <v>0</v>
      </c>
      <c r="AC68" s="260">
        <f t="shared" si="51"/>
        <v>0</v>
      </c>
      <c r="AD68" s="260">
        <f t="shared" si="51"/>
        <v>0</v>
      </c>
      <c r="AE68" s="260">
        <f t="shared" si="51"/>
        <v>0</v>
      </c>
      <c r="AF68" s="260">
        <f t="shared" si="51"/>
        <v>0</v>
      </c>
      <c r="AG68" s="260">
        <f t="shared" si="51"/>
        <v>0</v>
      </c>
      <c r="AH68" s="260">
        <f t="shared" si="51"/>
        <v>0</v>
      </c>
      <c r="AI68" s="260">
        <f t="shared" si="51"/>
        <v>0</v>
      </c>
      <c r="AJ68" s="260">
        <f t="shared" si="51"/>
        <v>0</v>
      </c>
      <c r="AK68" s="132"/>
      <c r="AL68" s="32"/>
      <c r="AM68" s="32"/>
      <c r="AO68" s="227"/>
      <c r="AP68" s="42">
        <f t="shared" si="42"/>
        <v>0</v>
      </c>
      <c r="AQ68" s="22" t="str">
        <f t="shared" si="5"/>
        <v>解体在庫</v>
      </c>
      <c r="AR68" s="52">
        <f t="shared" si="2"/>
        <v>0</v>
      </c>
      <c r="AT68" s="246" t="s">
        <v>60</v>
      </c>
      <c r="AU68" s="60"/>
      <c r="AV68" s="60"/>
      <c r="AW68" s="60"/>
      <c r="AX68" s="60"/>
    </row>
    <row r="69" spans="1:56" ht="19.5" hidden="1" customHeight="1" thickBot="1">
      <c r="A69" s="9">
        <v>0</v>
      </c>
      <c r="B69" s="380"/>
      <c r="C69" s="34" t="s">
        <v>23</v>
      </c>
      <c r="D69" s="34"/>
      <c r="E69" s="297"/>
      <c r="F69" s="395">
        <f t="shared" ref="F69:AJ69" si="52">E69+F64-F65-F66</f>
        <v>0</v>
      </c>
      <c r="G69" s="395">
        <f t="shared" si="52"/>
        <v>0</v>
      </c>
      <c r="H69" s="395">
        <f t="shared" si="52"/>
        <v>0</v>
      </c>
      <c r="I69" s="395">
        <f t="shared" si="52"/>
        <v>0</v>
      </c>
      <c r="J69" s="395">
        <f t="shared" si="52"/>
        <v>0</v>
      </c>
      <c r="K69" s="395">
        <f t="shared" si="52"/>
        <v>0</v>
      </c>
      <c r="L69" s="395">
        <f t="shared" si="52"/>
        <v>0</v>
      </c>
      <c r="M69" s="395">
        <f t="shared" si="52"/>
        <v>0</v>
      </c>
      <c r="N69" s="395">
        <f t="shared" si="52"/>
        <v>0</v>
      </c>
      <c r="O69" s="395">
        <f t="shared" si="52"/>
        <v>0</v>
      </c>
      <c r="P69" s="395">
        <f t="shared" si="52"/>
        <v>0</v>
      </c>
      <c r="Q69" s="395">
        <f t="shared" si="52"/>
        <v>0</v>
      </c>
      <c r="R69" s="395">
        <f t="shared" si="52"/>
        <v>0</v>
      </c>
      <c r="S69" s="395">
        <f t="shared" si="52"/>
        <v>0</v>
      </c>
      <c r="T69" s="395">
        <f t="shared" si="52"/>
        <v>0</v>
      </c>
      <c r="U69" s="395">
        <f t="shared" si="52"/>
        <v>0</v>
      </c>
      <c r="V69" s="395">
        <f t="shared" si="52"/>
        <v>0</v>
      </c>
      <c r="W69" s="395">
        <f t="shared" si="52"/>
        <v>0</v>
      </c>
      <c r="X69" s="395">
        <f t="shared" si="52"/>
        <v>0</v>
      </c>
      <c r="Y69" s="395">
        <f t="shared" si="52"/>
        <v>0</v>
      </c>
      <c r="Z69" s="395">
        <f t="shared" si="52"/>
        <v>0</v>
      </c>
      <c r="AA69" s="395">
        <f t="shared" si="52"/>
        <v>0</v>
      </c>
      <c r="AB69" s="395">
        <f t="shared" si="52"/>
        <v>0</v>
      </c>
      <c r="AC69" s="395">
        <f t="shared" si="52"/>
        <v>0</v>
      </c>
      <c r="AD69" s="395">
        <f t="shared" si="52"/>
        <v>0</v>
      </c>
      <c r="AE69" s="395">
        <f t="shared" si="52"/>
        <v>0</v>
      </c>
      <c r="AF69" s="395">
        <f t="shared" si="52"/>
        <v>0</v>
      </c>
      <c r="AG69" s="395">
        <f t="shared" si="52"/>
        <v>0</v>
      </c>
      <c r="AH69" s="395">
        <f t="shared" si="52"/>
        <v>0</v>
      </c>
      <c r="AI69" s="395">
        <f t="shared" si="52"/>
        <v>0</v>
      </c>
      <c r="AJ69" s="395">
        <f t="shared" si="52"/>
        <v>0</v>
      </c>
      <c r="AK69" s="222">
        <f>AJ69</f>
        <v>0</v>
      </c>
      <c r="AL69" s="32"/>
      <c r="AM69" s="32"/>
      <c r="AN69" s="9">
        <f>AK69-AL65</f>
        <v>0</v>
      </c>
      <c r="AO69" s="227">
        <v>0</v>
      </c>
      <c r="AP69" s="53">
        <f t="shared" si="42"/>
        <v>0</v>
      </c>
      <c r="AQ69" s="24" t="str">
        <f t="shared" si="5"/>
        <v>完成品在庫</v>
      </c>
      <c r="AR69" s="54">
        <f t="shared" ref="AR69:AR132" si="53">AK69</f>
        <v>0</v>
      </c>
      <c r="AT69" s="246" t="s">
        <v>60</v>
      </c>
      <c r="AU69" s="60"/>
      <c r="AV69" s="60"/>
      <c r="AW69" s="60"/>
      <c r="AX69" s="60"/>
      <c r="BD69" s="250">
        <f>MIN(F69:AJ69)</f>
        <v>0</v>
      </c>
    </row>
    <row r="70" spans="1:56" ht="19.5" hidden="1" customHeight="1">
      <c r="A70" s="9">
        <v>1</v>
      </c>
      <c r="B70" s="385"/>
      <c r="C70" s="101" t="s">
        <v>12</v>
      </c>
      <c r="D70" s="101"/>
      <c r="E70" s="88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98">
        <f>SUM(F70:AJ70)</f>
        <v>0</v>
      </c>
      <c r="AL70" s="96">
        <f>ROUNDUP(AL77/0.92,0)</f>
        <v>0</v>
      </c>
      <c r="AM70" s="96">
        <f>ROUNDUP(AM77/0.92,0)</f>
        <v>0</v>
      </c>
      <c r="AN70" s="251"/>
      <c r="AO70" s="227">
        <v>0</v>
      </c>
      <c r="AP70" s="40">
        <f>B70</f>
        <v>0</v>
      </c>
      <c r="AQ70" s="29" t="str">
        <f t="shared" ref="AQ70:AQ133" si="54">C70</f>
        <v>素材納入計画</v>
      </c>
      <c r="AR70" s="41">
        <f t="shared" si="53"/>
        <v>0</v>
      </c>
      <c r="AT70" s="247" t="s">
        <v>59</v>
      </c>
      <c r="AU70" s="60"/>
      <c r="AV70" s="60"/>
      <c r="AW70" s="60"/>
      <c r="AX70" s="60"/>
    </row>
    <row r="71" spans="1:56" ht="19.5" hidden="1" customHeight="1">
      <c r="A71" s="9">
        <v>1</v>
      </c>
      <c r="B71" s="326"/>
      <c r="C71" s="145" t="s">
        <v>125</v>
      </c>
      <c r="D71" s="154"/>
      <c r="E71" s="35"/>
      <c r="F71" s="256">
        <f t="shared" ref="F71:AJ71" si="55">E71+F70-F72</f>
        <v>0</v>
      </c>
      <c r="G71" s="256">
        <f t="shared" si="55"/>
        <v>0</v>
      </c>
      <c r="H71" s="256">
        <f t="shared" si="55"/>
        <v>0</v>
      </c>
      <c r="I71" s="256">
        <f t="shared" si="55"/>
        <v>0</v>
      </c>
      <c r="J71" s="256">
        <f t="shared" si="55"/>
        <v>0</v>
      </c>
      <c r="K71" s="256">
        <f t="shared" si="55"/>
        <v>0</v>
      </c>
      <c r="L71" s="256">
        <f t="shared" si="55"/>
        <v>0</v>
      </c>
      <c r="M71" s="256">
        <f t="shared" si="55"/>
        <v>0</v>
      </c>
      <c r="N71" s="256">
        <f t="shared" si="55"/>
        <v>0</v>
      </c>
      <c r="O71" s="256">
        <f t="shared" si="55"/>
        <v>0</v>
      </c>
      <c r="P71" s="256">
        <f t="shared" si="55"/>
        <v>0</v>
      </c>
      <c r="Q71" s="256">
        <f t="shared" si="55"/>
        <v>0</v>
      </c>
      <c r="R71" s="256">
        <f t="shared" si="55"/>
        <v>0</v>
      </c>
      <c r="S71" s="256">
        <f t="shared" si="55"/>
        <v>0</v>
      </c>
      <c r="T71" s="256">
        <f t="shared" si="55"/>
        <v>0</v>
      </c>
      <c r="U71" s="256">
        <f t="shared" si="55"/>
        <v>0</v>
      </c>
      <c r="V71" s="256">
        <f t="shared" si="55"/>
        <v>0</v>
      </c>
      <c r="W71" s="256">
        <f t="shared" si="55"/>
        <v>0</v>
      </c>
      <c r="X71" s="256">
        <f t="shared" si="55"/>
        <v>0</v>
      </c>
      <c r="Y71" s="256">
        <f t="shared" si="55"/>
        <v>0</v>
      </c>
      <c r="Z71" s="256">
        <f t="shared" si="55"/>
        <v>0</v>
      </c>
      <c r="AA71" s="256">
        <f t="shared" si="55"/>
        <v>0</v>
      </c>
      <c r="AB71" s="256">
        <f t="shared" si="55"/>
        <v>0</v>
      </c>
      <c r="AC71" s="256">
        <f t="shared" si="55"/>
        <v>0</v>
      </c>
      <c r="AD71" s="256">
        <f t="shared" si="55"/>
        <v>0</v>
      </c>
      <c r="AE71" s="256">
        <f t="shared" si="55"/>
        <v>0</v>
      </c>
      <c r="AF71" s="256">
        <f t="shared" si="55"/>
        <v>0</v>
      </c>
      <c r="AG71" s="256">
        <f t="shared" si="55"/>
        <v>0</v>
      </c>
      <c r="AH71" s="256">
        <f t="shared" si="55"/>
        <v>0</v>
      </c>
      <c r="AI71" s="256">
        <f t="shared" si="55"/>
        <v>0</v>
      </c>
      <c r="AJ71" s="256">
        <f t="shared" si="55"/>
        <v>0</v>
      </c>
      <c r="AK71" s="169">
        <f>AJ71</f>
        <v>0</v>
      </c>
      <c r="AL71" s="32"/>
      <c r="AM71" s="32"/>
      <c r="AO71" s="227">
        <v>0</v>
      </c>
      <c r="AP71" s="42">
        <f t="shared" ref="AP71:AP82" si="56">AP70</f>
        <v>0</v>
      </c>
      <c r="AQ71" s="14" t="str">
        <f t="shared" si="54"/>
        <v>素材在庫計画</v>
      </c>
      <c r="AR71" s="43">
        <f t="shared" si="53"/>
        <v>0</v>
      </c>
      <c r="AT71" s="246" t="s">
        <v>60</v>
      </c>
      <c r="AU71" s="60"/>
      <c r="AV71" s="60"/>
      <c r="AW71" s="60"/>
      <c r="AX71" s="60"/>
    </row>
    <row r="72" spans="1:56" ht="18.75" hidden="1" customHeight="1">
      <c r="A72" s="9">
        <v>1</v>
      </c>
      <c r="B72" s="378"/>
      <c r="C72" s="135" t="s">
        <v>14</v>
      </c>
      <c r="D72" s="135"/>
      <c r="E72" s="90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117">
        <f>SUM(E72:AJ72)</f>
        <v>0</v>
      </c>
      <c r="AL72" s="123"/>
      <c r="AM72" s="123"/>
      <c r="AN72" s="211"/>
      <c r="AO72" s="227">
        <v>0</v>
      </c>
      <c r="AP72" s="42">
        <f t="shared" si="56"/>
        <v>0</v>
      </c>
      <c r="AQ72" s="16" t="str">
        <f t="shared" si="54"/>
        <v>圧検加工計画</v>
      </c>
      <c r="AR72" s="44">
        <f t="shared" si="53"/>
        <v>0</v>
      </c>
      <c r="AT72" s="248" t="s">
        <v>61</v>
      </c>
      <c r="AU72" s="60"/>
      <c r="AV72" s="60"/>
      <c r="AW72" s="60"/>
      <c r="AX72" s="60"/>
    </row>
    <row r="73" spans="1:56" ht="18.75" hidden="1" customHeight="1">
      <c r="A73" s="9">
        <v>0</v>
      </c>
      <c r="B73" s="378"/>
      <c r="C73" s="146" t="s">
        <v>15</v>
      </c>
      <c r="D73" s="147">
        <v>0.08</v>
      </c>
      <c r="E73" s="80"/>
      <c r="F73" s="257">
        <f>ROUND(F72*$D73,0)</f>
        <v>0</v>
      </c>
      <c r="G73" s="257">
        <f>ROUND(G72*$D73,0)</f>
        <v>0</v>
      </c>
      <c r="H73" s="257">
        <f>ROUND(H72*$D73,0)</f>
        <v>0</v>
      </c>
      <c r="I73" s="257">
        <f>ROUND(I72*$D73,0)</f>
        <v>0</v>
      </c>
      <c r="J73" s="257">
        <f>ROUND(J72*$D73,0)</f>
        <v>0</v>
      </c>
      <c r="K73" s="257">
        <f t="shared" ref="K73:P73" si="57">ROUND(K72*$D73,0)</f>
        <v>0</v>
      </c>
      <c r="L73" s="257">
        <f t="shared" si="57"/>
        <v>0</v>
      </c>
      <c r="M73" s="257">
        <f t="shared" si="57"/>
        <v>0</v>
      </c>
      <c r="N73" s="257">
        <f t="shared" si="57"/>
        <v>0</v>
      </c>
      <c r="O73" s="257">
        <f t="shared" si="57"/>
        <v>0</v>
      </c>
      <c r="P73" s="257">
        <f t="shared" si="57"/>
        <v>0</v>
      </c>
      <c r="Q73" s="257">
        <f t="shared" ref="Q73:AI73" si="58">ROUND(Q72*$D73,0)</f>
        <v>0</v>
      </c>
      <c r="R73" s="257">
        <f t="shared" si="58"/>
        <v>0</v>
      </c>
      <c r="S73" s="257">
        <f t="shared" si="58"/>
        <v>0</v>
      </c>
      <c r="T73" s="257">
        <f t="shared" si="58"/>
        <v>0</v>
      </c>
      <c r="U73" s="257">
        <f t="shared" si="58"/>
        <v>0</v>
      </c>
      <c r="V73" s="257">
        <f t="shared" si="58"/>
        <v>0</v>
      </c>
      <c r="W73" s="257">
        <f t="shared" si="58"/>
        <v>0</v>
      </c>
      <c r="X73" s="257">
        <f t="shared" si="58"/>
        <v>0</v>
      </c>
      <c r="Y73" s="257">
        <f t="shared" si="58"/>
        <v>0</v>
      </c>
      <c r="Z73" s="257">
        <f t="shared" si="58"/>
        <v>0</v>
      </c>
      <c r="AA73" s="257">
        <f t="shared" si="58"/>
        <v>0</v>
      </c>
      <c r="AB73" s="257">
        <f t="shared" si="58"/>
        <v>0</v>
      </c>
      <c r="AC73" s="257">
        <f t="shared" si="58"/>
        <v>0</v>
      </c>
      <c r="AD73" s="257">
        <f t="shared" si="58"/>
        <v>0</v>
      </c>
      <c r="AE73" s="257">
        <f t="shared" si="58"/>
        <v>0</v>
      </c>
      <c r="AF73" s="257">
        <f t="shared" si="58"/>
        <v>0</v>
      </c>
      <c r="AG73" s="257">
        <f t="shared" si="58"/>
        <v>0</v>
      </c>
      <c r="AH73" s="257">
        <f t="shared" si="58"/>
        <v>0</v>
      </c>
      <c r="AI73" s="257">
        <f t="shared" si="58"/>
        <v>0</v>
      </c>
      <c r="AJ73" s="257">
        <f>ROUND(AJ72*$D73,0)</f>
        <v>0</v>
      </c>
      <c r="AK73" s="128">
        <f>SUM(F73:AJ73)</f>
        <v>0</v>
      </c>
      <c r="AL73" s="32"/>
      <c r="AM73" s="32"/>
      <c r="AO73" s="227">
        <v>0</v>
      </c>
      <c r="AP73" s="42">
        <f t="shared" si="56"/>
        <v>0</v>
      </c>
      <c r="AQ73" s="17" t="str">
        <f t="shared" si="54"/>
        <v>一次漏れ数</v>
      </c>
      <c r="AR73" s="45">
        <f t="shared" si="53"/>
        <v>0</v>
      </c>
      <c r="AT73" s="246" t="s">
        <v>60</v>
      </c>
      <c r="AU73" s="60"/>
      <c r="AV73" s="60"/>
      <c r="AW73" s="60"/>
      <c r="AX73" s="60"/>
    </row>
    <row r="74" spans="1:56" ht="18.75" hidden="1" customHeight="1">
      <c r="A74" s="9">
        <v>0</v>
      </c>
      <c r="B74" s="378"/>
      <c r="C74" s="148" t="s">
        <v>16</v>
      </c>
      <c r="D74" s="149"/>
      <c r="E74" s="66"/>
      <c r="F74" s="255">
        <f t="shared" ref="F74:AJ74" si="59">E74+F73-F75</f>
        <v>0</v>
      </c>
      <c r="G74" s="255">
        <f t="shared" si="59"/>
        <v>0</v>
      </c>
      <c r="H74" s="255">
        <f t="shared" si="59"/>
        <v>0</v>
      </c>
      <c r="I74" s="255">
        <f t="shared" si="59"/>
        <v>0</v>
      </c>
      <c r="J74" s="255">
        <f t="shared" si="59"/>
        <v>0</v>
      </c>
      <c r="K74" s="255">
        <f t="shared" si="59"/>
        <v>0</v>
      </c>
      <c r="L74" s="255">
        <f t="shared" si="59"/>
        <v>0</v>
      </c>
      <c r="M74" s="255">
        <f t="shared" si="59"/>
        <v>0</v>
      </c>
      <c r="N74" s="255">
        <f t="shared" si="59"/>
        <v>0</v>
      </c>
      <c r="O74" s="255">
        <f t="shared" si="59"/>
        <v>0</v>
      </c>
      <c r="P74" s="255">
        <f t="shared" si="59"/>
        <v>0</v>
      </c>
      <c r="Q74" s="255">
        <f t="shared" si="59"/>
        <v>0</v>
      </c>
      <c r="R74" s="255">
        <f t="shared" si="59"/>
        <v>0</v>
      </c>
      <c r="S74" s="255">
        <f t="shared" si="59"/>
        <v>0</v>
      </c>
      <c r="T74" s="255">
        <f t="shared" si="59"/>
        <v>0</v>
      </c>
      <c r="U74" s="255">
        <f t="shared" si="59"/>
        <v>0</v>
      </c>
      <c r="V74" s="255">
        <f t="shared" si="59"/>
        <v>0</v>
      </c>
      <c r="W74" s="255">
        <f t="shared" si="59"/>
        <v>0</v>
      </c>
      <c r="X74" s="255">
        <f t="shared" si="59"/>
        <v>0</v>
      </c>
      <c r="Y74" s="255">
        <f t="shared" si="59"/>
        <v>0</v>
      </c>
      <c r="Z74" s="255">
        <f t="shared" si="59"/>
        <v>0</v>
      </c>
      <c r="AA74" s="255">
        <f t="shared" si="59"/>
        <v>0</v>
      </c>
      <c r="AB74" s="255">
        <f t="shared" si="59"/>
        <v>0</v>
      </c>
      <c r="AC74" s="255">
        <f t="shared" si="59"/>
        <v>0</v>
      </c>
      <c r="AD74" s="255">
        <f t="shared" si="59"/>
        <v>0</v>
      </c>
      <c r="AE74" s="255">
        <f t="shared" si="59"/>
        <v>0</v>
      </c>
      <c r="AF74" s="255">
        <f t="shared" si="59"/>
        <v>0</v>
      </c>
      <c r="AG74" s="255">
        <f t="shared" si="59"/>
        <v>0</v>
      </c>
      <c r="AH74" s="255">
        <f t="shared" si="59"/>
        <v>0</v>
      </c>
      <c r="AI74" s="255">
        <f t="shared" si="59"/>
        <v>0</v>
      </c>
      <c r="AJ74" s="255">
        <f t="shared" si="59"/>
        <v>0</v>
      </c>
      <c r="AK74" s="129">
        <f>AJ74</f>
        <v>0</v>
      </c>
      <c r="AL74" s="32"/>
      <c r="AM74" s="32"/>
      <c r="AO74" s="227">
        <v>0</v>
      </c>
      <c r="AP74" s="42">
        <f t="shared" si="56"/>
        <v>0</v>
      </c>
      <c r="AQ74" s="18" t="str">
        <f t="shared" si="54"/>
        <v>一次漏れ在庫</v>
      </c>
      <c r="AR74" s="46">
        <f t="shared" si="53"/>
        <v>0</v>
      </c>
      <c r="AT74" s="246" t="s">
        <v>60</v>
      </c>
      <c r="AU74" s="61"/>
      <c r="AV74" s="61"/>
      <c r="AW74" s="61"/>
      <c r="AX74" s="61"/>
    </row>
    <row r="75" spans="1:56" ht="18.75" hidden="1" customHeight="1">
      <c r="A75" s="9">
        <v>0</v>
      </c>
      <c r="B75" s="378"/>
      <c r="C75" s="148" t="s">
        <v>17</v>
      </c>
      <c r="D75" s="149"/>
      <c r="E75" s="80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  <c r="AD75" s="255"/>
      <c r="AE75" s="255"/>
      <c r="AF75" s="255"/>
      <c r="AG75" s="255"/>
      <c r="AH75" s="255"/>
      <c r="AI75" s="255"/>
      <c r="AJ75" s="255"/>
      <c r="AK75" s="129">
        <f>SUM(F75:AJ75)</f>
        <v>0</v>
      </c>
      <c r="AL75" s="32"/>
      <c r="AM75" s="32"/>
      <c r="AO75" s="227">
        <v>0</v>
      </c>
      <c r="AP75" s="42">
        <f t="shared" si="56"/>
        <v>0</v>
      </c>
      <c r="AQ75" s="18" t="str">
        <f t="shared" si="54"/>
        <v>二次圧検計画</v>
      </c>
      <c r="AR75" s="46">
        <f t="shared" si="53"/>
        <v>0</v>
      </c>
      <c r="AT75" s="246" t="s">
        <v>60</v>
      </c>
      <c r="AU75" s="61"/>
      <c r="AV75" s="61"/>
      <c r="AW75" s="61"/>
      <c r="AX75" s="61"/>
    </row>
    <row r="76" spans="1:56" ht="18.75" hidden="1" customHeight="1">
      <c r="A76" s="9">
        <v>0</v>
      </c>
      <c r="B76" s="378"/>
      <c r="C76" s="150" t="s">
        <v>18</v>
      </c>
      <c r="D76" s="151">
        <v>0.5</v>
      </c>
      <c r="E76" s="81"/>
      <c r="F76" s="258">
        <f>ROUND(F75*$D76,0)</f>
        <v>0</v>
      </c>
      <c r="G76" s="258">
        <f>ROUND(G75*$D76,0)</f>
        <v>0</v>
      </c>
      <c r="H76" s="258">
        <f>ROUND(H75*$D76,0)</f>
        <v>0</v>
      </c>
      <c r="I76" s="258">
        <f>ROUND(I75*$D76,0)</f>
        <v>0</v>
      </c>
      <c r="J76" s="258">
        <f>ROUND(J75*$D76,0)</f>
        <v>0</v>
      </c>
      <c r="K76" s="258">
        <f t="shared" ref="K76:P76" si="60">ROUND(K75*$D76,0)</f>
        <v>0</v>
      </c>
      <c r="L76" s="258">
        <f t="shared" si="60"/>
        <v>0</v>
      </c>
      <c r="M76" s="258">
        <f t="shared" si="60"/>
        <v>0</v>
      </c>
      <c r="N76" s="258">
        <f t="shared" si="60"/>
        <v>0</v>
      </c>
      <c r="O76" s="258">
        <f t="shared" si="60"/>
        <v>0</v>
      </c>
      <c r="P76" s="258">
        <f t="shared" si="60"/>
        <v>0</v>
      </c>
      <c r="Q76" s="258">
        <f t="shared" ref="Q76:AI76" si="61">ROUND(Q75*$D76,0)</f>
        <v>0</v>
      </c>
      <c r="R76" s="258">
        <f t="shared" si="61"/>
        <v>0</v>
      </c>
      <c r="S76" s="258">
        <f t="shared" si="61"/>
        <v>0</v>
      </c>
      <c r="T76" s="258">
        <f t="shared" si="61"/>
        <v>0</v>
      </c>
      <c r="U76" s="258">
        <f t="shared" si="61"/>
        <v>0</v>
      </c>
      <c r="V76" s="258">
        <f t="shared" si="61"/>
        <v>0</v>
      </c>
      <c r="W76" s="258">
        <f t="shared" si="61"/>
        <v>0</v>
      </c>
      <c r="X76" s="258">
        <f t="shared" si="61"/>
        <v>0</v>
      </c>
      <c r="Y76" s="258">
        <f t="shared" si="61"/>
        <v>0</v>
      </c>
      <c r="Z76" s="258">
        <f t="shared" si="61"/>
        <v>0</v>
      </c>
      <c r="AA76" s="258">
        <f t="shared" si="61"/>
        <v>0</v>
      </c>
      <c r="AB76" s="258">
        <f t="shared" si="61"/>
        <v>0</v>
      </c>
      <c r="AC76" s="258">
        <f t="shared" si="61"/>
        <v>0</v>
      </c>
      <c r="AD76" s="258">
        <f t="shared" si="61"/>
        <v>0</v>
      </c>
      <c r="AE76" s="258">
        <f t="shared" si="61"/>
        <v>0</v>
      </c>
      <c r="AF76" s="258">
        <f t="shared" si="61"/>
        <v>0</v>
      </c>
      <c r="AG76" s="258">
        <f t="shared" si="61"/>
        <v>0</v>
      </c>
      <c r="AH76" s="258">
        <f t="shared" si="61"/>
        <v>0</v>
      </c>
      <c r="AI76" s="258">
        <f t="shared" si="61"/>
        <v>0</v>
      </c>
      <c r="AJ76" s="258">
        <f>ROUND(AJ75*$D76,0)</f>
        <v>0</v>
      </c>
      <c r="AK76" s="130">
        <f>SUM(F76:AJ76)</f>
        <v>0</v>
      </c>
      <c r="AL76" s="32"/>
      <c r="AM76" s="32"/>
      <c r="AO76" s="227">
        <v>0</v>
      </c>
      <c r="AP76" s="42">
        <f t="shared" si="56"/>
        <v>0</v>
      </c>
      <c r="AQ76" s="14" t="str">
        <f t="shared" si="54"/>
        <v>二次漏れ数（廃却）</v>
      </c>
      <c r="AR76" s="47">
        <f t="shared" si="53"/>
        <v>0</v>
      </c>
      <c r="AT76" s="246" t="s">
        <v>60</v>
      </c>
      <c r="AU76" s="61"/>
      <c r="AV76" s="61"/>
      <c r="AW76" s="61"/>
      <c r="AX76" s="61"/>
    </row>
    <row r="77" spans="1:56" ht="18.75" hidden="1" customHeight="1">
      <c r="A77" s="9">
        <v>1</v>
      </c>
      <c r="B77" s="378"/>
      <c r="C77" s="135" t="s">
        <v>19</v>
      </c>
      <c r="D77" s="136">
        <f>1-D73</f>
        <v>0.92</v>
      </c>
      <c r="E77" s="90"/>
      <c r="F77" s="255">
        <f>(F72-F73)+(F75-F76)</f>
        <v>0</v>
      </c>
      <c r="G77" s="255">
        <f>(G72-G73)+(G75-G76)</f>
        <v>0</v>
      </c>
      <c r="H77" s="255">
        <f>(H72-H73)+(H75-H76)</f>
        <v>0</v>
      </c>
      <c r="I77" s="255">
        <f>(I72-I73)+(I75-I76)</f>
        <v>0</v>
      </c>
      <c r="J77" s="255">
        <f>(J72-J73)+(J75-J76)</f>
        <v>0</v>
      </c>
      <c r="K77" s="255">
        <f t="shared" ref="K77:P77" si="62">(K72-K73)+(K75-K76)</f>
        <v>0</v>
      </c>
      <c r="L77" s="255">
        <f t="shared" si="62"/>
        <v>0</v>
      </c>
      <c r="M77" s="255">
        <f t="shared" si="62"/>
        <v>0</v>
      </c>
      <c r="N77" s="255">
        <f t="shared" si="62"/>
        <v>0</v>
      </c>
      <c r="O77" s="255">
        <f t="shared" si="62"/>
        <v>0</v>
      </c>
      <c r="P77" s="255">
        <f t="shared" si="62"/>
        <v>0</v>
      </c>
      <c r="Q77" s="255">
        <f t="shared" ref="Q77:AI77" si="63">(Q72-Q73)+(Q75-Q76)</f>
        <v>0</v>
      </c>
      <c r="R77" s="255">
        <f t="shared" si="63"/>
        <v>0</v>
      </c>
      <c r="S77" s="255">
        <f t="shared" si="63"/>
        <v>0</v>
      </c>
      <c r="T77" s="255">
        <f t="shared" si="63"/>
        <v>0</v>
      </c>
      <c r="U77" s="255">
        <f t="shared" si="63"/>
        <v>0</v>
      </c>
      <c r="V77" s="255">
        <f t="shared" si="63"/>
        <v>0</v>
      </c>
      <c r="W77" s="255">
        <f t="shared" si="63"/>
        <v>0</v>
      </c>
      <c r="X77" s="255">
        <f t="shared" si="63"/>
        <v>0</v>
      </c>
      <c r="Y77" s="255">
        <f t="shared" si="63"/>
        <v>0</v>
      </c>
      <c r="Z77" s="255">
        <f t="shared" si="63"/>
        <v>0</v>
      </c>
      <c r="AA77" s="255">
        <f t="shared" si="63"/>
        <v>0</v>
      </c>
      <c r="AB77" s="255">
        <f t="shared" si="63"/>
        <v>0</v>
      </c>
      <c r="AC77" s="255">
        <f t="shared" si="63"/>
        <v>0</v>
      </c>
      <c r="AD77" s="255">
        <f t="shared" si="63"/>
        <v>0</v>
      </c>
      <c r="AE77" s="255">
        <f t="shared" si="63"/>
        <v>0</v>
      </c>
      <c r="AF77" s="255">
        <f t="shared" si="63"/>
        <v>0</v>
      </c>
      <c r="AG77" s="255">
        <f t="shared" si="63"/>
        <v>0</v>
      </c>
      <c r="AH77" s="255">
        <f t="shared" si="63"/>
        <v>0</v>
      </c>
      <c r="AI77" s="255">
        <f t="shared" si="63"/>
        <v>0</v>
      </c>
      <c r="AJ77" s="255">
        <f>(AJ72-AJ73)+(AJ75-AJ76)</f>
        <v>0</v>
      </c>
      <c r="AK77" s="117">
        <f>SUM(E77:AJ77)</f>
        <v>0</v>
      </c>
      <c r="AL77" s="82">
        <f>ROUNDUP(AY77*1.2,0)</f>
        <v>0</v>
      </c>
      <c r="AM77" s="82">
        <f>ROUNDUP(AZ77*1.2,0)</f>
        <v>0</v>
      </c>
      <c r="AN77" s="211"/>
      <c r="AO77" s="227">
        <v>0</v>
      </c>
      <c r="AP77" s="42">
        <f t="shared" si="56"/>
        <v>0</v>
      </c>
      <c r="AQ77" s="11" t="str">
        <f t="shared" si="54"/>
        <v>Ｌ３加工計画</v>
      </c>
      <c r="AR77" s="48">
        <f t="shared" si="53"/>
        <v>0</v>
      </c>
      <c r="AT77" s="248" t="s">
        <v>61</v>
      </c>
      <c r="AU77" s="61"/>
      <c r="AV77" s="61"/>
      <c r="AW77" s="61"/>
      <c r="AX77" s="61"/>
      <c r="AY77" s="12">
        <f>AY351</f>
        <v>0</v>
      </c>
      <c r="AZ77" s="12">
        <f>AZ351</f>
        <v>0</v>
      </c>
    </row>
    <row r="78" spans="1:56" ht="18.75" hidden="1" customHeight="1">
      <c r="A78" s="9">
        <v>1</v>
      </c>
      <c r="B78" s="384"/>
      <c r="C78" s="109" t="s">
        <v>20</v>
      </c>
      <c r="D78" s="109"/>
      <c r="E78" s="7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104">
        <f>SUM(F78:AJ78)</f>
        <v>0</v>
      </c>
      <c r="AL78" s="112"/>
      <c r="AM78" s="112"/>
      <c r="AN78" s="207"/>
      <c r="AO78" s="227">
        <v>0</v>
      </c>
      <c r="AP78" s="42">
        <f t="shared" si="56"/>
        <v>0</v>
      </c>
      <c r="AQ78" s="19" t="str">
        <f t="shared" si="54"/>
        <v>組立計画</v>
      </c>
      <c r="AR78" s="49">
        <f t="shared" si="53"/>
        <v>0</v>
      </c>
      <c r="AT78" s="63" t="s">
        <v>62</v>
      </c>
      <c r="AU78" s="61"/>
      <c r="AV78" s="61"/>
      <c r="AW78" s="61"/>
      <c r="AX78" s="61"/>
    </row>
    <row r="79" spans="1:56" ht="18.75" hidden="1" customHeight="1">
      <c r="A79" s="9">
        <v>1</v>
      </c>
      <c r="B79" s="378"/>
      <c r="C79" s="111" t="s">
        <v>66</v>
      </c>
      <c r="D79" s="111"/>
      <c r="E79" s="74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319"/>
      <c r="AF79" s="319"/>
      <c r="AG79" s="319"/>
      <c r="AH79" s="319"/>
      <c r="AI79" s="319"/>
      <c r="AJ79" s="319"/>
      <c r="AK79" s="107">
        <f>SUM(F79:AJ79)</f>
        <v>0</v>
      </c>
      <c r="AL79" s="75"/>
      <c r="AM79" s="75"/>
      <c r="AN79" s="207"/>
      <c r="AO79" s="227">
        <v>0</v>
      </c>
      <c r="AP79" s="42">
        <f t="shared" si="56"/>
        <v>0</v>
      </c>
      <c r="AQ79" s="20" t="str">
        <f t="shared" si="54"/>
        <v>ＳＰ</v>
      </c>
      <c r="AR79" s="50">
        <f t="shared" si="53"/>
        <v>0</v>
      </c>
      <c r="AT79" s="63" t="s">
        <v>62</v>
      </c>
      <c r="AU79" s="61"/>
      <c r="AV79" s="61"/>
      <c r="AW79" s="61"/>
      <c r="AX79" s="61"/>
    </row>
    <row r="80" spans="1:56" ht="18.75" hidden="1" customHeight="1">
      <c r="A80" s="9">
        <v>1</v>
      </c>
      <c r="B80" s="326"/>
      <c r="C80" s="152" t="s">
        <v>21</v>
      </c>
      <c r="D80" s="152"/>
      <c r="E80" s="67"/>
      <c r="F80" s="259">
        <f t="shared" ref="F80:AJ80" si="64">SUBTOTAL(9,L78:L79)</f>
        <v>0</v>
      </c>
      <c r="G80" s="259">
        <f t="shared" si="64"/>
        <v>0</v>
      </c>
      <c r="H80" s="259">
        <f t="shared" si="64"/>
        <v>0</v>
      </c>
      <c r="I80" s="259">
        <f t="shared" si="64"/>
        <v>0</v>
      </c>
      <c r="J80" s="259">
        <f t="shared" si="64"/>
        <v>0</v>
      </c>
      <c r="K80" s="259">
        <f t="shared" si="64"/>
        <v>0</v>
      </c>
      <c r="L80" s="259">
        <f t="shared" si="64"/>
        <v>0</v>
      </c>
      <c r="M80" s="259">
        <f t="shared" si="64"/>
        <v>0</v>
      </c>
      <c r="N80" s="259">
        <f t="shared" si="64"/>
        <v>0</v>
      </c>
      <c r="O80" s="259">
        <f t="shared" si="64"/>
        <v>0</v>
      </c>
      <c r="P80" s="259">
        <f t="shared" si="64"/>
        <v>0</v>
      </c>
      <c r="Q80" s="259">
        <f t="shared" si="64"/>
        <v>0</v>
      </c>
      <c r="R80" s="259">
        <f t="shared" si="64"/>
        <v>0</v>
      </c>
      <c r="S80" s="259">
        <f t="shared" si="64"/>
        <v>0</v>
      </c>
      <c r="T80" s="259">
        <f t="shared" si="64"/>
        <v>0</v>
      </c>
      <c r="U80" s="259">
        <f t="shared" si="64"/>
        <v>0</v>
      </c>
      <c r="V80" s="259">
        <f t="shared" si="64"/>
        <v>0</v>
      </c>
      <c r="W80" s="259">
        <f t="shared" si="64"/>
        <v>0</v>
      </c>
      <c r="X80" s="259">
        <f t="shared" si="64"/>
        <v>0</v>
      </c>
      <c r="Y80" s="259">
        <f t="shared" si="64"/>
        <v>0</v>
      </c>
      <c r="Z80" s="259">
        <f t="shared" si="64"/>
        <v>0</v>
      </c>
      <c r="AA80" s="259">
        <f t="shared" si="64"/>
        <v>0</v>
      </c>
      <c r="AB80" s="259">
        <f t="shared" si="64"/>
        <v>0</v>
      </c>
      <c r="AC80" s="259">
        <f t="shared" si="64"/>
        <v>0</v>
      </c>
      <c r="AD80" s="259">
        <f t="shared" si="64"/>
        <v>0</v>
      </c>
      <c r="AE80" s="259">
        <f t="shared" si="64"/>
        <v>0</v>
      </c>
      <c r="AF80" s="259">
        <f t="shared" si="64"/>
        <v>0</v>
      </c>
      <c r="AG80" s="259">
        <f t="shared" si="64"/>
        <v>0</v>
      </c>
      <c r="AH80" s="259">
        <f t="shared" si="64"/>
        <v>0</v>
      </c>
      <c r="AI80" s="259">
        <f t="shared" si="64"/>
        <v>0</v>
      </c>
      <c r="AJ80" s="259">
        <f t="shared" si="64"/>
        <v>0</v>
      </c>
      <c r="AK80" s="131">
        <f>SUM(F80:AJ80)</f>
        <v>0</v>
      </c>
      <c r="AL80" s="32"/>
      <c r="AM80" s="32"/>
      <c r="AO80" s="227">
        <v>0</v>
      </c>
      <c r="AP80" s="42">
        <f t="shared" si="56"/>
        <v>0</v>
      </c>
      <c r="AQ80" s="21" t="str">
        <f t="shared" si="54"/>
        <v>解体</v>
      </c>
      <c r="AR80" s="51">
        <f t="shared" si="53"/>
        <v>0</v>
      </c>
      <c r="AT80" s="246" t="s">
        <v>60</v>
      </c>
      <c r="AU80" s="61"/>
      <c r="AV80" s="61"/>
      <c r="AW80" s="61"/>
      <c r="AX80" s="61"/>
    </row>
    <row r="81" spans="1:56" ht="18.75" hidden="1" customHeight="1">
      <c r="A81" s="9">
        <v>1</v>
      </c>
      <c r="B81" s="379"/>
      <c r="C81" s="153" t="s">
        <v>22</v>
      </c>
      <c r="D81" s="153"/>
      <c r="E81" s="68"/>
      <c r="F81" s="260">
        <f t="shared" ref="F81:AJ81" si="65">E81+F77-F80</f>
        <v>0</v>
      </c>
      <c r="G81" s="260">
        <f t="shared" si="65"/>
        <v>0</v>
      </c>
      <c r="H81" s="260">
        <f t="shared" si="65"/>
        <v>0</v>
      </c>
      <c r="I81" s="260">
        <f t="shared" si="65"/>
        <v>0</v>
      </c>
      <c r="J81" s="260">
        <f t="shared" si="65"/>
        <v>0</v>
      </c>
      <c r="K81" s="260">
        <f t="shared" si="65"/>
        <v>0</v>
      </c>
      <c r="L81" s="260">
        <f t="shared" si="65"/>
        <v>0</v>
      </c>
      <c r="M81" s="260">
        <f t="shared" si="65"/>
        <v>0</v>
      </c>
      <c r="N81" s="260">
        <f t="shared" si="65"/>
        <v>0</v>
      </c>
      <c r="O81" s="260">
        <f t="shared" si="65"/>
        <v>0</v>
      </c>
      <c r="P81" s="260">
        <f t="shared" si="65"/>
        <v>0</v>
      </c>
      <c r="Q81" s="260">
        <f t="shared" si="65"/>
        <v>0</v>
      </c>
      <c r="R81" s="260">
        <f t="shared" si="65"/>
        <v>0</v>
      </c>
      <c r="S81" s="260">
        <f t="shared" si="65"/>
        <v>0</v>
      </c>
      <c r="T81" s="260">
        <f t="shared" si="65"/>
        <v>0</v>
      </c>
      <c r="U81" s="260">
        <f t="shared" si="65"/>
        <v>0</v>
      </c>
      <c r="V81" s="260">
        <f t="shared" si="65"/>
        <v>0</v>
      </c>
      <c r="W81" s="260">
        <f t="shared" si="65"/>
        <v>0</v>
      </c>
      <c r="X81" s="260">
        <f t="shared" si="65"/>
        <v>0</v>
      </c>
      <c r="Y81" s="260">
        <f t="shared" si="65"/>
        <v>0</v>
      </c>
      <c r="Z81" s="260">
        <f t="shared" si="65"/>
        <v>0</v>
      </c>
      <c r="AA81" s="260">
        <f t="shared" si="65"/>
        <v>0</v>
      </c>
      <c r="AB81" s="260">
        <f t="shared" si="65"/>
        <v>0</v>
      </c>
      <c r="AC81" s="260">
        <f t="shared" si="65"/>
        <v>0</v>
      </c>
      <c r="AD81" s="260">
        <f t="shared" si="65"/>
        <v>0</v>
      </c>
      <c r="AE81" s="260">
        <f t="shared" si="65"/>
        <v>0</v>
      </c>
      <c r="AF81" s="260">
        <f t="shared" si="65"/>
        <v>0</v>
      </c>
      <c r="AG81" s="260">
        <f t="shared" si="65"/>
        <v>0</v>
      </c>
      <c r="AH81" s="260">
        <f t="shared" si="65"/>
        <v>0</v>
      </c>
      <c r="AI81" s="260">
        <f t="shared" si="65"/>
        <v>0</v>
      </c>
      <c r="AJ81" s="260">
        <f t="shared" si="65"/>
        <v>0</v>
      </c>
      <c r="AK81" s="132"/>
      <c r="AL81" s="32"/>
      <c r="AM81" s="32"/>
      <c r="AO81" s="227"/>
      <c r="AP81" s="42">
        <f t="shared" si="56"/>
        <v>0</v>
      </c>
      <c r="AQ81" s="22" t="str">
        <f t="shared" si="54"/>
        <v>解体在庫</v>
      </c>
      <c r="AR81" s="52">
        <f t="shared" si="53"/>
        <v>0</v>
      </c>
      <c r="AT81" s="246" t="s">
        <v>60</v>
      </c>
      <c r="AU81" s="60"/>
      <c r="AV81" s="60"/>
      <c r="AW81" s="60"/>
      <c r="AX81" s="60"/>
    </row>
    <row r="82" spans="1:56" ht="19.5" hidden="1" customHeight="1" thickBot="1">
      <c r="A82" s="9">
        <v>1</v>
      </c>
      <c r="B82" s="380"/>
      <c r="C82" s="138" t="s">
        <v>23</v>
      </c>
      <c r="D82" s="138"/>
      <c r="E82" s="215"/>
      <c r="F82" s="262">
        <f t="shared" ref="F82:AJ82" si="66">E82+F77-F78-F79</f>
        <v>0</v>
      </c>
      <c r="G82" s="262">
        <f t="shared" si="66"/>
        <v>0</v>
      </c>
      <c r="H82" s="262">
        <f t="shared" si="66"/>
        <v>0</v>
      </c>
      <c r="I82" s="262">
        <f t="shared" si="66"/>
        <v>0</v>
      </c>
      <c r="J82" s="262">
        <f t="shared" si="66"/>
        <v>0</v>
      </c>
      <c r="K82" s="262">
        <f t="shared" si="66"/>
        <v>0</v>
      </c>
      <c r="L82" s="262">
        <f t="shared" si="66"/>
        <v>0</v>
      </c>
      <c r="M82" s="262">
        <f t="shared" si="66"/>
        <v>0</v>
      </c>
      <c r="N82" s="262">
        <f t="shared" si="66"/>
        <v>0</v>
      </c>
      <c r="O82" s="262">
        <f t="shared" si="66"/>
        <v>0</v>
      </c>
      <c r="P82" s="262">
        <f t="shared" si="66"/>
        <v>0</v>
      </c>
      <c r="Q82" s="262">
        <f t="shared" si="66"/>
        <v>0</v>
      </c>
      <c r="R82" s="262">
        <f t="shared" si="66"/>
        <v>0</v>
      </c>
      <c r="S82" s="262">
        <f t="shared" si="66"/>
        <v>0</v>
      </c>
      <c r="T82" s="262">
        <f t="shared" si="66"/>
        <v>0</v>
      </c>
      <c r="U82" s="262">
        <f t="shared" si="66"/>
        <v>0</v>
      </c>
      <c r="V82" s="262">
        <f t="shared" si="66"/>
        <v>0</v>
      </c>
      <c r="W82" s="262">
        <f t="shared" si="66"/>
        <v>0</v>
      </c>
      <c r="X82" s="262">
        <f t="shared" si="66"/>
        <v>0</v>
      </c>
      <c r="Y82" s="262">
        <f t="shared" si="66"/>
        <v>0</v>
      </c>
      <c r="Z82" s="262">
        <f t="shared" si="66"/>
        <v>0</v>
      </c>
      <c r="AA82" s="262">
        <f t="shared" si="66"/>
        <v>0</v>
      </c>
      <c r="AB82" s="262">
        <f t="shared" si="66"/>
        <v>0</v>
      </c>
      <c r="AC82" s="262">
        <f t="shared" si="66"/>
        <v>0</v>
      </c>
      <c r="AD82" s="262">
        <f t="shared" si="66"/>
        <v>0</v>
      </c>
      <c r="AE82" s="262">
        <f t="shared" si="66"/>
        <v>0</v>
      </c>
      <c r="AF82" s="262">
        <f t="shared" si="66"/>
        <v>0</v>
      </c>
      <c r="AG82" s="262">
        <f t="shared" si="66"/>
        <v>0</v>
      </c>
      <c r="AH82" s="262">
        <f t="shared" si="66"/>
        <v>0</v>
      </c>
      <c r="AI82" s="262">
        <f t="shared" si="66"/>
        <v>0</v>
      </c>
      <c r="AJ82" s="262">
        <f t="shared" si="66"/>
        <v>0</v>
      </c>
      <c r="AK82" s="222">
        <f>AJ82</f>
        <v>0</v>
      </c>
      <c r="AL82" s="33"/>
      <c r="AM82" s="33"/>
      <c r="AN82" s="9">
        <f>AK82-AL78</f>
        <v>0</v>
      </c>
      <c r="AO82" s="227">
        <v>34</v>
      </c>
      <c r="AP82" s="53">
        <f t="shared" si="56"/>
        <v>0</v>
      </c>
      <c r="AQ82" s="24" t="str">
        <f t="shared" si="54"/>
        <v>完成品在庫</v>
      </c>
      <c r="AR82" s="54">
        <f t="shared" si="53"/>
        <v>0</v>
      </c>
      <c r="AT82" s="246" t="s">
        <v>60</v>
      </c>
      <c r="AU82" s="60"/>
      <c r="AV82" s="60"/>
      <c r="AW82" s="60"/>
      <c r="AX82" s="60"/>
      <c r="BD82" s="250">
        <f>MIN(F82:AJ82)</f>
        <v>0</v>
      </c>
    </row>
    <row r="83" spans="1:56" ht="19.5" hidden="1" customHeight="1">
      <c r="A83" s="9">
        <v>0</v>
      </c>
      <c r="B83" s="325"/>
      <c r="C83" s="99" t="s">
        <v>12</v>
      </c>
      <c r="D83" s="99"/>
      <c r="E83" s="89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100">
        <f>SUM(F83:AJ83)</f>
        <v>0</v>
      </c>
      <c r="AL83" s="96">
        <f>ROUNDUP(AL90/0.92,0)</f>
        <v>0</v>
      </c>
      <c r="AM83" s="96">
        <f>ROUNDUP(AM90/0.92,0)</f>
        <v>0</v>
      </c>
      <c r="AN83" s="251"/>
      <c r="AO83" s="227">
        <v>0</v>
      </c>
      <c r="AP83" s="40">
        <f>B83</f>
        <v>0</v>
      </c>
      <c r="AQ83" s="29" t="str">
        <f t="shared" si="54"/>
        <v>素材納入計画</v>
      </c>
      <c r="AR83" s="41">
        <f t="shared" si="53"/>
        <v>0</v>
      </c>
      <c r="AT83" s="247" t="s">
        <v>59</v>
      </c>
      <c r="AU83" s="60"/>
      <c r="AV83" s="60"/>
      <c r="AW83" s="60"/>
      <c r="AX83" s="60"/>
    </row>
    <row r="84" spans="1:56" ht="19.5" hidden="1" customHeight="1">
      <c r="A84" s="9">
        <v>0</v>
      </c>
      <c r="B84" s="326"/>
      <c r="C84" s="145" t="s">
        <v>125</v>
      </c>
      <c r="D84" s="154"/>
      <c r="E84" s="35"/>
      <c r="F84" s="256">
        <f t="shared" ref="F84:AJ84" si="67">E84+F83-F85</f>
        <v>0</v>
      </c>
      <c r="G84" s="256">
        <f t="shared" si="67"/>
        <v>0</v>
      </c>
      <c r="H84" s="256">
        <f t="shared" si="67"/>
        <v>0</v>
      </c>
      <c r="I84" s="256">
        <f t="shared" si="67"/>
        <v>0</v>
      </c>
      <c r="J84" s="256">
        <f t="shared" si="67"/>
        <v>0</v>
      </c>
      <c r="K84" s="256">
        <f t="shared" si="67"/>
        <v>0</v>
      </c>
      <c r="L84" s="256">
        <f t="shared" si="67"/>
        <v>0</v>
      </c>
      <c r="M84" s="256">
        <f t="shared" si="67"/>
        <v>0</v>
      </c>
      <c r="N84" s="256">
        <f t="shared" si="67"/>
        <v>0</v>
      </c>
      <c r="O84" s="256">
        <f t="shared" si="67"/>
        <v>0</v>
      </c>
      <c r="P84" s="256">
        <f t="shared" si="67"/>
        <v>0</v>
      </c>
      <c r="Q84" s="256">
        <f t="shared" si="67"/>
        <v>0</v>
      </c>
      <c r="R84" s="256">
        <f t="shared" si="67"/>
        <v>0</v>
      </c>
      <c r="S84" s="256">
        <f t="shared" si="67"/>
        <v>0</v>
      </c>
      <c r="T84" s="256">
        <f t="shared" si="67"/>
        <v>0</v>
      </c>
      <c r="U84" s="256">
        <f t="shared" si="67"/>
        <v>0</v>
      </c>
      <c r="V84" s="256">
        <f t="shared" si="67"/>
        <v>0</v>
      </c>
      <c r="W84" s="256">
        <f t="shared" si="67"/>
        <v>0</v>
      </c>
      <c r="X84" s="256">
        <f t="shared" si="67"/>
        <v>0</v>
      </c>
      <c r="Y84" s="256">
        <f t="shared" si="67"/>
        <v>0</v>
      </c>
      <c r="Z84" s="256">
        <f t="shared" si="67"/>
        <v>0</v>
      </c>
      <c r="AA84" s="256">
        <f t="shared" si="67"/>
        <v>0</v>
      </c>
      <c r="AB84" s="256">
        <f t="shared" si="67"/>
        <v>0</v>
      </c>
      <c r="AC84" s="256">
        <f t="shared" si="67"/>
        <v>0</v>
      </c>
      <c r="AD84" s="256">
        <f t="shared" si="67"/>
        <v>0</v>
      </c>
      <c r="AE84" s="256">
        <f t="shared" si="67"/>
        <v>0</v>
      </c>
      <c r="AF84" s="256">
        <f t="shared" si="67"/>
        <v>0</v>
      </c>
      <c r="AG84" s="256">
        <f t="shared" si="67"/>
        <v>0</v>
      </c>
      <c r="AH84" s="256">
        <f t="shared" si="67"/>
        <v>0</v>
      </c>
      <c r="AI84" s="256">
        <f t="shared" si="67"/>
        <v>0</v>
      </c>
      <c r="AJ84" s="256">
        <f t="shared" si="67"/>
        <v>0</v>
      </c>
      <c r="AK84" s="169">
        <f>AJ84</f>
        <v>0</v>
      </c>
      <c r="AL84" s="32"/>
      <c r="AM84" s="32"/>
      <c r="AO84" s="227">
        <v>0</v>
      </c>
      <c r="AP84" s="42">
        <f t="shared" ref="AP84:AP95" si="68">AP83</f>
        <v>0</v>
      </c>
      <c r="AQ84" s="14" t="str">
        <f t="shared" si="54"/>
        <v>素材在庫計画</v>
      </c>
      <c r="AR84" s="43">
        <f t="shared" si="53"/>
        <v>0</v>
      </c>
      <c r="AT84" s="246" t="s">
        <v>60</v>
      </c>
      <c r="AU84" s="60"/>
      <c r="AV84" s="60"/>
      <c r="AW84" s="60"/>
      <c r="AX84" s="60"/>
    </row>
    <row r="85" spans="1:56" ht="18.75" hidden="1" customHeight="1">
      <c r="A85" s="9">
        <v>0</v>
      </c>
      <c r="B85" s="378"/>
      <c r="C85" s="135" t="s">
        <v>14</v>
      </c>
      <c r="D85" s="135"/>
      <c r="E85" s="278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280">
        <f>SUM(E85:AJ85)</f>
        <v>0</v>
      </c>
      <c r="AL85" s="281"/>
      <c r="AM85" s="123"/>
      <c r="AN85" s="211"/>
      <c r="AO85" s="227">
        <v>0</v>
      </c>
      <c r="AP85" s="42">
        <f t="shared" si="68"/>
        <v>0</v>
      </c>
      <c r="AQ85" s="16" t="str">
        <f t="shared" si="54"/>
        <v>圧検加工計画</v>
      </c>
      <c r="AR85" s="44">
        <f t="shared" si="53"/>
        <v>0</v>
      </c>
      <c r="AT85" s="248" t="s">
        <v>61</v>
      </c>
      <c r="AU85" s="60"/>
      <c r="AV85" s="60"/>
      <c r="AW85" s="60"/>
      <c r="AX85" s="60"/>
    </row>
    <row r="86" spans="1:56" ht="18.75" hidden="1" customHeight="1">
      <c r="A86" s="9">
        <v>0</v>
      </c>
      <c r="B86" s="378"/>
      <c r="C86" s="145" t="s">
        <v>15</v>
      </c>
      <c r="D86" s="155">
        <v>0.08</v>
      </c>
      <c r="E86" s="282"/>
      <c r="F86" s="321">
        <f>ROUND(F85*$D86,0)</f>
        <v>0</v>
      </c>
      <c r="G86" s="321">
        <f>ROUND(G85*$D86,0)</f>
        <v>0</v>
      </c>
      <c r="H86" s="321">
        <f>ROUND(H85*$D86,0)</f>
        <v>0</v>
      </c>
      <c r="I86" s="321">
        <f>ROUND(I85*$D86,0)</f>
        <v>0</v>
      </c>
      <c r="J86" s="321">
        <f>ROUND(J85*$D86,0)</f>
        <v>0</v>
      </c>
      <c r="K86" s="321">
        <f t="shared" ref="K86:P86" si="69">ROUND(K85*$D86,0)</f>
        <v>0</v>
      </c>
      <c r="L86" s="321">
        <f t="shared" si="69"/>
        <v>0</v>
      </c>
      <c r="M86" s="321">
        <f t="shared" si="69"/>
        <v>0</v>
      </c>
      <c r="N86" s="321">
        <f t="shared" si="69"/>
        <v>0</v>
      </c>
      <c r="O86" s="321">
        <f t="shared" si="69"/>
        <v>0</v>
      </c>
      <c r="P86" s="321">
        <f t="shared" si="69"/>
        <v>0</v>
      </c>
      <c r="Q86" s="321">
        <f t="shared" ref="Q86:AI86" si="70">ROUND(Q85*$D86,0)</f>
        <v>0</v>
      </c>
      <c r="R86" s="321">
        <f t="shared" si="70"/>
        <v>0</v>
      </c>
      <c r="S86" s="321">
        <f t="shared" si="70"/>
        <v>0</v>
      </c>
      <c r="T86" s="321">
        <f t="shared" si="70"/>
        <v>0</v>
      </c>
      <c r="U86" s="321">
        <f t="shared" si="70"/>
        <v>0</v>
      </c>
      <c r="V86" s="321">
        <f t="shared" si="70"/>
        <v>0</v>
      </c>
      <c r="W86" s="321">
        <f t="shared" si="70"/>
        <v>0</v>
      </c>
      <c r="X86" s="321">
        <f t="shared" si="70"/>
        <v>0</v>
      </c>
      <c r="Y86" s="321">
        <f t="shared" si="70"/>
        <v>0</v>
      </c>
      <c r="Z86" s="321">
        <f t="shared" si="70"/>
        <v>0</v>
      </c>
      <c r="AA86" s="321">
        <f t="shared" si="70"/>
        <v>0</v>
      </c>
      <c r="AB86" s="321">
        <f t="shared" si="70"/>
        <v>0</v>
      </c>
      <c r="AC86" s="321">
        <f t="shared" si="70"/>
        <v>0</v>
      </c>
      <c r="AD86" s="321">
        <f t="shared" si="70"/>
        <v>0</v>
      </c>
      <c r="AE86" s="321">
        <f t="shared" si="70"/>
        <v>0</v>
      </c>
      <c r="AF86" s="321">
        <f t="shared" si="70"/>
        <v>0</v>
      </c>
      <c r="AG86" s="321">
        <f t="shared" si="70"/>
        <v>0</v>
      </c>
      <c r="AH86" s="321">
        <f t="shared" si="70"/>
        <v>0</v>
      </c>
      <c r="AI86" s="321">
        <f t="shared" si="70"/>
        <v>0</v>
      </c>
      <c r="AJ86" s="321">
        <f>ROUND(AJ85*$D86,0)</f>
        <v>0</v>
      </c>
      <c r="AK86" s="284">
        <f>SUM(F86:AJ86)</f>
        <v>0</v>
      </c>
      <c r="AL86" s="285"/>
      <c r="AM86" s="32"/>
      <c r="AO86" s="227">
        <v>0</v>
      </c>
      <c r="AP86" s="42">
        <f t="shared" si="68"/>
        <v>0</v>
      </c>
      <c r="AQ86" s="17" t="str">
        <f t="shared" si="54"/>
        <v>一次漏れ数</v>
      </c>
      <c r="AR86" s="45">
        <f t="shared" si="53"/>
        <v>0</v>
      </c>
      <c r="AT86" s="246" t="s">
        <v>60</v>
      </c>
      <c r="AU86" s="60"/>
      <c r="AV86" s="60"/>
      <c r="AW86" s="60"/>
      <c r="AX86" s="60"/>
    </row>
    <row r="87" spans="1:56" ht="18.75" hidden="1" customHeight="1">
      <c r="A87" s="9">
        <v>0</v>
      </c>
      <c r="B87" s="378"/>
      <c r="C87" s="145" t="s">
        <v>16</v>
      </c>
      <c r="D87" s="155"/>
      <c r="E87" s="282"/>
      <c r="F87" s="321">
        <f t="shared" ref="F87:AJ87" si="71">E87+F86-F88</f>
        <v>0</v>
      </c>
      <c r="G87" s="321">
        <f t="shared" si="71"/>
        <v>0</v>
      </c>
      <c r="H87" s="321">
        <f t="shared" si="71"/>
        <v>0</v>
      </c>
      <c r="I87" s="321">
        <f t="shared" si="71"/>
        <v>0</v>
      </c>
      <c r="J87" s="321">
        <f t="shared" si="71"/>
        <v>0</v>
      </c>
      <c r="K87" s="321">
        <f t="shared" si="71"/>
        <v>0</v>
      </c>
      <c r="L87" s="321">
        <f t="shared" si="71"/>
        <v>0</v>
      </c>
      <c r="M87" s="321">
        <f t="shared" si="71"/>
        <v>0</v>
      </c>
      <c r="N87" s="321">
        <f t="shared" si="71"/>
        <v>0</v>
      </c>
      <c r="O87" s="321">
        <f t="shared" si="71"/>
        <v>0</v>
      </c>
      <c r="P87" s="321">
        <f t="shared" si="71"/>
        <v>0</v>
      </c>
      <c r="Q87" s="321">
        <f t="shared" si="71"/>
        <v>0</v>
      </c>
      <c r="R87" s="321">
        <f t="shared" si="71"/>
        <v>0</v>
      </c>
      <c r="S87" s="321">
        <f t="shared" si="71"/>
        <v>0</v>
      </c>
      <c r="T87" s="321">
        <f t="shared" si="71"/>
        <v>0</v>
      </c>
      <c r="U87" s="321">
        <f t="shared" si="71"/>
        <v>0</v>
      </c>
      <c r="V87" s="321">
        <f t="shared" si="71"/>
        <v>0</v>
      </c>
      <c r="W87" s="321">
        <f t="shared" si="71"/>
        <v>0</v>
      </c>
      <c r="X87" s="321">
        <f t="shared" si="71"/>
        <v>0</v>
      </c>
      <c r="Y87" s="321">
        <f t="shared" si="71"/>
        <v>0</v>
      </c>
      <c r="Z87" s="321">
        <f t="shared" si="71"/>
        <v>0</v>
      </c>
      <c r="AA87" s="321">
        <f t="shared" si="71"/>
        <v>0</v>
      </c>
      <c r="AB87" s="321">
        <f t="shared" si="71"/>
        <v>0</v>
      </c>
      <c r="AC87" s="321">
        <f t="shared" si="71"/>
        <v>0</v>
      </c>
      <c r="AD87" s="321">
        <f t="shared" si="71"/>
        <v>0</v>
      </c>
      <c r="AE87" s="321">
        <f t="shared" si="71"/>
        <v>0</v>
      </c>
      <c r="AF87" s="321">
        <f t="shared" si="71"/>
        <v>0</v>
      </c>
      <c r="AG87" s="321">
        <f t="shared" si="71"/>
        <v>0</v>
      </c>
      <c r="AH87" s="321">
        <f t="shared" si="71"/>
        <v>0</v>
      </c>
      <c r="AI87" s="321">
        <f t="shared" si="71"/>
        <v>0</v>
      </c>
      <c r="AJ87" s="321">
        <f t="shared" si="71"/>
        <v>0</v>
      </c>
      <c r="AK87" s="284">
        <f>AJ87</f>
        <v>0</v>
      </c>
      <c r="AL87" s="285"/>
      <c r="AM87" s="32"/>
      <c r="AO87" s="227">
        <v>0</v>
      </c>
      <c r="AP87" s="42">
        <f t="shared" si="68"/>
        <v>0</v>
      </c>
      <c r="AQ87" s="18" t="str">
        <f t="shared" si="54"/>
        <v>一次漏れ在庫</v>
      </c>
      <c r="AR87" s="46">
        <f t="shared" si="53"/>
        <v>0</v>
      </c>
      <c r="AT87" s="246" t="s">
        <v>60</v>
      </c>
      <c r="AU87" s="60"/>
      <c r="AV87" s="60"/>
      <c r="AW87" s="60"/>
      <c r="AX87" s="60"/>
    </row>
    <row r="88" spans="1:56" ht="18.75" hidden="1" customHeight="1">
      <c r="A88" s="9">
        <v>0</v>
      </c>
      <c r="B88" s="378"/>
      <c r="C88" s="145" t="s">
        <v>17</v>
      </c>
      <c r="D88" s="155"/>
      <c r="E88" s="282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321"/>
      <c r="S88" s="321"/>
      <c r="T88" s="321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  <c r="AF88" s="321"/>
      <c r="AG88" s="321"/>
      <c r="AH88" s="321"/>
      <c r="AI88" s="321"/>
      <c r="AJ88" s="321"/>
      <c r="AK88" s="284">
        <f>SUM(F88:AJ88)</f>
        <v>0</v>
      </c>
      <c r="AL88" s="285"/>
      <c r="AM88" s="32"/>
      <c r="AO88" s="227">
        <v>0</v>
      </c>
      <c r="AP88" s="42">
        <f t="shared" si="68"/>
        <v>0</v>
      </c>
      <c r="AQ88" s="18" t="str">
        <f t="shared" si="54"/>
        <v>二次圧検計画</v>
      </c>
      <c r="AR88" s="46">
        <f t="shared" si="53"/>
        <v>0</v>
      </c>
      <c r="AT88" s="246" t="s">
        <v>60</v>
      </c>
      <c r="AU88" s="60"/>
      <c r="AV88" s="60"/>
      <c r="AW88" s="60"/>
      <c r="AX88" s="60"/>
    </row>
    <row r="89" spans="1:56" ht="18.75" hidden="1" customHeight="1">
      <c r="A89" s="9">
        <v>0</v>
      </c>
      <c r="B89" s="378"/>
      <c r="C89" s="145" t="s">
        <v>18</v>
      </c>
      <c r="D89" s="155">
        <v>0.5</v>
      </c>
      <c r="E89" s="282"/>
      <c r="F89" s="321">
        <f>ROUND(F88*$D89,0)</f>
        <v>0</v>
      </c>
      <c r="G89" s="321">
        <f>ROUND(G88*$D89,0)</f>
        <v>0</v>
      </c>
      <c r="H89" s="321">
        <f>ROUND(H88*$D89,0)</f>
        <v>0</v>
      </c>
      <c r="I89" s="321">
        <f>ROUND(I88*$D89,0)</f>
        <v>0</v>
      </c>
      <c r="J89" s="321">
        <f>ROUND(J88*$D89,0)</f>
        <v>0</v>
      </c>
      <c r="K89" s="321">
        <f t="shared" ref="K89:P89" si="72">ROUND(K88*$D89,0)</f>
        <v>0</v>
      </c>
      <c r="L89" s="321">
        <f t="shared" si="72"/>
        <v>0</v>
      </c>
      <c r="M89" s="321">
        <f t="shared" si="72"/>
        <v>0</v>
      </c>
      <c r="N89" s="321">
        <f t="shared" si="72"/>
        <v>0</v>
      </c>
      <c r="O89" s="321">
        <f t="shared" si="72"/>
        <v>0</v>
      </c>
      <c r="P89" s="321">
        <f t="shared" si="72"/>
        <v>0</v>
      </c>
      <c r="Q89" s="321">
        <f t="shared" ref="Q89:AI89" si="73">ROUND(Q88*$D89,0)</f>
        <v>0</v>
      </c>
      <c r="R89" s="321">
        <f t="shared" si="73"/>
        <v>0</v>
      </c>
      <c r="S89" s="321">
        <f t="shared" si="73"/>
        <v>0</v>
      </c>
      <c r="T89" s="321">
        <f t="shared" si="73"/>
        <v>0</v>
      </c>
      <c r="U89" s="321">
        <f t="shared" si="73"/>
        <v>0</v>
      </c>
      <c r="V89" s="321">
        <f t="shared" si="73"/>
        <v>0</v>
      </c>
      <c r="W89" s="321">
        <f t="shared" si="73"/>
        <v>0</v>
      </c>
      <c r="X89" s="321">
        <f t="shared" si="73"/>
        <v>0</v>
      </c>
      <c r="Y89" s="321">
        <f t="shared" si="73"/>
        <v>0</v>
      </c>
      <c r="Z89" s="321">
        <f t="shared" si="73"/>
        <v>0</v>
      </c>
      <c r="AA89" s="321">
        <f t="shared" si="73"/>
        <v>0</v>
      </c>
      <c r="AB89" s="321">
        <f t="shared" si="73"/>
        <v>0</v>
      </c>
      <c r="AC89" s="321">
        <f t="shared" si="73"/>
        <v>0</v>
      </c>
      <c r="AD89" s="321">
        <f t="shared" si="73"/>
        <v>0</v>
      </c>
      <c r="AE89" s="321">
        <f t="shared" si="73"/>
        <v>0</v>
      </c>
      <c r="AF89" s="321">
        <f t="shared" si="73"/>
        <v>0</v>
      </c>
      <c r="AG89" s="321">
        <f t="shared" si="73"/>
        <v>0</v>
      </c>
      <c r="AH89" s="321">
        <f t="shared" si="73"/>
        <v>0</v>
      </c>
      <c r="AI89" s="321">
        <f t="shared" si="73"/>
        <v>0</v>
      </c>
      <c r="AJ89" s="321">
        <f>ROUND(AJ88*$D89,0)</f>
        <v>0</v>
      </c>
      <c r="AK89" s="284">
        <f>SUM(F89:AJ89)</f>
        <v>0</v>
      </c>
      <c r="AL89" s="285"/>
      <c r="AM89" s="32"/>
      <c r="AO89" s="227">
        <v>0</v>
      </c>
      <c r="AP89" s="42">
        <f t="shared" si="68"/>
        <v>0</v>
      </c>
      <c r="AQ89" s="14" t="str">
        <f t="shared" si="54"/>
        <v>二次漏れ数（廃却）</v>
      </c>
      <c r="AR89" s="47">
        <f t="shared" si="53"/>
        <v>0</v>
      </c>
      <c r="AT89" s="246" t="s">
        <v>60</v>
      </c>
      <c r="AU89" s="60"/>
      <c r="AV89" s="60"/>
      <c r="AW89" s="60"/>
      <c r="AX89" s="60"/>
    </row>
    <row r="90" spans="1:56" ht="18.75" hidden="1" customHeight="1">
      <c r="A90" s="9">
        <v>0</v>
      </c>
      <c r="B90" s="378"/>
      <c r="C90" s="135" t="s">
        <v>19</v>
      </c>
      <c r="D90" s="136">
        <f>1-D86</f>
        <v>0.92</v>
      </c>
      <c r="E90" s="286"/>
      <c r="F90" s="321">
        <f>(F85-F86)+(F88-F89)</f>
        <v>0</v>
      </c>
      <c r="G90" s="321">
        <f>(G85-G86)+(G88-G89)</f>
        <v>0</v>
      </c>
      <c r="H90" s="321">
        <f>(H85-H86)+(H88-H89)</f>
        <v>0</v>
      </c>
      <c r="I90" s="321">
        <f>(I85-I86)+(I88-I89)</f>
        <v>0</v>
      </c>
      <c r="J90" s="321">
        <f>(J85-J86)+(J88-J89)</f>
        <v>0</v>
      </c>
      <c r="K90" s="321">
        <f t="shared" ref="K90:P90" si="74">(K85-K86)+(K88-K89)</f>
        <v>0</v>
      </c>
      <c r="L90" s="321">
        <f t="shared" si="74"/>
        <v>0</v>
      </c>
      <c r="M90" s="321">
        <f t="shared" si="74"/>
        <v>0</v>
      </c>
      <c r="N90" s="321">
        <f t="shared" si="74"/>
        <v>0</v>
      </c>
      <c r="O90" s="321">
        <f t="shared" si="74"/>
        <v>0</v>
      </c>
      <c r="P90" s="321">
        <f t="shared" si="74"/>
        <v>0</v>
      </c>
      <c r="Q90" s="321">
        <f t="shared" ref="Q90:AI90" si="75">(Q85-Q86)+(Q88-Q89)</f>
        <v>0</v>
      </c>
      <c r="R90" s="321">
        <f t="shared" si="75"/>
        <v>0</v>
      </c>
      <c r="S90" s="321">
        <f t="shared" si="75"/>
        <v>0</v>
      </c>
      <c r="T90" s="321">
        <f t="shared" si="75"/>
        <v>0</v>
      </c>
      <c r="U90" s="321">
        <f t="shared" si="75"/>
        <v>0</v>
      </c>
      <c r="V90" s="321">
        <f t="shared" si="75"/>
        <v>0</v>
      </c>
      <c r="W90" s="321">
        <f t="shared" si="75"/>
        <v>0</v>
      </c>
      <c r="X90" s="321">
        <f t="shared" si="75"/>
        <v>0</v>
      </c>
      <c r="Y90" s="321">
        <f t="shared" si="75"/>
        <v>0</v>
      </c>
      <c r="Z90" s="321">
        <f t="shared" si="75"/>
        <v>0</v>
      </c>
      <c r="AA90" s="321">
        <f t="shared" si="75"/>
        <v>0</v>
      </c>
      <c r="AB90" s="321">
        <f t="shared" si="75"/>
        <v>0</v>
      </c>
      <c r="AC90" s="321">
        <f t="shared" si="75"/>
        <v>0</v>
      </c>
      <c r="AD90" s="321">
        <f t="shared" si="75"/>
        <v>0</v>
      </c>
      <c r="AE90" s="321">
        <f t="shared" si="75"/>
        <v>0</v>
      </c>
      <c r="AF90" s="321">
        <f t="shared" si="75"/>
        <v>0</v>
      </c>
      <c r="AG90" s="321">
        <f t="shared" si="75"/>
        <v>0</v>
      </c>
      <c r="AH90" s="321">
        <f t="shared" si="75"/>
        <v>0</v>
      </c>
      <c r="AI90" s="321">
        <f t="shared" si="75"/>
        <v>0</v>
      </c>
      <c r="AJ90" s="321">
        <f>(AJ85-AJ86)+(AJ88-AJ89)</f>
        <v>0</v>
      </c>
      <c r="AK90" s="288">
        <f>SUM(E90:AJ90)</f>
        <v>0</v>
      </c>
      <c r="AL90" s="289">
        <f>ROUNDUP(AY90*1.2,0)</f>
        <v>0</v>
      </c>
      <c r="AM90" s="82">
        <f>ROUNDUP(AZ90*1.2,0)</f>
        <v>0</v>
      </c>
      <c r="AN90" s="211"/>
      <c r="AO90" s="227">
        <v>0</v>
      </c>
      <c r="AP90" s="42">
        <f t="shared" si="68"/>
        <v>0</v>
      </c>
      <c r="AQ90" s="11" t="str">
        <f t="shared" si="54"/>
        <v>Ｌ３加工計画</v>
      </c>
      <c r="AR90" s="48">
        <f t="shared" si="53"/>
        <v>0</v>
      </c>
      <c r="AT90" s="248" t="s">
        <v>61</v>
      </c>
      <c r="AU90" s="60"/>
      <c r="AV90" s="60"/>
      <c r="AW90" s="60"/>
      <c r="AX90" s="60"/>
      <c r="AY90" s="12">
        <f>AY352</f>
        <v>0</v>
      </c>
      <c r="AZ90" s="12">
        <f>AZ352</f>
        <v>0</v>
      </c>
    </row>
    <row r="91" spans="1:56" ht="18.75" hidden="1" customHeight="1">
      <c r="A91" s="9">
        <v>0</v>
      </c>
      <c r="B91" s="384"/>
      <c r="C91" s="109" t="s">
        <v>20</v>
      </c>
      <c r="D91" s="109"/>
      <c r="E91" s="290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321"/>
      <c r="S91" s="321"/>
      <c r="T91" s="321"/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  <c r="AE91" s="321"/>
      <c r="AF91" s="321"/>
      <c r="AG91" s="321"/>
      <c r="AH91" s="321"/>
      <c r="AI91" s="321"/>
      <c r="AJ91" s="321"/>
      <c r="AK91" s="292">
        <f>SUM(F91:AJ91)</f>
        <v>0</v>
      </c>
      <c r="AL91" s="115"/>
      <c r="AM91" s="112"/>
      <c r="AN91" s="207"/>
      <c r="AO91" s="227">
        <v>0</v>
      </c>
      <c r="AP91" s="42">
        <f t="shared" si="68"/>
        <v>0</v>
      </c>
      <c r="AQ91" s="19" t="str">
        <f t="shared" si="54"/>
        <v>組立計画</v>
      </c>
      <c r="AR91" s="49">
        <f t="shared" si="53"/>
        <v>0</v>
      </c>
      <c r="AT91" s="63" t="s">
        <v>62</v>
      </c>
      <c r="AU91" s="60"/>
      <c r="AV91" s="60"/>
      <c r="AW91" s="60"/>
      <c r="AX91" s="60"/>
    </row>
    <row r="92" spans="1:56" ht="18.75" hidden="1" customHeight="1">
      <c r="A92" s="9">
        <v>0</v>
      </c>
      <c r="B92" s="378"/>
      <c r="C92" s="113" t="s">
        <v>66</v>
      </c>
      <c r="D92" s="113"/>
      <c r="E92" s="293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2"/>
      <c r="R92" s="322"/>
      <c r="S92" s="322"/>
      <c r="T92" s="322"/>
      <c r="U92" s="322"/>
      <c r="V92" s="322"/>
      <c r="W92" s="322"/>
      <c r="X92" s="322"/>
      <c r="Y92" s="322"/>
      <c r="Z92" s="322"/>
      <c r="AA92" s="322"/>
      <c r="AB92" s="322"/>
      <c r="AC92" s="322"/>
      <c r="AD92" s="322"/>
      <c r="AE92" s="322"/>
      <c r="AF92" s="322"/>
      <c r="AG92" s="322"/>
      <c r="AH92" s="322"/>
      <c r="AI92" s="322"/>
      <c r="AJ92" s="322"/>
      <c r="AK92" s="295">
        <f>SUM(F92:AJ92)</f>
        <v>0</v>
      </c>
      <c r="AL92" s="296"/>
      <c r="AM92" s="75"/>
      <c r="AN92" s="207"/>
      <c r="AO92" s="227">
        <v>0</v>
      </c>
      <c r="AP92" s="42">
        <f t="shared" si="68"/>
        <v>0</v>
      </c>
      <c r="AQ92" s="20" t="str">
        <f t="shared" si="54"/>
        <v>ＳＰ</v>
      </c>
      <c r="AR92" s="50">
        <f t="shared" si="53"/>
        <v>0</v>
      </c>
      <c r="AT92" s="63" t="s">
        <v>62</v>
      </c>
      <c r="AU92" s="60"/>
      <c r="AV92" s="60"/>
      <c r="AW92" s="60"/>
      <c r="AX92" s="60"/>
    </row>
    <row r="93" spans="1:56" ht="18.75" hidden="1" customHeight="1">
      <c r="A93" s="9">
        <v>0</v>
      </c>
      <c r="B93" s="378"/>
      <c r="C93" s="314" t="s">
        <v>21</v>
      </c>
      <c r="D93" s="314"/>
      <c r="E93" s="67"/>
      <c r="F93" s="259">
        <f t="shared" ref="F93:AJ93" si="76">SUM(M91:M92)</f>
        <v>0</v>
      </c>
      <c r="G93" s="259">
        <f t="shared" si="76"/>
        <v>0</v>
      </c>
      <c r="H93" s="259">
        <f t="shared" si="76"/>
        <v>0</v>
      </c>
      <c r="I93" s="259">
        <f t="shared" si="76"/>
        <v>0</v>
      </c>
      <c r="J93" s="259">
        <f t="shared" si="76"/>
        <v>0</v>
      </c>
      <c r="K93" s="259">
        <f t="shared" si="76"/>
        <v>0</v>
      </c>
      <c r="L93" s="259">
        <f t="shared" si="76"/>
        <v>0</v>
      </c>
      <c r="M93" s="259">
        <f t="shared" si="76"/>
        <v>0</v>
      </c>
      <c r="N93" s="259">
        <f t="shared" si="76"/>
        <v>0</v>
      </c>
      <c r="O93" s="259">
        <f t="shared" si="76"/>
        <v>0</v>
      </c>
      <c r="P93" s="259">
        <f t="shared" si="76"/>
        <v>0</v>
      </c>
      <c r="Q93" s="259">
        <f t="shared" si="76"/>
        <v>0</v>
      </c>
      <c r="R93" s="259">
        <f t="shared" si="76"/>
        <v>0</v>
      </c>
      <c r="S93" s="259">
        <f t="shared" si="76"/>
        <v>0</v>
      </c>
      <c r="T93" s="259">
        <f t="shared" si="76"/>
        <v>0</v>
      </c>
      <c r="U93" s="259">
        <f t="shared" si="76"/>
        <v>0</v>
      </c>
      <c r="V93" s="259">
        <f t="shared" si="76"/>
        <v>0</v>
      </c>
      <c r="W93" s="259">
        <f t="shared" si="76"/>
        <v>0</v>
      </c>
      <c r="X93" s="259">
        <f t="shared" si="76"/>
        <v>0</v>
      </c>
      <c r="Y93" s="259">
        <f t="shared" si="76"/>
        <v>0</v>
      </c>
      <c r="Z93" s="259">
        <f t="shared" si="76"/>
        <v>0</v>
      </c>
      <c r="AA93" s="259">
        <f t="shared" si="76"/>
        <v>0</v>
      </c>
      <c r="AB93" s="259">
        <f t="shared" si="76"/>
        <v>0</v>
      </c>
      <c r="AC93" s="259">
        <f t="shared" si="76"/>
        <v>0</v>
      </c>
      <c r="AD93" s="259">
        <f t="shared" si="76"/>
        <v>0</v>
      </c>
      <c r="AE93" s="259">
        <f t="shared" si="76"/>
        <v>0</v>
      </c>
      <c r="AF93" s="259">
        <f t="shared" si="76"/>
        <v>0</v>
      </c>
      <c r="AG93" s="259">
        <f t="shared" si="76"/>
        <v>0</v>
      </c>
      <c r="AH93" s="259">
        <f t="shared" si="76"/>
        <v>0</v>
      </c>
      <c r="AI93" s="259">
        <f t="shared" si="76"/>
        <v>0</v>
      </c>
      <c r="AJ93" s="259">
        <f t="shared" si="76"/>
        <v>0</v>
      </c>
      <c r="AK93" s="125">
        <f>SUM(F93:AJ93)</f>
        <v>0</v>
      </c>
      <c r="AL93" s="32"/>
      <c r="AM93" s="32"/>
      <c r="AO93" s="227">
        <v>0</v>
      </c>
      <c r="AP93" s="42">
        <f t="shared" si="68"/>
        <v>0</v>
      </c>
      <c r="AQ93" s="21" t="str">
        <f t="shared" si="54"/>
        <v>解体</v>
      </c>
      <c r="AR93" s="51">
        <f t="shared" si="53"/>
        <v>0</v>
      </c>
      <c r="AT93" s="246" t="s">
        <v>60</v>
      </c>
      <c r="AU93" s="60"/>
      <c r="AV93" s="60"/>
      <c r="AW93" s="60"/>
      <c r="AX93" s="60"/>
    </row>
    <row r="94" spans="1:56" ht="18.75" hidden="1" customHeight="1">
      <c r="A94" s="9">
        <v>0</v>
      </c>
      <c r="B94" s="378"/>
      <c r="C94" s="313" t="s">
        <v>22</v>
      </c>
      <c r="D94" s="313"/>
      <c r="E94" s="68"/>
      <c r="F94" s="260">
        <f t="shared" ref="F94:AJ94" si="77">E94+F90-F93</f>
        <v>0</v>
      </c>
      <c r="G94" s="260">
        <f t="shared" si="77"/>
        <v>0</v>
      </c>
      <c r="H94" s="260">
        <f t="shared" si="77"/>
        <v>0</v>
      </c>
      <c r="I94" s="260">
        <f t="shared" si="77"/>
        <v>0</v>
      </c>
      <c r="J94" s="260">
        <f t="shared" si="77"/>
        <v>0</v>
      </c>
      <c r="K94" s="260">
        <f t="shared" si="77"/>
        <v>0</v>
      </c>
      <c r="L94" s="260">
        <f t="shared" si="77"/>
        <v>0</v>
      </c>
      <c r="M94" s="260">
        <f t="shared" si="77"/>
        <v>0</v>
      </c>
      <c r="N94" s="260">
        <f t="shared" si="77"/>
        <v>0</v>
      </c>
      <c r="O94" s="260">
        <f t="shared" si="77"/>
        <v>0</v>
      </c>
      <c r="P94" s="260">
        <f t="shared" si="77"/>
        <v>0</v>
      </c>
      <c r="Q94" s="260">
        <f t="shared" si="77"/>
        <v>0</v>
      </c>
      <c r="R94" s="260">
        <f t="shared" si="77"/>
        <v>0</v>
      </c>
      <c r="S94" s="260">
        <f t="shared" si="77"/>
        <v>0</v>
      </c>
      <c r="T94" s="260">
        <f t="shared" si="77"/>
        <v>0</v>
      </c>
      <c r="U94" s="260">
        <f t="shared" si="77"/>
        <v>0</v>
      </c>
      <c r="V94" s="260">
        <f t="shared" si="77"/>
        <v>0</v>
      </c>
      <c r="W94" s="260">
        <f t="shared" si="77"/>
        <v>0</v>
      </c>
      <c r="X94" s="260">
        <f t="shared" si="77"/>
        <v>0</v>
      </c>
      <c r="Y94" s="260">
        <f t="shared" si="77"/>
        <v>0</v>
      </c>
      <c r="Z94" s="260">
        <f t="shared" si="77"/>
        <v>0</v>
      </c>
      <c r="AA94" s="260">
        <f t="shared" si="77"/>
        <v>0</v>
      </c>
      <c r="AB94" s="260">
        <f t="shared" si="77"/>
        <v>0</v>
      </c>
      <c r="AC94" s="260">
        <f t="shared" si="77"/>
        <v>0</v>
      </c>
      <c r="AD94" s="260">
        <f t="shared" si="77"/>
        <v>0</v>
      </c>
      <c r="AE94" s="260">
        <f t="shared" si="77"/>
        <v>0</v>
      </c>
      <c r="AF94" s="260">
        <f t="shared" si="77"/>
        <v>0</v>
      </c>
      <c r="AG94" s="260">
        <f t="shared" si="77"/>
        <v>0</v>
      </c>
      <c r="AH94" s="260">
        <f t="shared" si="77"/>
        <v>0</v>
      </c>
      <c r="AI94" s="260">
        <f t="shared" si="77"/>
        <v>0</v>
      </c>
      <c r="AJ94" s="260">
        <f t="shared" si="77"/>
        <v>0</v>
      </c>
      <c r="AK94" s="133"/>
      <c r="AL94" s="32"/>
      <c r="AM94" s="32"/>
      <c r="AO94" s="227"/>
      <c r="AP94" s="42">
        <f t="shared" si="68"/>
        <v>0</v>
      </c>
      <c r="AQ94" s="22" t="str">
        <f t="shared" si="54"/>
        <v>解体在庫</v>
      </c>
      <c r="AR94" s="52">
        <f t="shared" si="53"/>
        <v>0</v>
      </c>
      <c r="AT94" s="246" t="s">
        <v>60</v>
      </c>
      <c r="AU94" s="60"/>
      <c r="AV94" s="60"/>
      <c r="AW94" s="60"/>
      <c r="AX94" s="60"/>
    </row>
    <row r="95" spans="1:56" ht="19.5" hidden="1" customHeight="1" thickBot="1">
      <c r="A95" s="9">
        <v>0</v>
      </c>
      <c r="B95" s="386"/>
      <c r="C95" s="219" t="s">
        <v>23</v>
      </c>
      <c r="D95" s="219"/>
      <c r="E95" s="215"/>
      <c r="F95" s="262">
        <f t="shared" ref="F95:AJ95" si="78">E95+F90-F91-F92</f>
        <v>0</v>
      </c>
      <c r="G95" s="262">
        <f t="shared" si="78"/>
        <v>0</v>
      </c>
      <c r="H95" s="262">
        <f t="shared" si="78"/>
        <v>0</v>
      </c>
      <c r="I95" s="262">
        <f t="shared" si="78"/>
        <v>0</v>
      </c>
      <c r="J95" s="262">
        <f t="shared" si="78"/>
        <v>0</v>
      </c>
      <c r="K95" s="262">
        <f t="shared" si="78"/>
        <v>0</v>
      </c>
      <c r="L95" s="262">
        <f t="shared" si="78"/>
        <v>0</v>
      </c>
      <c r="M95" s="262">
        <f t="shared" si="78"/>
        <v>0</v>
      </c>
      <c r="N95" s="262">
        <f t="shared" si="78"/>
        <v>0</v>
      </c>
      <c r="O95" s="262">
        <f t="shared" si="78"/>
        <v>0</v>
      </c>
      <c r="P95" s="262">
        <f t="shared" si="78"/>
        <v>0</v>
      </c>
      <c r="Q95" s="262">
        <f t="shared" si="78"/>
        <v>0</v>
      </c>
      <c r="R95" s="262">
        <f t="shared" si="78"/>
        <v>0</v>
      </c>
      <c r="S95" s="262">
        <f t="shared" si="78"/>
        <v>0</v>
      </c>
      <c r="T95" s="262">
        <f t="shared" si="78"/>
        <v>0</v>
      </c>
      <c r="U95" s="262">
        <f t="shared" si="78"/>
        <v>0</v>
      </c>
      <c r="V95" s="262">
        <f t="shared" si="78"/>
        <v>0</v>
      </c>
      <c r="W95" s="262">
        <f t="shared" si="78"/>
        <v>0</v>
      </c>
      <c r="X95" s="262">
        <f t="shared" si="78"/>
        <v>0</v>
      </c>
      <c r="Y95" s="262">
        <f t="shared" si="78"/>
        <v>0</v>
      </c>
      <c r="Z95" s="262">
        <f t="shared" si="78"/>
        <v>0</v>
      </c>
      <c r="AA95" s="262">
        <f t="shared" si="78"/>
        <v>0</v>
      </c>
      <c r="AB95" s="262">
        <f t="shared" si="78"/>
        <v>0</v>
      </c>
      <c r="AC95" s="262">
        <f t="shared" si="78"/>
        <v>0</v>
      </c>
      <c r="AD95" s="262">
        <f t="shared" si="78"/>
        <v>0</v>
      </c>
      <c r="AE95" s="262">
        <f t="shared" si="78"/>
        <v>0</v>
      </c>
      <c r="AF95" s="262">
        <f t="shared" si="78"/>
        <v>0</v>
      </c>
      <c r="AG95" s="262">
        <f t="shared" si="78"/>
        <v>0</v>
      </c>
      <c r="AH95" s="262">
        <f t="shared" si="78"/>
        <v>0</v>
      </c>
      <c r="AI95" s="262">
        <f t="shared" si="78"/>
        <v>0</v>
      </c>
      <c r="AJ95" s="262">
        <f t="shared" si="78"/>
        <v>0</v>
      </c>
      <c r="AK95" s="125">
        <f>AJ95</f>
        <v>0</v>
      </c>
      <c r="AL95" s="32"/>
      <c r="AM95" s="32"/>
      <c r="AN95" s="9">
        <f>AK95-AL91</f>
        <v>0</v>
      </c>
      <c r="AO95" s="227">
        <v>160</v>
      </c>
      <c r="AP95" s="53">
        <f t="shared" si="68"/>
        <v>0</v>
      </c>
      <c r="AQ95" s="24" t="str">
        <f t="shared" si="54"/>
        <v>完成品在庫</v>
      </c>
      <c r="AR95" s="54">
        <f t="shared" si="53"/>
        <v>0</v>
      </c>
      <c r="AT95" s="246" t="s">
        <v>60</v>
      </c>
      <c r="AU95" s="60"/>
      <c r="AV95" s="60"/>
      <c r="AW95" s="60"/>
      <c r="AX95" s="60"/>
      <c r="BD95" s="250">
        <f>MIN(F95:AJ95)</f>
        <v>0</v>
      </c>
    </row>
    <row r="96" spans="1:56" ht="18.75" hidden="1" customHeight="1">
      <c r="A96" s="9">
        <v>1</v>
      </c>
      <c r="B96" s="387"/>
      <c r="C96" s="101" t="s">
        <v>12</v>
      </c>
      <c r="D96" s="101"/>
      <c r="E96" s="88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I96" s="263"/>
      <c r="AJ96" s="263"/>
      <c r="AK96" s="98">
        <f>SUM(F96:AJ96)</f>
        <v>0</v>
      </c>
      <c r="AL96" s="96">
        <f>ROUNDUP(AL103/0.92,0)</f>
        <v>0</v>
      </c>
      <c r="AM96" s="96">
        <f>ROUNDUP(AM103/0.92,0)</f>
        <v>0</v>
      </c>
      <c r="AN96" s="251"/>
      <c r="AO96" s="227"/>
      <c r="AP96" s="40">
        <f>B96</f>
        <v>0</v>
      </c>
      <c r="AQ96" s="29" t="str">
        <f t="shared" si="54"/>
        <v>素材納入計画</v>
      </c>
      <c r="AR96" s="41">
        <f t="shared" si="53"/>
        <v>0</v>
      </c>
      <c r="AT96" s="247" t="s">
        <v>59</v>
      </c>
      <c r="AU96" s="60"/>
      <c r="AV96" s="60"/>
      <c r="AW96" s="60"/>
      <c r="AX96" s="60"/>
    </row>
    <row r="97" spans="1:56" ht="19.5" hidden="1" customHeight="1">
      <c r="A97" s="9">
        <v>1</v>
      </c>
      <c r="B97" s="388"/>
      <c r="C97" s="145" t="s">
        <v>125</v>
      </c>
      <c r="D97" s="154"/>
      <c r="E97" s="35"/>
      <c r="F97" s="256">
        <f t="shared" ref="F97:AJ97" si="79">E97+F96-F98</f>
        <v>0</v>
      </c>
      <c r="G97" s="256">
        <f t="shared" si="79"/>
        <v>0</v>
      </c>
      <c r="H97" s="256">
        <f t="shared" si="79"/>
        <v>0</v>
      </c>
      <c r="I97" s="256">
        <f t="shared" si="79"/>
        <v>0</v>
      </c>
      <c r="J97" s="256">
        <f t="shared" si="79"/>
        <v>0</v>
      </c>
      <c r="K97" s="256">
        <f t="shared" si="79"/>
        <v>0</v>
      </c>
      <c r="L97" s="256">
        <f t="shared" si="79"/>
        <v>0</v>
      </c>
      <c r="M97" s="256">
        <f t="shared" si="79"/>
        <v>0</v>
      </c>
      <c r="N97" s="256">
        <f t="shared" si="79"/>
        <v>0</v>
      </c>
      <c r="O97" s="256">
        <f t="shared" si="79"/>
        <v>0</v>
      </c>
      <c r="P97" s="256">
        <f t="shared" si="79"/>
        <v>0</v>
      </c>
      <c r="Q97" s="256">
        <f t="shared" si="79"/>
        <v>0</v>
      </c>
      <c r="R97" s="256">
        <f t="shared" si="79"/>
        <v>0</v>
      </c>
      <c r="S97" s="256">
        <f t="shared" si="79"/>
        <v>0</v>
      </c>
      <c r="T97" s="256">
        <f t="shared" si="79"/>
        <v>0</v>
      </c>
      <c r="U97" s="256">
        <f t="shared" si="79"/>
        <v>0</v>
      </c>
      <c r="V97" s="256">
        <f t="shared" si="79"/>
        <v>0</v>
      </c>
      <c r="W97" s="256">
        <f t="shared" si="79"/>
        <v>0</v>
      </c>
      <c r="X97" s="256">
        <f t="shared" si="79"/>
        <v>0</v>
      </c>
      <c r="Y97" s="256">
        <f t="shared" si="79"/>
        <v>0</v>
      </c>
      <c r="Z97" s="256">
        <f t="shared" si="79"/>
        <v>0</v>
      </c>
      <c r="AA97" s="256">
        <f t="shared" si="79"/>
        <v>0</v>
      </c>
      <c r="AB97" s="256">
        <f t="shared" si="79"/>
        <v>0</v>
      </c>
      <c r="AC97" s="256">
        <f t="shared" si="79"/>
        <v>0</v>
      </c>
      <c r="AD97" s="256">
        <f t="shared" si="79"/>
        <v>0</v>
      </c>
      <c r="AE97" s="256">
        <f t="shared" si="79"/>
        <v>0</v>
      </c>
      <c r="AF97" s="256">
        <f t="shared" si="79"/>
        <v>0</v>
      </c>
      <c r="AG97" s="256">
        <f t="shared" si="79"/>
        <v>0</v>
      </c>
      <c r="AH97" s="256">
        <f t="shared" si="79"/>
        <v>0</v>
      </c>
      <c r="AI97" s="256">
        <f t="shared" si="79"/>
        <v>0</v>
      </c>
      <c r="AJ97" s="256">
        <f t="shared" si="79"/>
        <v>0</v>
      </c>
      <c r="AK97" s="169">
        <f>AJ97</f>
        <v>0</v>
      </c>
      <c r="AL97" s="32"/>
      <c r="AM97" s="32"/>
      <c r="AO97" s="227"/>
      <c r="AP97" s="42">
        <f t="shared" ref="AP97:AP108" si="80">AP96</f>
        <v>0</v>
      </c>
      <c r="AQ97" s="14" t="str">
        <f t="shared" si="54"/>
        <v>素材在庫計画</v>
      </c>
      <c r="AR97" s="43">
        <f t="shared" si="53"/>
        <v>0</v>
      </c>
      <c r="AT97" s="246" t="s">
        <v>60</v>
      </c>
      <c r="AU97" s="61"/>
      <c r="AV97" s="61"/>
      <c r="AW97" s="61"/>
      <c r="AX97" s="61"/>
    </row>
    <row r="98" spans="1:56" ht="18.75" hidden="1" customHeight="1">
      <c r="A98" s="9">
        <v>1</v>
      </c>
      <c r="B98" s="327"/>
      <c r="C98" s="135" t="s">
        <v>14</v>
      </c>
      <c r="D98" s="135"/>
      <c r="E98" s="90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5"/>
      <c r="AH98" s="255"/>
      <c r="AI98" s="255"/>
      <c r="AJ98" s="255"/>
      <c r="AK98" s="117">
        <f>SUM(E98:AJ98)</f>
        <v>0</v>
      </c>
      <c r="AL98" s="123"/>
      <c r="AM98" s="123"/>
      <c r="AN98" s="211"/>
      <c r="AO98" s="227"/>
      <c r="AP98" s="42">
        <f t="shared" si="80"/>
        <v>0</v>
      </c>
      <c r="AQ98" s="16" t="str">
        <f t="shared" si="54"/>
        <v>圧検加工計画</v>
      </c>
      <c r="AR98" s="44">
        <f t="shared" si="53"/>
        <v>0</v>
      </c>
      <c r="AT98" s="248" t="s">
        <v>61</v>
      </c>
      <c r="AU98" s="61"/>
      <c r="AV98" s="61"/>
      <c r="AW98" s="61"/>
      <c r="AX98" s="61"/>
    </row>
    <row r="99" spans="1:56" ht="18.75" hidden="1" customHeight="1">
      <c r="A99" s="9">
        <v>0</v>
      </c>
      <c r="B99" s="327"/>
      <c r="C99" s="146" t="s">
        <v>15</v>
      </c>
      <c r="D99" s="147">
        <v>0.08</v>
      </c>
      <c r="E99" s="80"/>
      <c r="F99" s="257">
        <f>ROUND(F98*$D99,0)</f>
        <v>0</v>
      </c>
      <c r="G99" s="257">
        <f>ROUND(G98*$D99,0)</f>
        <v>0</v>
      </c>
      <c r="H99" s="257">
        <f>ROUND(H98*$D99,0)</f>
        <v>0</v>
      </c>
      <c r="I99" s="257">
        <f>ROUND(I98*$D99,0)</f>
        <v>0</v>
      </c>
      <c r="J99" s="257">
        <f>ROUND(J98*$D99,0)</f>
        <v>0</v>
      </c>
      <c r="K99" s="257">
        <f t="shared" ref="K99:P99" si="81">ROUND(K98*$D99,0)</f>
        <v>0</v>
      </c>
      <c r="L99" s="257">
        <f t="shared" si="81"/>
        <v>0</v>
      </c>
      <c r="M99" s="257">
        <f t="shared" si="81"/>
        <v>0</v>
      </c>
      <c r="N99" s="257">
        <f t="shared" si="81"/>
        <v>0</v>
      </c>
      <c r="O99" s="257">
        <f t="shared" si="81"/>
        <v>0</v>
      </c>
      <c r="P99" s="257">
        <f t="shared" si="81"/>
        <v>0</v>
      </c>
      <c r="Q99" s="257">
        <f t="shared" ref="Q99:AI99" si="82">ROUND(Q98*$D99,0)</f>
        <v>0</v>
      </c>
      <c r="R99" s="257">
        <f t="shared" si="82"/>
        <v>0</v>
      </c>
      <c r="S99" s="257">
        <f t="shared" si="82"/>
        <v>0</v>
      </c>
      <c r="T99" s="257">
        <f t="shared" si="82"/>
        <v>0</v>
      </c>
      <c r="U99" s="257">
        <f t="shared" si="82"/>
        <v>0</v>
      </c>
      <c r="V99" s="257">
        <f t="shared" si="82"/>
        <v>0</v>
      </c>
      <c r="W99" s="257">
        <f t="shared" si="82"/>
        <v>0</v>
      </c>
      <c r="X99" s="257">
        <f t="shared" si="82"/>
        <v>0</v>
      </c>
      <c r="Y99" s="257">
        <f t="shared" si="82"/>
        <v>0</v>
      </c>
      <c r="Z99" s="257">
        <f t="shared" si="82"/>
        <v>0</v>
      </c>
      <c r="AA99" s="257">
        <f t="shared" si="82"/>
        <v>0</v>
      </c>
      <c r="AB99" s="257">
        <f t="shared" si="82"/>
        <v>0</v>
      </c>
      <c r="AC99" s="257">
        <f t="shared" si="82"/>
        <v>0</v>
      </c>
      <c r="AD99" s="257">
        <f t="shared" si="82"/>
        <v>0</v>
      </c>
      <c r="AE99" s="257">
        <f t="shared" si="82"/>
        <v>0</v>
      </c>
      <c r="AF99" s="257">
        <f t="shared" si="82"/>
        <v>0</v>
      </c>
      <c r="AG99" s="257">
        <f t="shared" si="82"/>
        <v>0</v>
      </c>
      <c r="AH99" s="257">
        <f t="shared" si="82"/>
        <v>0</v>
      </c>
      <c r="AI99" s="257">
        <f t="shared" si="82"/>
        <v>0</v>
      </c>
      <c r="AJ99" s="257">
        <f>ROUND(AJ98*$D99,0)</f>
        <v>0</v>
      </c>
      <c r="AK99" s="128">
        <f>SUM(F99:AJ99)</f>
        <v>0</v>
      </c>
      <c r="AL99" s="32"/>
      <c r="AM99" s="32"/>
      <c r="AO99" s="227">
        <v>0</v>
      </c>
      <c r="AP99" s="42">
        <f t="shared" si="80"/>
        <v>0</v>
      </c>
      <c r="AQ99" s="17" t="str">
        <f t="shared" si="54"/>
        <v>一次漏れ数</v>
      </c>
      <c r="AR99" s="45">
        <f t="shared" si="53"/>
        <v>0</v>
      </c>
      <c r="AT99" s="246" t="s">
        <v>60</v>
      </c>
      <c r="AU99" s="61"/>
      <c r="AV99" s="61"/>
      <c r="AW99" s="61"/>
      <c r="AX99" s="61"/>
    </row>
    <row r="100" spans="1:56" ht="18.75" hidden="1" customHeight="1">
      <c r="A100" s="9">
        <v>0</v>
      </c>
      <c r="B100" s="378"/>
      <c r="C100" s="148" t="s">
        <v>16</v>
      </c>
      <c r="D100" s="149"/>
      <c r="E100" s="66"/>
      <c r="F100" s="255">
        <f t="shared" ref="F100:AJ100" si="83">E100+F99-F101</f>
        <v>0</v>
      </c>
      <c r="G100" s="255">
        <f t="shared" si="83"/>
        <v>0</v>
      </c>
      <c r="H100" s="255">
        <f t="shared" si="83"/>
        <v>0</v>
      </c>
      <c r="I100" s="255">
        <f t="shared" si="83"/>
        <v>0</v>
      </c>
      <c r="J100" s="255">
        <f t="shared" si="83"/>
        <v>0</v>
      </c>
      <c r="K100" s="255">
        <f t="shared" si="83"/>
        <v>0</v>
      </c>
      <c r="L100" s="255">
        <f t="shared" si="83"/>
        <v>0</v>
      </c>
      <c r="M100" s="255">
        <f t="shared" si="83"/>
        <v>0</v>
      </c>
      <c r="N100" s="255">
        <f t="shared" si="83"/>
        <v>0</v>
      </c>
      <c r="O100" s="255">
        <f t="shared" si="83"/>
        <v>0</v>
      </c>
      <c r="P100" s="255">
        <f t="shared" si="83"/>
        <v>0</v>
      </c>
      <c r="Q100" s="255">
        <f t="shared" si="83"/>
        <v>0</v>
      </c>
      <c r="R100" s="255">
        <f t="shared" si="83"/>
        <v>0</v>
      </c>
      <c r="S100" s="255">
        <f t="shared" si="83"/>
        <v>0</v>
      </c>
      <c r="T100" s="255">
        <f t="shared" si="83"/>
        <v>0</v>
      </c>
      <c r="U100" s="255">
        <f t="shared" si="83"/>
        <v>0</v>
      </c>
      <c r="V100" s="255">
        <f t="shared" si="83"/>
        <v>0</v>
      </c>
      <c r="W100" s="255">
        <f t="shared" si="83"/>
        <v>0</v>
      </c>
      <c r="X100" s="255">
        <f t="shared" si="83"/>
        <v>0</v>
      </c>
      <c r="Y100" s="255">
        <f t="shared" si="83"/>
        <v>0</v>
      </c>
      <c r="Z100" s="255">
        <f t="shared" si="83"/>
        <v>0</v>
      </c>
      <c r="AA100" s="255">
        <f t="shared" si="83"/>
        <v>0</v>
      </c>
      <c r="AB100" s="255">
        <f t="shared" si="83"/>
        <v>0</v>
      </c>
      <c r="AC100" s="255">
        <f t="shared" si="83"/>
        <v>0</v>
      </c>
      <c r="AD100" s="255">
        <f t="shared" si="83"/>
        <v>0</v>
      </c>
      <c r="AE100" s="255">
        <f t="shared" si="83"/>
        <v>0</v>
      </c>
      <c r="AF100" s="255">
        <f t="shared" si="83"/>
        <v>0</v>
      </c>
      <c r="AG100" s="255">
        <f t="shared" si="83"/>
        <v>0</v>
      </c>
      <c r="AH100" s="255">
        <f t="shared" si="83"/>
        <v>0</v>
      </c>
      <c r="AI100" s="255">
        <f t="shared" si="83"/>
        <v>0</v>
      </c>
      <c r="AJ100" s="255">
        <f t="shared" si="83"/>
        <v>0</v>
      </c>
      <c r="AK100" s="129">
        <f>AJ100</f>
        <v>0</v>
      </c>
      <c r="AL100" s="32"/>
      <c r="AM100" s="32"/>
      <c r="AO100" s="227">
        <v>0</v>
      </c>
      <c r="AP100" s="42">
        <f t="shared" si="80"/>
        <v>0</v>
      </c>
      <c r="AQ100" s="18" t="str">
        <f t="shared" si="54"/>
        <v>一次漏れ在庫</v>
      </c>
      <c r="AR100" s="46">
        <f t="shared" si="53"/>
        <v>0</v>
      </c>
      <c r="AT100" s="246" t="s">
        <v>60</v>
      </c>
      <c r="AU100" s="61"/>
      <c r="AV100" s="61"/>
      <c r="AW100" s="61"/>
      <c r="AX100" s="61"/>
    </row>
    <row r="101" spans="1:56" ht="18.75" hidden="1" customHeight="1">
      <c r="A101" s="9">
        <v>0</v>
      </c>
      <c r="B101" s="378"/>
      <c r="C101" s="148" t="s">
        <v>17</v>
      </c>
      <c r="D101" s="149"/>
      <c r="E101" s="80"/>
      <c r="F101" s="255"/>
      <c r="G101" s="255"/>
      <c r="H101" s="255"/>
      <c r="I101" s="255"/>
      <c r="J101" s="255"/>
      <c r="K101" s="255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129">
        <f>SUM(F101:AJ101)</f>
        <v>0</v>
      </c>
      <c r="AL101" s="32"/>
      <c r="AM101" s="32"/>
      <c r="AO101" s="227">
        <v>0</v>
      </c>
      <c r="AP101" s="42">
        <f t="shared" si="80"/>
        <v>0</v>
      </c>
      <c r="AQ101" s="18" t="str">
        <f t="shared" si="54"/>
        <v>二次圧検計画</v>
      </c>
      <c r="AR101" s="46">
        <f t="shared" si="53"/>
        <v>0</v>
      </c>
      <c r="AT101" s="246" t="s">
        <v>60</v>
      </c>
      <c r="AU101" s="61"/>
      <c r="AV101" s="61"/>
      <c r="AW101" s="61"/>
      <c r="AX101" s="61"/>
    </row>
    <row r="102" spans="1:56" ht="18.75" hidden="1" customHeight="1">
      <c r="A102" s="9">
        <v>0</v>
      </c>
      <c r="B102" s="378"/>
      <c r="C102" s="150" t="s">
        <v>18</v>
      </c>
      <c r="D102" s="151">
        <v>0.5</v>
      </c>
      <c r="E102" s="81"/>
      <c r="F102" s="258">
        <f>ROUND(F101*$D102,0)</f>
        <v>0</v>
      </c>
      <c r="G102" s="258">
        <f>ROUND(G101*$D102,0)</f>
        <v>0</v>
      </c>
      <c r="H102" s="258">
        <f>ROUND(H101*$D102,0)</f>
        <v>0</v>
      </c>
      <c r="I102" s="258">
        <f>ROUND(I101*$D102,0)</f>
        <v>0</v>
      </c>
      <c r="J102" s="258">
        <f>ROUND(J101*$D102,0)</f>
        <v>0</v>
      </c>
      <c r="K102" s="258">
        <f t="shared" ref="K102:P102" si="84">ROUND(K101*$D102,0)</f>
        <v>0</v>
      </c>
      <c r="L102" s="258">
        <f t="shared" si="84"/>
        <v>0</v>
      </c>
      <c r="M102" s="258">
        <f t="shared" si="84"/>
        <v>0</v>
      </c>
      <c r="N102" s="258">
        <f t="shared" si="84"/>
        <v>0</v>
      </c>
      <c r="O102" s="258">
        <f t="shared" si="84"/>
        <v>0</v>
      </c>
      <c r="P102" s="258">
        <f t="shared" si="84"/>
        <v>0</v>
      </c>
      <c r="Q102" s="258">
        <f t="shared" ref="Q102:AI102" si="85">ROUND(Q101*$D102,0)</f>
        <v>0</v>
      </c>
      <c r="R102" s="258">
        <f t="shared" si="85"/>
        <v>0</v>
      </c>
      <c r="S102" s="258">
        <f t="shared" si="85"/>
        <v>0</v>
      </c>
      <c r="T102" s="258">
        <f t="shared" si="85"/>
        <v>0</v>
      </c>
      <c r="U102" s="258">
        <f t="shared" si="85"/>
        <v>0</v>
      </c>
      <c r="V102" s="258">
        <f t="shared" si="85"/>
        <v>0</v>
      </c>
      <c r="W102" s="258">
        <f t="shared" si="85"/>
        <v>0</v>
      </c>
      <c r="X102" s="258">
        <f t="shared" si="85"/>
        <v>0</v>
      </c>
      <c r="Y102" s="258">
        <f t="shared" si="85"/>
        <v>0</v>
      </c>
      <c r="Z102" s="258">
        <f t="shared" si="85"/>
        <v>0</v>
      </c>
      <c r="AA102" s="258">
        <f t="shared" si="85"/>
        <v>0</v>
      </c>
      <c r="AB102" s="258">
        <f t="shared" si="85"/>
        <v>0</v>
      </c>
      <c r="AC102" s="258">
        <f t="shared" si="85"/>
        <v>0</v>
      </c>
      <c r="AD102" s="258">
        <f t="shared" si="85"/>
        <v>0</v>
      </c>
      <c r="AE102" s="258">
        <f t="shared" si="85"/>
        <v>0</v>
      </c>
      <c r="AF102" s="258">
        <f t="shared" si="85"/>
        <v>0</v>
      </c>
      <c r="AG102" s="258">
        <f t="shared" si="85"/>
        <v>0</v>
      </c>
      <c r="AH102" s="258">
        <f t="shared" si="85"/>
        <v>0</v>
      </c>
      <c r="AI102" s="258">
        <f t="shared" si="85"/>
        <v>0</v>
      </c>
      <c r="AJ102" s="258">
        <f>ROUND(AJ101*$D102,0)</f>
        <v>0</v>
      </c>
      <c r="AK102" s="130">
        <f>SUM(F102:AJ102)</f>
        <v>0</v>
      </c>
      <c r="AL102" s="32"/>
      <c r="AM102" s="32"/>
      <c r="AO102" s="227">
        <v>0</v>
      </c>
      <c r="AP102" s="42">
        <f t="shared" si="80"/>
        <v>0</v>
      </c>
      <c r="AQ102" s="14" t="str">
        <f t="shared" si="54"/>
        <v>二次漏れ数（廃却）</v>
      </c>
      <c r="AR102" s="47">
        <f t="shared" si="53"/>
        <v>0</v>
      </c>
      <c r="AT102" s="246" t="s">
        <v>60</v>
      </c>
      <c r="AU102" s="61"/>
      <c r="AV102" s="61"/>
      <c r="AW102" s="61"/>
      <c r="AX102" s="61"/>
    </row>
    <row r="103" spans="1:56" ht="18.75" hidden="1" customHeight="1">
      <c r="A103" s="9">
        <v>1</v>
      </c>
      <c r="B103" s="327"/>
      <c r="C103" s="135" t="s">
        <v>19</v>
      </c>
      <c r="D103" s="136">
        <f>1-D99</f>
        <v>0.92</v>
      </c>
      <c r="E103" s="90"/>
      <c r="F103" s="255">
        <f>(F98-F99)+(F101-F102)</f>
        <v>0</v>
      </c>
      <c r="G103" s="255">
        <f>(G98-G99)+(G101-G102)</f>
        <v>0</v>
      </c>
      <c r="H103" s="255">
        <f>(H98-H99)+(H101-H102)</f>
        <v>0</v>
      </c>
      <c r="I103" s="255">
        <f>(I98-I99)+(I101-I102)</f>
        <v>0</v>
      </c>
      <c r="J103" s="255">
        <f>(J98-J99)+(J101-J102)</f>
        <v>0</v>
      </c>
      <c r="K103" s="255">
        <f t="shared" ref="K103:P103" si="86">(K98-K99)+(K101-K102)</f>
        <v>0</v>
      </c>
      <c r="L103" s="255">
        <f t="shared" si="86"/>
        <v>0</v>
      </c>
      <c r="M103" s="255">
        <f t="shared" si="86"/>
        <v>0</v>
      </c>
      <c r="N103" s="255">
        <f t="shared" si="86"/>
        <v>0</v>
      </c>
      <c r="O103" s="255">
        <f t="shared" si="86"/>
        <v>0</v>
      </c>
      <c r="P103" s="255">
        <f t="shared" si="86"/>
        <v>0</v>
      </c>
      <c r="Q103" s="255">
        <f t="shared" ref="Q103:AI103" si="87">(Q98-Q99)+(Q101-Q102)</f>
        <v>0</v>
      </c>
      <c r="R103" s="255">
        <f t="shared" si="87"/>
        <v>0</v>
      </c>
      <c r="S103" s="255">
        <f t="shared" si="87"/>
        <v>0</v>
      </c>
      <c r="T103" s="255">
        <f t="shared" si="87"/>
        <v>0</v>
      </c>
      <c r="U103" s="255">
        <f t="shared" si="87"/>
        <v>0</v>
      </c>
      <c r="V103" s="255">
        <f t="shared" si="87"/>
        <v>0</v>
      </c>
      <c r="W103" s="255">
        <f t="shared" si="87"/>
        <v>0</v>
      </c>
      <c r="X103" s="255">
        <f t="shared" si="87"/>
        <v>0</v>
      </c>
      <c r="Y103" s="255">
        <f t="shared" si="87"/>
        <v>0</v>
      </c>
      <c r="Z103" s="255">
        <f t="shared" si="87"/>
        <v>0</v>
      </c>
      <c r="AA103" s="255">
        <f t="shared" si="87"/>
        <v>0</v>
      </c>
      <c r="AB103" s="255">
        <f t="shared" si="87"/>
        <v>0</v>
      </c>
      <c r="AC103" s="255">
        <f t="shared" si="87"/>
        <v>0</v>
      </c>
      <c r="AD103" s="255">
        <f t="shared" si="87"/>
        <v>0</v>
      </c>
      <c r="AE103" s="255">
        <f t="shared" si="87"/>
        <v>0</v>
      </c>
      <c r="AF103" s="255">
        <f t="shared" si="87"/>
        <v>0</v>
      </c>
      <c r="AG103" s="255">
        <f t="shared" si="87"/>
        <v>0</v>
      </c>
      <c r="AH103" s="255">
        <f t="shared" si="87"/>
        <v>0</v>
      </c>
      <c r="AI103" s="255">
        <f t="shared" si="87"/>
        <v>0</v>
      </c>
      <c r="AJ103" s="255">
        <f>(AJ98-AJ99)+(AJ101-AJ102)</f>
        <v>0</v>
      </c>
      <c r="AK103" s="117">
        <f>SUM(E103:AJ103)</f>
        <v>0</v>
      </c>
      <c r="AL103" s="82">
        <f>ROUNDUP(AY103*1.2,0)</f>
        <v>0</v>
      </c>
      <c r="AM103" s="82">
        <f>ROUNDUP(AZ103*1.2,0)</f>
        <v>0</v>
      </c>
      <c r="AN103" s="211"/>
      <c r="AO103" s="227"/>
      <c r="AP103" s="42">
        <f t="shared" si="80"/>
        <v>0</v>
      </c>
      <c r="AQ103" s="11" t="str">
        <f t="shared" si="54"/>
        <v>Ｌ３加工計画</v>
      </c>
      <c r="AR103" s="48">
        <f t="shared" si="53"/>
        <v>0</v>
      </c>
      <c r="AT103" s="248" t="s">
        <v>61</v>
      </c>
      <c r="AU103" s="61"/>
      <c r="AV103" s="61"/>
      <c r="AW103" s="61"/>
      <c r="AX103" s="61"/>
      <c r="AY103" s="12">
        <f>AY353</f>
        <v>0</v>
      </c>
      <c r="AZ103" s="12">
        <f>AZ353</f>
        <v>0</v>
      </c>
    </row>
    <row r="104" spans="1:56" ht="18.75" hidden="1" customHeight="1">
      <c r="A104" s="9">
        <v>1</v>
      </c>
      <c r="B104" s="325"/>
      <c r="C104" s="109" t="s">
        <v>20</v>
      </c>
      <c r="D104" s="109"/>
      <c r="E104" s="7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104">
        <f>SUM(F104:AJ104)</f>
        <v>0</v>
      </c>
      <c r="AL104" s="112"/>
      <c r="AM104" s="112"/>
      <c r="AN104" s="207"/>
      <c r="AO104" s="227"/>
      <c r="AP104" s="42">
        <f t="shared" si="80"/>
        <v>0</v>
      </c>
      <c r="AQ104" s="19" t="str">
        <f t="shared" si="54"/>
        <v>組立計画</v>
      </c>
      <c r="AR104" s="49">
        <f t="shared" si="53"/>
        <v>0</v>
      </c>
      <c r="AT104" s="63" t="s">
        <v>62</v>
      </c>
      <c r="AU104" s="60"/>
      <c r="AV104" s="60"/>
      <c r="AW104" s="60"/>
      <c r="AX104" s="60"/>
    </row>
    <row r="105" spans="1:56" ht="18.75" hidden="1" customHeight="1">
      <c r="A105" s="9">
        <v>1</v>
      </c>
      <c r="B105" s="325"/>
      <c r="C105" s="111" t="s">
        <v>66</v>
      </c>
      <c r="D105" s="111"/>
      <c r="E105" s="74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107">
        <f>SUM(F105:AJ105)</f>
        <v>0</v>
      </c>
      <c r="AL105" s="75"/>
      <c r="AM105" s="75"/>
      <c r="AN105" s="207"/>
      <c r="AO105" s="227"/>
      <c r="AP105" s="42">
        <f t="shared" si="80"/>
        <v>0</v>
      </c>
      <c r="AQ105" s="20" t="str">
        <f t="shared" si="54"/>
        <v>ＳＰ</v>
      </c>
      <c r="AR105" s="50">
        <f t="shared" si="53"/>
        <v>0</v>
      </c>
      <c r="AT105" s="63" t="s">
        <v>62</v>
      </c>
      <c r="AU105" s="60"/>
      <c r="AV105" s="60"/>
      <c r="AW105" s="60"/>
      <c r="AX105" s="60"/>
    </row>
    <row r="106" spans="1:56" ht="18.75" hidden="1" customHeight="1">
      <c r="A106" s="9">
        <v>1</v>
      </c>
      <c r="B106" s="326"/>
      <c r="C106" s="152" t="s">
        <v>21</v>
      </c>
      <c r="D106" s="152"/>
      <c r="E106" s="67"/>
      <c r="F106" s="259">
        <f t="shared" ref="F106:AJ106" si="88">SUBTOTAL(9,L104:L105)</f>
        <v>0</v>
      </c>
      <c r="G106" s="259">
        <f t="shared" si="88"/>
        <v>0</v>
      </c>
      <c r="H106" s="259">
        <f t="shared" si="88"/>
        <v>0</v>
      </c>
      <c r="I106" s="259">
        <f t="shared" si="88"/>
        <v>0</v>
      </c>
      <c r="J106" s="259">
        <f t="shared" si="88"/>
        <v>0</v>
      </c>
      <c r="K106" s="259">
        <f t="shared" si="88"/>
        <v>0</v>
      </c>
      <c r="L106" s="259">
        <f t="shared" si="88"/>
        <v>0</v>
      </c>
      <c r="M106" s="259">
        <f t="shared" si="88"/>
        <v>0</v>
      </c>
      <c r="N106" s="259">
        <f t="shared" si="88"/>
        <v>0</v>
      </c>
      <c r="O106" s="259">
        <f t="shared" si="88"/>
        <v>0</v>
      </c>
      <c r="P106" s="259">
        <f t="shared" si="88"/>
        <v>0</v>
      </c>
      <c r="Q106" s="259">
        <f t="shared" si="88"/>
        <v>0</v>
      </c>
      <c r="R106" s="259">
        <f t="shared" si="88"/>
        <v>0</v>
      </c>
      <c r="S106" s="259">
        <f t="shared" si="88"/>
        <v>0</v>
      </c>
      <c r="T106" s="259">
        <f t="shared" si="88"/>
        <v>0</v>
      </c>
      <c r="U106" s="259">
        <f t="shared" si="88"/>
        <v>0</v>
      </c>
      <c r="V106" s="259">
        <f t="shared" si="88"/>
        <v>0</v>
      </c>
      <c r="W106" s="259">
        <f t="shared" si="88"/>
        <v>0</v>
      </c>
      <c r="X106" s="259">
        <f t="shared" si="88"/>
        <v>0</v>
      </c>
      <c r="Y106" s="259">
        <f t="shared" si="88"/>
        <v>0</v>
      </c>
      <c r="Z106" s="259">
        <f t="shared" si="88"/>
        <v>0</v>
      </c>
      <c r="AA106" s="259">
        <f t="shared" si="88"/>
        <v>0</v>
      </c>
      <c r="AB106" s="259">
        <f t="shared" si="88"/>
        <v>0</v>
      </c>
      <c r="AC106" s="259">
        <f t="shared" si="88"/>
        <v>0</v>
      </c>
      <c r="AD106" s="259">
        <f t="shared" si="88"/>
        <v>0</v>
      </c>
      <c r="AE106" s="259">
        <f t="shared" si="88"/>
        <v>0</v>
      </c>
      <c r="AF106" s="259">
        <f t="shared" si="88"/>
        <v>0</v>
      </c>
      <c r="AG106" s="259">
        <f t="shared" si="88"/>
        <v>0</v>
      </c>
      <c r="AH106" s="259">
        <f t="shared" si="88"/>
        <v>0</v>
      </c>
      <c r="AI106" s="259">
        <f t="shared" si="88"/>
        <v>0</v>
      </c>
      <c r="AJ106" s="259">
        <f t="shared" si="88"/>
        <v>0</v>
      </c>
      <c r="AK106" s="131">
        <f>SUM(F106:AJ106)</f>
        <v>0</v>
      </c>
      <c r="AL106" s="32"/>
      <c r="AM106" s="32"/>
      <c r="AO106" s="227"/>
      <c r="AP106" s="42">
        <f t="shared" si="80"/>
        <v>0</v>
      </c>
      <c r="AQ106" s="21" t="str">
        <f t="shared" si="54"/>
        <v>解体</v>
      </c>
      <c r="AR106" s="51">
        <f t="shared" si="53"/>
        <v>0</v>
      </c>
      <c r="AT106" s="246" t="s">
        <v>60</v>
      </c>
      <c r="AU106" s="60"/>
      <c r="AV106" s="60"/>
      <c r="AW106" s="60"/>
      <c r="AX106" s="60"/>
    </row>
    <row r="107" spans="1:56" ht="18.75" hidden="1" customHeight="1">
      <c r="A107" s="9">
        <v>1</v>
      </c>
      <c r="B107" s="379"/>
      <c r="C107" s="153" t="s">
        <v>22</v>
      </c>
      <c r="D107" s="153"/>
      <c r="E107" s="68"/>
      <c r="F107" s="260">
        <f t="shared" ref="F107:AJ107" si="89">E107+F103-F106</f>
        <v>0</v>
      </c>
      <c r="G107" s="260">
        <f t="shared" si="89"/>
        <v>0</v>
      </c>
      <c r="H107" s="260">
        <f t="shared" si="89"/>
        <v>0</v>
      </c>
      <c r="I107" s="260">
        <f t="shared" si="89"/>
        <v>0</v>
      </c>
      <c r="J107" s="260">
        <f t="shared" si="89"/>
        <v>0</v>
      </c>
      <c r="K107" s="260">
        <f t="shared" si="89"/>
        <v>0</v>
      </c>
      <c r="L107" s="260">
        <f t="shared" si="89"/>
        <v>0</v>
      </c>
      <c r="M107" s="260">
        <f t="shared" si="89"/>
        <v>0</v>
      </c>
      <c r="N107" s="260">
        <f t="shared" si="89"/>
        <v>0</v>
      </c>
      <c r="O107" s="260">
        <f t="shared" si="89"/>
        <v>0</v>
      </c>
      <c r="P107" s="260">
        <f t="shared" si="89"/>
        <v>0</v>
      </c>
      <c r="Q107" s="260">
        <f t="shared" si="89"/>
        <v>0</v>
      </c>
      <c r="R107" s="260">
        <f t="shared" si="89"/>
        <v>0</v>
      </c>
      <c r="S107" s="260">
        <f t="shared" si="89"/>
        <v>0</v>
      </c>
      <c r="T107" s="260">
        <f t="shared" si="89"/>
        <v>0</v>
      </c>
      <c r="U107" s="260">
        <f t="shared" si="89"/>
        <v>0</v>
      </c>
      <c r="V107" s="260">
        <f t="shared" si="89"/>
        <v>0</v>
      </c>
      <c r="W107" s="260">
        <f t="shared" si="89"/>
        <v>0</v>
      </c>
      <c r="X107" s="260">
        <f t="shared" si="89"/>
        <v>0</v>
      </c>
      <c r="Y107" s="260">
        <f t="shared" si="89"/>
        <v>0</v>
      </c>
      <c r="Z107" s="260">
        <f t="shared" si="89"/>
        <v>0</v>
      </c>
      <c r="AA107" s="260">
        <f t="shared" si="89"/>
        <v>0</v>
      </c>
      <c r="AB107" s="260">
        <f t="shared" si="89"/>
        <v>0</v>
      </c>
      <c r="AC107" s="260">
        <f t="shared" si="89"/>
        <v>0</v>
      </c>
      <c r="AD107" s="260">
        <f t="shared" si="89"/>
        <v>0</v>
      </c>
      <c r="AE107" s="260">
        <f t="shared" si="89"/>
        <v>0</v>
      </c>
      <c r="AF107" s="260">
        <f t="shared" si="89"/>
        <v>0</v>
      </c>
      <c r="AG107" s="260">
        <f t="shared" si="89"/>
        <v>0</v>
      </c>
      <c r="AH107" s="260">
        <f t="shared" si="89"/>
        <v>0</v>
      </c>
      <c r="AI107" s="260">
        <f t="shared" si="89"/>
        <v>0</v>
      </c>
      <c r="AJ107" s="260">
        <f t="shared" si="89"/>
        <v>0</v>
      </c>
      <c r="AK107" s="132"/>
      <c r="AL107" s="32"/>
      <c r="AM107" s="32"/>
      <c r="AO107" s="227"/>
      <c r="AP107" s="42">
        <f t="shared" si="80"/>
        <v>0</v>
      </c>
      <c r="AQ107" s="22" t="str">
        <f t="shared" si="54"/>
        <v>解体在庫</v>
      </c>
      <c r="AR107" s="52">
        <f t="shared" si="53"/>
        <v>0</v>
      </c>
      <c r="AT107" s="246" t="s">
        <v>60</v>
      </c>
      <c r="AU107" s="60"/>
      <c r="AV107" s="60"/>
      <c r="AW107" s="60"/>
      <c r="AX107" s="60"/>
    </row>
    <row r="108" spans="1:56" ht="19.5" hidden="1" customHeight="1" thickBot="1">
      <c r="A108" s="9">
        <v>1</v>
      </c>
      <c r="B108" s="380"/>
      <c r="C108" s="138" t="s">
        <v>23</v>
      </c>
      <c r="D108" s="138"/>
      <c r="E108" s="215"/>
      <c r="F108" s="262">
        <f t="shared" ref="F108:AJ108" si="90">E108+F103-F104-F105</f>
        <v>0</v>
      </c>
      <c r="G108" s="262">
        <f t="shared" si="90"/>
        <v>0</v>
      </c>
      <c r="H108" s="262">
        <f t="shared" si="90"/>
        <v>0</v>
      </c>
      <c r="I108" s="262">
        <f t="shared" si="90"/>
        <v>0</v>
      </c>
      <c r="J108" s="262">
        <f t="shared" si="90"/>
        <v>0</v>
      </c>
      <c r="K108" s="262">
        <f t="shared" si="90"/>
        <v>0</v>
      </c>
      <c r="L108" s="262">
        <f t="shared" si="90"/>
        <v>0</v>
      </c>
      <c r="M108" s="262">
        <f t="shared" si="90"/>
        <v>0</v>
      </c>
      <c r="N108" s="262">
        <f t="shared" si="90"/>
        <v>0</v>
      </c>
      <c r="O108" s="262">
        <f t="shared" si="90"/>
        <v>0</v>
      </c>
      <c r="P108" s="262">
        <f t="shared" si="90"/>
        <v>0</v>
      </c>
      <c r="Q108" s="262">
        <f t="shared" si="90"/>
        <v>0</v>
      </c>
      <c r="R108" s="262">
        <f t="shared" si="90"/>
        <v>0</v>
      </c>
      <c r="S108" s="262">
        <f t="shared" si="90"/>
        <v>0</v>
      </c>
      <c r="T108" s="262">
        <f t="shared" si="90"/>
        <v>0</v>
      </c>
      <c r="U108" s="262">
        <f t="shared" si="90"/>
        <v>0</v>
      </c>
      <c r="V108" s="262">
        <f t="shared" si="90"/>
        <v>0</v>
      </c>
      <c r="W108" s="262">
        <f t="shared" si="90"/>
        <v>0</v>
      </c>
      <c r="X108" s="262">
        <f t="shared" si="90"/>
        <v>0</v>
      </c>
      <c r="Y108" s="262">
        <f t="shared" si="90"/>
        <v>0</v>
      </c>
      <c r="Z108" s="262">
        <f t="shared" si="90"/>
        <v>0</v>
      </c>
      <c r="AA108" s="262">
        <f t="shared" si="90"/>
        <v>0</v>
      </c>
      <c r="AB108" s="262">
        <f t="shared" si="90"/>
        <v>0</v>
      </c>
      <c r="AC108" s="262">
        <f t="shared" si="90"/>
        <v>0</v>
      </c>
      <c r="AD108" s="262">
        <f t="shared" si="90"/>
        <v>0</v>
      </c>
      <c r="AE108" s="262">
        <f t="shared" si="90"/>
        <v>0</v>
      </c>
      <c r="AF108" s="262">
        <f t="shared" si="90"/>
        <v>0</v>
      </c>
      <c r="AG108" s="262">
        <f t="shared" si="90"/>
        <v>0</v>
      </c>
      <c r="AH108" s="262">
        <f t="shared" si="90"/>
        <v>0</v>
      </c>
      <c r="AI108" s="262">
        <f t="shared" si="90"/>
        <v>0</v>
      </c>
      <c r="AJ108" s="262">
        <f t="shared" si="90"/>
        <v>0</v>
      </c>
      <c r="AK108" s="222">
        <f>AJ108</f>
        <v>0</v>
      </c>
      <c r="AL108" s="33"/>
      <c r="AM108" s="33"/>
      <c r="AN108" s="9">
        <f>AK108-AL104</f>
        <v>0</v>
      </c>
      <c r="AO108" s="227"/>
      <c r="AP108" s="53">
        <f t="shared" si="80"/>
        <v>0</v>
      </c>
      <c r="AQ108" s="24" t="str">
        <f t="shared" si="54"/>
        <v>完成品在庫</v>
      </c>
      <c r="AR108" s="54">
        <f t="shared" si="53"/>
        <v>0</v>
      </c>
      <c r="AT108" s="246" t="s">
        <v>60</v>
      </c>
      <c r="AU108" s="60"/>
      <c r="AV108" s="60"/>
      <c r="AW108" s="60"/>
      <c r="AX108" s="60"/>
      <c r="BD108" s="250">
        <f>MIN(F108:AJ108)</f>
        <v>0</v>
      </c>
    </row>
    <row r="109" spans="1:56" ht="19.5" hidden="1" customHeight="1">
      <c r="A109" s="9">
        <v>0</v>
      </c>
      <c r="B109" s="325"/>
      <c r="C109" s="99" t="s">
        <v>12</v>
      </c>
      <c r="D109" s="99"/>
      <c r="E109" s="89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100">
        <f>SUM(F109:AJ109)</f>
        <v>0</v>
      </c>
      <c r="AL109" s="96">
        <f>ROUNDUP(AL116/0.92,0)</f>
        <v>0</v>
      </c>
      <c r="AM109" s="96">
        <f>ROUNDUP(AM116/0.92,0)</f>
        <v>0</v>
      </c>
      <c r="AN109" s="251"/>
      <c r="AO109" s="227">
        <v>0</v>
      </c>
      <c r="AP109" s="40">
        <f>B109</f>
        <v>0</v>
      </c>
      <c r="AQ109" s="29" t="str">
        <f t="shared" si="54"/>
        <v>素材納入計画</v>
      </c>
      <c r="AR109" s="41">
        <f t="shared" si="53"/>
        <v>0</v>
      </c>
      <c r="AT109" s="247" t="s">
        <v>59</v>
      </c>
      <c r="AU109" s="60"/>
      <c r="AV109" s="60"/>
      <c r="AW109" s="60"/>
      <c r="AX109" s="60"/>
    </row>
    <row r="110" spans="1:56" ht="19.5" hidden="1" customHeight="1">
      <c r="A110" s="9">
        <v>0</v>
      </c>
      <c r="B110" s="326"/>
      <c r="C110" s="145" t="s">
        <v>125</v>
      </c>
      <c r="D110" s="154"/>
      <c r="E110" s="35"/>
      <c r="F110" s="256">
        <f t="shared" ref="F110:AJ110" si="91">E110+F109-F111</f>
        <v>0</v>
      </c>
      <c r="G110" s="256">
        <f t="shared" si="91"/>
        <v>0</v>
      </c>
      <c r="H110" s="256">
        <f t="shared" si="91"/>
        <v>0</v>
      </c>
      <c r="I110" s="256">
        <f t="shared" si="91"/>
        <v>0</v>
      </c>
      <c r="J110" s="256">
        <f t="shared" si="91"/>
        <v>0</v>
      </c>
      <c r="K110" s="256">
        <f t="shared" si="91"/>
        <v>0</v>
      </c>
      <c r="L110" s="256">
        <f t="shared" si="91"/>
        <v>0</v>
      </c>
      <c r="M110" s="256">
        <f t="shared" si="91"/>
        <v>0</v>
      </c>
      <c r="N110" s="256">
        <f t="shared" si="91"/>
        <v>0</v>
      </c>
      <c r="O110" s="256">
        <f t="shared" si="91"/>
        <v>0</v>
      </c>
      <c r="P110" s="256">
        <f t="shared" si="91"/>
        <v>0</v>
      </c>
      <c r="Q110" s="256">
        <f t="shared" si="91"/>
        <v>0</v>
      </c>
      <c r="R110" s="256">
        <f t="shared" si="91"/>
        <v>0</v>
      </c>
      <c r="S110" s="256">
        <f t="shared" si="91"/>
        <v>0</v>
      </c>
      <c r="T110" s="256">
        <f t="shared" si="91"/>
        <v>0</v>
      </c>
      <c r="U110" s="256">
        <f t="shared" si="91"/>
        <v>0</v>
      </c>
      <c r="V110" s="256">
        <f t="shared" si="91"/>
        <v>0</v>
      </c>
      <c r="W110" s="256">
        <f t="shared" si="91"/>
        <v>0</v>
      </c>
      <c r="X110" s="256">
        <f t="shared" si="91"/>
        <v>0</v>
      </c>
      <c r="Y110" s="256">
        <f t="shared" si="91"/>
        <v>0</v>
      </c>
      <c r="Z110" s="256">
        <f t="shared" si="91"/>
        <v>0</v>
      </c>
      <c r="AA110" s="256">
        <f t="shared" si="91"/>
        <v>0</v>
      </c>
      <c r="AB110" s="256">
        <f t="shared" si="91"/>
        <v>0</v>
      </c>
      <c r="AC110" s="256">
        <f t="shared" si="91"/>
        <v>0</v>
      </c>
      <c r="AD110" s="256">
        <f t="shared" si="91"/>
        <v>0</v>
      </c>
      <c r="AE110" s="256">
        <f t="shared" si="91"/>
        <v>0</v>
      </c>
      <c r="AF110" s="256">
        <f t="shared" si="91"/>
        <v>0</v>
      </c>
      <c r="AG110" s="256">
        <f t="shared" si="91"/>
        <v>0</v>
      </c>
      <c r="AH110" s="256">
        <f t="shared" si="91"/>
        <v>0</v>
      </c>
      <c r="AI110" s="256">
        <f t="shared" si="91"/>
        <v>0</v>
      </c>
      <c r="AJ110" s="256">
        <f t="shared" si="91"/>
        <v>0</v>
      </c>
      <c r="AK110" s="169">
        <f>AJ110</f>
        <v>0</v>
      </c>
      <c r="AL110" s="32"/>
      <c r="AM110" s="32"/>
      <c r="AO110" s="227">
        <v>0</v>
      </c>
      <c r="AP110" s="42">
        <f t="shared" ref="AP110:AP121" si="92">AP109</f>
        <v>0</v>
      </c>
      <c r="AQ110" s="14" t="str">
        <f t="shared" si="54"/>
        <v>素材在庫計画</v>
      </c>
      <c r="AR110" s="43">
        <f t="shared" si="53"/>
        <v>0</v>
      </c>
      <c r="AT110" s="246" t="s">
        <v>60</v>
      </c>
      <c r="AU110" s="60"/>
      <c r="AV110" s="60"/>
      <c r="AW110" s="60"/>
      <c r="AX110" s="60"/>
    </row>
    <row r="111" spans="1:56" ht="18.75" hidden="1" customHeight="1">
      <c r="A111" s="9">
        <v>0</v>
      </c>
      <c r="B111" s="327"/>
      <c r="C111" s="135" t="s">
        <v>14</v>
      </c>
      <c r="D111" s="135"/>
      <c r="E111" s="90"/>
      <c r="F111" s="255"/>
      <c r="G111" s="255"/>
      <c r="H111" s="255"/>
      <c r="I111" s="255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117">
        <f>SUM(E111:AJ111)</f>
        <v>0</v>
      </c>
      <c r="AL111" s="123"/>
      <c r="AM111" s="123"/>
      <c r="AN111" s="211"/>
      <c r="AO111" s="227">
        <v>0</v>
      </c>
      <c r="AP111" s="42">
        <f t="shared" si="92"/>
        <v>0</v>
      </c>
      <c r="AQ111" s="16" t="str">
        <f t="shared" si="54"/>
        <v>圧検加工計画</v>
      </c>
      <c r="AR111" s="44">
        <f t="shared" si="53"/>
        <v>0</v>
      </c>
      <c r="AT111" s="248" t="s">
        <v>61</v>
      </c>
      <c r="AU111" s="60"/>
      <c r="AV111" s="60"/>
      <c r="AW111" s="60"/>
      <c r="AX111" s="60"/>
    </row>
    <row r="112" spans="1:56" ht="18.75" hidden="1" customHeight="1">
      <c r="A112" s="9">
        <v>0</v>
      </c>
      <c r="B112" s="378"/>
      <c r="C112" s="145" t="s">
        <v>15</v>
      </c>
      <c r="D112" s="155">
        <v>0.08</v>
      </c>
      <c r="E112" s="69"/>
      <c r="F112" s="264">
        <f>ROUND(F111*$D112,0)</f>
        <v>0</v>
      </c>
      <c r="G112" s="264">
        <f>ROUND(G111*$D112,0)</f>
        <v>0</v>
      </c>
      <c r="H112" s="264">
        <f>ROUND(H111*$D112,0)</f>
        <v>0</v>
      </c>
      <c r="I112" s="264">
        <f>ROUND(I111*$D112,0)</f>
        <v>0</v>
      </c>
      <c r="J112" s="264">
        <f>ROUND(J111*$D112,0)</f>
        <v>0</v>
      </c>
      <c r="K112" s="264">
        <f t="shared" ref="K112:P112" si="93">ROUND(K111*$D112,0)</f>
        <v>0</v>
      </c>
      <c r="L112" s="264">
        <f t="shared" si="93"/>
        <v>0</v>
      </c>
      <c r="M112" s="264">
        <f t="shared" si="93"/>
        <v>0</v>
      </c>
      <c r="N112" s="264">
        <f t="shared" si="93"/>
        <v>0</v>
      </c>
      <c r="O112" s="264">
        <f t="shared" si="93"/>
        <v>0</v>
      </c>
      <c r="P112" s="264">
        <f t="shared" si="93"/>
        <v>0</v>
      </c>
      <c r="Q112" s="264">
        <f t="shared" ref="Q112:AI112" si="94">ROUND(Q111*$D112,0)</f>
        <v>0</v>
      </c>
      <c r="R112" s="264">
        <f t="shared" si="94"/>
        <v>0</v>
      </c>
      <c r="S112" s="264">
        <f t="shared" si="94"/>
        <v>0</v>
      </c>
      <c r="T112" s="264">
        <f t="shared" si="94"/>
        <v>0</v>
      </c>
      <c r="U112" s="264">
        <f t="shared" si="94"/>
        <v>0</v>
      </c>
      <c r="V112" s="264">
        <f t="shared" si="94"/>
        <v>0</v>
      </c>
      <c r="W112" s="264">
        <f t="shared" si="94"/>
        <v>0</v>
      </c>
      <c r="X112" s="264">
        <f t="shared" si="94"/>
        <v>0</v>
      </c>
      <c r="Y112" s="264">
        <f t="shared" si="94"/>
        <v>0</v>
      </c>
      <c r="Z112" s="264">
        <f t="shared" si="94"/>
        <v>0</v>
      </c>
      <c r="AA112" s="264">
        <f t="shared" si="94"/>
        <v>0</v>
      </c>
      <c r="AB112" s="264">
        <f t="shared" si="94"/>
        <v>0</v>
      </c>
      <c r="AC112" s="264">
        <f t="shared" si="94"/>
        <v>0</v>
      </c>
      <c r="AD112" s="264">
        <f t="shared" si="94"/>
        <v>0</v>
      </c>
      <c r="AE112" s="264">
        <f t="shared" si="94"/>
        <v>0</v>
      </c>
      <c r="AF112" s="264">
        <f t="shared" si="94"/>
        <v>0</v>
      </c>
      <c r="AG112" s="264">
        <f t="shared" si="94"/>
        <v>0</v>
      </c>
      <c r="AH112" s="264">
        <f t="shared" si="94"/>
        <v>0</v>
      </c>
      <c r="AI112" s="264">
        <f t="shared" si="94"/>
        <v>0</v>
      </c>
      <c r="AJ112" s="264">
        <f>ROUND(AJ111*$D112,0)</f>
        <v>0</v>
      </c>
      <c r="AK112" s="125">
        <f>SUM(F112:AJ112)</f>
        <v>0</v>
      </c>
      <c r="AL112" s="32"/>
      <c r="AM112" s="32"/>
      <c r="AO112" s="227">
        <v>0</v>
      </c>
      <c r="AP112" s="42">
        <f t="shared" si="92"/>
        <v>0</v>
      </c>
      <c r="AQ112" s="17" t="str">
        <f t="shared" si="54"/>
        <v>一次漏れ数</v>
      </c>
      <c r="AR112" s="45">
        <f t="shared" si="53"/>
        <v>0</v>
      </c>
      <c r="AT112" s="246" t="s">
        <v>60</v>
      </c>
      <c r="AU112" s="60"/>
      <c r="AV112" s="60"/>
      <c r="AW112" s="60"/>
      <c r="AX112" s="60"/>
    </row>
    <row r="113" spans="1:56" ht="18.75" hidden="1" customHeight="1">
      <c r="A113" s="9">
        <v>0</v>
      </c>
      <c r="B113" s="378"/>
      <c r="C113" s="145" t="s">
        <v>16</v>
      </c>
      <c r="D113" s="155"/>
      <c r="E113" s="69"/>
      <c r="F113" s="264">
        <f t="shared" ref="F113:AJ113" si="95">E113+F112-F114</f>
        <v>0</v>
      </c>
      <c r="G113" s="264">
        <f t="shared" si="95"/>
        <v>0</v>
      </c>
      <c r="H113" s="264">
        <f t="shared" si="95"/>
        <v>0</v>
      </c>
      <c r="I113" s="264">
        <f t="shared" si="95"/>
        <v>0</v>
      </c>
      <c r="J113" s="264">
        <f t="shared" si="95"/>
        <v>0</v>
      </c>
      <c r="K113" s="264">
        <f t="shared" si="95"/>
        <v>0</v>
      </c>
      <c r="L113" s="264">
        <f t="shared" si="95"/>
        <v>0</v>
      </c>
      <c r="M113" s="264">
        <f t="shared" si="95"/>
        <v>0</v>
      </c>
      <c r="N113" s="264">
        <f t="shared" si="95"/>
        <v>0</v>
      </c>
      <c r="O113" s="264">
        <f t="shared" si="95"/>
        <v>0</v>
      </c>
      <c r="P113" s="264">
        <f t="shared" si="95"/>
        <v>0</v>
      </c>
      <c r="Q113" s="264">
        <f t="shared" si="95"/>
        <v>0</v>
      </c>
      <c r="R113" s="264">
        <f t="shared" si="95"/>
        <v>0</v>
      </c>
      <c r="S113" s="264">
        <f t="shared" si="95"/>
        <v>0</v>
      </c>
      <c r="T113" s="264">
        <f t="shared" si="95"/>
        <v>0</v>
      </c>
      <c r="U113" s="264">
        <f t="shared" si="95"/>
        <v>0</v>
      </c>
      <c r="V113" s="264">
        <f t="shared" si="95"/>
        <v>0</v>
      </c>
      <c r="W113" s="264">
        <f t="shared" si="95"/>
        <v>0</v>
      </c>
      <c r="X113" s="264">
        <f t="shared" si="95"/>
        <v>0</v>
      </c>
      <c r="Y113" s="264">
        <f t="shared" si="95"/>
        <v>0</v>
      </c>
      <c r="Z113" s="264">
        <f t="shared" si="95"/>
        <v>0</v>
      </c>
      <c r="AA113" s="264">
        <f t="shared" si="95"/>
        <v>0</v>
      </c>
      <c r="AB113" s="264">
        <f t="shared" si="95"/>
        <v>0</v>
      </c>
      <c r="AC113" s="264">
        <f t="shared" si="95"/>
        <v>0</v>
      </c>
      <c r="AD113" s="264">
        <f t="shared" si="95"/>
        <v>0</v>
      </c>
      <c r="AE113" s="264">
        <f t="shared" si="95"/>
        <v>0</v>
      </c>
      <c r="AF113" s="264">
        <f t="shared" si="95"/>
        <v>0</v>
      </c>
      <c r="AG113" s="264">
        <f t="shared" si="95"/>
        <v>0</v>
      </c>
      <c r="AH113" s="264">
        <f t="shared" si="95"/>
        <v>0</v>
      </c>
      <c r="AI113" s="264">
        <f t="shared" si="95"/>
        <v>0</v>
      </c>
      <c r="AJ113" s="264">
        <f t="shared" si="95"/>
        <v>0</v>
      </c>
      <c r="AK113" s="125">
        <f>AJ113</f>
        <v>0</v>
      </c>
      <c r="AL113" s="32"/>
      <c r="AM113" s="32"/>
      <c r="AO113" s="227">
        <v>0</v>
      </c>
      <c r="AP113" s="42">
        <f t="shared" si="92"/>
        <v>0</v>
      </c>
      <c r="AQ113" s="18" t="str">
        <f t="shared" si="54"/>
        <v>一次漏れ在庫</v>
      </c>
      <c r="AR113" s="46">
        <f t="shared" si="53"/>
        <v>0</v>
      </c>
      <c r="AT113" s="246" t="s">
        <v>60</v>
      </c>
      <c r="AU113" s="60"/>
      <c r="AV113" s="60"/>
      <c r="AW113" s="60"/>
      <c r="AX113" s="60"/>
    </row>
    <row r="114" spans="1:56" ht="18.75" hidden="1" customHeight="1">
      <c r="A114" s="9">
        <v>0</v>
      </c>
      <c r="B114" s="378"/>
      <c r="C114" s="145" t="s">
        <v>17</v>
      </c>
      <c r="D114" s="155"/>
      <c r="E114" s="69"/>
      <c r="F114" s="264"/>
      <c r="G114" s="264"/>
      <c r="H114" s="264"/>
      <c r="I114" s="264"/>
      <c r="J114" s="264"/>
      <c r="K114" s="264"/>
      <c r="L114" s="264"/>
      <c r="M114" s="264"/>
      <c r="N114" s="264"/>
      <c r="O114" s="264"/>
      <c r="P114" s="264"/>
      <c r="Q114" s="264"/>
      <c r="R114" s="264"/>
      <c r="S114" s="264"/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125">
        <f>SUM(F114:AJ114)</f>
        <v>0</v>
      </c>
      <c r="AL114" s="32"/>
      <c r="AM114" s="32"/>
      <c r="AO114" s="227">
        <v>0</v>
      </c>
      <c r="AP114" s="42">
        <f t="shared" si="92"/>
        <v>0</v>
      </c>
      <c r="AQ114" s="18" t="str">
        <f t="shared" si="54"/>
        <v>二次圧検計画</v>
      </c>
      <c r="AR114" s="46">
        <f t="shared" si="53"/>
        <v>0</v>
      </c>
      <c r="AT114" s="246" t="s">
        <v>60</v>
      </c>
      <c r="AU114" s="60"/>
      <c r="AV114" s="60"/>
      <c r="AW114" s="60"/>
      <c r="AX114" s="60"/>
    </row>
    <row r="115" spans="1:56" ht="18.75" hidden="1" customHeight="1">
      <c r="A115" s="9">
        <v>0</v>
      </c>
      <c r="B115" s="378"/>
      <c r="C115" s="145" t="s">
        <v>18</v>
      </c>
      <c r="D115" s="155">
        <v>0.5</v>
      </c>
      <c r="E115" s="69"/>
      <c r="F115" s="264">
        <f>ROUND(F114*$D115,0)</f>
        <v>0</v>
      </c>
      <c r="G115" s="264">
        <f>ROUND(G114*$D115,0)</f>
        <v>0</v>
      </c>
      <c r="H115" s="264">
        <f>ROUND(H114*$D115,0)</f>
        <v>0</v>
      </c>
      <c r="I115" s="264">
        <f>ROUND(I114*$D115,0)</f>
        <v>0</v>
      </c>
      <c r="J115" s="264">
        <f>ROUND(J114*$D115,0)</f>
        <v>0</v>
      </c>
      <c r="K115" s="264">
        <f t="shared" ref="K115:P115" si="96">ROUND(K114*$D115,0)</f>
        <v>0</v>
      </c>
      <c r="L115" s="264">
        <f t="shared" si="96"/>
        <v>0</v>
      </c>
      <c r="M115" s="264">
        <f t="shared" si="96"/>
        <v>0</v>
      </c>
      <c r="N115" s="264">
        <f t="shared" si="96"/>
        <v>0</v>
      </c>
      <c r="O115" s="264">
        <f t="shared" si="96"/>
        <v>0</v>
      </c>
      <c r="P115" s="264">
        <f t="shared" si="96"/>
        <v>0</v>
      </c>
      <c r="Q115" s="264">
        <f t="shared" ref="Q115:AI115" si="97">ROUND(Q114*$D115,0)</f>
        <v>0</v>
      </c>
      <c r="R115" s="264">
        <f t="shared" si="97"/>
        <v>0</v>
      </c>
      <c r="S115" s="264">
        <f t="shared" si="97"/>
        <v>0</v>
      </c>
      <c r="T115" s="264">
        <f t="shared" si="97"/>
        <v>0</v>
      </c>
      <c r="U115" s="264">
        <f t="shared" si="97"/>
        <v>0</v>
      </c>
      <c r="V115" s="264">
        <f t="shared" si="97"/>
        <v>0</v>
      </c>
      <c r="W115" s="264">
        <f t="shared" si="97"/>
        <v>0</v>
      </c>
      <c r="X115" s="264">
        <f t="shared" si="97"/>
        <v>0</v>
      </c>
      <c r="Y115" s="264">
        <f t="shared" si="97"/>
        <v>0</v>
      </c>
      <c r="Z115" s="264">
        <f t="shared" si="97"/>
        <v>0</v>
      </c>
      <c r="AA115" s="264">
        <f t="shared" si="97"/>
        <v>0</v>
      </c>
      <c r="AB115" s="264">
        <f t="shared" si="97"/>
        <v>0</v>
      </c>
      <c r="AC115" s="264">
        <f t="shared" si="97"/>
        <v>0</v>
      </c>
      <c r="AD115" s="264">
        <f t="shared" si="97"/>
        <v>0</v>
      </c>
      <c r="AE115" s="264">
        <f t="shared" si="97"/>
        <v>0</v>
      </c>
      <c r="AF115" s="264">
        <f t="shared" si="97"/>
        <v>0</v>
      </c>
      <c r="AG115" s="264">
        <f t="shared" si="97"/>
        <v>0</v>
      </c>
      <c r="AH115" s="264">
        <f t="shared" si="97"/>
        <v>0</v>
      </c>
      <c r="AI115" s="264">
        <f t="shared" si="97"/>
        <v>0</v>
      </c>
      <c r="AJ115" s="264">
        <f>ROUND(AJ114*$D115,0)</f>
        <v>0</v>
      </c>
      <c r="AK115" s="125">
        <f>SUM(F115:AJ115)</f>
        <v>0</v>
      </c>
      <c r="AL115" s="32"/>
      <c r="AM115" s="32"/>
      <c r="AO115" s="227">
        <v>0</v>
      </c>
      <c r="AP115" s="42">
        <f t="shared" si="92"/>
        <v>0</v>
      </c>
      <c r="AQ115" s="14" t="str">
        <f t="shared" si="54"/>
        <v>二次漏れ数（廃却）</v>
      </c>
      <c r="AR115" s="47">
        <f t="shared" si="53"/>
        <v>0</v>
      </c>
      <c r="AT115" s="246" t="s">
        <v>60</v>
      </c>
      <c r="AU115" s="60"/>
      <c r="AV115" s="60"/>
      <c r="AW115" s="60"/>
      <c r="AX115" s="60"/>
    </row>
    <row r="116" spans="1:56" ht="18.75" hidden="1" customHeight="1">
      <c r="A116" s="9">
        <v>0</v>
      </c>
      <c r="B116" s="327"/>
      <c r="C116" s="135" t="s">
        <v>19</v>
      </c>
      <c r="D116" s="136">
        <f>1-D112</f>
        <v>0.92</v>
      </c>
      <c r="E116" s="90"/>
      <c r="F116" s="255">
        <f>(F111-F112)+(F114-F115)</f>
        <v>0</v>
      </c>
      <c r="G116" s="255">
        <f>(G111-G112)+(G114-G115)</f>
        <v>0</v>
      </c>
      <c r="H116" s="255">
        <f>(H111-H112)+(H114-H115)</f>
        <v>0</v>
      </c>
      <c r="I116" s="255">
        <f>(I111-I112)+(I114-I115)</f>
        <v>0</v>
      </c>
      <c r="J116" s="255">
        <f>(J111-J112)+(J114-J115)</f>
        <v>0</v>
      </c>
      <c r="K116" s="255">
        <f t="shared" ref="K116:P116" si="98">(K111-K112)+(K114-K115)</f>
        <v>0</v>
      </c>
      <c r="L116" s="255">
        <f t="shared" si="98"/>
        <v>0</v>
      </c>
      <c r="M116" s="255">
        <f t="shared" si="98"/>
        <v>0</v>
      </c>
      <c r="N116" s="255">
        <f t="shared" si="98"/>
        <v>0</v>
      </c>
      <c r="O116" s="255">
        <f t="shared" si="98"/>
        <v>0</v>
      </c>
      <c r="P116" s="255">
        <f t="shared" si="98"/>
        <v>0</v>
      </c>
      <c r="Q116" s="255">
        <f t="shared" ref="Q116:AI116" si="99">(Q111-Q112)+(Q114-Q115)</f>
        <v>0</v>
      </c>
      <c r="R116" s="255">
        <f t="shared" si="99"/>
        <v>0</v>
      </c>
      <c r="S116" s="255">
        <f t="shared" si="99"/>
        <v>0</v>
      </c>
      <c r="T116" s="255">
        <f t="shared" si="99"/>
        <v>0</v>
      </c>
      <c r="U116" s="255">
        <f t="shared" si="99"/>
        <v>0</v>
      </c>
      <c r="V116" s="255">
        <f t="shared" si="99"/>
        <v>0</v>
      </c>
      <c r="W116" s="255">
        <f t="shared" si="99"/>
        <v>0</v>
      </c>
      <c r="X116" s="255">
        <f t="shared" si="99"/>
        <v>0</v>
      </c>
      <c r="Y116" s="255">
        <f t="shared" si="99"/>
        <v>0</v>
      </c>
      <c r="Z116" s="255">
        <f t="shared" si="99"/>
        <v>0</v>
      </c>
      <c r="AA116" s="255">
        <f t="shared" si="99"/>
        <v>0</v>
      </c>
      <c r="AB116" s="255">
        <f t="shared" si="99"/>
        <v>0</v>
      </c>
      <c r="AC116" s="255">
        <f t="shared" si="99"/>
        <v>0</v>
      </c>
      <c r="AD116" s="255">
        <f t="shared" si="99"/>
        <v>0</v>
      </c>
      <c r="AE116" s="255">
        <f t="shared" si="99"/>
        <v>0</v>
      </c>
      <c r="AF116" s="255">
        <f t="shared" si="99"/>
        <v>0</v>
      </c>
      <c r="AG116" s="255">
        <f t="shared" si="99"/>
        <v>0</v>
      </c>
      <c r="AH116" s="255">
        <f t="shared" si="99"/>
        <v>0</v>
      </c>
      <c r="AI116" s="255">
        <f t="shared" si="99"/>
        <v>0</v>
      </c>
      <c r="AJ116" s="255">
        <f>(AJ111-AJ112)+(AJ114-AJ115)</f>
        <v>0</v>
      </c>
      <c r="AK116" s="117">
        <f>SUM(E116:AJ116)</f>
        <v>0</v>
      </c>
      <c r="AL116" s="82">
        <f>ROUNDUP(AY116*1.2,0)</f>
        <v>0</v>
      </c>
      <c r="AM116" s="82">
        <f>ROUNDUP(AZ116*1.2,0)</f>
        <v>0</v>
      </c>
      <c r="AN116" s="211"/>
      <c r="AO116" s="227">
        <v>0</v>
      </c>
      <c r="AP116" s="42">
        <f t="shared" si="92"/>
        <v>0</v>
      </c>
      <c r="AQ116" s="11" t="str">
        <f t="shared" si="54"/>
        <v>Ｌ３加工計画</v>
      </c>
      <c r="AR116" s="48">
        <f t="shared" si="53"/>
        <v>0</v>
      </c>
      <c r="AT116" s="248" t="s">
        <v>61</v>
      </c>
      <c r="AU116" s="60"/>
      <c r="AV116" s="60"/>
      <c r="AW116" s="60"/>
      <c r="AX116" s="60"/>
      <c r="AY116" s="12">
        <f>AY354</f>
        <v>0</v>
      </c>
      <c r="AZ116" s="12">
        <f>AZ354</f>
        <v>0</v>
      </c>
    </row>
    <row r="117" spans="1:56" ht="18.75" hidden="1" customHeight="1">
      <c r="A117" s="9">
        <v>0</v>
      </c>
      <c r="B117" s="325"/>
      <c r="C117" s="109" t="s">
        <v>20</v>
      </c>
      <c r="D117" s="109"/>
      <c r="E117" s="7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104">
        <f>SUM(F117:AJ117)</f>
        <v>0</v>
      </c>
      <c r="AL117" s="112"/>
      <c r="AM117" s="112"/>
      <c r="AN117" s="207"/>
      <c r="AO117" s="227">
        <v>0</v>
      </c>
      <c r="AP117" s="42">
        <f t="shared" si="92"/>
        <v>0</v>
      </c>
      <c r="AQ117" s="19" t="str">
        <f t="shared" si="54"/>
        <v>組立計画</v>
      </c>
      <c r="AR117" s="49">
        <f t="shared" si="53"/>
        <v>0</v>
      </c>
      <c r="AT117" s="63" t="s">
        <v>62</v>
      </c>
      <c r="AU117" s="60"/>
      <c r="AV117" s="60"/>
      <c r="AW117" s="60"/>
      <c r="AX117" s="60"/>
    </row>
    <row r="118" spans="1:56" ht="18.75" hidden="1" customHeight="1">
      <c r="A118" s="9">
        <v>0</v>
      </c>
      <c r="B118" s="325"/>
      <c r="C118" s="113" t="s">
        <v>66</v>
      </c>
      <c r="D118" s="113"/>
      <c r="E118" s="79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  <c r="AJ118" s="265"/>
      <c r="AK118" s="114">
        <f>SUM(F118:AJ118)</f>
        <v>0</v>
      </c>
      <c r="AL118" s="78"/>
      <c r="AM118" s="78"/>
      <c r="AN118" s="207"/>
      <c r="AO118" s="227">
        <v>0</v>
      </c>
      <c r="AP118" s="42">
        <f t="shared" si="92"/>
        <v>0</v>
      </c>
      <c r="AQ118" s="20" t="str">
        <f t="shared" si="54"/>
        <v>ＳＰ</v>
      </c>
      <c r="AR118" s="50">
        <f t="shared" si="53"/>
        <v>0</v>
      </c>
      <c r="AT118" s="63" t="s">
        <v>62</v>
      </c>
      <c r="AU118" s="60"/>
      <c r="AV118" s="60"/>
      <c r="AW118" s="60"/>
      <c r="AX118" s="60"/>
    </row>
    <row r="119" spans="1:56" ht="18.75" hidden="1" customHeight="1">
      <c r="A119" s="9">
        <v>0</v>
      </c>
      <c r="B119" s="378"/>
      <c r="C119" s="145" t="s">
        <v>21</v>
      </c>
      <c r="D119" s="145"/>
      <c r="E119" s="67"/>
      <c r="F119" s="264">
        <f t="shared" ref="F119:AJ119" si="100">SUM(M117:M118)</f>
        <v>0</v>
      </c>
      <c r="G119" s="264">
        <f t="shared" si="100"/>
        <v>0</v>
      </c>
      <c r="H119" s="264">
        <f t="shared" si="100"/>
        <v>0</v>
      </c>
      <c r="I119" s="264">
        <f t="shared" si="100"/>
        <v>0</v>
      </c>
      <c r="J119" s="264">
        <f t="shared" si="100"/>
        <v>0</v>
      </c>
      <c r="K119" s="264">
        <f t="shared" si="100"/>
        <v>0</v>
      </c>
      <c r="L119" s="264">
        <f t="shared" si="100"/>
        <v>0</v>
      </c>
      <c r="M119" s="264">
        <f t="shared" si="100"/>
        <v>0</v>
      </c>
      <c r="N119" s="264">
        <f t="shared" si="100"/>
        <v>0</v>
      </c>
      <c r="O119" s="264">
        <f t="shared" si="100"/>
        <v>0</v>
      </c>
      <c r="P119" s="264">
        <f t="shared" si="100"/>
        <v>0</v>
      </c>
      <c r="Q119" s="264">
        <f t="shared" si="100"/>
        <v>0</v>
      </c>
      <c r="R119" s="264">
        <f t="shared" si="100"/>
        <v>0</v>
      </c>
      <c r="S119" s="264">
        <f t="shared" si="100"/>
        <v>0</v>
      </c>
      <c r="T119" s="264">
        <f t="shared" si="100"/>
        <v>0</v>
      </c>
      <c r="U119" s="264">
        <f t="shared" si="100"/>
        <v>0</v>
      </c>
      <c r="V119" s="264">
        <f t="shared" si="100"/>
        <v>0</v>
      </c>
      <c r="W119" s="264">
        <f t="shared" si="100"/>
        <v>0</v>
      </c>
      <c r="X119" s="264">
        <f t="shared" si="100"/>
        <v>0</v>
      </c>
      <c r="Y119" s="264">
        <f t="shared" si="100"/>
        <v>0</v>
      </c>
      <c r="Z119" s="264">
        <f t="shared" si="100"/>
        <v>0</v>
      </c>
      <c r="AA119" s="264">
        <f t="shared" si="100"/>
        <v>0</v>
      </c>
      <c r="AB119" s="264">
        <f t="shared" si="100"/>
        <v>0</v>
      </c>
      <c r="AC119" s="264">
        <f t="shared" si="100"/>
        <v>0</v>
      </c>
      <c r="AD119" s="264">
        <f t="shared" si="100"/>
        <v>0</v>
      </c>
      <c r="AE119" s="264">
        <f t="shared" si="100"/>
        <v>0</v>
      </c>
      <c r="AF119" s="264">
        <f t="shared" si="100"/>
        <v>0</v>
      </c>
      <c r="AG119" s="264">
        <f t="shared" si="100"/>
        <v>0</v>
      </c>
      <c r="AH119" s="264">
        <f t="shared" si="100"/>
        <v>0</v>
      </c>
      <c r="AI119" s="264">
        <f t="shared" si="100"/>
        <v>0</v>
      </c>
      <c r="AJ119" s="264">
        <f t="shared" si="100"/>
        <v>0</v>
      </c>
      <c r="AK119" s="125">
        <f>SUM(F119:AJ119)</f>
        <v>0</v>
      </c>
      <c r="AL119" s="32"/>
      <c r="AM119" s="32"/>
      <c r="AO119" s="227">
        <v>0</v>
      </c>
      <c r="AP119" s="42">
        <f t="shared" si="92"/>
        <v>0</v>
      </c>
      <c r="AQ119" s="21" t="str">
        <f t="shared" si="54"/>
        <v>解体</v>
      </c>
      <c r="AR119" s="51">
        <f t="shared" si="53"/>
        <v>0</v>
      </c>
      <c r="AT119" s="246" t="s">
        <v>60</v>
      </c>
      <c r="AU119" s="60"/>
      <c r="AV119" s="60"/>
      <c r="AW119" s="60"/>
      <c r="AX119" s="60"/>
    </row>
    <row r="120" spans="1:56" ht="18.75" hidden="1" customHeight="1">
      <c r="A120" s="9">
        <v>0</v>
      </c>
      <c r="B120" s="378"/>
      <c r="C120" s="145" t="s">
        <v>22</v>
      </c>
      <c r="D120" s="145"/>
      <c r="E120" s="68"/>
      <c r="F120" s="264">
        <f t="shared" ref="F120:AJ120" si="101">E120+F116-F119</f>
        <v>0</v>
      </c>
      <c r="G120" s="264">
        <f t="shared" si="101"/>
        <v>0</v>
      </c>
      <c r="H120" s="264">
        <f t="shared" si="101"/>
        <v>0</v>
      </c>
      <c r="I120" s="264">
        <f t="shared" si="101"/>
        <v>0</v>
      </c>
      <c r="J120" s="264">
        <f t="shared" si="101"/>
        <v>0</v>
      </c>
      <c r="K120" s="264">
        <f t="shared" si="101"/>
        <v>0</v>
      </c>
      <c r="L120" s="264">
        <f t="shared" si="101"/>
        <v>0</v>
      </c>
      <c r="M120" s="264">
        <f t="shared" si="101"/>
        <v>0</v>
      </c>
      <c r="N120" s="264">
        <f t="shared" si="101"/>
        <v>0</v>
      </c>
      <c r="O120" s="264">
        <f t="shared" si="101"/>
        <v>0</v>
      </c>
      <c r="P120" s="264">
        <f t="shared" si="101"/>
        <v>0</v>
      </c>
      <c r="Q120" s="264">
        <f t="shared" si="101"/>
        <v>0</v>
      </c>
      <c r="R120" s="264">
        <f t="shared" si="101"/>
        <v>0</v>
      </c>
      <c r="S120" s="264">
        <f t="shared" si="101"/>
        <v>0</v>
      </c>
      <c r="T120" s="264">
        <f t="shared" si="101"/>
        <v>0</v>
      </c>
      <c r="U120" s="264">
        <f t="shared" si="101"/>
        <v>0</v>
      </c>
      <c r="V120" s="264">
        <f t="shared" si="101"/>
        <v>0</v>
      </c>
      <c r="W120" s="264">
        <f t="shared" si="101"/>
        <v>0</v>
      </c>
      <c r="X120" s="264">
        <f t="shared" si="101"/>
        <v>0</v>
      </c>
      <c r="Y120" s="264">
        <f t="shared" si="101"/>
        <v>0</v>
      </c>
      <c r="Z120" s="264">
        <f t="shared" si="101"/>
        <v>0</v>
      </c>
      <c r="AA120" s="264">
        <f t="shared" si="101"/>
        <v>0</v>
      </c>
      <c r="AB120" s="264">
        <f t="shared" si="101"/>
        <v>0</v>
      </c>
      <c r="AC120" s="264">
        <f t="shared" si="101"/>
        <v>0</v>
      </c>
      <c r="AD120" s="264">
        <f t="shared" si="101"/>
        <v>0</v>
      </c>
      <c r="AE120" s="264">
        <f t="shared" si="101"/>
        <v>0</v>
      </c>
      <c r="AF120" s="264">
        <f t="shared" si="101"/>
        <v>0</v>
      </c>
      <c r="AG120" s="264">
        <f t="shared" si="101"/>
        <v>0</v>
      </c>
      <c r="AH120" s="264">
        <f t="shared" si="101"/>
        <v>0</v>
      </c>
      <c r="AI120" s="264">
        <f t="shared" si="101"/>
        <v>0</v>
      </c>
      <c r="AJ120" s="264">
        <f t="shared" si="101"/>
        <v>0</v>
      </c>
      <c r="AK120" s="133"/>
      <c r="AL120" s="32"/>
      <c r="AM120" s="32"/>
      <c r="AO120" s="227"/>
      <c r="AP120" s="42">
        <f t="shared" si="92"/>
        <v>0</v>
      </c>
      <c r="AQ120" s="22" t="str">
        <f t="shared" si="54"/>
        <v>解体在庫</v>
      </c>
      <c r="AR120" s="52">
        <f t="shared" si="53"/>
        <v>0</v>
      </c>
      <c r="AT120" s="246" t="s">
        <v>60</v>
      </c>
      <c r="AU120" s="61"/>
      <c r="AV120" s="61"/>
      <c r="AW120" s="61"/>
      <c r="AX120" s="61"/>
    </row>
    <row r="121" spans="1:56" ht="19.5" hidden="1" customHeight="1" thickBot="1">
      <c r="A121" s="9">
        <v>0</v>
      </c>
      <c r="B121" s="378"/>
      <c r="C121" s="34" t="s">
        <v>23</v>
      </c>
      <c r="D121" s="34"/>
      <c r="E121" s="215"/>
      <c r="F121" s="264">
        <f t="shared" ref="F121:AJ121" si="102">E121+F116-F117-F118</f>
        <v>0</v>
      </c>
      <c r="G121" s="264">
        <f t="shared" si="102"/>
        <v>0</v>
      </c>
      <c r="H121" s="264">
        <f t="shared" si="102"/>
        <v>0</v>
      </c>
      <c r="I121" s="264">
        <f t="shared" si="102"/>
        <v>0</v>
      </c>
      <c r="J121" s="264">
        <f t="shared" si="102"/>
        <v>0</v>
      </c>
      <c r="K121" s="264">
        <f t="shared" si="102"/>
        <v>0</v>
      </c>
      <c r="L121" s="264">
        <f t="shared" si="102"/>
        <v>0</v>
      </c>
      <c r="M121" s="264">
        <f t="shared" si="102"/>
        <v>0</v>
      </c>
      <c r="N121" s="264">
        <f t="shared" si="102"/>
        <v>0</v>
      </c>
      <c r="O121" s="264">
        <f t="shared" si="102"/>
        <v>0</v>
      </c>
      <c r="P121" s="264">
        <f t="shared" si="102"/>
        <v>0</v>
      </c>
      <c r="Q121" s="264">
        <f t="shared" si="102"/>
        <v>0</v>
      </c>
      <c r="R121" s="264">
        <f t="shared" si="102"/>
        <v>0</v>
      </c>
      <c r="S121" s="264">
        <f t="shared" si="102"/>
        <v>0</v>
      </c>
      <c r="T121" s="264">
        <f t="shared" si="102"/>
        <v>0</v>
      </c>
      <c r="U121" s="264">
        <f t="shared" si="102"/>
        <v>0</v>
      </c>
      <c r="V121" s="264">
        <f t="shared" si="102"/>
        <v>0</v>
      </c>
      <c r="W121" s="264">
        <f t="shared" si="102"/>
        <v>0</v>
      </c>
      <c r="X121" s="264">
        <f t="shared" si="102"/>
        <v>0</v>
      </c>
      <c r="Y121" s="264">
        <f t="shared" si="102"/>
        <v>0</v>
      </c>
      <c r="Z121" s="264">
        <f t="shared" si="102"/>
        <v>0</v>
      </c>
      <c r="AA121" s="264">
        <f t="shared" si="102"/>
        <v>0</v>
      </c>
      <c r="AB121" s="264">
        <f t="shared" si="102"/>
        <v>0</v>
      </c>
      <c r="AC121" s="264">
        <f t="shared" si="102"/>
        <v>0</v>
      </c>
      <c r="AD121" s="264">
        <f t="shared" si="102"/>
        <v>0</v>
      </c>
      <c r="AE121" s="264">
        <f t="shared" si="102"/>
        <v>0</v>
      </c>
      <c r="AF121" s="264">
        <f t="shared" si="102"/>
        <v>0</v>
      </c>
      <c r="AG121" s="264">
        <f t="shared" si="102"/>
        <v>0</v>
      </c>
      <c r="AH121" s="264">
        <f t="shared" si="102"/>
        <v>0</v>
      </c>
      <c r="AI121" s="264">
        <f t="shared" si="102"/>
        <v>0</v>
      </c>
      <c r="AJ121" s="264">
        <f t="shared" si="102"/>
        <v>0</v>
      </c>
      <c r="AK121" s="125">
        <f>AJ121</f>
        <v>0</v>
      </c>
      <c r="AL121" s="32"/>
      <c r="AM121" s="32"/>
      <c r="AN121" s="9">
        <f>AK121-AL117</f>
        <v>0</v>
      </c>
      <c r="AO121" s="227">
        <v>0</v>
      </c>
      <c r="AP121" s="53">
        <f t="shared" si="92"/>
        <v>0</v>
      </c>
      <c r="AQ121" s="24" t="str">
        <f t="shared" si="54"/>
        <v>完成品在庫</v>
      </c>
      <c r="AR121" s="54">
        <f t="shared" si="53"/>
        <v>0</v>
      </c>
      <c r="AT121" s="246" t="s">
        <v>60</v>
      </c>
      <c r="AU121" s="61"/>
      <c r="AV121" s="61"/>
      <c r="AW121" s="61"/>
      <c r="AX121" s="61"/>
      <c r="BD121" s="250">
        <f>MIN(F121:AJ121)</f>
        <v>0</v>
      </c>
    </row>
    <row r="122" spans="1:56" ht="19.5" hidden="1" customHeight="1">
      <c r="A122" s="9">
        <v>1</v>
      </c>
      <c r="B122" s="385"/>
      <c r="C122" s="101" t="s">
        <v>12</v>
      </c>
      <c r="D122" s="101"/>
      <c r="E122" s="88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I122" s="263"/>
      <c r="AJ122" s="263"/>
      <c r="AK122" s="98">
        <f>SUM(F122:AJ122)</f>
        <v>0</v>
      </c>
      <c r="AL122" s="96">
        <f>ROUNDUP(AL129/0.92,0)</f>
        <v>0</v>
      </c>
      <c r="AM122" s="96">
        <f>ROUNDUP(AM129/0.92,0)</f>
        <v>0</v>
      </c>
      <c r="AN122" s="251"/>
      <c r="AO122" s="227">
        <v>0</v>
      </c>
      <c r="AP122" s="40">
        <f>B122</f>
        <v>0</v>
      </c>
      <c r="AQ122" s="29" t="str">
        <f t="shared" si="54"/>
        <v>素材納入計画</v>
      </c>
      <c r="AR122" s="41">
        <f t="shared" si="53"/>
        <v>0</v>
      </c>
      <c r="AT122" s="247" t="s">
        <v>59</v>
      </c>
      <c r="AU122" s="61"/>
      <c r="AV122" s="61"/>
      <c r="AW122" s="61"/>
      <c r="AX122" s="61"/>
    </row>
    <row r="123" spans="1:56" ht="19.5" hidden="1" customHeight="1">
      <c r="A123" s="9">
        <v>1</v>
      </c>
      <c r="B123" s="326"/>
      <c r="C123" s="145" t="s">
        <v>125</v>
      </c>
      <c r="D123" s="154"/>
      <c r="E123" s="35"/>
      <c r="F123" s="256">
        <f t="shared" ref="F123:AJ123" si="103">E123+F122-F124</f>
        <v>0</v>
      </c>
      <c r="G123" s="256">
        <f t="shared" si="103"/>
        <v>0</v>
      </c>
      <c r="H123" s="256">
        <f t="shared" si="103"/>
        <v>0</v>
      </c>
      <c r="I123" s="256">
        <f t="shared" si="103"/>
        <v>0</v>
      </c>
      <c r="J123" s="256">
        <f t="shared" si="103"/>
        <v>0</v>
      </c>
      <c r="K123" s="256">
        <f t="shared" si="103"/>
        <v>0</v>
      </c>
      <c r="L123" s="256">
        <f t="shared" si="103"/>
        <v>0</v>
      </c>
      <c r="M123" s="256">
        <f t="shared" si="103"/>
        <v>0</v>
      </c>
      <c r="N123" s="256">
        <f t="shared" si="103"/>
        <v>0</v>
      </c>
      <c r="O123" s="256">
        <f t="shared" si="103"/>
        <v>0</v>
      </c>
      <c r="P123" s="256">
        <f t="shared" si="103"/>
        <v>0</v>
      </c>
      <c r="Q123" s="256">
        <f t="shared" si="103"/>
        <v>0</v>
      </c>
      <c r="R123" s="256">
        <f t="shared" si="103"/>
        <v>0</v>
      </c>
      <c r="S123" s="256">
        <f t="shared" si="103"/>
        <v>0</v>
      </c>
      <c r="T123" s="256">
        <f t="shared" si="103"/>
        <v>0</v>
      </c>
      <c r="U123" s="256">
        <f t="shared" si="103"/>
        <v>0</v>
      </c>
      <c r="V123" s="256">
        <f t="shared" si="103"/>
        <v>0</v>
      </c>
      <c r="W123" s="256">
        <f t="shared" si="103"/>
        <v>0</v>
      </c>
      <c r="X123" s="256">
        <f t="shared" si="103"/>
        <v>0</v>
      </c>
      <c r="Y123" s="256">
        <f t="shared" si="103"/>
        <v>0</v>
      </c>
      <c r="Z123" s="256">
        <f t="shared" si="103"/>
        <v>0</v>
      </c>
      <c r="AA123" s="256">
        <f t="shared" si="103"/>
        <v>0</v>
      </c>
      <c r="AB123" s="256">
        <f t="shared" si="103"/>
        <v>0</v>
      </c>
      <c r="AC123" s="256">
        <f t="shared" si="103"/>
        <v>0</v>
      </c>
      <c r="AD123" s="256">
        <f t="shared" si="103"/>
        <v>0</v>
      </c>
      <c r="AE123" s="256">
        <f t="shared" si="103"/>
        <v>0</v>
      </c>
      <c r="AF123" s="256">
        <f t="shared" si="103"/>
        <v>0</v>
      </c>
      <c r="AG123" s="256">
        <f t="shared" si="103"/>
        <v>0</v>
      </c>
      <c r="AH123" s="256">
        <f t="shared" si="103"/>
        <v>0</v>
      </c>
      <c r="AI123" s="256">
        <f t="shared" si="103"/>
        <v>0</v>
      </c>
      <c r="AJ123" s="256">
        <f t="shared" si="103"/>
        <v>0</v>
      </c>
      <c r="AK123" s="169">
        <f>AJ123</f>
        <v>0</v>
      </c>
      <c r="AL123" s="32"/>
      <c r="AM123" s="32"/>
      <c r="AO123" s="227">
        <v>0</v>
      </c>
      <c r="AP123" s="42">
        <f t="shared" ref="AP123:AP134" si="104">AP122</f>
        <v>0</v>
      </c>
      <c r="AQ123" s="14" t="str">
        <f t="shared" si="54"/>
        <v>素材在庫計画</v>
      </c>
      <c r="AR123" s="43">
        <f t="shared" si="53"/>
        <v>0</v>
      </c>
      <c r="AT123" s="246" t="s">
        <v>60</v>
      </c>
      <c r="AU123" s="61"/>
      <c r="AV123" s="61"/>
      <c r="AW123" s="61"/>
      <c r="AX123" s="61"/>
    </row>
    <row r="124" spans="1:56" ht="18.75" hidden="1" customHeight="1">
      <c r="A124" s="9">
        <v>1</v>
      </c>
      <c r="B124" s="327"/>
      <c r="C124" s="135" t="s">
        <v>14</v>
      </c>
      <c r="D124" s="135"/>
      <c r="E124" s="90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117">
        <f>SUM(E124:AJ124)</f>
        <v>0</v>
      </c>
      <c r="AL124" s="123"/>
      <c r="AM124" s="123"/>
      <c r="AN124" s="211"/>
      <c r="AO124" s="227">
        <v>0</v>
      </c>
      <c r="AP124" s="42">
        <f t="shared" si="104"/>
        <v>0</v>
      </c>
      <c r="AQ124" s="16" t="str">
        <f t="shared" si="54"/>
        <v>圧検加工計画</v>
      </c>
      <c r="AR124" s="44">
        <f t="shared" si="53"/>
        <v>0</v>
      </c>
      <c r="AT124" s="248" t="s">
        <v>61</v>
      </c>
      <c r="AU124" s="61"/>
      <c r="AV124" s="61"/>
      <c r="AW124" s="61"/>
      <c r="AX124" s="61"/>
    </row>
    <row r="125" spans="1:56" ht="18.75" hidden="1" customHeight="1">
      <c r="A125" s="9">
        <v>0</v>
      </c>
      <c r="B125" s="378"/>
      <c r="C125" s="146" t="s">
        <v>15</v>
      </c>
      <c r="D125" s="147">
        <v>0.08</v>
      </c>
      <c r="E125" s="80"/>
      <c r="F125" s="257">
        <f>ROUND(F124*$D125,0)</f>
        <v>0</v>
      </c>
      <c r="G125" s="257">
        <f>ROUND(G124*$D125,0)</f>
        <v>0</v>
      </c>
      <c r="H125" s="257">
        <f>ROUND(H124*$D125,0)</f>
        <v>0</v>
      </c>
      <c r="I125" s="257">
        <f>ROUND(I124*$D125,0)</f>
        <v>0</v>
      </c>
      <c r="J125" s="257">
        <f>ROUND(J124*$D125,0)</f>
        <v>0</v>
      </c>
      <c r="K125" s="257">
        <f t="shared" ref="K125:P125" si="105">ROUND(K124*$D125,0)</f>
        <v>0</v>
      </c>
      <c r="L125" s="257">
        <f t="shared" si="105"/>
        <v>0</v>
      </c>
      <c r="M125" s="257">
        <f t="shared" si="105"/>
        <v>0</v>
      </c>
      <c r="N125" s="257">
        <f t="shared" si="105"/>
        <v>0</v>
      </c>
      <c r="O125" s="257">
        <f t="shared" si="105"/>
        <v>0</v>
      </c>
      <c r="P125" s="257">
        <f t="shared" si="105"/>
        <v>0</v>
      </c>
      <c r="Q125" s="257">
        <f t="shared" ref="Q125:AI125" si="106">ROUND(Q124*$D125,0)</f>
        <v>0</v>
      </c>
      <c r="R125" s="257">
        <f t="shared" si="106"/>
        <v>0</v>
      </c>
      <c r="S125" s="257">
        <f t="shared" si="106"/>
        <v>0</v>
      </c>
      <c r="T125" s="257">
        <f t="shared" si="106"/>
        <v>0</v>
      </c>
      <c r="U125" s="257">
        <f t="shared" si="106"/>
        <v>0</v>
      </c>
      <c r="V125" s="257">
        <f t="shared" si="106"/>
        <v>0</v>
      </c>
      <c r="W125" s="257">
        <f t="shared" si="106"/>
        <v>0</v>
      </c>
      <c r="X125" s="257">
        <f t="shared" si="106"/>
        <v>0</v>
      </c>
      <c r="Y125" s="257">
        <f t="shared" si="106"/>
        <v>0</v>
      </c>
      <c r="Z125" s="257">
        <f t="shared" si="106"/>
        <v>0</v>
      </c>
      <c r="AA125" s="257">
        <f t="shared" si="106"/>
        <v>0</v>
      </c>
      <c r="AB125" s="257">
        <f t="shared" si="106"/>
        <v>0</v>
      </c>
      <c r="AC125" s="257">
        <f t="shared" si="106"/>
        <v>0</v>
      </c>
      <c r="AD125" s="257">
        <f t="shared" si="106"/>
        <v>0</v>
      </c>
      <c r="AE125" s="257">
        <f t="shared" si="106"/>
        <v>0</v>
      </c>
      <c r="AF125" s="257">
        <f t="shared" si="106"/>
        <v>0</v>
      </c>
      <c r="AG125" s="257">
        <f t="shared" si="106"/>
        <v>0</v>
      </c>
      <c r="AH125" s="257">
        <f t="shared" si="106"/>
        <v>0</v>
      </c>
      <c r="AI125" s="257">
        <f t="shared" si="106"/>
        <v>0</v>
      </c>
      <c r="AJ125" s="257">
        <f>ROUND(AJ124*$D125,0)</f>
        <v>0</v>
      </c>
      <c r="AK125" s="128">
        <f>SUM(F125:AJ125)</f>
        <v>0</v>
      </c>
      <c r="AL125" s="32"/>
      <c r="AM125" s="32"/>
      <c r="AO125" s="227">
        <v>0</v>
      </c>
      <c r="AP125" s="42">
        <f t="shared" si="104"/>
        <v>0</v>
      </c>
      <c r="AQ125" s="17" t="str">
        <f t="shared" si="54"/>
        <v>一次漏れ数</v>
      </c>
      <c r="AR125" s="45">
        <f t="shared" si="53"/>
        <v>0</v>
      </c>
      <c r="AT125" s="246" t="s">
        <v>60</v>
      </c>
      <c r="AU125" s="61"/>
      <c r="AV125" s="61"/>
      <c r="AW125" s="61"/>
      <c r="AX125" s="61"/>
    </row>
    <row r="126" spans="1:56" ht="18.75" hidden="1" customHeight="1">
      <c r="A126" s="9">
        <v>0</v>
      </c>
      <c r="B126" s="378"/>
      <c r="C126" s="148" t="s">
        <v>16</v>
      </c>
      <c r="D126" s="149"/>
      <c r="E126" s="66"/>
      <c r="F126" s="255">
        <f t="shared" ref="F126:AJ126" si="107">E126+F125-F127</f>
        <v>0</v>
      </c>
      <c r="G126" s="255">
        <f t="shared" si="107"/>
        <v>0</v>
      </c>
      <c r="H126" s="255">
        <f t="shared" si="107"/>
        <v>0</v>
      </c>
      <c r="I126" s="255">
        <f t="shared" si="107"/>
        <v>0</v>
      </c>
      <c r="J126" s="255">
        <f t="shared" si="107"/>
        <v>0</v>
      </c>
      <c r="K126" s="255">
        <f t="shared" si="107"/>
        <v>0</v>
      </c>
      <c r="L126" s="255">
        <f t="shared" si="107"/>
        <v>0</v>
      </c>
      <c r="M126" s="255">
        <f t="shared" si="107"/>
        <v>0</v>
      </c>
      <c r="N126" s="255">
        <f t="shared" si="107"/>
        <v>0</v>
      </c>
      <c r="O126" s="255">
        <f t="shared" si="107"/>
        <v>0</v>
      </c>
      <c r="P126" s="255">
        <f t="shared" si="107"/>
        <v>0</v>
      </c>
      <c r="Q126" s="255">
        <f t="shared" si="107"/>
        <v>0</v>
      </c>
      <c r="R126" s="255">
        <f t="shared" si="107"/>
        <v>0</v>
      </c>
      <c r="S126" s="255">
        <f t="shared" si="107"/>
        <v>0</v>
      </c>
      <c r="T126" s="255">
        <f t="shared" si="107"/>
        <v>0</v>
      </c>
      <c r="U126" s="255">
        <f t="shared" si="107"/>
        <v>0</v>
      </c>
      <c r="V126" s="255">
        <f t="shared" si="107"/>
        <v>0</v>
      </c>
      <c r="W126" s="255">
        <f t="shared" si="107"/>
        <v>0</v>
      </c>
      <c r="X126" s="255">
        <f t="shared" si="107"/>
        <v>0</v>
      </c>
      <c r="Y126" s="255">
        <f t="shared" si="107"/>
        <v>0</v>
      </c>
      <c r="Z126" s="255">
        <f t="shared" si="107"/>
        <v>0</v>
      </c>
      <c r="AA126" s="255">
        <f t="shared" si="107"/>
        <v>0</v>
      </c>
      <c r="AB126" s="255">
        <f t="shared" si="107"/>
        <v>0</v>
      </c>
      <c r="AC126" s="255">
        <f t="shared" si="107"/>
        <v>0</v>
      </c>
      <c r="AD126" s="255">
        <f t="shared" si="107"/>
        <v>0</v>
      </c>
      <c r="AE126" s="255">
        <f t="shared" si="107"/>
        <v>0</v>
      </c>
      <c r="AF126" s="255">
        <f t="shared" si="107"/>
        <v>0</v>
      </c>
      <c r="AG126" s="255">
        <f t="shared" si="107"/>
        <v>0</v>
      </c>
      <c r="AH126" s="255">
        <f t="shared" si="107"/>
        <v>0</v>
      </c>
      <c r="AI126" s="255">
        <f t="shared" si="107"/>
        <v>0</v>
      </c>
      <c r="AJ126" s="255">
        <f t="shared" si="107"/>
        <v>0</v>
      </c>
      <c r="AK126" s="129">
        <f>AJ126</f>
        <v>0</v>
      </c>
      <c r="AL126" s="32"/>
      <c r="AM126" s="32"/>
      <c r="AO126" s="227">
        <v>0</v>
      </c>
      <c r="AP126" s="42">
        <f t="shared" si="104"/>
        <v>0</v>
      </c>
      <c r="AQ126" s="18" t="str">
        <f t="shared" si="54"/>
        <v>一次漏れ在庫</v>
      </c>
      <c r="AR126" s="46">
        <f t="shared" si="53"/>
        <v>0</v>
      </c>
      <c r="AT126" s="246" t="s">
        <v>60</v>
      </c>
      <c r="AU126" s="61"/>
      <c r="AV126" s="61"/>
      <c r="AW126" s="61"/>
      <c r="AX126" s="61"/>
    </row>
    <row r="127" spans="1:56" ht="18.75" hidden="1" customHeight="1">
      <c r="A127" s="9">
        <v>0</v>
      </c>
      <c r="B127" s="378"/>
      <c r="C127" s="148" t="s">
        <v>17</v>
      </c>
      <c r="D127" s="149"/>
      <c r="E127" s="80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129">
        <f>SUM(F127:AJ127)</f>
        <v>0</v>
      </c>
      <c r="AL127" s="32"/>
      <c r="AM127" s="32"/>
      <c r="AO127" s="227">
        <v>0</v>
      </c>
      <c r="AP127" s="42">
        <f t="shared" si="104"/>
        <v>0</v>
      </c>
      <c r="AQ127" s="18" t="str">
        <f t="shared" si="54"/>
        <v>二次圧検計画</v>
      </c>
      <c r="AR127" s="46">
        <f t="shared" si="53"/>
        <v>0</v>
      </c>
      <c r="AT127" s="246" t="s">
        <v>60</v>
      </c>
      <c r="AU127" s="60"/>
      <c r="AV127" s="60"/>
      <c r="AW127" s="60"/>
      <c r="AX127" s="60"/>
    </row>
    <row r="128" spans="1:56" ht="18.75" hidden="1" customHeight="1">
      <c r="A128" s="9">
        <v>0</v>
      </c>
      <c r="B128" s="378"/>
      <c r="C128" s="150" t="s">
        <v>18</v>
      </c>
      <c r="D128" s="151">
        <v>0.5</v>
      </c>
      <c r="E128" s="81"/>
      <c r="F128" s="258">
        <f>ROUND(F127*$D128,0)</f>
        <v>0</v>
      </c>
      <c r="G128" s="258">
        <f>ROUND(G127*$D128,0)</f>
        <v>0</v>
      </c>
      <c r="H128" s="258">
        <f>ROUND(H127*$D128,0)</f>
        <v>0</v>
      </c>
      <c r="I128" s="258">
        <f>ROUND(I127*$D128,0)</f>
        <v>0</v>
      </c>
      <c r="J128" s="258">
        <f>ROUND(J127*$D128,0)</f>
        <v>0</v>
      </c>
      <c r="K128" s="258">
        <f t="shared" ref="K128:P128" si="108">ROUND(K127*$D128,0)</f>
        <v>0</v>
      </c>
      <c r="L128" s="258">
        <f t="shared" si="108"/>
        <v>0</v>
      </c>
      <c r="M128" s="258">
        <f t="shared" si="108"/>
        <v>0</v>
      </c>
      <c r="N128" s="258">
        <f t="shared" si="108"/>
        <v>0</v>
      </c>
      <c r="O128" s="258">
        <f t="shared" si="108"/>
        <v>0</v>
      </c>
      <c r="P128" s="258">
        <f t="shared" si="108"/>
        <v>0</v>
      </c>
      <c r="Q128" s="258">
        <f t="shared" ref="Q128:AI128" si="109">ROUND(Q127*$D128,0)</f>
        <v>0</v>
      </c>
      <c r="R128" s="258">
        <f t="shared" si="109"/>
        <v>0</v>
      </c>
      <c r="S128" s="258">
        <f t="shared" si="109"/>
        <v>0</v>
      </c>
      <c r="T128" s="258">
        <f t="shared" si="109"/>
        <v>0</v>
      </c>
      <c r="U128" s="258">
        <f t="shared" si="109"/>
        <v>0</v>
      </c>
      <c r="V128" s="258">
        <f t="shared" si="109"/>
        <v>0</v>
      </c>
      <c r="W128" s="258">
        <f t="shared" si="109"/>
        <v>0</v>
      </c>
      <c r="X128" s="258">
        <f t="shared" si="109"/>
        <v>0</v>
      </c>
      <c r="Y128" s="258">
        <f t="shared" si="109"/>
        <v>0</v>
      </c>
      <c r="Z128" s="258">
        <f t="shared" si="109"/>
        <v>0</v>
      </c>
      <c r="AA128" s="258">
        <f t="shared" si="109"/>
        <v>0</v>
      </c>
      <c r="AB128" s="258">
        <f t="shared" si="109"/>
        <v>0</v>
      </c>
      <c r="AC128" s="258">
        <f t="shared" si="109"/>
        <v>0</v>
      </c>
      <c r="AD128" s="258">
        <f t="shared" si="109"/>
        <v>0</v>
      </c>
      <c r="AE128" s="258">
        <f t="shared" si="109"/>
        <v>0</v>
      </c>
      <c r="AF128" s="258">
        <f t="shared" si="109"/>
        <v>0</v>
      </c>
      <c r="AG128" s="258">
        <f t="shared" si="109"/>
        <v>0</v>
      </c>
      <c r="AH128" s="258">
        <f t="shared" si="109"/>
        <v>0</v>
      </c>
      <c r="AI128" s="258">
        <f t="shared" si="109"/>
        <v>0</v>
      </c>
      <c r="AJ128" s="258">
        <f>ROUND(AJ127*$D128,0)</f>
        <v>0</v>
      </c>
      <c r="AK128" s="130">
        <f>SUM(F128:AJ128)</f>
        <v>0</v>
      </c>
      <c r="AL128" s="32"/>
      <c r="AM128" s="32"/>
      <c r="AO128" s="227">
        <v>0</v>
      </c>
      <c r="AP128" s="42">
        <f t="shared" si="104"/>
        <v>0</v>
      </c>
      <c r="AQ128" s="14" t="str">
        <f t="shared" si="54"/>
        <v>二次漏れ数（廃却）</v>
      </c>
      <c r="AR128" s="47">
        <f t="shared" si="53"/>
        <v>0</v>
      </c>
      <c r="AT128" s="246" t="s">
        <v>60</v>
      </c>
      <c r="AU128" s="60"/>
      <c r="AV128" s="60"/>
      <c r="AW128" s="60"/>
      <c r="AX128" s="60"/>
    </row>
    <row r="129" spans="1:56" ht="18.75" hidden="1" customHeight="1">
      <c r="A129" s="9">
        <v>1</v>
      </c>
      <c r="B129" s="327"/>
      <c r="C129" s="135" t="s">
        <v>19</v>
      </c>
      <c r="D129" s="136">
        <f>1-D125</f>
        <v>0.92</v>
      </c>
      <c r="E129" s="90"/>
      <c r="F129" s="255">
        <f>(F124-F125)+(F127-F128)</f>
        <v>0</v>
      </c>
      <c r="G129" s="255">
        <f>(G124-G125)+(G127-G128)</f>
        <v>0</v>
      </c>
      <c r="H129" s="255">
        <f>(H124-H125)+(H127-H128)</f>
        <v>0</v>
      </c>
      <c r="I129" s="255">
        <f>(I124-I125)+(I127-I128)</f>
        <v>0</v>
      </c>
      <c r="J129" s="255">
        <f>(J124-J125)+(J127-J128)</f>
        <v>0</v>
      </c>
      <c r="K129" s="255">
        <f t="shared" ref="K129:P129" si="110">(K124-K125)+(K127-K128)</f>
        <v>0</v>
      </c>
      <c r="L129" s="255">
        <f t="shared" si="110"/>
        <v>0</v>
      </c>
      <c r="M129" s="255">
        <f t="shared" si="110"/>
        <v>0</v>
      </c>
      <c r="N129" s="255">
        <f t="shared" si="110"/>
        <v>0</v>
      </c>
      <c r="O129" s="255">
        <f t="shared" si="110"/>
        <v>0</v>
      </c>
      <c r="P129" s="255">
        <f t="shared" si="110"/>
        <v>0</v>
      </c>
      <c r="Q129" s="255">
        <f t="shared" ref="Q129:AI129" si="111">(Q124-Q125)+(Q127-Q128)</f>
        <v>0</v>
      </c>
      <c r="R129" s="255">
        <f t="shared" si="111"/>
        <v>0</v>
      </c>
      <c r="S129" s="255">
        <f t="shared" si="111"/>
        <v>0</v>
      </c>
      <c r="T129" s="255">
        <f t="shared" si="111"/>
        <v>0</v>
      </c>
      <c r="U129" s="255">
        <f t="shared" si="111"/>
        <v>0</v>
      </c>
      <c r="V129" s="255">
        <f t="shared" si="111"/>
        <v>0</v>
      </c>
      <c r="W129" s="255">
        <f t="shared" si="111"/>
        <v>0</v>
      </c>
      <c r="X129" s="255">
        <f t="shared" si="111"/>
        <v>0</v>
      </c>
      <c r="Y129" s="255">
        <f t="shared" si="111"/>
        <v>0</v>
      </c>
      <c r="Z129" s="255">
        <f t="shared" si="111"/>
        <v>0</v>
      </c>
      <c r="AA129" s="255">
        <f t="shared" si="111"/>
        <v>0</v>
      </c>
      <c r="AB129" s="255">
        <f t="shared" si="111"/>
        <v>0</v>
      </c>
      <c r="AC129" s="255">
        <f t="shared" si="111"/>
        <v>0</v>
      </c>
      <c r="AD129" s="255">
        <f t="shared" si="111"/>
        <v>0</v>
      </c>
      <c r="AE129" s="255">
        <f t="shared" si="111"/>
        <v>0</v>
      </c>
      <c r="AF129" s="255">
        <f t="shared" si="111"/>
        <v>0</v>
      </c>
      <c r="AG129" s="255">
        <f t="shared" si="111"/>
        <v>0</v>
      </c>
      <c r="AH129" s="255">
        <f t="shared" si="111"/>
        <v>0</v>
      </c>
      <c r="AI129" s="255">
        <f t="shared" si="111"/>
        <v>0</v>
      </c>
      <c r="AJ129" s="255">
        <f>(AJ124-AJ125)+(AJ127-AJ128)</f>
        <v>0</v>
      </c>
      <c r="AK129" s="117">
        <f>SUM(E129:AJ129)</f>
        <v>0</v>
      </c>
      <c r="AL129" s="82">
        <f>ROUNDUP(AY129*1.2,0)</f>
        <v>0</v>
      </c>
      <c r="AM129" s="82">
        <f>ROUNDUP(AZ129*1.2,0)</f>
        <v>0</v>
      </c>
      <c r="AN129" s="211"/>
      <c r="AO129" s="227">
        <v>0</v>
      </c>
      <c r="AP129" s="42">
        <f t="shared" si="104"/>
        <v>0</v>
      </c>
      <c r="AQ129" s="11" t="str">
        <f t="shared" si="54"/>
        <v>Ｌ３加工計画</v>
      </c>
      <c r="AR129" s="48">
        <f t="shared" si="53"/>
        <v>0</v>
      </c>
      <c r="AT129" s="248" t="s">
        <v>61</v>
      </c>
      <c r="AU129" s="60"/>
      <c r="AV129" s="60"/>
      <c r="AW129" s="60"/>
      <c r="AX129" s="60"/>
      <c r="AY129" s="12">
        <f>AY355</f>
        <v>0</v>
      </c>
      <c r="AZ129" s="12">
        <f>AZ355</f>
        <v>0</v>
      </c>
    </row>
    <row r="130" spans="1:56" ht="18.75" hidden="1" customHeight="1">
      <c r="A130" s="9">
        <v>1</v>
      </c>
      <c r="B130" s="325"/>
      <c r="C130" s="109" t="s">
        <v>20</v>
      </c>
      <c r="D130" s="109"/>
      <c r="E130" s="7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104">
        <f>SUM(F130:AJ130)</f>
        <v>0</v>
      </c>
      <c r="AL130" s="112"/>
      <c r="AM130" s="112"/>
      <c r="AN130" s="207"/>
      <c r="AO130" s="227">
        <v>40</v>
      </c>
      <c r="AP130" s="42">
        <f t="shared" si="104"/>
        <v>0</v>
      </c>
      <c r="AQ130" s="19" t="str">
        <f t="shared" si="54"/>
        <v>組立計画</v>
      </c>
      <c r="AR130" s="49">
        <f t="shared" si="53"/>
        <v>0</v>
      </c>
      <c r="AT130" s="63" t="s">
        <v>62</v>
      </c>
      <c r="AU130" s="60"/>
      <c r="AV130" s="60"/>
      <c r="AW130" s="60"/>
      <c r="AX130" s="60"/>
    </row>
    <row r="131" spans="1:56" ht="18.75" hidden="1" customHeight="1">
      <c r="A131" s="9">
        <v>1</v>
      </c>
      <c r="B131" s="327"/>
      <c r="C131" s="111" t="s">
        <v>66</v>
      </c>
      <c r="D131" s="111"/>
      <c r="E131" s="74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107">
        <f>SUM(F131:AJ131)</f>
        <v>0</v>
      </c>
      <c r="AL131" s="75"/>
      <c r="AM131" s="75"/>
      <c r="AN131" s="207"/>
      <c r="AO131" s="227">
        <v>0</v>
      </c>
      <c r="AP131" s="42">
        <f t="shared" si="104"/>
        <v>0</v>
      </c>
      <c r="AQ131" s="20" t="str">
        <f t="shared" si="54"/>
        <v>ＳＰ</v>
      </c>
      <c r="AR131" s="50">
        <f t="shared" si="53"/>
        <v>0</v>
      </c>
      <c r="AT131" s="63" t="s">
        <v>62</v>
      </c>
      <c r="AU131" s="60"/>
      <c r="AV131" s="60"/>
      <c r="AW131" s="60"/>
      <c r="AX131" s="60"/>
    </row>
    <row r="132" spans="1:56" ht="18.75" hidden="1" customHeight="1">
      <c r="A132" s="9">
        <v>1</v>
      </c>
      <c r="B132" s="326"/>
      <c r="C132" s="152" t="s">
        <v>21</v>
      </c>
      <c r="D132" s="152"/>
      <c r="E132" s="67"/>
      <c r="F132" s="259">
        <f t="shared" ref="F132:AJ132" si="112">SUBTOTAL(9,L130:L131)</f>
        <v>0</v>
      </c>
      <c r="G132" s="259">
        <f t="shared" si="112"/>
        <v>0</v>
      </c>
      <c r="H132" s="259">
        <f t="shared" si="112"/>
        <v>0</v>
      </c>
      <c r="I132" s="259">
        <f t="shared" si="112"/>
        <v>0</v>
      </c>
      <c r="J132" s="259">
        <f t="shared" si="112"/>
        <v>0</v>
      </c>
      <c r="K132" s="259">
        <f t="shared" si="112"/>
        <v>0</v>
      </c>
      <c r="L132" s="259">
        <f t="shared" si="112"/>
        <v>0</v>
      </c>
      <c r="M132" s="259">
        <f t="shared" si="112"/>
        <v>0</v>
      </c>
      <c r="N132" s="259">
        <f t="shared" si="112"/>
        <v>0</v>
      </c>
      <c r="O132" s="259">
        <f t="shared" si="112"/>
        <v>0</v>
      </c>
      <c r="P132" s="259">
        <f t="shared" si="112"/>
        <v>0</v>
      </c>
      <c r="Q132" s="259">
        <f t="shared" si="112"/>
        <v>0</v>
      </c>
      <c r="R132" s="259">
        <f t="shared" si="112"/>
        <v>0</v>
      </c>
      <c r="S132" s="259">
        <f t="shared" si="112"/>
        <v>0</v>
      </c>
      <c r="T132" s="259">
        <f t="shared" si="112"/>
        <v>0</v>
      </c>
      <c r="U132" s="259">
        <f t="shared" si="112"/>
        <v>0</v>
      </c>
      <c r="V132" s="259">
        <f t="shared" si="112"/>
        <v>0</v>
      </c>
      <c r="W132" s="259">
        <f t="shared" si="112"/>
        <v>0</v>
      </c>
      <c r="X132" s="259">
        <f t="shared" si="112"/>
        <v>0</v>
      </c>
      <c r="Y132" s="259">
        <f t="shared" si="112"/>
        <v>0</v>
      </c>
      <c r="Z132" s="259">
        <f t="shared" si="112"/>
        <v>0</v>
      </c>
      <c r="AA132" s="259">
        <f t="shared" si="112"/>
        <v>0</v>
      </c>
      <c r="AB132" s="259">
        <f t="shared" si="112"/>
        <v>0</v>
      </c>
      <c r="AC132" s="259">
        <f t="shared" si="112"/>
        <v>0</v>
      </c>
      <c r="AD132" s="259">
        <f t="shared" si="112"/>
        <v>0</v>
      </c>
      <c r="AE132" s="259">
        <f t="shared" si="112"/>
        <v>0</v>
      </c>
      <c r="AF132" s="259">
        <f t="shared" si="112"/>
        <v>0</v>
      </c>
      <c r="AG132" s="259">
        <f t="shared" si="112"/>
        <v>0</v>
      </c>
      <c r="AH132" s="259">
        <f t="shared" si="112"/>
        <v>0</v>
      </c>
      <c r="AI132" s="259">
        <f t="shared" si="112"/>
        <v>40</v>
      </c>
      <c r="AJ132" s="259">
        <f t="shared" si="112"/>
        <v>0</v>
      </c>
      <c r="AK132" s="131">
        <f>SUM(F132:AJ132)</f>
        <v>40</v>
      </c>
      <c r="AL132" s="32"/>
      <c r="AM132" s="32"/>
      <c r="AO132" s="227">
        <v>0</v>
      </c>
      <c r="AP132" s="42">
        <f t="shared" si="104"/>
        <v>0</v>
      </c>
      <c r="AQ132" s="21" t="str">
        <f t="shared" si="54"/>
        <v>解体</v>
      </c>
      <c r="AR132" s="51">
        <f t="shared" si="53"/>
        <v>40</v>
      </c>
      <c r="AT132" s="246" t="s">
        <v>60</v>
      </c>
      <c r="AU132" s="60"/>
      <c r="AV132" s="60"/>
      <c r="AW132" s="60"/>
      <c r="AX132" s="60"/>
    </row>
    <row r="133" spans="1:56" ht="18.75" hidden="1" customHeight="1">
      <c r="A133" s="9">
        <v>1</v>
      </c>
      <c r="B133" s="379"/>
      <c r="C133" s="153" t="s">
        <v>22</v>
      </c>
      <c r="D133" s="153"/>
      <c r="E133" s="68"/>
      <c r="F133" s="260">
        <f t="shared" ref="F133:AJ133" si="113">E133+F129-F132</f>
        <v>0</v>
      </c>
      <c r="G133" s="260">
        <f t="shared" si="113"/>
        <v>0</v>
      </c>
      <c r="H133" s="260">
        <f t="shared" si="113"/>
        <v>0</v>
      </c>
      <c r="I133" s="260">
        <f t="shared" si="113"/>
        <v>0</v>
      </c>
      <c r="J133" s="260">
        <f t="shared" si="113"/>
        <v>0</v>
      </c>
      <c r="K133" s="260">
        <f t="shared" si="113"/>
        <v>0</v>
      </c>
      <c r="L133" s="260">
        <f t="shared" si="113"/>
        <v>0</v>
      </c>
      <c r="M133" s="260">
        <f t="shared" si="113"/>
        <v>0</v>
      </c>
      <c r="N133" s="260">
        <f t="shared" si="113"/>
        <v>0</v>
      </c>
      <c r="O133" s="260">
        <f t="shared" si="113"/>
        <v>0</v>
      </c>
      <c r="P133" s="260">
        <f t="shared" si="113"/>
        <v>0</v>
      </c>
      <c r="Q133" s="260">
        <f t="shared" si="113"/>
        <v>0</v>
      </c>
      <c r="R133" s="260">
        <f t="shared" si="113"/>
        <v>0</v>
      </c>
      <c r="S133" s="260">
        <f t="shared" si="113"/>
        <v>0</v>
      </c>
      <c r="T133" s="260">
        <f t="shared" si="113"/>
        <v>0</v>
      </c>
      <c r="U133" s="260">
        <f t="shared" si="113"/>
        <v>0</v>
      </c>
      <c r="V133" s="260">
        <f t="shared" si="113"/>
        <v>0</v>
      </c>
      <c r="W133" s="260">
        <f t="shared" si="113"/>
        <v>0</v>
      </c>
      <c r="X133" s="260">
        <f t="shared" si="113"/>
        <v>0</v>
      </c>
      <c r="Y133" s="260">
        <f t="shared" si="113"/>
        <v>0</v>
      </c>
      <c r="Z133" s="260">
        <f t="shared" si="113"/>
        <v>0</v>
      </c>
      <c r="AA133" s="260">
        <f t="shared" si="113"/>
        <v>0</v>
      </c>
      <c r="AB133" s="260">
        <f t="shared" si="113"/>
        <v>0</v>
      </c>
      <c r="AC133" s="260">
        <f t="shared" si="113"/>
        <v>0</v>
      </c>
      <c r="AD133" s="260">
        <f t="shared" si="113"/>
        <v>0</v>
      </c>
      <c r="AE133" s="260">
        <f t="shared" si="113"/>
        <v>0</v>
      </c>
      <c r="AF133" s="260">
        <f t="shared" si="113"/>
        <v>0</v>
      </c>
      <c r="AG133" s="260">
        <f t="shared" si="113"/>
        <v>0</v>
      </c>
      <c r="AH133" s="260">
        <f t="shared" si="113"/>
        <v>0</v>
      </c>
      <c r="AI133" s="260">
        <f t="shared" si="113"/>
        <v>-40</v>
      </c>
      <c r="AJ133" s="260">
        <f t="shared" si="113"/>
        <v>-40</v>
      </c>
      <c r="AK133" s="132"/>
      <c r="AL133" s="32"/>
      <c r="AM133" s="32"/>
      <c r="AO133" s="227"/>
      <c r="AP133" s="42">
        <f t="shared" si="104"/>
        <v>0</v>
      </c>
      <c r="AQ133" s="22" t="str">
        <f t="shared" si="54"/>
        <v>解体在庫</v>
      </c>
      <c r="AR133" s="52">
        <f t="shared" ref="AR133:AR196" si="114">AK133</f>
        <v>0</v>
      </c>
      <c r="AT133" s="246" t="s">
        <v>60</v>
      </c>
      <c r="AU133" s="60"/>
      <c r="AV133" s="60"/>
      <c r="AW133" s="60"/>
      <c r="AX133" s="60"/>
    </row>
    <row r="134" spans="1:56" ht="19.5" hidden="1" customHeight="1" thickBot="1">
      <c r="A134" s="9">
        <v>1</v>
      </c>
      <c r="B134" s="380"/>
      <c r="C134" s="138" t="s">
        <v>23</v>
      </c>
      <c r="D134" s="138"/>
      <c r="E134" s="215"/>
      <c r="F134" s="262">
        <f t="shared" ref="F134:AJ134" si="115">E134+F129-F130-F131</f>
        <v>0</v>
      </c>
      <c r="G134" s="262">
        <f t="shared" si="115"/>
        <v>0</v>
      </c>
      <c r="H134" s="262">
        <f t="shared" si="115"/>
        <v>0</v>
      </c>
      <c r="I134" s="262">
        <f t="shared" si="115"/>
        <v>0</v>
      </c>
      <c r="J134" s="262">
        <f t="shared" si="115"/>
        <v>0</v>
      </c>
      <c r="K134" s="262">
        <f t="shared" si="115"/>
        <v>0</v>
      </c>
      <c r="L134" s="262">
        <f t="shared" si="115"/>
        <v>0</v>
      </c>
      <c r="M134" s="262">
        <f t="shared" si="115"/>
        <v>0</v>
      </c>
      <c r="N134" s="262">
        <f t="shared" si="115"/>
        <v>0</v>
      </c>
      <c r="O134" s="262">
        <f t="shared" si="115"/>
        <v>0</v>
      </c>
      <c r="P134" s="262">
        <f t="shared" si="115"/>
        <v>0</v>
      </c>
      <c r="Q134" s="262">
        <f t="shared" si="115"/>
        <v>0</v>
      </c>
      <c r="R134" s="262">
        <f t="shared" si="115"/>
        <v>0</v>
      </c>
      <c r="S134" s="262">
        <f t="shared" si="115"/>
        <v>0</v>
      </c>
      <c r="T134" s="262">
        <f t="shared" si="115"/>
        <v>0</v>
      </c>
      <c r="U134" s="262">
        <f t="shared" si="115"/>
        <v>0</v>
      </c>
      <c r="V134" s="262">
        <f t="shared" si="115"/>
        <v>0</v>
      </c>
      <c r="W134" s="262">
        <f t="shared" si="115"/>
        <v>0</v>
      </c>
      <c r="X134" s="262">
        <f t="shared" si="115"/>
        <v>0</v>
      </c>
      <c r="Y134" s="262">
        <f t="shared" si="115"/>
        <v>0</v>
      </c>
      <c r="Z134" s="262">
        <f t="shared" si="115"/>
        <v>0</v>
      </c>
      <c r="AA134" s="262">
        <f t="shared" si="115"/>
        <v>0</v>
      </c>
      <c r="AB134" s="262">
        <f t="shared" si="115"/>
        <v>0</v>
      </c>
      <c r="AC134" s="262">
        <f t="shared" si="115"/>
        <v>0</v>
      </c>
      <c r="AD134" s="262">
        <f t="shared" si="115"/>
        <v>0</v>
      </c>
      <c r="AE134" s="262">
        <f t="shared" si="115"/>
        <v>0</v>
      </c>
      <c r="AF134" s="262">
        <f t="shared" si="115"/>
        <v>0</v>
      </c>
      <c r="AG134" s="262">
        <f t="shared" si="115"/>
        <v>0</v>
      </c>
      <c r="AH134" s="262">
        <f t="shared" si="115"/>
        <v>0</v>
      </c>
      <c r="AI134" s="262">
        <f t="shared" si="115"/>
        <v>0</v>
      </c>
      <c r="AJ134" s="262">
        <f t="shared" si="115"/>
        <v>0</v>
      </c>
      <c r="AK134" s="222">
        <f>AJ134</f>
        <v>0</v>
      </c>
      <c r="AL134" s="33"/>
      <c r="AM134" s="33"/>
      <c r="AN134" s="9">
        <f>AK134-AL130</f>
        <v>0</v>
      </c>
      <c r="AO134" s="227">
        <v>51</v>
      </c>
      <c r="AP134" s="53">
        <f t="shared" si="104"/>
        <v>0</v>
      </c>
      <c r="AQ134" s="24" t="str">
        <f t="shared" ref="AQ134:AQ197" si="116">C134</f>
        <v>完成品在庫</v>
      </c>
      <c r="AR134" s="54">
        <f t="shared" si="114"/>
        <v>0</v>
      </c>
      <c r="AT134" s="246" t="s">
        <v>60</v>
      </c>
      <c r="AU134" s="60"/>
      <c r="AV134" s="60"/>
      <c r="AW134" s="60"/>
      <c r="AX134" s="60"/>
      <c r="BD134" s="250">
        <f>MIN(F134:AJ134)</f>
        <v>0</v>
      </c>
    </row>
    <row r="135" spans="1:56" ht="18.75" hidden="1" customHeight="1">
      <c r="A135" s="9">
        <v>1</v>
      </c>
      <c r="B135" s="387"/>
      <c r="C135" s="101" t="s">
        <v>12</v>
      </c>
      <c r="D135" s="101"/>
      <c r="E135" s="88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G135" s="263"/>
      <c r="AH135" s="263"/>
      <c r="AI135" s="263"/>
      <c r="AJ135" s="263"/>
      <c r="AK135" s="98">
        <f>SUM(F135:AJ135)</f>
        <v>0</v>
      </c>
      <c r="AL135" s="198">
        <f>ROUNDUP(AL142/0.92,0)</f>
        <v>0</v>
      </c>
      <c r="AM135" s="198">
        <f>ROUNDUP(AM142/0.92,0)</f>
        <v>0</v>
      </c>
      <c r="AN135" s="251"/>
      <c r="AO135" s="227"/>
      <c r="AP135" s="40">
        <f>B135</f>
        <v>0</v>
      </c>
      <c r="AQ135" s="29" t="str">
        <f t="shared" si="116"/>
        <v>素材納入計画</v>
      </c>
      <c r="AR135" s="41">
        <f t="shared" si="114"/>
        <v>0</v>
      </c>
      <c r="AT135" s="247" t="s">
        <v>59</v>
      </c>
      <c r="AU135" s="60"/>
      <c r="AV135" s="60"/>
      <c r="AW135" s="60"/>
      <c r="AX135" s="60"/>
    </row>
    <row r="136" spans="1:56" ht="19.5" hidden="1" customHeight="1">
      <c r="A136" s="9">
        <v>1</v>
      </c>
      <c r="B136" s="388"/>
      <c r="C136" s="145" t="s">
        <v>125</v>
      </c>
      <c r="D136" s="154"/>
      <c r="E136" s="35"/>
      <c r="F136" s="256">
        <f t="shared" ref="F136:AJ136" si="117">E136+F135-F137</f>
        <v>0</v>
      </c>
      <c r="G136" s="256">
        <f t="shared" si="117"/>
        <v>0</v>
      </c>
      <c r="H136" s="256">
        <f t="shared" si="117"/>
        <v>0</v>
      </c>
      <c r="I136" s="256">
        <f t="shared" si="117"/>
        <v>0</v>
      </c>
      <c r="J136" s="256">
        <f t="shared" si="117"/>
        <v>0</v>
      </c>
      <c r="K136" s="256">
        <f t="shared" si="117"/>
        <v>0</v>
      </c>
      <c r="L136" s="256">
        <f t="shared" si="117"/>
        <v>0</v>
      </c>
      <c r="M136" s="256">
        <f t="shared" si="117"/>
        <v>0</v>
      </c>
      <c r="N136" s="256">
        <f t="shared" si="117"/>
        <v>0</v>
      </c>
      <c r="O136" s="256">
        <f t="shared" si="117"/>
        <v>0</v>
      </c>
      <c r="P136" s="256">
        <f t="shared" si="117"/>
        <v>0</v>
      </c>
      <c r="Q136" s="256">
        <f t="shared" si="117"/>
        <v>0</v>
      </c>
      <c r="R136" s="256">
        <f t="shared" si="117"/>
        <v>0</v>
      </c>
      <c r="S136" s="256">
        <f t="shared" si="117"/>
        <v>0</v>
      </c>
      <c r="T136" s="256">
        <f t="shared" si="117"/>
        <v>0</v>
      </c>
      <c r="U136" s="256">
        <f t="shared" si="117"/>
        <v>0</v>
      </c>
      <c r="V136" s="256">
        <f t="shared" si="117"/>
        <v>0</v>
      </c>
      <c r="W136" s="256">
        <f t="shared" si="117"/>
        <v>0</v>
      </c>
      <c r="X136" s="256">
        <f t="shared" si="117"/>
        <v>0</v>
      </c>
      <c r="Y136" s="256">
        <f t="shared" si="117"/>
        <v>0</v>
      </c>
      <c r="Z136" s="256">
        <f t="shared" si="117"/>
        <v>0</v>
      </c>
      <c r="AA136" s="256">
        <f t="shared" si="117"/>
        <v>0</v>
      </c>
      <c r="AB136" s="256">
        <f t="shared" si="117"/>
        <v>0</v>
      </c>
      <c r="AC136" s="256">
        <f t="shared" si="117"/>
        <v>0</v>
      </c>
      <c r="AD136" s="256">
        <f t="shared" si="117"/>
        <v>0</v>
      </c>
      <c r="AE136" s="256">
        <f t="shared" si="117"/>
        <v>0</v>
      </c>
      <c r="AF136" s="256">
        <f t="shared" si="117"/>
        <v>0</v>
      </c>
      <c r="AG136" s="256">
        <f t="shared" si="117"/>
        <v>0</v>
      </c>
      <c r="AH136" s="256">
        <f t="shared" si="117"/>
        <v>0</v>
      </c>
      <c r="AI136" s="256">
        <f t="shared" si="117"/>
        <v>0</v>
      </c>
      <c r="AJ136" s="256">
        <f t="shared" si="117"/>
        <v>0</v>
      </c>
      <c r="AK136" s="169">
        <f>AJ136</f>
        <v>0</v>
      </c>
      <c r="AL136" s="32"/>
      <c r="AM136" s="32"/>
      <c r="AO136" s="227"/>
      <c r="AP136" s="42">
        <f t="shared" ref="AP136:AP147" si="118">AP135</f>
        <v>0</v>
      </c>
      <c r="AQ136" s="14" t="str">
        <f t="shared" si="116"/>
        <v>素材在庫計画</v>
      </c>
      <c r="AR136" s="43">
        <f t="shared" si="114"/>
        <v>0</v>
      </c>
      <c r="AT136" s="246" t="s">
        <v>60</v>
      </c>
      <c r="AU136" s="60"/>
      <c r="AV136" s="60"/>
      <c r="AW136" s="60"/>
      <c r="AX136" s="60"/>
    </row>
    <row r="137" spans="1:56" ht="18.75" hidden="1" customHeight="1">
      <c r="A137" s="9">
        <v>1</v>
      </c>
      <c r="B137" s="327"/>
      <c r="C137" s="135" t="s">
        <v>14</v>
      </c>
      <c r="D137" s="135"/>
      <c r="E137" s="90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117">
        <f>SUM(E137:AJ137)</f>
        <v>0</v>
      </c>
      <c r="AL137" s="123"/>
      <c r="AM137" s="123"/>
      <c r="AN137" s="211"/>
      <c r="AO137" s="227"/>
      <c r="AP137" s="42">
        <f t="shared" si="118"/>
        <v>0</v>
      </c>
      <c r="AQ137" s="16" t="str">
        <f t="shared" si="116"/>
        <v>圧検加工計画</v>
      </c>
      <c r="AR137" s="44">
        <f t="shared" si="114"/>
        <v>0</v>
      </c>
      <c r="AT137" s="248" t="s">
        <v>61</v>
      </c>
      <c r="AU137" s="60"/>
      <c r="AV137" s="60"/>
      <c r="AW137" s="60"/>
      <c r="AX137" s="60"/>
    </row>
    <row r="138" spans="1:56" ht="18.75" hidden="1" customHeight="1">
      <c r="A138" s="9">
        <v>0</v>
      </c>
      <c r="B138" s="378"/>
      <c r="C138" s="146" t="s">
        <v>15</v>
      </c>
      <c r="D138" s="147">
        <v>0.08</v>
      </c>
      <c r="E138" s="80"/>
      <c r="F138" s="257">
        <f>ROUND(F137*$D138,0)</f>
        <v>0</v>
      </c>
      <c r="G138" s="257">
        <f>ROUND(G137*$D138,0)</f>
        <v>0</v>
      </c>
      <c r="H138" s="257">
        <f>ROUND(H137*$D138,0)</f>
        <v>0</v>
      </c>
      <c r="I138" s="257">
        <f>ROUND(I137*$D138,0)</f>
        <v>0</v>
      </c>
      <c r="J138" s="257">
        <f>ROUND(J137*$D138,0)</f>
        <v>0</v>
      </c>
      <c r="K138" s="257">
        <f t="shared" ref="K138:P138" si="119">ROUND(K137*$D138,0)</f>
        <v>0</v>
      </c>
      <c r="L138" s="257">
        <f t="shared" si="119"/>
        <v>0</v>
      </c>
      <c r="M138" s="257">
        <f t="shared" si="119"/>
        <v>0</v>
      </c>
      <c r="N138" s="257">
        <f t="shared" si="119"/>
        <v>0</v>
      </c>
      <c r="O138" s="257">
        <f t="shared" si="119"/>
        <v>0</v>
      </c>
      <c r="P138" s="257">
        <f t="shared" si="119"/>
        <v>0</v>
      </c>
      <c r="Q138" s="257">
        <f t="shared" ref="Q138:AI138" si="120">ROUND(Q137*$D138,0)</f>
        <v>0</v>
      </c>
      <c r="R138" s="257">
        <f t="shared" si="120"/>
        <v>0</v>
      </c>
      <c r="S138" s="257">
        <f t="shared" si="120"/>
        <v>0</v>
      </c>
      <c r="T138" s="257">
        <f t="shared" si="120"/>
        <v>0</v>
      </c>
      <c r="U138" s="257">
        <f t="shared" si="120"/>
        <v>0</v>
      </c>
      <c r="V138" s="257">
        <f t="shared" si="120"/>
        <v>0</v>
      </c>
      <c r="W138" s="257">
        <f t="shared" si="120"/>
        <v>0</v>
      </c>
      <c r="X138" s="257">
        <f t="shared" si="120"/>
        <v>0</v>
      </c>
      <c r="Y138" s="257">
        <f t="shared" si="120"/>
        <v>0</v>
      </c>
      <c r="Z138" s="257">
        <f t="shared" si="120"/>
        <v>0</v>
      </c>
      <c r="AA138" s="257">
        <f t="shared" si="120"/>
        <v>0</v>
      </c>
      <c r="AB138" s="257">
        <f t="shared" si="120"/>
        <v>0</v>
      </c>
      <c r="AC138" s="257">
        <f t="shared" si="120"/>
        <v>0</v>
      </c>
      <c r="AD138" s="257">
        <f t="shared" si="120"/>
        <v>0</v>
      </c>
      <c r="AE138" s="257">
        <f t="shared" si="120"/>
        <v>0</v>
      </c>
      <c r="AF138" s="257">
        <f t="shared" si="120"/>
        <v>0</v>
      </c>
      <c r="AG138" s="257">
        <f t="shared" si="120"/>
        <v>0</v>
      </c>
      <c r="AH138" s="257">
        <f t="shared" si="120"/>
        <v>0</v>
      </c>
      <c r="AI138" s="257">
        <f t="shared" si="120"/>
        <v>0</v>
      </c>
      <c r="AJ138" s="257">
        <f>ROUND(AJ137*$D138,0)</f>
        <v>0</v>
      </c>
      <c r="AK138" s="128">
        <f>SUM(F138:AJ138)</f>
        <v>0</v>
      </c>
      <c r="AL138" s="32"/>
      <c r="AM138" s="32"/>
      <c r="AO138" s="227">
        <v>4</v>
      </c>
      <c r="AP138" s="42">
        <f t="shared" si="118"/>
        <v>0</v>
      </c>
      <c r="AQ138" s="17" t="str">
        <f t="shared" si="116"/>
        <v>一次漏れ数</v>
      </c>
      <c r="AR138" s="45">
        <f t="shared" si="114"/>
        <v>0</v>
      </c>
      <c r="AT138" s="246" t="s">
        <v>60</v>
      </c>
      <c r="AU138" s="60"/>
      <c r="AV138" s="60"/>
      <c r="AW138" s="60"/>
      <c r="AX138" s="60"/>
    </row>
    <row r="139" spans="1:56" ht="18.75" hidden="1" customHeight="1">
      <c r="A139" s="9">
        <v>0</v>
      </c>
      <c r="B139" s="378"/>
      <c r="C139" s="148" t="s">
        <v>16</v>
      </c>
      <c r="D139" s="149"/>
      <c r="E139" s="66"/>
      <c r="F139" s="255">
        <f t="shared" ref="F139:AJ139" si="121">E139+F138-F140</f>
        <v>0</v>
      </c>
      <c r="G139" s="255">
        <f t="shared" si="121"/>
        <v>0</v>
      </c>
      <c r="H139" s="255">
        <f t="shared" si="121"/>
        <v>0</v>
      </c>
      <c r="I139" s="255">
        <f t="shared" si="121"/>
        <v>0</v>
      </c>
      <c r="J139" s="255">
        <f t="shared" si="121"/>
        <v>0</v>
      </c>
      <c r="K139" s="255">
        <f t="shared" si="121"/>
        <v>0</v>
      </c>
      <c r="L139" s="255">
        <f t="shared" si="121"/>
        <v>0</v>
      </c>
      <c r="M139" s="255">
        <f t="shared" si="121"/>
        <v>0</v>
      </c>
      <c r="N139" s="255">
        <f t="shared" si="121"/>
        <v>0</v>
      </c>
      <c r="O139" s="255">
        <f t="shared" si="121"/>
        <v>0</v>
      </c>
      <c r="P139" s="255">
        <f t="shared" si="121"/>
        <v>0</v>
      </c>
      <c r="Q139" s="255">
        <f t="shared" si="121"/>
        <v>0</v>
      </c>
      <c r="R139" s="255">
        <f t="shared" si="121"/>
        <v>0</v>
      </c>
      <c r="S139" s="255">
        <f t="shared" si="121"/>
        <v>0</v>
      </c>
      <c r="T139" s="255">
        <f t="shared" si="121"/>
        <v>0</v>
      </c>
      <c r="U139" s="255">
        <f t="shared" si="121"/>
        <v>0</v>
      </c>
      <c r="V139" s="255">
        <f t="shared" si="121"/>
        <v>0</v>
      </c>
      <c r="W139" s="255">
        <f t="shared" si="121"/>
        <v>0</v>
      </c>
      <c r="X139" s="255">
        <f t="shared" si="121"/>
        <v>0</v>
      </c>
      <c r="Y139" s="255">
        <f t="shared" si="121"/>
        <v>0</v>
      </c>
      <c r="Z139" s="255">
        <f t="shared" si="121"/>
        <v>0</v>
      </c>
      <c r="AA139" s="255">
        <f t="shared" si="121"/>
        <v>0</v>
      </c>
      <c r="AB139" s="255">
        <f t="shared" si="121"/>
        <v>0</v>
      </c>
      <c r="AC139" s="255">
        <f t="shared" si="121"/>
        <v>0</v>
      </c>
      <c r="AD139" s="255">
        <f t="shared" si="121"/>
        <v>0</v>
      </c>
      <c r="AE139" s="255">
        <f t="shared" si="121"/>
        <v>0</v>
      </c>
      <c r="AF139" s="255">
        <f t="shared" si="121"/>
        <v>0</v>
      </c>
      <c r="AG139" s="255">
        <f t="shared" si="121"/>
        <v>0</v>
      </c>
      <c r="AH139" s="255">
        <f t="shared" si="121"/>
        <v>0</v>
      </c>
      <c r="AI139" s="255">
        <f t="shared" si="121"/>
        <v>0</v>
      </c>
      <c r="AJ139" s="255">
        <f t="shared" si="121"/>
        <v>0</v>
      </c>
      <c r="AK139" s="129">
        <f>AJ139</f>
        <v>0</v>
      </c>
      <c r="AL139" s="32"/>
      <c r="AM139" s="32"/>
      <c r="AO139" s="227">
        <v>4</v>
      </c>
      <c r="AP139" s="42">
        <f t="shared" si="118"/>
        <v>0</v>
      </c>
      <c r="AQ139" s="18" t="str">
        <f t="shared" si="116"/>
        <v>一次漏れ在庫</v>
      </c>
      <c r="AR139" s="46">
        <f t="shared" si="114"/>
        <v>0</v>
      </c>
      <c r="AT139" s="246" t="s">
        <v>60</v>
      </c>
      <c r="AU139" s="60"/>
      <c r="AV139" s="60"/>
      <c r="AW139" s="60"/>
      <c r="AX139" s="60"/>
    </row>
    <row r="140" spans="1:56" ht="18.75" hidden="1" customHeight="1">
      <c r="A140" s="9">
        <v>0</v>
      </c>
      <c r="B140" s="378"/>
      <c r="C140" s="148" t="s">
        <v>17</v>
      </c>
      <c r="D140" s="149"/>
      <c r="E140" s="80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129">
        <f>SUM(F140:AJ140)</f>
        <v>0</v>
      </c>
      <c r="AL140" s="32"/>
      <c r="AM140" s="32"/>
      <c r="AO140" s="227">
        <v>0</v>
      </c>
      <c r="AP140" s="42">
        <f t="shared" si="118"/>
        <v>0</v>
      </c>
      <c r="AQ140" s="18" t="str">
        <f t="shared" si="116"/>
        <v>二次圧検計画</v>
      </c>
      <c r="AR140" s="46">
        <f t="shared" si="114"/>
        <v>0</v>
      </c>
      <c r="AT140" s="246" t="s">
        <v>60</v>
      </c>
      <c r="AU140" s="60"/>
      <c r="AV140" s="60"/>
      <c r="AW140" s="60"/>
      <c r="AX140" s="60"/>
    </row>
    <row r="141" spans="1:56" ht="18.75" hidden="1" customHeight="1">
      <c r="A141" s="9">
        <v>0</v>
      </c>
      <c r="B141" s="378"/>
      <c r="C141" s="150" t="s">
        <v>18</v>
      </c>
      <c r="D141" s="151">
        <v>0.5</v>
      </c>
      <c r="E141" s="81"/>
      <c r="F141" s="258">
        <f>ROUND(F140*$D141,0)</f>
        <v>0</v>
      </c>
      <c r="G141" s="258">
        <f>ROUND(G140*$D141,0)</f>
        <v>0</v>
      </c>
      <c r="H141" s="258">
        <f>ROUND(H140*$D141,0)</f>
        <v>0</v>
      </c>
      <c r="I141" s="258">
        <f>ROUND(I140*$D141,0)</f>
        <v>0</v>
      </c>
      <c r="J141" s="258">
        <f>ROUND(J140*$D141,0)</f>
        <v>0</v>
      </c>
      <c r="K141" s="258">
        <f t="shared" ref="K141:P141" si="122">ROUND(K140*$D141,0)</f>
        <v>0</v>
      </c>
      <c r="L141" s="258">
        <f t="shared" si="122"/>
        <v>0</v>
      </c>
      <c r="M141" s="258">
        <f t="shared" si="122"/>
        <v>0</v>
      </c>
      <c r="N141" s="258">
        <f t="shared" si="122"/>
        <v>0</v>
      </c>
      <c r="O141" s="258">
        <f t="shared" si="122"/>
        <v>0</v>
      </c>
      <c r="P141" s="258">
        <f t="shared" si="122"/>
        <v>0</v>
      </c>
      <c r="Q141" s="258">
        <f t="shared" ref="Q141:AI141" si="123">ROUND(Q140*$D141,0)</f>
        <v>0</v>
      </c>
      <c r="R141" s="258">
        <f t="shared" si="123"/>
        <v>0</v>
      </c>
      <c r="S141" s="258">
        <f t="shared" si="123"/>
        <v>0</v>
      </c>
      <c r="T141" s="258">
        <f t="shared" si="123"/>
        <v>0</v>
      </c>
      <c r="U141" s="258">
        <f t="shared" si="123"/>
        <v>0</v>
      </c>
      <c r="V141" s="258">
        <f t="shared" si="123"/>
        <v>0</v>
      </c>
      <c r="W141" s="258">
        <f t="shared" si="123"/>
        <v>0</v>
      </c>
      <c r="X141" s="258">
        <f t="shared" si="123"/>
        <v>0</v>
      </c>
      <c r="Y141" s="258">
        <f t="shared" si="123"/>
        <v>0</v>
      </c>
      <c r="Z141" s="258">
        <f t="shared" si="123"/>
        <v>0</v>
      </c>
      <c r="AA141" s="258">
        <f t="shared" si="123"/>
        <v>0</v>
      </c>
      <c r="AB141" s="258">
        <f t="shared" si="123"/>
        <v>0</v>
      </c>
      <c r="AC141" s="258">
        <f t="shared" si="123"/>
        <v>0</v>
      </c>
      <c r="AD141" s="258">
        <f t="shared" si="123"/>
        <v>0</v>
      </c>
      <c r="AE141" s="258">
        <f t="shared" si="123"/>
        <v>0</v>
      </c>
      <c r="AF141" s="258">
        <f t="shared" si="123"/>
        <v>0</v>
      </c>
      <c r="AG141" s="258">
        <f t="shared" si="123"/>
        <v>0</v>
      </c>
      <c r="AH141" s="258">
        <f t="shared" si="123"/>
        <v>0</v>
      </c>
      <c r="AI141" s="258">
        <f t="shared" si="123"/>
        <v>0</v>
      </c>
      <c r="AJ141" s="258">
        <f>ROUND(AJ140*$D141,0)</f>
        <v>0</v>
      </c>
      <c r="AK141" s="130">
        <f>SUM(F141:AJ141)</f>
        <v>0</v>
      </c>
      <c r="AL141" s="32"/>
      <c r="AM141" s="32"/>
      <c r="AO141" s="227">
        <v>0</v>
      </c>
      <c r="AP141" s="42">
        <f t="shared" si="118"/>
        <v>0</v>
      </c>
      <c r="AQ141" s="14" t="str">
        <f t="shared" si="116"/>
        <v>二次漏れ数（廃却）</v>
      </c>
      <c r="AR141" s="47">
        <f t="shared" si="114"/>
        <v>0</v>
      </c>
      <c r="AT141" s="246" t="s">
        <v>60</v>
      </c>
      <c r="AU141" s="60"/>
      <c r="AV141" s="60"/>
      <c r="AW141" s="60"/>
      <c r="AX141" s="60"/>
    </row>
    <row r="142" spans="1:56" ht="18.75" hidden="1" customHeight="1">
      <c r="A142" s="9">
        <v>1</v>
      </c>
      <c r="B142" s="327"/>
      <c r="C142" s="135" t="s">
        <v>19</v>
      </c>
      <c r="D142" s="136">
        <f>1-D138</f>
        <v>0.92</v>
      </c>
      <c r="E142" s="90"/>
      <c r="F142" s="255">
        <f>(F137-F138)+(F140-F141)</f>
        <v>0</v>
      </c>
      <c r="G142" s="255">
        <f>(G137-G138)+(G140-G141)</f>
        <v>0</v>
      </c>
      <c r="H142" s="255">
        <f>(H137-H138)+(H140-H141)</f>
        <v>0</v>
      </c>
      <c r="I142" s="255">
        <f>(I137-I138)+(I140-I141)</f>
        <v>0</v>
      </c>
      <c r="J142" s="255">
        <f>(J137-J138)+(J140-J141)</f>
        <v>0</v>
      </c>
      <c r="K142" s="255">
        <f t="shared" ref="K142:P142" si="124">(K137-K138)+(K140-K141)</f>
        <v>0</v>
      </c>
      <c r="L142" s="255">
        <f t="shared" si="124"/>
        <v>0</v>
      </c>
      <c r="M142" s="255">
        <f t="shared" si="124"/>
        <v>0</v>
      </c>
      <c r="N142" s="255">
        <f t="shared" si="124"/>
        <v>0</v>
      </c>
      <c r="O142" s="255">
        <f t="shared" si="124"/>
        <v>0</v>
      </c>
      <c r="P142" s="255">
        <f t="shared" si="124"/>
        <v>0</v>
      </c>
      <c r="Q142" s="255">
        <f t="shared" ref="Q142:AI142" si="125">(Q137-Q138)+(Q140-Q141)</f>
        <v>0</v>
      </c>
      <c r="R142" s="255">
        <f t="shared" si="125"/>
        <v>0</v>
      </c>
      <c r="S142" s="255">
        <f t="shared" si="125"/>
        <v>0</v>
      </c>
      <c r="T142" s="255">
        <f t="shared" si="125"/>
        <v>0</v>
      </c>
      <c r="U142" s="255">
        <f t="shared" si="125"/>
        <v>0</v>
      </c>
      <c r="V142" s="255">
        <f t="shared" si="125"/>
        <v>0</v>
      </c>
      <c r="W142" s="255">
        <f t="shared" si="125"/>
        <v>0</v>
      </c>
      <c r="X142" s="255">
        <f t="shared" si="125"/>
        <v>0</v>
      </c>
      <c r="Y142" s="255">
        <f t="shared" si="125"/>
        <v>0</v>
      </c>
      <c r="Z142" s="255">
        <f t="shared" si="125"/>
        <v>0</v>
      </c>
      <c r="AA142" s="255">
        <f t="shared" si="125"/>
        <v>0</v>
      </c>
      <c r="AB142" s="255">
        <f t="shared" si="125"/>
        <v>0</v>
      </c>
      <c r="AC142" s="255">
        <f t="shared" si="125"/>
        <v>0</v>
      </c>
      <c r="AD142" s="255">
        <f t="shared" si="125"/>
        <v>0</v>
      </c>
      <c r="AE142" s="255">
        <f t="shared" si="125"/>
        <v>0</v>
      </c>
      <c r="AF142" s="255">
        <f t="shared" si="125"/>
        <v>0</v>
      </c>
      <c r="AG142" s="255">
        <f t="shared" si="125"/>
        <v>0</v>
      </c>
      <c r="AH142" s="255">
        <f t="shared" si="125"/>
        <v>0</v>
      </c>
      <c r="AI142" s="255">
        <f t="shared" si="125"/>
        <v>0</v>
      </c>
      <c r="AJ142" s="255">
        <f>(AJ137-AJ138)+(AJ140-AJ141)</f>
        <v>0</v>
      </c>
      <c r="AK142" s="117">
        <f>SUM(E142:AJ142)</f>
        <v>0</v>
      </c>
      <c r="AL142" s="82">
        <f>ROUNDUP(AY142*1.2,0)</f>
        <v>0</v>
      </c>
      <c r="AM142" s="82">
        <f>ROUNDUP(AZ142*1.2,0)</f>
        <v>0</v>
      </c>
      <c r="AN142" s="211"/>
      <c r="AO142" s="227"/>
      <c r="AP142" s="42">
        <f t="shared" si="118"/>
        <v>0</v>
      </c>
      <c r="AQ142" s="11" t="str">
        <f t="shared" si="116"/>
        <v>Ｌ３加工計画</v>
      </c>
      <c r="AR142" s="48">
        <f t="shared" si="114"/>
        <v>0</v>
      </c>
      <c r="AT142" s="248" t="s">
        <v>61</v>
      </c>
      <c r="AU142" s="60"/>
      <c r="AV142" s="60"/>
      <c r="AW142" s="60"/>
      <c r="AX142" s="60"/>
      <c r="AY142" s="12">
        <f>AY356</f>
        <v>0</v>
      </c>
      <c r="AZ142" s="12">
        <f>AZ356</f>
        <v>0</v>
      </c>
    </row>
    <row r="143" spans="1:56" ht="18.75" hidden="1" customHeight="1">
      <c r="A143" s="9">
        <v>1</v>
      </c>
      <c r="B143" s="325"/>
      <c r="C143" s="109" t="s">
        <v>20</v>
      </c>
      <c r="D143" s="109"/>
      <c r="E143" s="7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104">
        <f>SUM(F143:AJ143)</f>
        <v>0</v>
      </c>
      <c r="AL143" s="112"/>
      <c r="AM143" s="112"/>
      <c r="AN143" s="207"/>
      <c r="AO143" s="227"/>
      <c r="AP143" s="42">
        <f t="shared" si="118"/>
        <v>0</v>
      </c>
      <c r="AQ143" s="19" t="str">
        <f t="shared" si="116"/>
        <v>組立計画</v>
      </c>
      <c r="AR143" s="49">
        <f t="shared" si="114"/>
        <v>0</v>
      </c>
      <c r="AT143" s="63" t="s">
        <v>62</v>
      </c>
      <c r="AU143" s="61"/>
      <c r="AV143" s="61"/>
      <c r="AW143" s="61"/>
      <c r="AX143" s="61"/>
    </row>
    <row r="144" spans="1:56" ht="18.75" hidden="1" customHeight="1">
      <c r="A144" s="9">
        <v>1</v>
      </c>
      <c r="B144" s="325"/>
      <c r="C144" s="111" t="s">
        <v>66</v>
      </c>
      <c r="D144" s="111"/>
      <c r="E144" s="74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  <c r="AJ144" s="267"/>
      <c r="AK144" s="107">
        <f>SUM(F144:AJ144)</f>
        <v>0</v>
      </c>
      <c r="AL144" s="75"/>
      <c r="AM144" s="75"/>
      <c r="AN144" s="207"/>
      <c r="AO144" s="227"/>
      <c r="AP144" s="42">
        <f t="shared" si="118"/>
        <v>0</v>
      </c>
      <c r="AQ144" s="20" t="str">
        <f t="shared" si="116"/>
        <v>ＳＰ</v>
      </c>
      <c r="AR144" s="50">
        <f t="shared" si="114"/>
        <v>0</v>
      </c>
      <c r="AT144" s="63" t="s">
        <v>62</v>
      </c>
      <c r="AU144" s="61"/>
      <c r="AV144" s="61"/>
      <c r="AW144" s="61"/>
      <c r="AX144" s="61"/>
    </row>
    <row r="145" spans="1:56" ht="18.75" hidden="1" customHeight="1">
      <c r="A145" s="9">
        <v>1</v>
      </c>
      <c r="B145" s="326"/>
      <c r="C145" s="152" t="s">
        <v>21</v>
      </c>
      <c r="D145" s="152"/>
      <c r="E145" s="67"/>
      <c r="F145" s="259">
        <f t="shared" ref="F145:AJ145" si="126">SUBTOTAL(9,L143:L144)</f>
        <v>0</v>
      </c>
      <c r="G145" s="259">
        <f t="shared" si="126"/>
        <v>0</v>
      </c>
      <c r="H145" s="259">
        <f t="shared" si="126"/>
        <v>0</v>
      </c>
      <c r="I145" s="259">
        <f t="shared" si="126"/>
        <v>0</v>
      </c>
      <c r="J145" s="259">
        <f t="shared" si="126"/>
        <v>0</v>
      </c>
      <c r="K145" s="259">
        <f t="shared" si="126"/>
        <v>0</v>
      </c>
      <c r="L145" s="259">
        <f t="shared" si="126"/>
        <v>0</v>
      </c>
      <c r="M145" s="259">
        <f t="shared" si="126"/>
        <v>0</v>
      </c>
      <c r="N145" s="259">
        <f t="shared" si="126"/>
        <v>0</v>
      </c>
      <c r="O145" s="259">
        <f t="shared" si="126"/>
        <v>0</v>
      </c>
      <c r="P145" s="259">
        <f t="shared" si="126"/>
        <v>0</v>
      </c>
      <c r="Q145" s="259">
        <f t="shared" si="126"/>
        <v>0</v>
      </c>
      <c r="R145" s="259">
        <f t="shared" si="126"/>
        <v>0</v>
      </c>
      <c r="S145" s="259">
        <f t="shared" si="126"/>
        <v>0</v>
      </c>
      <c r="T145" s="259">
        <f t="shared" si="126"/>
        <v>0</v>
      </c>
      <c r="U145" s="259">
        <f t="shared" si="126"/>
        <v>0</v>
      </c>
      <c r="V145" s="259">
        <f t="shared" si="126"/>
        <v>0</v>
      </c>
      <c r="W145" s="259">
        <f t="shared" si="126"/>
        <v>0</v>
      </c>
      <c r="X145" s="259">
        <f t="shared" si="126"/>
        <v>0</v>
      </c>
      <c r="Y145" s="259">
        <f t="shared" si="126"/>
        <v>0</v>
      </c>
      <c r="Z145" s="259">
        <f t="shared" si="126"/>
        <v>0</v>
      </c>
      <c r="AA145" s="259">
        <f t="shared" si="126"/>
        <v>0</v>
      </c>
      <c r="AB145" s="259">
        <f t="shared" si="126"/>
        <v>0</v>
      </c>
      <c r="AC145" s="259">
        <f t="shared" si="126"/>
        <v>0</v>
      </c>
      <c r="AD145" s="259">
        <f t="shared" si="126"/>
        <v>0</v>
      </c>
      <c r="AE145" s="259">
        <f t="shared" si="126"/>
        <v>0</v>
      </c>
      <c r="AF145" s="259">
        <f t="shared" si="126"/>
        <v>0</v>
      </c>
      <c r="AG145" s="259">
        <f t="shared" si="126"/>
        <v>0</v>
      </c>
      <c r="AH145" s="259">
        <f t="shared" si="126"/>
        <v>0</v>
      </c>
      <c r="AI145" s="259">
        <f t="shared" si="126"/>
        <v>0</v>
      </c>
      <c r="AJ145" s="259">
        <f t="shared" si="126"/>
        <v>0</v>
      </c>
      <c r="AK145" s="131">
        <f>SUM(F145:AJ145)</f>
        <v>0</v>
      </c>
      <c r="AL145" s="32"/>
      <c r="AM145" s="32"/>
      <c r="AO145" s="227"/>
      <c r="AP145" s="42">
        <f t="shared" si="118"/>
        <v>0</v>
      </c>
      <c r="AQ145" s="21" t="str">
        <f t="shared" si="116"/>
        <v>解体</v>
      </c>
      <c r="AR145" s="51">
        <f t="shared" si="114"/>
        <v>0</v>
      </c>
      <c r="AT145" s="246" t="s">
        <v>60</v>
      </c>
      <c r="AU145" s="61"/>
      <c r="AV145" s="61"/>
      <c r="AW145" s="61"/>
      <c r="AX145" s="61"/>
    </row>
    <row r="146" spans="1:56" ht="18.75" hidden="1" customHeight="1">
      <c r="A146" s="9">
        <v>1</v>
      </c>
      <c r="B146" s="379"/>
      <c r="C146" s="153" t="s">
        <v>22</v>
      </c>
      <c r="D146" s="153"/>
      <c r="E146" s="68"/>
      <c r="F146" s="260">
        <f t="shared" ref="F146:AJ146" si="127">E146+F142-F145</f>
        <v>0</v>
      </c>
      <c r="G146" s="260">
        <f t="shared" si="127"/>
        <v>0</v>
      </c>
      <c r="H146" s="260">
        <f t="shared" si="127"/>
        <v>0</v>
      </c>
      <c r="I146" s="260">
        <f t="shared" si="127"/>
        <v>0</v>
      </c>
      <c r="J146" s="260">
        <f t="shared" si="127"/>
        <v>0</v>
      </c>
      <c r="K146" s="260">
        <f t="shared" si="127"/>
        <v>0</v>
      </c>
      <c r="L146" s="260">
        <f t="shared" si="127"/>
        <v>0</v>
      </c>
      <c r="M146" s="260">
        <f t="shared" si="127"/>
        <v>0</v>
      </c>
      <c r="N146" s="260">
        <f t="shared" si="127"/>
        <v>0</v>
      </c>
      <c r="O146" s="260">
        <f t="shared" si="127"/>
        <v>0</v>
      </c>
      <c r="P146" s="260">
        <f t="shared" si="127"/>
        <v>0</v>
      </c>
      <c r="Q146" s="260">
        <f t="shared" si="127"/>
        <v>0</v>
      </c>
      <c r="R146" s="260">
        <f t="shared" si="127"/>
        <v>0</v>
      </c>
      <c r="S146" s="260">
        <f t="shared" si="127"/>
        <v>0</v>
      </c>
      <c r="T146" s="260">
        <f t="shared" si="127"/>
        <v>0</v>
      </c>
      <c r="U146" s="260">
        <f t="shared" si="127"/>
        <v>0</v>
      </c>
      <c r="V146" s="260">
        <f t="shared" si="127"/>
        <v>0</v>
      </c>
      <c r="W146" s="260">
        <f t="shared" si="127"/>
        <v>0</v>
      </c>
      <c r="X146" s="260">
        <f t="shared" si="127"/>
        <v>0</v>
      </c>
      <c r="Y146" s="260">
        <f t="shared" si="127"/>
        <v>0</v>
      </c>
      <c r="Z146" s="260">
        <f t="shared" si="127"/>
        <v>0</v>
      </c>
      <c r="AA146" s="260">
        <f t="shared" si="127"/>
        <v>0</v>
      </c>
      <c r="AB146" s="260">
        <f t="shared" si="127"/>
        <v>0</v>
      </c>
      <c r="AC146" s="260">
        <f t="shared" si="127"/>
        <v>0</v>
      </c>
      <c r="AD146" s="260">
        <f t="shared" si="127"/>
        <v>0</v>
      </c>
      <c r="AE146" s="260">
        <f t="shared" si="127"/>
        <v>0</v>
      </c>
      <c r="AF146" s="260">
        <f t="shared" si="127"/>
        <v>0</v>
      </c>
      <c r="AG146" s="260">
        <f t="shared" si="127"/>
        <v>0</v>
      </c>
      <c r="AH146" s="260">
        <f t="shared" si="127"/>
        <v>0</v>
      </c>
      <c r="AI146" s="260">
        <f t="shared" si="127"/>
        <v>0</v>
      </c>
      <c r="AJ146" s="260">
        <f t="shared" si="127"/>
        <v>0</v>
      </c>
      <c r="AK146" s="132"/>
      <c r="AL146" s="32"/>
      <c r="AM146" s="32"/>
      <c r="AO146" s="227"/>
      <c r="AP146" s="42">
        <f t="shared" si="118"/>
        <v>0</v>
      </c>
      <c r="AQ146" s="22" t="str">
        <f t="shared" si="116"/>
        <v>解体在庫</v>
      </c>
      <c r="AR146" s="52">
        <f t="shared" si="114"/>
        <v>0</v>
      </c>
      <c r="AT146" s="246" t="s">
        <v>60</v>
      </c>
      <c r="AU146" s="61"/>
      <c r="AV146" s="61"/>
      <c r="AW146" s="61"/>
      <c r="AX146" s="61"/>
    </row>
    <row r="147" spans="1:56" ht="19.5" hidden="1" customHeight="1" thickBot="1">
      <c r="A147" s="9">
        <v>1</v>
      </c>
      <c r="B147" s="379"/>
      <c r="C147" s="270" t="s">
        <v>23</v>
      </c>
      <c r="D147" s="270"/>
      <c r="E147" s="215"/>
      <c r="F147" s="261">
        <f t="shared" ref="F147:AJ147" si="128">E147+F142-F143-F144</f>
        <v>0</v>
      </c>
      <c r="G147" s="261">
        <f t="shared" si="128"/>
        <v>0</v>
      </c>
      <c r="H147" s="261">
        <f t="shared" si="128"/>
        <v>0</v>
      </c>
      <c r="I147" s="261">
        <f t="shared" si="128"/>
        <v>0</v>
      </c>
      <c r="J147" s="261">
        <f t="shared" si="128"/>
        <v>0</v>
      </c>
      <c r="K147" s="261">
        <f t="shared" si="128"/>
        <v>0</v>
      </c>
      <c r="L147" s="261">
        <f t="shared" si="128"/>
        <v>0</v>
      </c>
      <c r="M147" s="261">
        <f t="shared" si="128"/>
        <v>0</v>
      </c>
      <c r="N147" s="261">
        <f t="shared" si="128"/>
        <v>0</v>
      </c>
      <c r="O147" s="261">
        <f t="shared" si="128"/>
        <v>0</v>
      </c>
      <c r="P147" s="261">
        <f t="shared" si="128"/>
        <v>0</v>
      </c>
      <c r="Q147" s="261">
        <f t="shared" si="128"/>
        <v>0</v>
      </c>
      <c r="R147" s="261">
        <f t="shared" si="128"/>
        <v>0</v>
      </c>
      <c r="S147" s="261">
        <f t="shared" si="128"/>
        <v>0</v>
      </c>
      <c r="T147" s="261">
        <f t="shared" si="128"/>
        <v>0</v>
      </c>
      <c r="U147" s="261">
        <f t="shared" si="128"/>
        <v>0</v>
      </c>
      <c r="V147" s="261">
        <f t="shared" si="128"/>
        <v>0</v>
      </c>
      <c r="W147" s="261">
        <f t="shared" si="128"/>
        <v>0</v>
      </c>
      <c r="X147" s="261">
        <f t="shared" si="128"/>
        <v>0</v>
      </c>
      <c r="Y147" s="261">
        <f t="shared" si="128"/>
        <v>0</v>
      </c>
      <c r="Z147" s="261">
        <f t="shared" si="128"/>
        <v>0</v>
      </c>
      <c r="AA147" s="261">
        <f t="shared" si="128"/>
        <v>0</v>
      </c>
      <c r="AB147" s="261">
        <f t="shared" si="128"/>
        <v>0</v>
      </c>
      <c r="AC147" s="261">
        <f t="shared" si="128"/>
        <v>0</v>
      </c>
      <c r="AD147" s="261">
        <f t="shared" si="128"/>
        <v>0</v>
      </c>
      <c r="AE147" s="261">
        <f t="shared" si="128"/>
        <v>0</v>
      </c>
      <c r="AF147" s="261">
        <f t="shared" si="128"/>
        <v>0</v>
      </c>
      <c r="AG147" s="261">
        <f t="shared" si="128"/>
        <v>0</v>
      </c>
      <c r="AH147" s="261">
        <f t="shared" si="128"/>
        <v>0</v>
      </c>
      <c r="AI147" s="261">
        <f t="shared" si="128"/>
        <v>0</v>
      </c>
      <c r="AJ147" s="261">
        <f t="shared" si="128"/>
        <v>0</v>
      </c>
      <c r="AK147" s="221">
        <f>AJ147</f>
        <v>0</v>
      </c>
      <c r="AL147" s="32"/>
      <c r="AM147" s="32"/>
      <c r="AN147" s="9">
        <f>AK147-AL143</f>
        <v>0</v>
      </c>
      <c r="AO147" s="227"/>
      <c r="AP147" s="53">
        <f t="shared" si="118"/>
        <v>0</v>
      </c>
      <c r="AQ147" s="24" t="str">
        <f t="shared" si="116"/>
        <v>完成品在庫</v>
      </c>
      <c r="AR147" s="54">
        <f t="shared" si="114"/>
        <v>0</v>
      </c>
      <c r="AT147" s="246" t="s">
        <v>60</v>
      </c>
      <c r="AU147" s="61"/>
      <c r="AV147" s="61"/>
      <c r="AW147" s="61"/>
      <c r="AX147" s="61"/>
      <c r="BD147" s="250">
        <f>MIN(F147:AJ147)</f>
        <v>0</v>
      </c>
    </row>
    <row r="148" spans="1:56" ht="19.5" hidden="1" customHeight="1">
      <c r="A148" s="9">
        <v>1</v>
      </c>
      <c r="B148" s="385"/>
      <c r="C148" s="101" t="s">
        <v>12</v>
      </c>
      <c r="D148" s="101"/>
      <c r="E148" s="88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98">
        <f>SUM(F148:AJ148)</f>
        <v>0</v>
      </c>
      <c r="AL148" s="96">
        <f>ROUNDUP(AL155/0.92,0)</f>
        <v>0</v>
      </c>
      <c r="AM148" s="96">
        <f>ROUNDUP(AM155/0.92,0)</f>
        <v>0</v>
      </c>
      <c r="AN148" s="251"/>
      <c r="AO148" s="227">
        <v>0</v>
      </c>
      <c r="AP148" s="40">
        <f>B148</f>
        <v>0</v>
      </c>
      <c r="AQ148" s="29" t="str">
        <f t="shared" si="116"/>
        <v>素材納入計画</v>
      </c>
      <c r="AR148" s="41">
        <f t="shared" si="114"/>
        <v>0</v>
      </c>
      <c r="AT148" s="247" t="s">
        <v>59</v>
      </c>
      <c r="AU148" s="61"/>
      <c r="AV148" s="61"/>
      <c r="AW148" s="61"/>
      <c r="AX148" s="61"/>
    </row>
    <row r="149" spans="1:56" ht="19.5" hidden="1" customHeight="1">
      <c r="A149" s="9">
        <v>1</v>
      </c>
      <c r="B149" s="326"/>
      <c r="C149" s="145" t="s">
        <v>125</v>
      </c>
      <c r="D149" s="154"/>
      <c r="E149" s="35"/>
      <c r="F149" s="256">
        <f t="shared" ref="F149:AJ149" si="129">E149+F148-F150</f>
        <v>0</v>
      </c>
      <c r="G149" s="256">
        <f t="shared" si="129"/>
        <v>0</v>
      </c>
      <c r="H149" s="256">
        <f t="shared" si="129"/>
        <v>0</v>
      </c>
      <c r="I149" s="256">
        <f t="shared" si="129"/>
        <v>0</v>
      </c>
      <c r="J149" s="256">
        <f t="shared" si="129"/>
        <v>0</v>
      </c>
      <c r="K149" s="256">
        <f t="shared" si="129"/>
        <v>0</v>
      </c>
      <c r="L149" s="256">
        <f t="shared" si="129"/>
        <v>0</v>
      </c>
      <c r="M149" s="256">
        <f t="shared" si="129"/>
        <v>0</v>
      </c>
      <c r="N149" s="256">
        <f t="shared" si="129"/>
        <v>0</v>
      </c>
      <c r="O149" s="256">
        <f t="shared" si="129"/>
        <v>0</v>
      </c>
      <c r="P149" s="256">
        <f t="shared" si="129"/>
        <v>0</v>
      </c>
      <c r="Q149" s="256">
        <f t="shared" si="129"/>
        <v>0</v>
      </c>
      <c r="R149" s="256">
        <f t="shared" si="129"/>
        <v>0</v>
      </c>
      <c r="S149" s="256">
        <f t="shared" si="129"/>
        <v>0</v>
      </c>
      <c r="T149" s="256">
        <f t="shared" si="129"/>
        <v>0</v>
      </c>
      <c r="U149" s="256">
        <f t="shared" si="129"/>
        <v>0</v>
      </c>
      <c r="V149" s="256">
        <f t="shared" si="129"/>
        <v>0</v>
      </c>
      <c r="W149" s="256">
        <f t="shared" si="129"/>
        <v>0</v>
      </c>
      <c r="X149" s="256">
        <f t="shared" si="129"/>
        <v>0</v>
      </c>
      <c r="Y149" s="256">
        <f t="shared" si="129"/>
        <v>0</v>
      </c>
      <c r="Z149" s="256">
        <f t="shared" si="129"/>
        <v>0</v>
      </c>
      <c r="AA149" s="256">
        <f t="shared" si="129"/>
        <v>0</v>
      </c>
      <c r="AB149" s="256">
        <f t="shared" si="129"/>
        <v>0</v>
      </c>
      <c r="AC149" s="256">
        <f t="shared" si="129"/>
        <v>0</v>
      </c>
      <c r="AD149" s="256">
        <f t="shared" si="129"/>
        <v>0</v>
      </c>
      <c r="AE149" s="256">
        <f t="shared" si="129"/>
        <v>0</v>
      </c>
      <c r="AF149" s="256">
        <f t="shared" si="129"/>
        <v>0</v>
      </c>
      <c r="AG149" s="256">
        <f t="shared" si="129"/>
        <v>0</v>
      </c>
      <c r="AH149" s="256">
        <f t="shared" si="129"/>
        <v>0</v>
      </c>
      <c r="AI149" s="256">
        <f t="shared" si="129"/>
        <v>0</v>
      </c>
      <c r="AJ149" s="256">
        <f t="shared" si="129"/>
        <v>0</v>
      </c>
      <c r="AK149" s="169">
        <f>AJ149</f>
        <v>0</v>
      </c>
      <c r="AL149" s="32"/>
      <c r="AM149" s="32"/>
      <c r="AO149" s="227">
        <v>0</v>
      </c>
      <c r="AP149" s="42">
        <f t="shared" ref="AP149:AP160" si="130">AP148</f>
        <v>0</v>
      </c>
      <c r="AQ149" s="14" t="str">
        <f t="shared" si="116"/>
        <v>素材在庫計画</v>
      </c>
      <c r="AR149" s="43">
        <f t="shared" si="114"/>
        <v>0</v>
      </c>
      <c r="AT149" s="246" t="s">
        <v>60</v>
      </c>
      <c r="AU149" s="61"/>
      <c r="AV149" s="61"/>
      <c r="AW149" s="61"/>
      <c r="AX149" s="61"/>
    </row>
    <row r="150" spans="1:56" ht="18.75" hidden="1" customHeight="1">
      <c r="A150" s="9">
        <v>1</v>
      </c>
      <c r="B150" s="327"/>
      <c r="C150" s="135" t="s">
        <v>14</v>
      </c>
      <c r="D150" s="135"/>
      <c r="E150" s="90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117">
        <f>SUM(E150:AJ150)</f>
        <v>0</v>
      </c>
      <c r="AL150" s="123"/>
      <c r="AM150" s="123"/>
      <c r="AN150" s="211"/>
      <c r="AO150" s="227">
        <v>0</v>
      </c>
      <c r="AP150" s="42">
        <f t="shared" si="130"/>
        <v>0</v>
      </c>
      <c r="AQ150" s="16" t="str">
        <f t="shared" si="116"/>
        <v>圧検加工計画</v>
      </c>
      <c r="AR150" s="44">
        <f t="shared" si="114"/>
        <v>0</v>
      </c>
      <c r="AT150" s="248" t="s">
        <v>61</v>
      </c>
      <c r="AU150" s="60"/>
      <c r="AV150" s="60"/>
      <c r="AW150" s="60"/>
      <c r="AX150" s="60"/>
    </row>
    <row r="151" spans="1:56" ht="18.75" hidden="1" customHeight="1">
      <c r="A151" s="9">
        <v>0</v>
      </c>
      <c r="B151" s="378"/>
      <c r="C151" s="146" t="s">
        <v>15</v>
      </c>
      <c r="D151" s="147">
        <v>0.08</v>
      </c>
      <c r="E151" s="80"/>
      <c r="F151" s="257">
        <f>ROUND(F150*$D151,0)</f>
        <v>0</v>
      </c>
      <c r="G151" s="257">
        <f>ROUND(G150*$D151,0)</f>
        <v>0</v>
      </c>
      <c r="H151" s="257">
        <f>ROUND(H150*$D151,0)</f>
        <v>0</v>
      </c>
      <c r="I151" s="257">
        <f>ROUND(I150*$D151,0)</f>
        <v>0</v>
      </c>
      <c r="J151" s="257">
        <f>ROUND(J150*$D151,0)</f>
        <v>0</v>
      </c>
      <c r="K151" s="257">
        <f t="shared" ref="K151:P151" si="131">ROUND(K150*$D151,0)</f>
        <v>0</v>
      </c>
      <c r="L151" s="257">
        <f t="shared" si="131"/>
        <v>0</v>
      </c>
      <c r="M151" s="257">
        <f t="shared" si="131"/>
        <v>0</v>
      </c>
      <c r="N151" s="257">
        <f t="shared" si="131"/>
        <v>0</v>
      </c>
      <c r="O151" s="257">
        <f t="shared" si="131"/>
        <v>0</v>
      </c>
      <c r="P151" s="257">
        <f t="shared" si="131"/>
        <v>0</v>
      </c>
      <c r="Q151" s="257">
        <f t="shared" ref="Q151:AI151" si="132">ROUND(Q150*$D151,0)</f>
        <v>0</v>
      </c>
      <c r="R151" s="257">
        <f t="shared" si="132"/>
        <v>0</v>
      </c>
      <c r="S151" s="257">
        <f t="shared" si="132"/>
        <v>0</v>
      </c>
      <c r="T151" s="257">
        <f t="shared" si="132"/>
        <v>0</v>
      </c>
      <c r="U151" s="257">
        <f t="shared" si="132"/>
        <v>0</v>
      </c>
      <c r="V151" s="257">
        <f t="shared" si="132"/>
        <v>0</v>
      </c>
      <c r="W151" s="257">
        <f t="shared" si="132"/>
        <v>0</v>
      </c>
      <c r="X151" s="257">
        <f t="shared" si="132"/>
        <v>0</v>
      </c>
      <c r="Y151" s="257">
        <f t="shared" si="132"/>
        <v>0</v>
      </c>
      <c r="Z151" s="257">
        <f t="shared" si="132"/>
        <v>0</v>
      </c>
      <c r="AA151" s="257">
        <f t="shared" si="132"/>
        <v>0</v>
      </c>
      <c r="AB151" s="257">
        <f t="shared" si="132"/>
        <v>0</v>
      </c>
      <c r="AC151" s="257">
        <f t="shared" si="132"/>
        <v>0</v>
      </c>
      <c r="AD151" s="257">
        <f t="shared" si="132"/>
        <v>0</v>
      </c>
      <c r="AE151" s="257">
        <f t="shared" si="132"/>
        <v>0</v>
      </c>
      <c r="AF151" s="257">
        <f t="shared" si="132"/>
        <v>0</v>
      </c>
      <c r="AG151" s="257">
        <f t="shared" si="132"/>
        <v>0</v>
      </c>
      <c r="AH151" s="257">
        <f t="shared" si="132"/>
        <v>0</v>
      </c>
      <c r="AI151" s="257">
        <f t="shared" si="132"/>
        <v>0</v>
      </c>
      <c r="AJ151" s="257">
        <f>ROUND(AJ150*$D151,0)</f>
        <v>0</v>
      </c>
      <c r="AK151" s="128">
        <f>SUM(F151:AJ151)</f>
        <v>0</v>
      </c>
      <c r="AL151" s="32"/>
      <c r="AM151" s="32"/>
      <c r="AO151" s="227">
        <v>0</v>
      </c>
      <c r="AP151" s="42">
        <f t="shared" si="130"/>
        <v>0</v>
      </c>
      <c r="AQ151" s="17" t="str">
        <f t="shared" si="116"/>
        <v>一次漏れ数</v>
      </c>
      <c r="AR151" s="45">
        <f t="shared" si="114"/>
        <v>0</v>
      </c>
      <c r="AT151" s="246" t="s">
        <v>60</v>
      </c>
      <c r="AU151" s="60"/>
      <c r="AV151" s="60"/>
      <c r="AW151" s="60"/>
      <c r="AX151" s="60"/>
    </row>
    <row r="152" spans="1:56" ht="18.75" hidden="1" customHeight="1">
      <c r="A152" s="9">
        <v>0</v>
      </c>
      <c r="B152" s="378"/>
      <c r="C152" s="148" t="s">
        <v>16</v>
      </c>
      <c r="D152" s="149"/>
      <c r="E152" s="66"/>
      <c r="F152" s="255">
        <f t="shared" ref="F152:AJ152" si="133">E152+F151-F153</f>
        <v>0</v>
      </c>
      <c r="G152" s="255">
        <f t="shared" si="133"/>
        <v>0</v>
      </c>
      <c r="H152" s="255">
        <f t="shared" si="133"/>
        <v>0</v>
      </c>
      <c r="I152" s="255">
        <f t="shared" si="133"/>
        <v>0</v>
      </c>
      <c r="J152" s="255">
        <f t="shared" si="133"/>
        <v>0</v>
      </c>
      <c r="K152" s="255">
        <f t="shared" si="133"/>
        <v>0</v>
      </c>
      <c r="L152" s="255">
        <f t="shared" si="133"/>
        <v>0</v>
      </c>
      <c r="M152" s="255">
        <f t="shared" si="133"/>
        <v>0</v>
      </c>
      <c r="N152" s="255">
        <f t="shared" si="133"/>
        <v>0</v>
      </c>
      <c r="O152" s="255">
        <f t="shared" si="133"/>
        <v>0</v>
      </c>
      <c r="P152" s="255">
        <f t="shared" si="133"/>
        <v>0</v>
      </c>
      <c r="Q152" s="255">
        <f t="shared" si="133"/>
        <v>0</v>
      </c>
      <c r="R152" s="255">
        <f t="shared" si="133"/>
        <v>0</v>
      </c>
      <c r="S152" s="255">
        <f t="shared" si="133"/>
        <v>0</v>
      </c>
      <c r="T152" s="255">
        <f t="shared" si="133"/>
        <v>0</v>
      </c>
      <c r="U152" s="255">
        <f t="shared" si="133"/>
        <v>0</v>
      </c>
      <c r="V152" s="255">
        <f t="shared" si="133"/>
        <v>0</v>
      </c>
      <c r="W152" s="255">
        <f t="shared" si="133"/>
        <v>0</v>
      </c>
      <c r="X152" s="255">
        <f t="shared" si="133"/>
        <v>0</v>
      </c>
      <c r="Y152" s="255">
        <f t="shared" si="133"/>
        <v>0</v>
      </c>
      <c r="Z152" s="255">
        <f t="shared" si="133"/>
        <v>0</v>
      </c>
      <c r="AA152" s="255">
        <f t="shared" si="133"/>
        <v>0</v>
      </c>
      <c r="AB152" s="255">
        <f t="shared" si="133"/>
        <v>0</v>
      </c>
      <c r="AC152" s="255">
        <f t="shared" si="133"/>
        <v>0</v>
      </c>
      <c r="AD152" s="255">
        <f t="shared" si="133"/>
        <v>0</v>
      </c>
      <c r="AE152" s="255">
        <f t="shared" si="133"/>
        <v>0</v>
      </c>
      <c r="AF152" s="255">
        <f t="shared" si="133"/>
        <v>0</v>
      </c>
      <c r="AG152" s="255">
        <f t="shared" si="133"/>
        <v>0</v>
      </c>
      <c r="AH152" s="255">
        <f t="shared" si="133"/>
        <v>0</v>
      </c>
      <c r="AI152" s="255">
        <f t="shared" si="133"/>
        <v>0</v>
      </c>
      <c r="AJ152" s="255">
        <f t="shared" si="133"/>
        <v>0</v>
      </c>
      <c r="AK152" s="129">
        <f>AJ152</f>
        <v>0</v>
      </c>
      <c r="AL152" s="32"/>
      <c r="AM152" s="32"/>
      <c r="AO152" s="227">
        <v>0</v>
      </c>
      <c r="AP152" s="42">
        <f t="shared" si="130"/>
        <v>0</v>
      </c>
      <c r="AQ152" s="18" t="str">
        <f t="shared" si="116"/>
        <v>一次漏れ在庫</v>
      </c>
      <c r="AR152" s="46">
        <f t="shared" si="114"/>
        <v>0</v>
      </c>
      <c r="AT152" s="246" t="s">
        <v>60</v>
      </c>
      <c r="AU152" s="60"/>
      <c r="AV152" s="60"/>
      <c r="AW152" s="60"/>
      <c r="AX152" s="60"/>
    </row>
    <row r="153" spans="1:56" ht="18.75" hidden="1" customHeight="1">
      <c r="A153" s="9">
        <v>0</v>
      </c>
      <c r="B153" s="378"/>
      <c r="C153" s="148" t="s">
        <v>17</v>
      </c>
      <c r="D153" s="149"/>
      <c r="E153" s="80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129">
        <f>SUM(F153:AJ153)</f>
        <v>0</v>
      </c>
      <c r="AL153" s="32"/>
      <c r="AM153" s="32"/>
      <c r="AO153" s="227">
        <v>0</v>
      </c>
      <c r="AP153" s="42">
        <f t="shared" si="130"/>
        <v>0</v>
      </c>
      <c r="AQ153" s="18" t="str">
        <f t="shared" si="116"/>
        <v>二次圧検計画</v>
      </c>
      <c r="AR153" s="46">
        <f t="shared" si="114"/>
        <v>0</v>
      </c>
      <c r="AT153" s="246" t="s">
        <v>60</v>
      </c>
      <c r="AU153" s="60"/>
      <c r="AV153" s="60"/>
      <c r="AW153" s="60"/>
      <c r="AX153" s="60"/>
    </row>
    <row r="154" spans="1:56" ht="18.75" hidden="1" customHeight="1">
      <c r="A154" s="9">
        <v>0</v>
      </c>
      <c r="B154" s="378"/>
      <c r="C154" s="150" t="s">
        <v>18</v>
      </c>
      <c r="D154" s="151">
        <v>0.5</v>
      </c>
      <c r="E154" s="81"/>
      <c r="F154" s="258">
        <f>ROUND(F153*$D154,0)</f>
        <v>0</v>
      </c>
      <c r="G154" s="258">
        <f>ROUND(G153*$D154,0)</f>
        <v>0</v>
      </c>
      <c r="H154" s="258">
        <f>ROUND(H153*$D154,0)</f>
        <v>0</v>
      </c>
      <c r="I154" s="258">
        <f>ROUND(I153*$D154,0)</f>
        <v>0</v>
      </c>
      <c r="J154" s="258">
        <f>ROUND(J153*$D154,0)</f>
        <v>0</v>
      </c>
      <c r="K154" s="258">
        <f t="shared" ref="K154:P154" si="134">ROUND(K153*$D154,0)</f>
        <v>0</v>
      </c>
      <c r="L154" s="258">
        <f t="shared" si="134"/>
        <v>0</v>
      </c>
      <c r="M154" s="258">
        <f t="shared" si="134"/>
        <v>0</v>
      </c>
      <c r="N154" s="258">
        <f t="shared" si="134"/>
        <v>0</v>
      </c>
      <c r="O154" s="258">
        <f t="shared" si="134"/>
        <v>0</v>
      </c>
      <c r="P154" s="258">
        <f t="shared" si="134"/>
        <v>0</v>
      </c>
      <c r="Q154" s="258">
        <f t="shared" ref="Q154:AI154" si="135">ROUND(Q153*$D154,0)</f>
        <v>0</v>
      </c>
      <c r="R154" s="258">
        <f t="shared" si="135"/>
        <v>0</v>
      </c>
      <c r="S154" s="258">
        <f t="shared" si="135"/>
        <v>0</v>
      </c>
      <c r="T154" s="258">
        <f t="shared" si="135"/>
        <v>0</v>
      </c>
      <c r="U154" s="258">
        <f t="shared" si="135"/>
        <v>0</v>
      </c>
      <c r="V154" s="258">
        <f t="shared" si="135"/>
        <v>0</v>
      </c>
      <c r="W154" s="258">
        <f t="shared" si="135"/>
        <v>0</v>
      </c>
      <c r="X154" s="258">
        <f t="shared" si="135"/>
        <v>0</v>
      </c>
      <c r="Y154" s="258">
        <f t="shared" si="135"/>
        <v>0</v>
      </c>
      <c r="Z154" s="258">
        <f t="shared" si="135"/>
        <v>0</v>
      </c>
      <c r="AA154" s="258">
        <f t="shared" si="135"/>
        <v>0</v>
      </c>
      <c r="AB154" s="258">
        <f t="shared" si="135"/>
        <v>0</v>
      </c>
      <c r="AC154" s="258">
        <f t="shared" si="135"/>
        <v>0</v>
      </c>
      <c r="AD154" s="258">
        <f t="shared" si="135"/>
        <v>0</v>
      </c>
      <c r="AE154" s="258">
        <f t="shared" si="135"/>
        <v>0</v>
      </c>
      <c r="AF154" s="258">
        <f t="shared" si="135"/>
        <v>0</v>
      </c>
      <c r="AG154" s="258">
        <f t="shared" si="135"/>
        <v>0</v>
      </c>
      <c r="AH154" s="258">
        <f t="shared" si="135"/>
        <v>0</v>
      </c>
      <c r="AI154" s="258">
        <f t="shared" si="135"/>
        <v>0</v>
      </c>
      <c r="AJ154" s="258">
        <f>ROUND(AJ153*$D154,0)</f>
        <v>0</v>
      </c>
      <c r="AK154" s="130">
        <f>SUM(F154:AJ154)</f>
        <v>0</v>
      </c>
      <c r="AL154" s="32"/>
      <c r="AM154" s="32"/>
      <c r="AO154" s="227">
        <v>0</v>
      </c>
      <c r="AP154" s="42">
        <f t="shared" si="130"/>
        <v>0</v>
      </c>
      <c r="AQ154" s="14" t="str">
        <f t="shared" si="116"/>
        <v>二次漏れ数（廃却）</v>
      </c>
      <c r="AR154" s="47">
        <f t="shared" si="114"/>
        <v>0</v>
      </c>
      <c r="AT154" s="246" t="s">
        <v>60</v>
      </c>
      <c r="AU154" s="60"/>
      <c r="AV154" s="60"/>
      <c r="AW154" s="60"/>
      <c r="AX154" s="60"/>
    </row>
    <row r="155" spans="1:56" ht="18.75" hidden="1" customHeight="1">
      <c r="A155" s="9">
        <v>1</v>
      </c>
      <c r="B155" s="327"/>
      <c r="C155" s="135" t="s">
        <v>19</v>
      </c>
      <c r="D155" s="136">
        <f>1-D151</f>
        <v>0.92</v>
      </c>
      <c r="E155" s="90"/>
      <c r="F155" s="255">
        <f>(F150-F151)+(F153-F154)</f>
        <v>0</v>
      </c>
      <c r="G155" s="255">
        <f>(G150-G151)+(G153-G154)</f>
        <v>0</v>
      </c>
      <c r="H155" s="255">
        <f>(H150-H151)+(H153-H154)</f>
        <v>0</v>
      </c>
      <c r="I155" s="255">
        <f>(I150-I151)+(I153-I154)</f>
        <v>0</v>
      </c>
      <c r="J155" s="255">
        <f>(J150-J151)+(J153-J154)</f>
        <v>0</v>
      </c>
      <c r="K155" s="255">
        <f t="shared" ref="K155:P155" si="136">(K150-K151)+(K153-K154)</f>
        <v>0</v>
      </c>
      <c r="L155" s="255">
        <f t="shared" si="136"/>
        <v>0</v>
      </c>
      <c r="M155" s="255">
        <f t="shared" si="136"/>
        <v>0</v>
      </c>
      <c r="N155" s="255">
        <f t="shared" si="136"/>
        <v>0</v>
      </c>
      <c r="O155" s="255">
        <f t="shared" si="136"/>
        <v>0</v>
      </c>
      <c r="P155" s="255">
        <f t="shared" si="136"/>
        <v>0</v>
      </c>
      <c r="Q155" s="255">
        <f t="shared" ref="Q155:AI155" si="137">(Q150-Q151)+(Q153-Q154)</f>
        <v>0</v>
      </c>
      <c r="R155" s="255">
        <f t="shared" si="137"/>
        <v>0</v>
      </c>
      <c r="S155" s="255">
        <f t="shared" si="137"/>
        <v>0</v>
      </c>
      <c r="T155" s="255">
        <f t="shared" si="137"/>
        <v>0</v>
      </c>
      <c r="U155" s="255">
        <f t="shared" si="137"/>
        <v>0</v>
      </c>
      <c r="V155" s="255">
        <f t="shared" si="137"/>
        <v>0</v>
      </c>
      <c r="W155" s="255">
        <f t="shared" si="137"/>
        <v>0</v>
      </c>
      <c r="X155" s="255">
        <f t="shared" si="137"/>
        <v>0</v>
      </c>
      <c r="Y155" s="255">
        <f t="shared" si="137"/>
        <v>0</v>
      </c>
      <c r="Z155" s="255">
        <f t="shared" si="137"/>
        <v>0</v>
      </c>
      <c r="AA155" s="255">
        <f t="shared" si="137"/>
        <v>0</v>
      </c>
      <c r="AB155" s="255">
        <f t="shared" si="137"/>
        <v>0</v>
      </c>
      <c r="AC155" s="255">
        <f t="shared" si="137"/>
        <v>0</v>
      </c>
      <c r="AD155" s="255">
        <f t="shared" si="137"/>
        <v>0</v>
      </c>
      <c r="AE155" s="255">
        <f t="shared" si="137"/>
        <v>0</v>
      </c>
      <c r="AF155" s="255">
        <f t="shared" si="137"/>
        <v>0</v>
      </c>
      <c r="AG155" s="255">
        <f t="shared" si="137"/>
        <v>0</v>
      </c>
      <c r="AH155" s="255">
        <f t="shared" si="137"/>
        <v>0</v>
      </c>
      <c r="AI155" s="255">
        <f t="shared" si="137"/>
        <v>0</v>
      </c>
      <c r="AJ155" s="255">
        <f>(AJ150-AJ151)+(AJ153-AJ154)</f>
        <v>0</v>
      </c>
      <c r="AK155" s="117">
        <f>SUM(E155:AJ155)</f>
        <v>0</v>
      </c>
      <c r="AL155" s="82">
        <f>ROUNDUP(AY155*1.2,0)</f>
        <v>0</v>
      </c>
      <c r="AM155" s="82">
        <f>ROUNDUP(AZ155*1.2,0)</f>
        <v>0</v>
      </c>
      <c r="AN155" s="211"/>
      <c r="AO155" s="227">
        <v>0</v>
      </c>
      <c r="AP155" s="42">
        <f t="shared" si="130"/>
        <v>0</v>
      </c>
      <c r="AQ155" s="11" t="str">
        <f t="shared" si="116"/>
        <v>Ｌ３加工計画</v>
      </c>
      <c r="AR155" s="48">
        <f t="shared" si="114"/>
        <v>0</v>
      </c>
      <c r="AT155" s="248" t="s">
        <v>61</v>
      </c>
      <c r="AU155" s="60"/>
      <c r="AV155" s="60"/>
      <c r="AW155" s="60"/>
      <c r="AX155" s="60"/>
      <c r="AY155" s="12">
        <f>AY357</f>
        <v>0</v>
      </c>
      <c r="AZ155" s="12">
        <f>AZ357</f>
        <v>0</v>
      </c>
    </row>
    <row r="156" spans="1:56" ht="18.75" hidden="1" customHeight="1">
      <c r="A156" s="9">
        <v>1</v>
      </c>
      <c r="B156" s="325"/>
      <c r="C156" s="109" t="s">
        <v>20</v>
      </c>
      <c r="D156" s="109"/>
      <c r="E156" s="7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  <c r="AJ156" s="257"/>
      <c r="AK156" s="104">
        <f>SUM(F156:AJ156)</f>
        <v>0</v>
      </c>
      <c r="AL156" s="112"/>
      <c r="AM156" s="112"/>
      <c r="AN156" s="207"/>
      <c r="AO156" s="227">
        <v>0</v>
      </c>
      <c r="AP156" s="42">
        <f t="shared" si="130"/>
        <v>0</v>
      </c>
      <c r="AQ156" s="19" t="str">
        <f t="shared" si="116"/>
        <v>組立計画</v>
      </c>
      <c r="AR156" s="49">
        <f t="shared" si="114"/>
        <v>0</v>
      </c>
      <c r="AT156" s="63" t="s">
        <v>62</v>
      </c>
      <c r="AU156" s="60"/>
      <c r="AV156" s="60"/>
      <c r="AW156" s="60"/>
      <c r="AX156" s="60"/>
    </row>
    <row r="157" spans="1:56" ht="18.75" hidden="1" customHeight="1">
      <c r="A157" s="9">
        <v>1</v>
      </c>
      <c r="B157" s="326"/>
      <c r="C157" s="111" t="s">
        <v>66</v>
      </c>
      <c r="D157" s="111"/>
      <c r="E157" s="74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107">
        <f>SUM(F157:AJ157)</f>
        <v>0</v>
      </c>
      <c r="AL157" s="75"/>
      <c r="AM157" s="75"/>
      <c r="AN157" s="207"/>
      <c r="AO157" s="227">
        <v>0</v>
      </c>
      <c r="AP157" s="42">
        <f t="shared" si="130"/>
        <v>0</v>
      </c>
      <c r="AQ157" s="20" t="str">
        <f t="shared" si="116"/>
        <v>ＳＰ</v>
      </c>
      <c r="AR157" s="50">
        <f t="shared" si="114"/>
        <v>0</v>
      </c>
      <c r="AT157" s="63" t="s">
        <v>62</v>
      </c>
      <c r="AU157" s="60"/>
      <c r="AV157" s="60"/>
      <c r="AW157" s="60"/>
      <c r="AX157" s="60"/>
    </row>
    <row r="158" spans="1:56" ht="18.75" hidden="1" customHeight="1">
      <c r="A158" s="9">
        <v>1</v>
      </c>
      <c r="B158" s="326"/>
      <c r="C158" s="152" t="s">
        <v>21</v>
      </c>
      <c r="D158" s="152"/>
      <c r="E158" s="67"/>
      <c r="F158" s="259">
        <f t="shared" ref="F158:AJ158" si="138">SUBTOTAL(9,L156:L157)</f>
        <v>0</v>
      </c>
      <c r="G158" s="259">
        <f t="shared" si="138"/>
        <v>0</v>
      </c>
      <c r="H158" s="259">
        <f t="shared" si="138"/>
        <v>0</v>
      </c>
      <c r="I158" s="259">
        <f t="shared" si="138"/>
        <v>0</v>
      </c>
      <c r="J158" s="259">
        <f t="shared" si="138"/>
        <v>0</v>
      </c>
      <c r="K158" s="259">
        <f t="shared" si="138"/>
        <v>0</v>
      </c>
      <c r="L158" s="259">
        <f t="shared" si="138"/>
        <v>0</v>
      </c>
      <c r="M158" s="259">
        <f t="shared" si="138"/>
        <v>0</v>
      </c>
      <c r="N158" s="259">
        <f t="shared" si="138"/>
        <v>0</v>
      </c>
      <c r="O158" s="259">
        <f t="shared" si="138"/>
        <v>0</v>
      </c>
      <c r="P158" s="259">
        <f t="shared" si="138"/>
        <v>0</v>
      </c>
      <c r="Q158" s="259">
        <f t="shared" si="138"/>
        <v>0</v>
      </c>
      <c r="R158" s="259">
        <f t="shared" si="138"/>
        <v>0</v>
      </c>
      <c r="S158" s="259">
        <f t="shared" si="138"/>
        <v>0</v>
      </c>
      <c r="T158" s="259">
        <f t="shared" si="138"/>
        <v>0</v>
      </c>
      <c r="U158" s="259">
        <f t="shared" si="138"/>
        <v>0</v>
      </c>
      <c r="V158" s="259">
        <f t="shared" si="138"/>
        <v>0</v>
      </c>
      <c r="W158" s="259">
        <f t="shared" si="138"/>
        <v>0</v>
      </c>
      <c r="X158" s="259">
        <f t="shared" si="138"/>
        <v>0</v>
      </c>
      <c r="Y158" s="259">
        <f t="shared" si="138"/>
        <v>0</v>
      </c>
      <c r="Z158" s="259">
        <f t="shared" si="138"/>
        <v>0</v>
      </c>
      <c r="AA158" s="259">
        <f t="shared" si="138"/>
        <v>0</v>
      </c>
      <c r="AB158" s="259">
        <f t="shared" si="138"/>
        <v>0</v>
      </c>
      <c r="AC158" s="259">
        <f t="shared" si="138"/>
        <v>0</v>
      </c>
      <c r="AD158" s="259">
        <f t="shared" si="138"/>
        <v>0</v>
      </c>
      <c r="AE158" s="259">
        <f t="shared" si="138"/>
        <v>0</v>
      </c>
      <c r="AF158" s="259">
        <f t="shared" si="138"/>
        <v>0</v>
      </c>
      <c r="AG158" s="259">
        <f t="shared" si="138"/>
        <v>0</v>
      </c>
      <c r="AH158" s="259">
        <f t="shared" si="138"/>
        <v>0</v>
      </c>
      <c r="AI158" s="259">
        <f t="shared" si="138"/>
        <v>0</v>
      </c>
      <c r="AJ158" s="259">
        <f t="shared" si="138"/>
        <v>0</v>
      </c>
      <c r="AK158" s="131">
        <f>SUM(F158:AJ158)</f>
        <v>0</v>
      </c>
      <c r="AL158" s="32"/>
      <c r="AM158" s="32"/>
      <c r="AO158" s="227">
        <v>0</v>
      </c>
      <c r="AP158" s="42">
        <f t="shared" si="130"/>
        <v>0</v>
      </c>
      <c r="AQ158" s="21" t="str">
        <f t="shared" si="116"/>
        <v>解体</v>
      </c>
      <c r="AR158" s="51">
        <f t="shared" si="114"/>
        <v>0</v>
      </c>
      <c r="AT158" s="246" t="s">
        <v>60</v>
      </c>
      <c r="AU158" s="60"/>
      <c r="AV158" s="60"/>
      <c r="AW158" s="60"/>
      <c r="AX158" s="60"/>
    </row>
    <row r="159" spans="1:56" ht="18.75" hidden="1" customHeight="1">
      <c r="A159" s="9">
        <v>1</v>
      </c>
      <c r="B159" s="379"/>
      <c r="C159" s="153" t="s">
        <v>22</v>
      </c>
      <c r="D159" s="153"/>
      <c r="E159" s="68"/>
      <c r="F159" s="260">
        <f t="shared" ref="F159:AJ159" si="139">E159+F155-F158</f>
        <v>0</v>
      </c>
      <c r="G159" s="260">
        <f t="shared" si="139"/>
        <v>0</v>
      </c>
      <c r="H159" s="260">
        <f t="shared" si="139"/>
        <v>0</v>
      </c>
      <c r="I159" s="260">
        <f t="shared" si="139"/>
        <v>0</v>
      </c>
      <c r="J159" s="260">
        <f t="shared" si="139"/>
        <v>0</v>
      </c>
      <c r="K159" s="260">
        <f t="shared" si="139"/>
        <v>0</v>
      </c>
      <c r="L159" s="260">
        <f t="shared" si="139"/>
        <v>0</v>
      </c>
      <c r="M159" s="260">
        <f t="shared" si="139"/>
        <v>0</v>
      </c>
      <c r="N159" s="260">
        <f t="shared" si="139"/>
        <v>0</v>
      </c>
      <c r="O159" s="260">
        <f t="shared" si="139"/>
        <v>0</v>
      </c>
      <c r="P159" s="260">
        <f t="shared" si="139"/>
        <v>0</v>
      </c>
      <c r="Q159" s="260">
        <f t="shared" si="139"/>
        <v>0</v>
      </c>
      <c r="R159" s="260">
        <f t="shared" si="139"/>
        <v>0</v>
      </c>
      <c r="S159" s="260">
        <f t="shared" si="139"/>
        <v>0</v>
      </c>
      <c r="T159" s="260">
        <f t="shared" si="139"/>
        <v>0</v>
      </c>
      <c r="U159" s="260">
        <f t="shared" si="139"/>
        <v>0</v>
      </c>
      <c r="V159" s="260">
        <f t="shared" si="139"/>
        <v>0</v>
      </c>
      <c r="W159" s="260">
        <f t="shared" si="139"/>
        <v>0</v>
      </c>
      <c r="X159" s="260">
        <f t="shared" si="139"/>
        <v>0</v>
      </c>
      <c r="Y159" s="260">
        <f t="shared" si="139"/>
        <v>0</v>
      </c>
      <c r="Z159" s="260">
        <f t="shared" si="139"/>
        <v>0</v>
      </c>
      <c r="AA159" s="260">
        <f t="shared" si="139"/>
        <v>0</v>
      </c>
      <c r="AB159" s="260">
        <f t="shared" si="139"/>
        <v>0</v>
      </c>
      <c r="AC159" s="260">
        <f t="shared" si="139"/>
        <v>0</v>
      </c>
      <c r="AD159" s="260">
        <f t="shared" si="139"/>
        <v>0</v>
      </c>
      <c r="AE159" s="260">
        <f t="shared" si="139"/>
        <v>0</v>
      </c>
      <c r="AF159" s="260">
        <f t="shared" si="139"/>
        <v>0</v>
      </c>
      <c r="AG159" s="260">
        <f t="shared" si="139"/>
        <v>0</v>
      </c>
      <c r="AH159" s="260">
        <f t="shared" si="139"/>
        <v>0</v>
      </c>
      <c r="AI159" s="260">
        <f t="shared" si="139"/>
        <v>0</v>
      </c>
      <c r="AJ159" s="260">
        <f t="shared" si="139"/>
        <v>0</v>
      </c>
      <c r="AK159" s="132"/>
      <c r="AL159" s="32"/>
      <c r="AM159" s="32"/>
      <c r="AO159" s="227"/>
      <c r="AP159" s="42">
        <f t="shared" si="130"/>
        <v>0</v>
      </c>
      <c r="AQ159" s="22" t="str">
        <f t="shared" si="116"/>
        <v>解体在庫</v>
      </c>
      <c r="AR159" s="52">
        <f t="shared" si="114"/>
        <v>0</v>
      </c>
      <c r="AT159" s="246" t="s">
        <v>60</v>
      </c>
      <c r="AU159" s="60"/>
      <c r="AV159" s="60"/>
      <c r="AW159" s="60"/>
      <c r="AX159" s="60"/>
    </row>
    <row r="160" spans="1:56" ht="19.5" hidden="1" customHeight="1" thickBot="1">
      <c r="A160" s="9">
        <v>1</v>
      </c>
      <c r="B160" s="380"/>
      <c r="C160" s="138" t="s">
        <v>23</v>
      </c>
      <c r="D160" s="138"/>
      <c r="E160" s="215"/>
      <c r="F160" s="262">
        <f t="shared" ref="F160:AJ160" si="140">E160+F155-F156-F157</f>
        <v>0</v>
      </c>
      <c r="G160" s="262">
        <f t="shared" si="140"/>
        <v>0</v>
      </c>
      <c r="H160" s="262">
        <f t="shared" si="140"/>
        <v>0</v>
      </c>
      <c r="I160" s="262">
        <f t="shared" si="140"/>
        <v>0</v>
      </c>
      <c r="J160" s="262">
        <f t="shared" si="140"/>
        <v>0</v>
      </c>
      <c r="K160" s="262">
        <f t="shared" si="140"/>
        <v>0</v>
      </c>
      <c r="L160" s="262">
        <f t="shared" si="140"/>
        <v>0</v>
      </c>
      <c r="M160" s="262">
        <f t="shared" si="140"/>
        <v>0</v>
      </c>
      <c r="N160" s="262">
        <f t="shared" si="140"/>
        <v>0</v>
      </c>
      <c r="O160" s="262">
        <f t="shared" si="140"/>
        <v>0</v>
      </c>
      <c r="P160" s="262">
        <f t="shared" si="140"/>
        <v>0</v>
      </c>
      <c r="Q160" s="262">
        <f t="shared" si="140"/>
        <v>0</v>
      </c>
      <c r="R160" s="262">
        <f t="shared" si="140"/>
        <v>0</v>
      </c>
      <c r="S160" s="262">
        <f t="shared" si="140"/>
        <v>0</v>
      </c>
      <c r="T160" s="262">
        <f t="shared" si="140"/>
        <v>0</v>
      </c>
      <c r="U160" s="262">
        <f t="shared" si="140"/>
        <v>0</v>
      </c>
      <c r="V160" s="262">
        <f t="shared" si="140"/>
        <v>0</v>
      </c>
      <c r="W160" s="262">
        <f t="shared" si="140"/>
        <v>0</v>
      </c>
      <c r="X160" s="262">
        <f t="shared" si="140"/>
        <v>0</v>
      </c>
      <c r="Y160" s="262">
        <f t="shared" si="140"/>
        <v>0</v>
      </c>
      <c r="Z160" s="262">
        <f t="shared" si="140"/>
        <v>0</v>
      </c>
      <c r="AA160" s="262">
        <f t="shared" si="140"/>
        <v>0</v>
      </c>
      <c r="AB160" s="262">
        <f t="shared" si="140"/>
        <v>0</v>
      </c>
      <c r="AC160" s="262">
        <f t="shared" si="140"/>
        <v>0</v>
      </c>
      <c r="AD160" s="262">
        <f t="shared" si="140"/>
        <v>0</v>
      </c>
      <c r="AE160" s="262">
        <f t="shared" si="140"/>
        <v>0</v>
      </c>
      <c r="AF160" s="262">
        <f t="shared" si="140"/>
        <v>0</v>
      </c>
      <c r="AG160" s="262">
        <f t="shared" si="140"/>
        <v>0</v>
      </c>
      <c r="AH160" s="262">
        <f t="shared" si="140"/>
        <v>0</v>
      </c>
      <c r="AI160" s="262">
        <f t="shared" si="140"/>
        <v>0</v>
      </c>
      <c r="AJ160" s="262">
        <f t="shared" si="140"/>
        <v>0</v>
      </c>
      <c r="AK160" s="222">
        <f>AJ160</f>
        <v>0</v>
      </c>
      <c r="AL160" s="33"/>
      <c r="AM160" s="33"/>
      <c r="AN160" s="9">
        <f>AK160-AL156</f>
        <v>0</v>
      </c>
      <c r="AO160" s="227">
        <v>101</v>
      </c>
      <c r="AP160" s="53">
        <f t="shared" si="130"/>
        <v>0</v>
      </c>
      <c r="AQ160" s="24" t="str">
        <f t="shared" si="116"/>
        <v>完成品在庫</v>
      </c>
      <c r="AR160" s="54">
        <f t="shared" si="114"/>
        <v>0</v>
      </c>
      <c r="AT160" s="246" t="s">
        <v>60</v>
      </c>
      <c r="AU160" s="60"/>
      <c r="AV160" s="60"/>
      <c r="AW160" s="60"/>
      <c r="AX160" s="60"/>
      <c r="BD160" s="250">
        <f>MIN(F160:AJ160)</f>
        <v>0</v>
      </c>
    </row>
    <row r="161" spans="1:56" ht="19.5" hidden="1" customHeight="1">
      <c r="A161" s="9">
        <v>1</v>
      </c>
      <c r="B161" s="385"/>
      <c r="C161" s="101" t="s">
        <v>12</v>
      </c>
      <c r="D161" s="101"/>
      <c r="E161" s="88"/>
      <c r="F161" s="263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/>
      <c r="AB161" s="263"/>
      <c r="AC161" s="263"/>
      <c r="AD161" s="263"/>
      <c r="AE161" s="263"/>
      <c r="AF161" s="263"/>
      <c r="AG161" s="263"/>
      <c r="AH161" s="263"/>
      <c r="AI161" s="263"/>
      <c r="AJ161" s="263"/>
      <c r="AK161" s="98">
        <f>SUM(F161:AJ161)</f>
        <v>0</v>
      </c>
      <c r="AL161" s="198">
        <f>ROUNDUP(AL168/0.92,0)</f>
        <v>0</v>
      </c>
      <c r="AM161" s="198">
        <f>ROUNDUP(AM168/0.92,0)</f>
        <v>0</v>
      </c>
      <c r="AN161" s="251"/>
      <c r="AO161" s="227">
        <v>0</v>
      </c>
      <c r="AP161" s="40">
        <f>B161</f>
        <v>0</v>
      </c>
      <c r="AQ161" s="29" t="str">
        <f t="shared" si="116"/>
        <v>素材納入計画</v>
      </c>
      <c r="AR161" s="41">
        <f t="shared" si="114"/>
        <v>0</v>
      </c>
      <c r="AT161" s="247" t="s">
        <v>59</v>
      </c>
      <c r="AU161" s="60"/>
      <c r="AV161" s="60"/>
      <c r="AW161" s="60"/>
      <c r="AX161" s="60"/>
    </row>
    <row r="162" spans="1:56" ht="19.5" hidden="1" customHeight="1">
      <c r="A162" s="9">
        <v>1</v>
      </c>
      <c r="B162" s="326"/>
      <c r="C162" s="145" t="s">
        <v>125</v>
      </c>
      <c r="D162" s="154"/>
      <c r="E162" s="35"/>
      <c r="F162" s="256">
        <f t="shared" ref="F162:AJ162" si="141">E162+F161-F163</f>
        <v>0</v>
      </c>
      <c r="G162" s="256">
        <f t="shared" si="141"/>
        <v>0</v>
      </c>
      <c r="H162" s="256">
        <f t="shared" si="141"/>
        <v>0</v>
      </c>
      <c r="I162" s="256">
        <f t="shared" si="141"/>
        <v>0</v>
      </c>
      <c r="J162" s="256">
        <f t="shared" si="141"/>
        <v>0</v>
      </c>
      <c r="K162" s="256">
        <f t="shared" si="141"/>
        <v>0</v>
      </c>
      <c r="L162" s="256">
        <f t="shared" si="141"/>
        <v>0</v>
      </c>
      <c r="M162" s="256">
        <f t="shared" si="141"/>
        <v>0</v>
      </c>
      <c r="N162" s="256">
        <f t="shared" si="141"/>
        <v>0</v>
      </c>
      <c r="O162" s="256">
        <f t="shared" si="141"/>
        <v>0</v>
      </c>
      <c r="P162" s="256">
        <f t="shared" si="141"/>
        <v>0</v>
      </c>
      <c r="Q162" s="256">
        <f t="shared" si="141"/>
        <v>0</v>
      </c>
      <c r="R162" s="256">
        <f t="shared" si="141"/>
        <v>0</v>
      </c>
      <c r="S162" s="256">
        <f t="shared" si="141"/>
        <v>0</v>
      </c>
      <c r="T162" s="256">
        <f t="shared" si="141"/>
        <v>0</v>
      </c>
      <c r="U162" s="256">
        <f t="shared" si="141"/>
        <v>0</v>
      </c>
      <c r="V162" s="256">
        <f t="shared" si="141"/>
        <v>0</v>
      </c>
      <c r="W162" s="256">
        <f t="shared" si="141"/>
        <v>0</v>
      </c>
      <c r="X162" s="256">
        <f t="shared" si="141"/>
        <v>0</v>
      </c>
      <c r="Y162" s="256">
        <f t="shared" si="141"/>
        <v>0</v>
      </c>
      <c r="Z162" s="256">
        <f t="shared" si="141"/>
        <v>0</v>
      </c>
      <c r="AA162" s="256">
        <f t="shared" si="141"/>
        <v>0</v>
      </c>
      <c r="AB162" s="256">
        <f t="shared" si="141"/>
        <v>0</v>
      </c>
      <c r="AC162" s="256">
        <f t="shared" si="141"/>
        <v>0</v>
      </c>
      <c r="AD162" s="256">
        <f t="shared" si="141"/>
        <v>0</v>
      </c>
      <c r="AE162" s="256">
        <f t="shared" si="141"/>
        <v>0</v>
      </c>
      <c r="AF162" s="256">
        <f t="shared" si="141"/>
        <v>0</v>
      </c>
      <c r="AG162" s="256">
        <f t="shared" si="141"/>
        <v>0</v>
      </c>
      <c r="AH162" s="256">
        <f t="shared" si="141"/>
        <v>0</v>
      </c>
      <c r="AI162" s="256">
        <f t="shared" si="141"/>
        <v>0</v>
      </c>
      <c r="AJ162" s="256">
        <f t="shared" si="141"/>
        <v>0</v>
      </c>
      <c r="AK162" s="169">
        <f>AJ162</f>
        <v>0</v>
      </c>
      <c r="AL162" s="32"/>
      <c r="AM162" s="32"/>
      <c r="AO162" s="227">
        <v>0</v>
      </c>
      <c r="AP162" s="42">
        <f t="shared" ref="AP162:AP173" si="142">AP161</f>
        <v>0</v>
      </c>
      <c r="AQ162" s="14" t="str">
        <f t="shared" si="116"/>
        <v>素材在庫計画</v>
      </c>
      <c r="AR162" s="43">
        <f t="shared" si="114"/>
        <v>0</v>
      </c>
      <c r="AT162" s="246" t="s">
        <v>60</v>
      </c>
      <c r="AU162" s="60"/>
      <c r="AV162" s="60"/>
      <c r="AW162" s="60"/>
      <c r="AX162" s="60"/>
    </row>
    <row r="163" spans="1:56" ht="18.75" hidden="1" customHeight="1">
      <c r="A163" s="9">
        <v>1</v>
      </c>
      <c r="B163" s="327"/>
      <c r="C163" s="135" t="s">
        <v>14</v>
      </c>
      <c r="D163" s="135"/>
      <c r="E163" s="90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  <c r="AD163" s="255"/>
      <c r="AE163" s="255"/>
      <c r="AF163" s="255"/>
      <c r="AG163" s="255"/>
      <c r="AH163" s="255"/>
      <c r="AI163" s="255"/>
      <c r="AJ163" s="255"/>
      <c r="AK163" s="117">
        <f>SUM(E163:AJ163)</f>
        <v>0</v>
      </c>
      <c r="AL163" s="123"/>
      <c r="AM163" s="123"/>
      <c r="AN163" s="211"/>
      <c r="AO163" s="227">
        <v>0</v>
      </c>
      <c r="AP163" s="42">
        <f t="shared" si="142"/>
        <v>0</v>
      </c>
      <c r="AQ163" s="16" t="str">
        <f t="shared" si="116"/>
        <v>圧検加工計画</v>
      </c>
      <c r="AR163" s="44">
        <f t="shared" si="114"/>
        <v>0</v>
      </c>
      <c r="AT163" s="248" t="s">
        <v>61</v>
      </c>
      <c r="AU163" s="60"/>
      <c r="AV163" s="60"/>
      <c r="AW163" s="60"/>
      <c r="AX163" s="60"/>
    </row>
    <row r="164" spans="1:56" ht="18.75" hidden="1" customHeight="1">
      <c r="A164" s="9">
        <v>0</v>
      </c>
      <c r="B164" s="378"/>
      <c r="C164" s="146" t="s">
        <v>15</v>
      </c>
      <c r="D164" s="147">
        <v>0.08</v>
      </c>
      <c r="E164" s="80"/>
      <c r="F164" s="257">
        <f>ROUND(F163*$D164,0)</f>
        <v>0</v>
      </c>
      <c r="G164" s="257">
        <f>ROUND(G163*$D164,0)</f>
        <v>0</v>
      </c>
      <c r="H164" s="257">
        <f>ROUND(H163*$D164,0)</f>
        <v>0</v>
      </c>
      <c r="I164" s="257">
        <f>ROUND(I163*$D164,0)</f>
        <v>0</v>
      </c>
      <c r="J164" s="257">
        <f>ROUND(J163*$D164,0)</f>
        <v>0</v>
      </c>
      <c r="K164" s="257">
        <f t="shared" ref="K164:P164" si="143">ROUND(K163*$D164,0)</f>
        <v>0</v>
      </c>
      <c r="L164" s="257">
        <f t="shared" si="143"/>
        <v>0</v>
      </c>
      <c r="M164" s="257">
        <f t="shared" si="143"/>
        <v>0</v>
      </c>
      <c r="N164" s="257">
        <f t="shared" si="143"/>
        <v>0</v>
      </c>
      <c r="O164" s="257">
        <f t="shared" si="143"/>
        <v>0</v>
      </c>
      <c r="P164" s="257">
        <f t="shared" si="143"/>
        <v>0</v>
      </c>
      <c r="Q164" s="257">
        <f t="shared" ref="Q164:AI164" si="144">ROUND(Q163*$D164,0)</f>
        <v>0</v>
      </c>
      <c r="R164" s="257">
        <f t="shared" si="144"/>
        <v>0</v>
      </c>
      <c r="S164" s="257">
        <f t="shared" si="144"/>
        <v>0</v>
      </c>
      <c r="T164" s="257">
        <f t="shared" si="144"/>
        <v>0</v>
      </c>
      <c r="U164" s="257">
        <f t="shared" si="144"/>
        <v>0</v>
      </c>
      <c r="V164" s="257">
        <f t="shared" si="144"/>
        <v>0</v>
      </c>
      <c r="W164" s="257">
        <f t="shared" si="144"/>
        <v>0</v>
      </c>
      <c r="X164" s="257">
        <f t="shared" si="144"/>
        <v>0</v>
      </c>
      <c r="Y164" s="257">
        <f t="shared" si="144"/>
        <v>0</v>
      </c>
      <c r="Z164" s="257">
        <f t="shared" si="144"/>
        <v>0</v>
      </c>
      <c r="AA164" s="257">
        <f t="shared" si="144"/>
        <v>0</v>
      </c>
      <c r="AB164" s="257">
        <f t="shared" si="144"/>
        <v>0</v>
      </c>
      <c r="AC164" s="257">
        <f t="shared" si="144"/>
        <v>0</v>
      </c>
      <c r="AD164" s="257">
        <f t="shared" si="144"/>
        <v>0</v>
      </c>
      <c r="AE164" s="257">
        <f t="shared" si="144"/>
        <v>0</v>
      </c>
      <c r="AF164" s="257">
        <f t="shared" si="144"/>
        <v>0</v>
      </c>
      <c r="AG164" s="257">
        <f t="shared" si="144"/>
        <v>0</v>
      </c>
      <c r="AH164" s="257">
        <f t="shared" si="144"/>
        <v>0</v>
      </c>
      <c r="AI164" s="257">
        <f t="shared" si="144"/>
        <v>0</v>
      </c>
      <c r="AJ164" s="257">
        <f>ROUND(AJ163*$D164,0)</f>
        <v>0</v>
      </c>
      <c r="AK164" s="128">
        <f>SUM(F164:AJ164)</f>
        <v>0</v>
      </c>
      <c r="AL164" s="32"/>
      <c r="AM164" s="32"/>
      <c r="AO164" s="227">
        <v>0</v>
      </c>
      <c r="AP164" s="42">
        <f t="shared" si="142"/>
        <v>0</v>
      </c>
      <c r="AQ164" s="17" t="str">
        <f t="shared" si="116"/>
        <v>一次漏れ数</v>
      </c>
      <c r="AR164" s="45">
        <f t="shared" si="114"/>
        <v>0</v>
      </c>
      <c r="AT164" s="246" t="s">
        <v>60</v>
      </c>
      <c r="AU164" s="60"/>
      <c r="AV164" s="60"/>
      <c r="AW164" s="60"/>
      <c r="AX164" s="60"/>
    </row>
    <row r="165" spans="1:56" ht="18.75" hidden="1" customHeight="1">
      <c r="A165" s="9">
        <v>0</v>
      </c>
      <c r="B165" s="378"/>
      <c r="C165" s="148" t="s">
        <v>16</v>
      </c>
      <c r="D165" s="149"/>
      <c r="E165" s="66"/>
      <c r="F165" s="255">
        <f t="shared" ref="F165:AJ165" si="145">E165+F164-F166</f>
        <v>0</v>
      </c>
      <c r="G165" s="255">
        <f t="shared" si="145"/>
        <v>0</v>
      </c>
      <c r="H165" s="255">
        <f t="shared" si="145"/>
        <v>0</v>
      </c>
      <c r="I165" s="255">
        <f t="shared" si="145"/>
        <v>0</v>
      </c>
      <c r="J165" s="255">
        <f t="shared" si="145"/>
        <v>0</v>
      </c>
      <c r="K165" s="255">
        <f t="shared" si="145"/>
        <v>0</v>
      </c>
      <c r="L165" s="255">
        <f t="shared" si="145"/>
        <v>0</v>
      </c>
      <c r="M165" s="255">
        <f t="shared" si="145"/>
        <v>0</v>
      </c>
      <c r="N165" s="255">
        <f t="shared" si="145"/>
        <v>0</v>
      </c>
      <c r="O165" s="255">
        <f t="shared" si="145"/>
        <v>0</v>
      </c>
      <c r="P165" s="255">
        <f t="shared" si="145"/>
        <v>0</v>
      </c>
      <c r="Q165" s="255">
        <f t="shared" si="145"/>
        <v>0</v>
      </c>
      <c r="R165" s="255">
        <f t="shared" si="145"/>
        <v>0</v>
      </c>
      <c r="S165" s="255">
        <f t="shared" si="145"/>
        <v>0</v>
      </c>
      <c r="T165" s="255">
        <f t="shared" si="145"/>
        <v>0</v>
      </c>
      <c r="U165" s="255">
        <f t="shared" si="145"/>
        <v>0</v>
      </c>
      <c r="V165" s="255">
        <f t="shared" si="145"/>
        <v>0</v>
      </c>
      <c r="W165" s="255">
        <f t="shared" si="145"/>
        <v>0</v>
      </c>
      <c r="X165" s="255">
        <f t="shared" si="145"/>
        <v>0</v>
      </c>
      <c r="Y165" s="255">
        <f t="shared" si="145"/>
        <v>0</v>
      </c>
      <c r="Z165" s="255">
        <f t="shared" si="145"/>
        <v>0</v>
      </c>
      <c r="AA165" s="255">
        <f t="shared" si="145"/>
        <v>0</v>
      </c>
      <c r="AB165" s="255">
        <f t="shared" si="145"/>
        <v>0</v>
      </c>
      <c r="AC165" s="255">
        <f t="shared" si="145"/>
        <v>0</v>
      </c>
      <c r="AD165" s="255">
        <f t="shared" si="145"/>
        <v>0</v>
      </c>
      <c r="AE165" s="255">
        <f t="shared" si="145"/>
        <v>0</v>
      </c>
      <c r="AF165" s="255">
        <f t="shared" si="145"/>
        <v>0</v>
      </c>
      <c r="AG165" s="255">
        <f t="shared" si="145"/>
        <v>0</v>
      </c>
      <c r="AH165" s="255">
        <f t="shared" si="145"/>
        <v>0</v>
      </c>
      <c r="AI165" s="255">
        <f t="shared" si="145"/>
        <v>0</v>
      </c>
      <c r="AJ165" s="255">
        <f t="shared" si="145"/>
        <v>0</v>
      </c>
      <c r="AK165" s="129">
        <f>AJ165</f>
        <v>0</v>
      </c>
      <c r="AL165" s="32"/>
      <c r="AM165" s="32"/>
      <c r="AO165" s="227">
        <v>0</v>
      </c>
      <c r="AP165" s="42">
        <f t="shared" si="142"/>
        <v>0</v>
      </c>
      <c r="AQ165" s="18" t="str">
        <f t="shared" si="116"/>
        <v>一次漏れ在庫</v>
      </c>
      <c r="AR165" s="46">
        <f t="shared" si="114"/>
        <v>0</v>
      </c>
      <c r="AT165" s="246" t="s">
        <v>60</v>
      </c>
      <c r="AU165" s="60"/>
      <c r="AV165" s="60"/>
      <c r="AW165" s="60"/>
      <c r="AX165" s="60"/>
    </row>
    <row r="166" spans="1:56" ht="18.75" hidden="1" customHeight="1">
      <c r="A166" s="9">
        <v>0</v>
      </c>
      <c r="B166" s="378"/>
      <c r="C166" s="148" t="s">
        <v>17</v>
      </c>
      <c r="D166" s="149"/>
      <c r="E166" s="80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  <c r="AD166" s="255"/>
      <c r="AE166" s="255"/>
      <c r="AF166" s="255"/>
      <c r="AG166" s="255"/>
      <c r="AH166" s="255"/>
      <c r="AI166" s="255"/>
      <c r="AJ166" s="255"/>
      <c r="AK166" s="129">
        <f>SUM(F166:AJ166)</f>
        <v>0</v>
      </c>
      <c r="AL166" s="32"/>
      <c r="AM166" s="32"/>
      <c r="AO166" s="227">
        <v>0</v>
      </c>
      <c r="AP166" s="42">
        <f t="shared" si="142"/>
        <v>0</v>
      </c>
      <c r="AQ166" s="18" t="str">
        <f t="shared" si="116"/>
        <v>二次圧検計画</v>
      </c>
      <c r="AR166" s="46">
        <f t="shared" si="114"/>
        <v>0</v>
      </c>
      <c r="AT166" s="246" t="s">
        <v>60</v>
      </c>
      <c r="AU166" s="60"/>
      <c r="AV166" s="60"/>
      <c r="AW166" s="60"/>
      <c r="AX166" s="60"/>
    </row>
    <row r="167" spans="1:56" ht="18.75" hidden="1" customHeight="1">
      <c r="A167" s="9">
        <v>0</v>
      </c>
      <c r="B167" s="378"/>
      <c r="C167" s="150" t="s">
        <v>18</v>
      </c>
      <c r="D167" s="151">
        <v>0.5</v>
      </c>
      <c r="E167" s="81"/>
      <c r="F167" s="258">
        <f>ROUND(F166*$D167,0)</f>
        <v>0</v>
      </c>
      <c r="G167" s="258">
        <f>ROUND(G166*$D167,0)</f>
        <v>0</v>
      </c>
      <c r="H167" s="258">
        <f>ROUND(H166*$D167,0)</f>
        <v>0</v>
      </c>
      <c r="I167" s="258">
        <f>ROUND(I166*$D167,0)</f>
        <v>0</v>
      </c>
      <c r="J167" s="258">
        <f>ROUND(J166*$D167,0)</f>
        <v>0</v>
      </c>
      <c r="K167" s="258">
        <f t="shared" ref="K167:P167" si="146">ROUND(K166*$D167,0)</f>
        <v>0</v>
      </c>
      <c r="L167" s="258">
        <f t="shared" si="146"/>
        <v>0</v>
      </c>
      <c r="M167" s="258">
        <f t="shared" si="146"/>
        <v>0</v>
      </c>
      <c r="N167" s="258">
        <f t="shared" si="146"/>
        <v>0</v>
      </c>
      <c r="O167" s="258">
        <f t="shared" si="146"/>
        <v>0</v>
      </c>
      <c r="P167" s="258">
        <f t="shared" si="146"/>
        <v>0</v>
      </c>
      <c r="Q167" s="258">
        <f t="shared" ref="Q167:AI167" si="147">ROUND(Q166*$D167,0)</f>
        <v>0</v>
      </c>
      <c r="R167" s="258">
        <f t="shared" si="147"/>
        <v>0</v>
      </c>
      <c r="S167" s="258">
        <f t="shared" si="147"/>
        <v>0</v>
      </c>
      <c r="T167" s="258">
        <f t="shared" si="147"/>
        <v>0</v>
      </c>
      <c r="U167" s="258">
        <f t="shared" si="147"/>
        <v>0</v>
      </c>
      <c r="V167" s="258">
        <f t="shared" si="147"/>
        <v>0</v>
      </c>
      <c r="W167" s="258">
        <f t="shared" si="147"/>
        <v>0</v>
      </c>
      <c r="X167" s="258">
        <f t="shared" si="147"/>
        <v>0</v>
      </c>
      <c r="Y167" s="258">
        <f t="shared" si="147"/>
        <v>0</v>
      </c>
      <c r="Z167" s="258">
        <f t="shared" si="147"/>
        <v>0</v>
      </c>
      <c r="AA167" s="258">
        <f t="shared" si="147"/>
        <v>0</v>
      </c>
      <c r="AB167" s="258">
        <f t="shared" si="147"/>
        <v>0</v>
      </c>
      <c r="AC167" s="258">
        <f t="shared" si="147"/>
        <v>0</v>
      </c>
      <c r="AD167" s="258">
        <f t="shared" si="147"/>
        <v>0</v>
      </c>
      <c r="AE167" s="258">
        <f t="shared" si="147"/>
        <v>0</v>
      </c>
      <c r="AF167" s="258">
        <f t="shared" si="147"/>
        <v>0</v>
      </c>
      <c r="AG167" s="258">
        <f t="shared" si="147"/>
        <v>0</v>
      </c>
      <c r="AH167" s="258">
        <f t="shared" si="147"/>
        <v>0</v>
      </c>
      <c r="AI167" s="258">
        <f t="shared" si="147"/>
        <v>0</v>
      </c>
      <c r="AJ167" s="258">
        <f>ROUND(AJ166*$D167,0)</f>
        <v>0</v>
      </c>
      <c r="AK167" s="130">
        <f>SUM(F167:AJ167)</f>
        <v>0</v>
      </c>
      <c r="AL167" s="32"/>
      <c r="AM167" s="32"/>
      <c r="AO167" s="227">
        <v>0</v>
      </c>
      <c r="AP167" s="42">
        <f t="shared" si="142"/>
        <v>0</v>
      </c>
      <c r="AQ167" s="14" t="str">
        <f t="shared" si="116"/>
        <v>二次漏れ数（廃却）</v>
      </c>
      <c r="AR167" s="47">
        <f t="shared" si="114"/>
        <v>0</v>
      </c>
      <c r="AT167" s="246" t="s">
        <v>60</v>
      </c>
      <c r="AU167" s="60"/>
      <c r="AV167" s="60"/>
      <c r="AW167" s="60"/>
      <c r="AX167" s="60"/>
    </row>
    <row r="168" spans="1:56" ht="18.75" hidden="1" customHeight="1">
      <c r="A168" s="9">
        <v>1</v>
      </c>
      <c r="B168" s="327"/>
      <c r="C168" s="135" t="s">
        <v>19</v>
      </c>
      <c r="D168" s="136">
        <f>1-D164</f>
        <v>0.92</v>
      </c>
      <c r="E168" s="90"/>
      <c r="F168" s="255">
        <f>(F163-F164)+(F166-F167)</f>
        <v>0</v>
      </c>
      <c r="G168" s="255">
        <f>(G163-G164)+(G166-G167)</f>
        <v>0</v>
      </c>
      <c r="H168" s="255">
        <f>(H163-H164)+(H166-H167)</f>
        <v>0</v>
      </c>
      <c r="I168" s="255">
        <f>(I163-I164)+(I166-I167)</f>
        <v>0</v>
      </c>
      <c r="J168" s="255">
        <f>(J163-J164)+(J166-J167)</f>
        <v>0</v>
      </c>
      <c r="K168" s="255">
        <f t="shared" ref="K168:P168" si="148">(K163-K164)+(K166-K167)</f>
        <v>0</v>
      </c>
      <c r="L168" s="255">
        <f t="shared" si="148"/>
        <v>0</v>
      </c>
      <c r="M168" s="255">
        <f t="shared" si="148"/>
        <v>0</v>
      </c>
      <c r="N168" s="255">
        <f t="shared" si="148"/>
        <v>0</v>
      </c>
      <c r="O168" s="255">
        <f t="shared" si="148"/>
        <v>0</v>
      </c>
      <c r="P168" s="255">
        <f t="shared" si="148"/>
        <v>0</v>
      </c>
      <c r="Q168" s="255">
        <f t="shared" ref="Q168:AI168" si="149">(Q163-Q164)+(Q166-Q167)</f>
        <v>0</v>
      </c>
      <c r="R168" s="255">
        <f t="shared" si="149"/>
        <v>0</v>
      </c>
      <c r="S168" s="255">
        <f t="shared" si="149"/>
        <v>0</v>
      </c>
      <c r="T168" s="255">
        <f t="shared" si="149"/>
        <v>0</v>
      </c>
      <c r="U168" s="255">
        <f t="shared" si="149"/>
        <v>0</v>
      </c>
      <c r="V168" s="255">
        <f t="shared" si="149"/>
        <v>0</v>
      </c>
      <c r="W168" s="255">
        <f t="shared" si="149"/>
        <v>0</v>
      </c>
      <c r="X168" s="255">
        <f t="shared" si="149"/>
        <v>0</v>
      </c>
      <c r="Y168" s="255">
        <f t="shared" si="149"/>
        <v>0</v>
      </c>
      <c r="Z168" s="255">
        <f t="shared" si="149"/>
        <v>0</v>
      </c>
      <c r="AA168" s="255">
        <f t="shared" si="149"/>
        <v>0</v>
      </c>
      <c r="AB168" s="255">
        <f t="shared" si="149"/>
        <v>0</v>
      </c>
      <c r="AC168" s="255">
        <f t="shared" si="149"/>
        <v>0</v>
      </c>
      <c r="AD168" s="255">
        <f t="shared" si="149"/>
        <v>0</v>
      </c>
      <c r="AE168" s="255">
        <f t="shared" si="149"/>
        <v>0</v>
      </c>
      <c r="AF168" s="255">
        <f t="shared" si="149"/>
        <v>0</v>
      </c>
      <c r="AG168" s="255">
        <f t="shared" si="149"/>
        <v>0</v>
      </c>
      <c r="AH168" s="255">
        <f t="shared" si="149"/>
        <v>0</v>
      </c>
      <c r="AI168" s="255">
        <f t="shared" si="149"/>
        <v>0</v>
      </c>
      <c r="AJ168" s="255">
        <f>(AJ163-AJ164)+(AJ166-AJ167)</f>
        <v>0</v>
      </c>
      <c r="AK168" s="117">
        <f>SUM(E168:AJ168)</f>
        <v>0</v>
      </c>
      <c r="AL168" s="82">
        <f>ROUNDUP(AY168*1.2,0)</f>
        <v>0</v>
      </c>
      <c r="AM168" s="82">
        <f>ROUNDUP(AZ168*1.2,0)</f>
        <v>0</v>
      </c>
      <c r="AN168" s="211"/>
      <c r="AO168" s="227">
        <v>0</v>
      </c>
      <c r="AP168" s="42">
        <f t="shared" si="142"/>
        <v>0</v>
      </c>
      <c r="AQ168" s="11" t="str">
        <f t="shared" si="116"/>
        <v>Ｌ３加工計画</v>
      </c>
      <c r="AR168" s="48">
        <f t="shared" si="114"/>
        <v>0</v>
      </c>
      <c r="AT168" s="248" t="s">
        <v>61</v>
      </c>
      <c r="AU168" s="60"/>
      <c r="AV168" s="60"/>
      <c r="AW168" s="60"/>
      <c r="AX168" s="60"/>
      <c r="AY168" s="12">
        <f>AY358</f>
        <v>0</v>
      </c>
      <c r="AZ168" s="12">
        <f>AZ358</f>
        <v>0</v>
      </c>
    </row>
    <row r="169" spans="1:56" ht="18.75" hidden="1" customHeight="1">
      <c r="A169" s="9">
        <v>1</v>
      </c>
      <c r="B169" s="325"/>
      <c r="C169" s="109" t="s">
        <v>20</v>
      </c>
      <c r="D169" s="109"/>
      <c r="E169" s="77"/>
      <c r="F169" s="257"/>
      <c r="G169" s="257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  <c r="AA169" s="257"/>
      <c r="AB169" s="257"/>
      <c r="AC169" s="257"/>
      <c r="AD169" s="257"/>
      <c r="AE169" s="257"/>
      <c r="AF169" s="257"/>
      <c r="AG169" s="257"/>
      <c r="AH169" s="257"/>
      <c r="AI169" s="257"/>
      <c r="AJ169" s="257"/>
      <c r="AK169" s="104">
        <f>SUM(F169:AJ169)</f>
        <v>0</v>
      </c>
      <c r="AL169" s="112"/>
      <c r="AM169" s="112"/>
      <c r="AN169" s="207"/>
      <c r="AO169" s="227">
        <v>10</v>
      </c>
      <c r="AP169" s="42">
        <f t="shared" si="142"/>
        <v>0</v>
      </c>
      <c r="AQ169" s="19" t="str">
        <f t="shared" si="116"/>
        <v>組立計画</v>
      </c>
      <c r="AR169" s="49">
        <f t="shared" si="114"/>
        <v>0</v>
      </c>
      <c r="AT169" s="63" t="s">
        <v>62</v>
      </c>
      <c r="AU169" s="60"/>
      <c r="AV169" s="60"/>
      <c r="AW169" s="60"/>
      <c r="AX169" s="60"/>
    </row>
    <row r="170" spans="1:56" ht="18.75" hidden="1" customHeight="1">
      <c r="A170" s="9">
        <v>1</v>
      </c>
      <c r="B170" s="327"/>
      <c r="C170" s="111" t="s">
        <v>66</v>
      </c>
      <c r="D170" s="111"/>
      <c r="E170" s="74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  <c r="AJ170" s="267"/>
      <c r="AK170" s="107">
        <f>SUM(F170:AJ170)</f>
        <v>0</v>
      </c>
      <c r="AL170" s="75"/>
      <c r="AM170" s="75"/>
      <c r="AN170" s="207"/>
      <c r="AO170" s="227">
        <v>0</v>
      </c>
      <c r="AP170" s="42">
        <f t="shared" si="142"/>
        <v>0</v>
      </c>
      <c r="AQ170" s="20" t="str">
        <f t="shared" si="116"/>
        <v>ＳＰ</v>
      </c>
      <c r="AR170" s="50">
        <f t="shared" si="114"/>
        <v>0</v>
      </c>
      <c r="AT170" s="63" t="s">
        <v>62</v>
      </c>
      <c r="AU170" s="60"/>
      <c r="AV170" s="60"/>
      <c r="AW170" s="60"/>
      <c r="AX170" s="60"/>
    </row>
    <row r="171" spans="1:56" ht="18.75" hidden="1" customHeight="1">
      <c r="A171" s="9">
        <v>1</v>
      </c>
      <c r="B171" s="326"/>
      <c r="C171" s="152" t="s">
        <v>21</v>
      </c>
      <c r="D171" s="152"/>
      <c r="E171" s="67"/>
      <c r="F171" s="259">
        <f t="shared" ref="F171:AJ171" si="150">SUBTOTAL(9,L169:L170)</f>
        <v>0</v>
      </c>
      <c r="G171" s="259">
        <f t="shared" si="150"/>
        <v>0</v>
      </c>
      <c r="H171" s="259">
        <f t="shared" si="150"/>
        <v>0</v>
      </c>
      <c r="I171" s="259">
        <f t="shared" si="150"/>
        <v>0</v>
      </c>
      <c r="J171" s="259">
        <f t="shared" si="150"/>
        <v>0</v>
      </c>
      <c r="K171" s="259">
        <f t="shared" si="150"/>
        <v>0</v>
      </c>
      <c r="L171" s="259">
        <f t="shared" si="150"/>
        <v>0</v>
      </c>
      <c r="M171" s="259">
        <f t="shared" si="150"/>
        <v>0</v>
      </c>
      <c r="N171" s="259">
        <f t="shared" si="150"/>
        <v>0</v>
      </c>
      <c r="O171" s="259">
        <f t="shared" si="150"/>
        <v>0</v>
      </c>
      <c r="P171" s="259">
        <f t="shared" si="150"/>
        <v>0</v>
      </c>
      <c r="Q171" s="259">
        <f t="shared" si="150"/>
        <v>0</v>
      </c>
      <c r="R171" s="259">
        <f t="shared" si="150"/>
        <v>0</v>
      </c>
      <c r="S171" s="259">
        <f t="shared" si="150"/>
        <v>0</v>
      </c>
      <c r="T171" s="259">
        <f t="shared" si="150"/>
        <v>0</v>
      </c>
      <c r="U171" s="259">
        <f t="shared" si="150"/>
        <v>0</v>
      </c>
      <c r="V171" s="259">
        <f t="shared" si="150"/>
        <v>0</v>
      </c>
      <c r="W171" s="259">
        <f t="shared" si="150"/>
        <v>0</v>
      </c>
      <c r="X171" s="259">
        <f t="shared" si="150"/>
        <v>0</v>
      </c>
      <c r="Y171" s="259">
        <f t="shared" si="150"/>
        <v>0</v>
      </c>
      <c r="Z171" s="259">
        <f t="shared" si="150"/>
        <v>0</v>
      </c>
      <c r="AA171" s="259">
        <f t="shared" si="150"/>
        <v>0</v>
      </c>
      <c r="AB171" s="259">
        <f t="shared" si="150"/>
        <v>0</v>
      </c>
      <c r="AC171" s="259">
        <f t="shared" si="150"/>
        <v>0</v>
      </c>
      <c r="AD171" s="259">
        <f t="shared" si="150"/>
        <v>0</v>
      </c>
      <c r="AE171" s="259">
        <f t="shared" si="150"/>
        <v>0</v>
      </c>
      <c r="AF171" s="259">
        <f t="shared" si="150"/>
        <v>0</v>
      </c>
      <c r="AG171" s="259">
        <f t="shared" si="150"/>
        <v>0</v>
      </c>
      <c r="AH171" s="259">
        <f t="shared" si="150"/>
        <v>0</v>
      </c>
      <c r="AI171" s="259">
        <f t="shared" si="150"/>
        <v>10</v>
      </c>
      <c r="AJ171" s="259">
        <f t="shared" si="150"/>
        <v>0</v>
      </c>
      <c r="AK171" s="131">
        <f>SUM(F171:AJ171)</f>
        <v>10</v>
      </c>
      <c r="AL171" s="32"/>
      <c r="AM171" s="32"/>
      <c r="AO171" s="227">
        <v>0</v>
      </c>
      <c r="AP171" s="42">
        <f t="shared" si="142"/>
        <v>0</v>
      </c>
      <c r="AQ171" s="21" t="str">
        <f t="shared" si="116"/>
        <v>解体</v>
      </c>
      <c r="AR171" s="51">
        <f t="shared" si="114"/>
        <v>10</v>
      </c>
      <c r="AT171" s="246" t="s">
        <v>60</v>
      </c>
      <c r="AU171" s="60"/>
      <c r="AV171" s="60"/>
      <c r="AW171" s="60"/>
      <c r="AX171" s="60"/>
    </row>
    <row r="172" spans="1:56" ht="18.75" hidden="1" customHeight="1">
      <c r="A172" s="9">
        <v>1</v>
      </c>
      <c r="B172" s="379"/>
      <c r="C172" s="156" t="s">
        <v>22</v>
      </c>
      <c r="D172" s="156"/>
      <c r="E172" s="68"/>
      <c r="F172" s="268">
        <f t="shared" ref="F172:AJ172" si="151">E172+F168-F171</f>
        <v>0</v>
      </c>
      <c r="G172" s="268">
        <f t="shared" si="151"/>
        <v>0</v>
      </c>
      <c r="H172" s="268">
        <f t="shared" si="151"/>
        <v>0</v>
      </c>
      <c r="I172" s="268">
        <f t="shared" si="151"/>
        <v>0</v>
      </c>
      <c r="J172" s="268">
        <f t="shared" si="151"/>
        <v>0</v>
      </c>
      <c r="K172" s="268">
        <f t="shared" si="151"/>
        <v>0</v>
      </c>
      <c r="L172" s="268">
        <f t="shared" si="151"/>
        <v>0</v>
      </c>
      <c r="M172" s="268">
        <f t="shared" si="151"/>
        <v>0</v>
      </c>
      <c r="N172" s="268">
        <f t="shared" si="151"/>
        <v>0</v>
      </c>
      <c r="O172" s="268">
        <f t="shared" si="151"/>
        <v>0</v>
      </c>
      <c r="P172" s="268">
        <f t="shared" si="151"/>
        <v>0</v>
      </c>
      <c r="Q172" s="268">
        <f t="shared" si="151"/>
        <v>0</v>
      </c>
      <c r="R172" s="268">
        <f t="shared" si="151"/>
        <v>0</v>
      </c>
      <c r="S172" s="268">
        <f t="shared" si="151"/>
        <v>0</v>
      </c>
      <c r="T172" s="268">
        <f t="shared" si="151"/>
        <v>0</v>
      </c>
      <c r="U172" s="268">
        <f t="shared" si="151"/>
        <v>0</v>
      </c>
      <c r="V172" s="268">
        <f t="shared" si="151"/>
        <v>0</v>
      </c>
      <c r="W172" s="268">
        <f t="shared" si="151"/>
        <v>0</v>
      </c>
      <c r="X172" s="268">
        <f t="shared" si="151"/>
        <v>0</v>
      </c>
      <c r="Y172" s="268">
        <f t="shared" si="151"/>
        <v>0</v>
      </c>
      <c r="Z172" s="268">
        <f t="shared" si="151"/>
        <v>0</v>
      </c>
      <c r="AA172" s="268">
        <f t="shared" si="151"/>
        <v>0</v>
      </c>
      <c r="AB172" s="268">
        <f t="shared" si="151"/>
        <v>0</v>
      </c>
      <c r="AC172" s="268">
        <f t="shared" si="151"/>
        <v>0</v>
      </c>
      <c r="AD172" s="268">
        <f t="shared" si="151"/>
        <v>0</v>
      </c>
      <c r="AE172" s="268">
        <f t="shared" si="151"/>
        <v>0</v>
      </c>
      <c r="AF172" s="268">
        <f t="shared" si="151"/>
        <v>0</v>
      </c>
      <c r="AG172" s="268">
        <f t="shared" si="151"/>
        <v>0</v>
      </c>
      <c r="AH172" s="268">
        <f t="shared" si="151"/>
        <v>0</v>
      </c>
      <c r="AI172" s="268">
        <f t="shared" si="151"/>
        <v>-10</v>
      </c>
      <c r="AJ172" s="268">
        <f t="shared" si="151"/>
        <v>-10</v>
      </c>
      <c r="AK172" s="134"/>
      <c r="AL172" s="32"/>
      <c r="AM172" s="32"/>
      <c r="AO172" s="227"/>
      <c r="AP172" s="42">
        <f t="shared" si="142"/>
        <v>0</v>
      </c>
      <c r="AQ172" s="22" t="str">
        <f t="shared" si="116"/>
        <v>解体在庫</v>
      </c>
      <c r="AR172" s="52">
        <f t="shared" si="114"/>
        <v>0</v>
      </c>
      <c r="AT172" s="246" t="s">
        <v>60</v>
      </c>
      <c r="AU172" s="60"/>
      <c r="AV172" s="60"/>
      <c r="AW172" s="60"/>
      <c r="AX172" s="60"/>
    </row>
    <row r="173" spans="1:56" ht="19.5" hidden="1" customHeight="1" thickBot="1">
      <c r="A173" s="9">
        <v>1</v>
      </c>
      <c r="B173" s="389"/>
      <c r="C173" s="270" t="s">
        <v>23</v>
      </c>
      <c r="D173" s="270"/>
      <c r="E173" s="215"/>
      <c r="F173" s="261">
        <f t="shared" ref="F173:AJ173" si="152">E173+F168-F169-F170</f>
        <v>0</v>
      </c>
      <c r="G173" s="261">
        <f t="shared" si="152"/>
        <v>0</v>
      </c>
      <c r="H173" s="261">
        <f t="shared" si="152"/>
        <v>0</v>
      </c>
      <c r="I173" s="261">
        <f t="shared" si="152"/>
        <v>0</v>
      </c>
      <c r="J173" s="261">
        <f t="shared" si="152"/>
        <v>0</v>
      </c>
      <c r="K173" s="261">
        <f t="shared" si="152"/>
        <v>0</v>
      </c>
      <c r="L173" s="261">
        <f t="shared" si="152"/>
        <v>0</v>
      </c>
      <c r="M173" s="261">
        <f t="shared" si="152"/>
        <v>0</v>
      </c>
      <c r="N173" s="261">
        <f t="shared" si="152"/>
        <v>0</v>
      </c>
      <c r="O173" s="261">
        <f t="shared" si="152"/>
        <v>0</v>
      </c>
      <c r="P173" s="261">
        <f t="shared" si="152"/>
        <v>0</v>
      </c>
      <c r="Q173" s="261">
        <f t="shared" si="152"/>
        <v>0</v>
      </c>
      <c r="R173" s="261">
        <f t="shared" si="152"/>
        <v>0</v>
      </c>
      <c r="S173" s="261">
        <f t="shared" si="152"/>
        <v>0</v>
      </c>
      <c r="T173" s="261">
        <f t="shared" si="152"/>
        <v>0</v>
      </c>
      <c r="U173" s="261">
        <f t="shared" si="152"/>
        <v>0</v>
      </c>
      <c r="V173" s="261">
        <f t="shared" si="152"/>
        <v>0</v>
      </c>
      <c r="W173" s="261">
        <f t="shared" si="152"/>
        <v>0</v>
      </c>
      <c r="X173" s="261">
        <f t="shared" si="152"/>
        <v>0</v>
      </c>
      <c r="Y173" s="261">
        <f t="shared" si="152"/>
        <v>0</v>
      </c>
      <c r="Z173" s="261">
        <f t="shared" si="152"/>
        <v>0</v>
      </c>
      <c r="AA173" s="261">
        <f t="shared" si="152"/>
        <v>0</v>
      </c>
      <c r="AB173" s="261">
        <f t="shared" si="152"/>
        <v>0</v>
      </c>
      <c r="AC173" s="261">
        <f t="shared" si="152"/>
        <v>0</v>
      </c>
      <c r="AD173" s="261">
        <f t="shared" si="152"/>
        <v>0</v>
      </c>
      <c r="AE173" s="261">
        <f t="shared" si="152"/>
        <v>0</v>
      </c>
      <c r="AF173" s="261">
        <f t="shared" si="152"/>
        <v>0</v>
      </c>
      <c r="AG173" s="261">
        <f t="shared" si="152"/>
        <v>0</v>
      </c>
      <c r="AH173" s="261">
        <f t="shared" si="152"/>
        <v>0</v>
      </c>
      <c r="AI173" s="261">
        <f t="shared" si="152"/>
        <v>0</v>
      </c>
      <c r="AJ173" s="261">
        <f t="shared" si="152"/>
        <v>0</v>
      </c>
      <c r="AK173" s="221">
        <f>AJ173</f>
        <v>0</v>
      </c>
      <c r="AL173" s="244"/>
      <c r="AM173" s="244"/>
      <c r="AN173" s="9">
        <f>AK173-AL169</f>
        <v>0</v>
      </c>
      <c r="AO173" s="227">
        <v>7</v>
      </c>
      <c r="AP173" s="53">
        <f t="shared" si="142"/>
        <v>0</v>
      </c>
      <c r="AQ173" s="24" t="str">
        <f t="shared" si="116"/>
        <v>完成品在庫</v>
      </c>
      <c r="AR173" s="54">
        <f t="shared" si="114"/>
        <v>0</v>
      </c>
      <c r="AT173" s="246" t="s">
        <v>60</v>
      </c>
      <c r="AU173" s="60"/>
      <c r="AV173" s="60"/>
      <c r="AW173" s="60"/>
      <c r="AX173" s="60"/>
      <c r="BD173" s="250">
        <f>MIN(F173:AJ173)</f>
        <v>0</v>
      </c>
    </row>
    <row r="174" spans="1:56" ht="19.5" hidden="1" customHeight="1">
      <c r="A174" s="9">
        <v>1</v>
      </c>
      <c r="B174" s="390"/>
      <c r="C174" s="102" t="s">
        <v>12</v>
      </c>
      <c r="D174" s="102"/>
      <c r="E174" s="94"/>
      <c r="F174" s="269"/>
      <c r="G174" s="269"/>
      <c r="H174" s="269"/>
      <c r="I174" s="269"/>
      <c r="J174" s="269"/>
      <c r="K174" s="269"/>
      <c r="L174" s="269"/>
      <c r="M174" s="269"/>
      <c r="N174" s="269"/>
      <c r="O174" s="269"/>
      <c r="P174" s="269"/>
      <c r="Q174" s="269"/>
      <c r="R174" s="269"/>
      <c r="S174" s="269"/>
      <c r="T174" s="269"/>
      <c r="U174" s="269"/>
      <c r="V174" s="269"/>
      <c r="W174" s="269"/>
      <c r="X174" s="269"/>
      <c r="Y174" s="269"/>
      <c r="Z174" s="269"/>
      <c r="AA174" s="269"/>
      <c r="AB174" s="269"/>
      <c r="AC174" s="269"/>
      <c r="AD174" s="269"/>
      <c r="AE174" s="269"/>
      <c r="AF174" s="269"/>
      <c r="AG174" s="269"/>
      <c r="AH174" s="269"/>
      <c r="AI174" s="269"/>
      <c r="AJ174" s="269"/>
      <c r="AK174" s="95">
        <f>SUM(F174:AJ174)</f>
        <v>0</v>
      </c>
      <c r="AL174" s="96">
        <f>ROUNDUP(AL181/0.92,0)</f>
        <v>0</v>
      </c>
      <c r="AM174" s="96">
        <f>ROUNDUP(AM181/0.92,0)</f>
        <v>0</v>
      </c>
      <c r="AN174" s="251"/>
      <c r="AO174" s="227">
        <v>0</v>
      </c>
      <c r="AP174" s="40">
        <f>B174</f>
        <v>0</v>
      </c>
      <c r="AQ174" s="29" t="str">
        <f t="shared" si="116"/>
        <v>素材納入計画</v>
      </c>
      <c r="AR174" s="41">
        <f t="shared" si="114"/>
        <v>0</v>
      </c>
      <c r="AT174" s="247" t="s">
        <v>59</v>
      </c>
      <c r="AU174" s="60"/>
      <c r="AV174" s="60"/>
      <c r="AW174" s="60"/>
      <c r="AX174" s="60"/>
    </row>
    <row r="175" spans="1:56" ht="19.5" hidden="1" customHeight="1">
      <c r="A175" s="9">
        <v>1</v>
      </c>
      <c r="B175" s="388"/>
      <c r="C175" s="145" t="s">
        <v>125</v>
      </c>
      <c r="D175" s="154"/>
      <c r="E175" s="35"/>
      <c r="F175" s="256">
        <f t="shared" ref="F175:AJ175" si="153">E175+F174-F176</f>
        <v>0</v>
      </c>
      <c r="G175" s="256">
        <f t="shared" si="153"/>
        <v>0</v>
      </c>
      <c r="H175" s="256">
        <f t="shared" si="153"/>
        <v>0</v>
      </c>
      <c r="I175" s="256">
        <f t="shared" si="153"/>
        <v>0</v>
      </c>
      <c r="J175" s="256">
        <f t="shared" si="153"/>
        <v>0</v>
      </c>
      <c r="K175" s="256">
        <f t="shared" si="153"/>
        <v>0</v>
      </c>
      <c r="L175" s="256">
        <f t="shared" si="153"/>
        <v>0</v>
      </c>
      <c r="M175" s="256">
        <f t="shared" si="153"/>
        <v>0</v>
      </c>
      <c r="N175" s="256">
        <f t="shared" si="153"/>
        <v>0</v>
      </c>
      <c r="O175" s="256">
        <f t="shared" si="153"/>
        <v>0</v>
      </c>
      <c r="P175" s="256">
        <f t="shared" si="153"/>
        <v>0</v>
      </c>
      <c r="Q175" s="256">
        <f t="shared" si="153"/>
        <v>0</v>
      </c>
      <c r="R175" s="256">
        <f t="shared" si="153"/>
        <v>0</v>
      </c>
      <c r="S175" s="256">
        <f t="shared" si="153"/>
        <v>0</v>
      </c>
      <c r="T175" s="256">
        <f t="shared" si="153"/>
        <v>0</v>
      </c>
      <c r="U175" s="256">
        <f t="shared" si="153"/>
        <v>0</v>
      </c>
      <c r="V175" s="256">
        <f t="shared" si="153"/>
        <v>0</v>
      </c>
      <c r="W175" s="256">
        <f t="shared" si="153"/>
        <v>0</v>
      </c>
      <c r="X175" s="256">
        <f t="shared" si="153"/>
        <v>0</v>
      </c>
      <c r="Y175" s="256">
        <f t="shared" si="153"/>
        <v>0</v>
      </c>
      <c r="Z175" s="256">
        <f t="shared" si="153"/>
        <v>0</v>
      </c>
      <c r="AA175" s="256">
        <f t="shared" si="153"/>
        <v>0</v>
      </c>
      <c r="AB175" s="256">
        <f t="shared" si="153"/>
        <v>0</v>
      </c>
      <c r="AC175" s="256">
        <f t="shared" si="153"/>
        <v>0</v>
      </c>
      <c r="AD175" s="256">
        <f t="shared" si="153"/>
        <v>0</v>
      </c>
      <c r="AE175" s="256">
        <f t="shared" si="153"/>
        <v>0</v>
      </c>
      <c r="AF175" s="256">
        <f t="shared" si="153"/>
        <v>0</v>
      </c>
      <c r="AG175" s="256">
        <f t="shared" si="153"/>
        <v>0</v>
      </c>
      <c r="AH175" s="256">
        <f t="shared" si="153"/>
        <v>0</v>
      </c>
      <c r="AI175" s="256">
        <f t="shared" si="153"/>
        <v>0</v>
      </c>
      <c r="AJ175" s="256">
        <f t="shared" si="153"/>
        <v>0</v>
      </c>
      <c r="AK175" s="169">
        <f>AJ175</f>
        <v>0</v>
      </c>
      <c r="AL175" s="32"/>
      <c r="AM175" s="32"/>
      <c r="AO175" s="227">
        <v>0</v>
      </c>
      <c r="AP175" s="42">
        <f t="shared" ref="AP175:AP186" si="154">AP174</f>
        <v>0</v>
      </c>
      <c r="AQ175" s="14" t="str">
        <f t="shared" si="116"/>
        <v>素材在庫計画</v>
      </c>
      <c r="AR175" s="43">
        <f t="shared" si="114"/>
        <v>0</v>
      </c>
      <c r="AT175" s="246" t="s">
        <v>60</v>
      </c>
      <c r="AU175" s="60"/>
      <c r="AV175" s="60"/>
      <c r="AW175" s="60"/>
      <c r="AX175" s="60"/>
    </row>
    <row r="176" spans="1:56" ht="18.75" hidden="1" customHeight="1">
      <c r="A176" s="9">
        <v>1</v>
      </c>
      <c r="B176" s="327"/>
      <c r="C176" s="135" t="s">
        <v>14</v>
      </c>
      <c r="D176" s="135"/>
      <c r="E176" s="90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55"/>
      <c r="AK176" s="117">
        <f>SUM(E176:AJ176)</f>
        <v>0</v>
      </c>
      <c r="AL176" s="123"/>
      <c r="AM176" s="123"/>
      <c r="AN176" s="211"/>
      <c r="AO176" s="227">
        <v>0</v>
      </c>
      <c r="AP176" s="42">
        <f t="shared" si="154"/>
        <v>0</v>
      </c>
      <c r="AQ176" s="16" t="str">
        <f t="shared" si="116"/>
        <v>圧検加工計画</v>
      </c>
      <c r="AR176" s="44">
        <f t="shared" si="114"/>
        <v>0</v>
      </c>
      <c r="AT176" s="248" t="s">
        <v>61</v>
      </c>
      <c r="AU176" s="60"/>
      <c r="AV176" s="60"/>
      <c r="AW176" s="60"/>
      <c r="AX176" s="60"/>
    </row>
    <row r="177" spans="1:56" ht="18.75" hidden="1" customHeight="1">
      <c r="A177" s="9">
        <v>0</v>
      </c>
      <c r="B177" s="378"/>
      <c r="C177" s="146" t="s">
        <v>15</v>
      </c>
      <c r="D177" s="147">
        <v>0.08</v>
      </c>
      <c r="E177" s="80"/>
      <c r="F177" s="257">
        <f>ROUND(F176*$D177,0)</f>
        <v>0</v>
      </c>
      <c r="G177" s="257">
        <f>ROUND(G176*$D177,0)</f>
        <v>0</v>
      </c>
      <c r="H177" s="257">
        <f>ROUND(H176*$D177,0)</f>
        <v>0</v>
      </c>
      <c r="I177" s="257">
        <f>ROUND(I176*$D177,0)</f>
        <v>0</v>
      </c>
      <c r="J177" s="257">
        <f>ROUND(J176*$D177,0)</f>
        <v>0</v>
      </c>
      <c r="K177" s="257">
        <f t="shared" ref="K177:P177" si="155">ROUND(K176*$D177,0)</f>
        <v>0</v>
      </c>
      <c r="L177" s="257">
        <f t="shared" si="155"/>
        <v>0</v>
      </c>
      <c r="M177" s="257">
        <f t="shared" si="155"/>
        <v>0</v>
      </c>
      <c r="N177" s="257">
        <f t="shared" si="155"/>
        <v>0</v>
      </c>
      <c r="O177" s="257">
        <f t="shared" si="155"/>
        <v>0</v>
      </c>
      <c r="P177" s="257">
        <f t="shared" si="155"/>
        <v>0</v>
      </c>
      <c r="Q177" s="257">
        <f t="shared" ref="Q177:AI177" si="156">ROUND(Q176*$D177,0)</f>
        <v>0</v>
      </c>
      <c r="R177" s="257">
        <f t="shared" si="156"/>
        <v>0</v>
      </c>
      <c r="S177" s="257">
        <f t="shared" si="156"/>
        <v>0</v>
      </c>
      <c r="T177" s="257">
        <f t="shared" si="156"/>
        <v>0</v>
      </c>
      <c r="U177" s="257">
        <f t="shared" si="156"/>
        <v>0</v>
      </c>
      <c r="V177" s="257">
        <f t="shared" si="156"/>
        <v>0</v>
      </c>
      <c r="W177" s="257">
        <f t="shared" si="156"/>
        <v>0</v>
      </c>
      <c r="X177" s="257">
        <f t="shared" si="156"/>
        <v>0</v>
      </c>
      <c r="Y177" s="257">
        <f t="shared" si="156"/>
        <v>0</v>
      </c>
      <c r="Z177" s="257">
        <f t="shared" si="156"/>
        <v>0</v>
      </c>
      <c r="AA177" s="257">
        <f t="shared" si="156"/>
        <v>0</v>
      </c>
      <c r="AB177" s="257">
        <f t="shared" si="156"/>
        <v>0</v>
      </c>
      <c r="AC177" s="257">
        <f t="shared" si="156"/>
        <v>0</v>
      </c>
      <c r="AD177" s="257">
        <f t="shared" si="156"/>
        <v>0</v>
      </c>
      <c r="AE177" s="257">
        <f t="shared" si="156"/>
        <v>0</v>
      </c>
      <c r="AF177" s="257">
        <f t="shared" si="156"/>
        <v>0</v>
      </c>
      <c r="AG177" s="257">
        <f t="shared" si="156"/>
        <v>0</v>
      </c>
      <c r="AH177" s="257">
        <f t="shared" si="156"/>
        <v>0</v>
      </c>
      <c r="AI177" s="257">
        <f t="shared" si="156"/>
        <v>0</v>
      </c>
      <c r="AJ177" s="257">
        <f>ROUND(AJ176*$D177,0)</f>
        <v>0</v>
      </c>
      <c r="AK177" s="128">
        <f>SUM(F177:AJ177)</f>
        <v>0</v>
      </c>
      <c r="AL177" s="32"/>
      <c r="AM177" s="32"/>
      <c r="AO177" s="227">
        <v>0</v>
      </c>
      <c r="AP177" s="42">
        <f t="shared" si="154"/>
        <v>0</v>
      </c>
      <c r="AQ177" s="17" t="str">
        <f t="shared" si="116"/>
        <v>一次漏れ数</v>
      </c>
      <c r="AR177" s="45">
        <f t="shared" si="114"/>
        <v>0</v>
      </c>
      <c r="AT177" s="246" t="s">
        <v>60</v>
      </c>
      <c r="AU177" s="60"/>
      <c r="AV177" s="60"/>
      <c r="AW177" s="60"/>
      <c r="AX177" s="60"/>
    </row>
    <row r="178" spans="1:56" ht="18.75" hidden="1" customHeight="1">
      <c r="A178" s="9">
        <v>0</v>
      </c>
      <c r="B178" s="378"/>
      <c r="C178" s="148" t="s">
        <v>16</v>
      </c>
      <c r="D178" s="149"/>
      <c r="E178" s="66"/>
      <c r="F178" s="255">
        <f t="shared" ref="F178:AJ178" si="157">E178+F177-F179</f>
        <v>0</v>
      </c>
      <c r="G178" s="255">
        <f t="shared" si="157"/>
        <v>0</v>
      </c>
      <c r="H178" s="255">
        <f t="shared" si="157"/>
        <v>0</v>
      </c>
      <c r="I178" s="255">
        <f t="shared" si="157"/>
        <v>0</v>
      </c>
      <c r="J178" s="255">
        <f t="shared" si="157"/>
        <v>0</v>
      </c>
      <c r="K178" s="255">
        <f t="shared" si="157"/>
        <v>0</v>
      </c>
      <c r="L178" s="255">
        <f t="shared" si="157"/>
        <v>0</v>
      </c>
      <c r="M178" s="255">
        <f t="shared" si="157"/>
        <v>0</v>
      </c>
      <c r="N178" s="255">
        <f t="shared" si="157"/>
        <v>0</v>
      </c>
      <c r="O178" s="255">
        <f t="shared" si="157"/>
        <v>0</v>
      </c>
      <c r="P178" s="255">
        <f t="shared" si="157"/>
        <v>0</v>
      </c>
      <c r="Q178" s="255">
        <f t="shared" si="157"/>
        <v>0</v>
      </c>
      <c r="R178" s="255">
        <f t="shared" si="157"/>
        <v>0</v>
      </c>
      <c r="S178" s="255">
        <f t="shared" si="157"/>
        <v>0</v>
      </c>
      <c r="T178" s="255">
        <f t="shared" si="157"/>
        <v>0</v>
      </c>
      <c r="U178" s="255">
        <f t="shared" si="157"/>
        <v>0</v>
      </c>
      <c r="V178" s="255">
        <f t="shared" si="157"/>
        <v>0</v>
      </c>
      <c r="W178" s="255">
        <f t="shared" si="157"/>
        <v>0</v>
      </c>
      <c r="X178" s="255">
        <f t="shared" si="157"/>
        <v>0</v>
      </c>
      <c r="Y178" s="255">
        <f t="shared" si="157"/>
        <v>0</v>
      </c>
      <c r="Z178" s="255">
        <f t="shared" si="157"/>
        <v>0</v>
      </c>
      <c r="AA178" s="255">
        <f t="shared" si="157"/>
        <v>0</v>
      </c>
      <c r="AB178" s="255">
        <f t="shared" si="157"/>
        <v>0</v>
      </c>
      <c r="AC178" s="255">
        <f t="shared" si="157"/>
        <v>0</v>
      </c>
      <c r="AD178" s="255">
        <f t="shared" si="157"/>
        <v>0</v>
      </c>
      <c r="AE178" s="255">
        <f t="shared" si="157"/>
        <v>0</v>
      </c>
      <c r="AF178" s="255">
        <f t="shared" si="157"/>
        <v>0</v>
      </c>
      <c r="AG178" s="255">
        <f t="shared" si="157"/>
        <v>0</v>
      </c>
      <c r="AH178" s="255">
        <f t="shared" si="157"/>
        <v>0</v>
      </c>
      <c r="AI178" s="255">
        <f t="shared" si="157"/>
        <v>0</v>
      </c>
      <c r="AJ178" s="255">
        <f t="shared" si="157"/>
        <v>0</v>
      </c>
      <c r="AK178" s="129">
        <f>AJ178</f>
        <v>0</v>
      </c>
      <c r="AL178" s="32"/>
      <c r="AM178" s="32"/>
      <c r="AO178" s="227">
        <v>0</v>
      </c>
      <c r="AP178" s="42">
        <f t="shared" si="154"/>
        <v>0</v>
      </c>
      <c r="AQ178" s="18" t="str">
        <f t="shared" si="116"/>
        <v>一次漏れ在庫</v>
      </c>
      <c r="AR178" s="46">
        <f t="shared" si="114"/>
        <v>0</v>
      </c>
      <c r="AT178" s="246" t="s">
        <v>60</v>
      </c>
      <c r="AU178" s="60"/>
      <c r="AV178" s="60"/>
      <c r="AW178" s="60"/>
      <c r="AX178" s="60"/>
    </row>
    <row r="179" spans="1:56" ht="18.75" hidden="1" customHeight="1">
      <c r="A179" s="9">
        <v>0</v>
      </c>
      <c r="B179" s="378"/>
      <c r="C179" s="148" t="s">
        <v>17</v>
      </c>
      <c r="D179" s="149"/>
      <c r="E179" s="80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  <c r="AF179" s="255"/>
      <c r="AG179" s="255"/>
      <c r="AH179" s="255"/>
      <c r="AI179" s="255"/>
      <c r="AJ179" s="255"/>
      <c r="AK179" s="129">
        <f>SUM(F179:AJ179)</f>
        <v>0</v>
      </c>
      <c r="AL179" s="32"/>
      <c r="AM179" s="32"/>
      <c r="AO179" s="227">
        <v>0</v>
      </c>
      <c r="AP179" s="42">
        <f t="shared" si="154"/>
        <v>0</v>
      </c>
      <c r="AQ179" s="18" t="str">
        <f t="shared" si="116"/>
        <v>二次圧検計画</v>
      </c>
      <c r="AR179" s="46">
        <f t="shared" si="114"/>
        <v>0</v>
      </c>
      <c r="AT179" s="246" t="s">
        <v>60</v>
      </c>
      <c r="AU179" s="60"/>
      <c r="AV179" s="60"/>
      <c r="AW179" s="60"/>
      <c r="AX179" s="60"/>
    </row>
    <row r="180" spans="1:56" ht="18.75" hidden="1" customHeight="1">
      <c r="A180" s="9">
        <v>0</v>
      </c>
      <c r="B180" s="378"/>
      <c r="C180" s="150" t="s">
        <v>18</v>
      </c>
      <c r="D180" s="151">
        <v>0.5</v>
      </c>
      <c r="E180" s="81"/>
      <c r="F180" s="258">
        <f>ROUND(F179*$D180,0)</f>
        <v>0</v>
      </c>
      <c r="G180" s="258">
        <f>ROUND(G179*$D180,0)</f>
        <v>0</v>
      </c>
      <c r="H180" s="258">
        <f>ROUND(H179*$D180,0)</f>
        <v>0</v>
      </c>
      <c r="I180" s="258">
        <f>ROUND(I179*$D180,0)</f>
        <v>0</v>
      </c>
      <c r="J180" s="258">
        <f>ROUND(J179*$D180,0)</f>
        <v>0</v>
      </c>
      <c r="K180" s="258">
        <f t="shared" ref="K180:P180" si="158">ROUND(K179*$D180,0)</f>
        <v>0</v>
      </c>
      <c r="L180" s="258">
        <f t="shared" si="158"/>
        <v>0</v>
      </c>
      <c r="M180" s="258">
        <f t="shared" si="158"/>
        <v>0</v>
      </c>
      <c r="N180" s="258">
        <f t="shared" si="158"/>
        <v>0</v>
      </c>
      <c r="O180" s="258">
        <f t="shared" si="158"/>
        <v>0</v>
      </c>
      <c r="P180" s="258">
        <f t="shared" si="158"/>
        <v>0</v>
      </c>
      <c r="Q180" s="258">
        <f t="shared" ref="Q180:AI180" si="159">ROUND(Q179*$D180,0)</f>
        <v>0</v>
      </c>
      <c r="R180" s="258">
        <f t="shared" si="159"/>
        <v>0</v>
      </c>
      <c r="S180" s="258">
        <f t="shared" si="159"/>
        <v>0</v>
      </c>
      <c r="T180" s="258">
        <f t="shared" si="159"/>
        <v>0</v>
      </c>
      <c r="U180" s="258">
        <f t="shared" si="159"/>
        <v>0</v>
      </c>
      <c r="V180" s="258">
        <f t="shared" si="159"/>
        <v>0</v>
      </c>
      <c r="W180" s="258">
        <f t="shared" si="159"/>
        <v>0</v>
      </c>
      <c r="X180" s="258">
        <f t="shared" si="159"/>
        <v>0</v>
      </c>
      <c r="Y180" s="258">
        <f t="shared" si="159"/>
        <v>0</v>
      </c>
      <c r="Z180" s="258">
        <f t="shared" si="159"/>
        <v>0</v>
      </c>
      <c r="AA180" s="258">
        <f t="shared" si="159"/>
        <v>0</v>
      </c>
      <c r="AB180" s="258">
        <f t="shared" si="159"/>
        <v>0</v>
      </c>
      <c r="AC180" s="258">
        <f t="shared" si="159"/>
        <v>0</v>
      </c>
      <c r="AD180" s="258">
        <f t="shared" si="159"/>
        <v>0</v>
      </c>
      <c r="AE180" s="258">
        <f t="shared" si="159"/>
        <v>0</v>
      </c>
      <c r="AF180" s="258">
        <f t="shared" si="159"/>
        <v>0</v>
      </c>
      <c r="AG180" s="258">
        <f t="shared" si="159"/>
        <v>0</v>
      </c>
      <c r="AH180" s="258">
        <f t="shared" si="159"/>
        <v>0</v>
      </c>
      <c r="AI180" s="258">
        <f t="shared" si="159"/>
        <v>0</v>
      </c>
      <c r="AJ180" s="258">
        <f>ROUND(AJ179*$D180,0)</f>
        <v>0</v>
      </c>
      <c r="AK180" s="130">
        <f>SUM(F180:AJ180)</f>
        <v>0</v>
      </c>
      <c r="AL180" s="32"/>
      <c r="AM180" s="32"/>
      <c r="AO180" s="227">
        <v>0</v>
      </c>
      <c r="AP180" s="42">
        <f t="shared" si="154"/>
        <v>0</v>
      </c>
      <c r="AQ180" s="14" t="str">
        <f t="shared" si="116"/>
        <v>二次漏れ数（廃却）</v>
      </c>
      <c r="AR180" s="47">
        <f t="shared" si="114"/>
        <v>0</v>
      </c>
      <c r="AT180" s="246" t="s">
        <v>60</v>
      </c>
      <c r="AU180" s="60"/>
      <c r="AV180" s="60"/>
      <c r="AW180" s="60"/>
      <c r="AX180" s="60"/>
    </row>
    <row r="181" spans="1:56" ht="18.75" hidden="1" customHeight="1">
      <c r="A181" s="9">
        <v>1</v>
      </c>
      <c r="B181" s="327"/>
      <c r="C181" s="135" t="s">
        <v>19</v>
      </c>
      <c r="D181" s="136">
        <f>1-D177</f>
        <v>0.92</v>
      </c>
      <c r="E181" s="90"/>
      <c r="F181" s="255">
        <f>(F176-F177)+(F179-F180)</f>
        <v>0</v>
      </c>
      <c r="G181" s="255">
        <f>(G176-G177)+(G179-G180)</f>
        <v>0</v>
      </c>
      <c r="H181" s="255">
        <f>(H176-H177)+(H179-H180)</f>
        <v>0</v>
      </c>
      <c r="I181" s="255">
        <f>(I176-I177)+(I179-I180)</f>
        <v>0</v>
      </c>
      <c r="J181" s="255">
        <f>(J176-J177)+(J179-J180)</f>
        <v>0</v>
      </c>
      <c r="K181" s="255">
        <f t="shared" ref="K181:P181" si="160">(K176-K177)+(K179-K180)</f>
        <v>0</v>
      </c>
      <c r="L181" s="255">
        <f t="shared" si="160"/>
        <v>0</v>
      </c>
      <c r="M181" s="255">
        <f t="shared" si="160"/>
        <v>0</v>
      </c>
      <c r="N181" s="255">
        <f t="shared" si="160"/>
        <v>0</v>
      </c>
      <c r="O181" s="255">
        <f t="shared" si="160"/>
        <v>0</v>
      </c>
      <c r="P181" s="255">
        <f t="shared" si="160"/>
        <v>0</v>
      </c>
      <c r="Q181" s="255">
        <f t="shared" ref="Q181:AI181" si="161">(Q176-Q177)+(Q179-Q180)</f>
        <v>0</v>
      </c>
      <c r="R181" s="255">
        <f t="shared" si="161"/>
        <v>0</v>
      </c>
      <c r="S181" s="255">
        <f t="shared" si="161"/>
        <v>0</v>
      </c>
      <c r="T181" s="255">
        <f t="shared" si="161"/>
        <v>0</v>
      </c>
      <c r="U181" s="255">
        <f t="shared" si="161"/>
        <v>0</v>
      </c>
      <c r="V181" s="255">
        <f t="shared" si="161"/>
        <v>0</v>
      </c>
      <c r="W181" s="255">
        <f t="shared" si="161"/>
        <v>0</v>
      </c>
      <c r="X181" s="255">
        <f t="shared" si="161"/>
        <v>0</v>
      </c>
      <c r="Y181" s="255">
        <f t="shared" si="161"/>
        <v>0</v>
      </c>
      <c r="Z181" s="255">
        <f t="shared" si="161"/>
        <v>0</v>
      </c>
      <c r="AA181" s="255">
        <f t="shared" si="161"/>
        <v>0</v>
      </c>
      <c r="AB181" s="255">
        <f t="shared" si="161"/>
        <v>0</v>
      </c>
      <c r="AC181" s="255">
        <f t="shared" si="161"/>
        <v>0</v>
      </c>
      <c r="AD181" s="255">
        <f t="shared" si="161"/>
        <v>0</v>
      </c>
      <c r="AE181" s="255">
        <f t="shared" si="161"/>
        <v>0</v>
      </c>
      <c r="AF181" s="255">
        <f t="shared" si="161"/>
        <v>0</v>
      </c>
      <c r="AG181" s="255">
        <f t="shared" si="161"/>
        <v>0</v>
      </c>
      <c r="AH181" s="255">
        <f t="shared" si="161"/>
        <v>0</v>
      </c>
      <c r="AI181" s="255">
        <f t="shared" si="161"/>
        <v>0</v>
      </c>
      <c r="AJ181" s="255">
        <f>(AJ176-AJ177)+(AJ179-AJ180)</f>
        <v>0</v>
      </c>
      <c r="AK181" s="117">
        <f>SUM(E181:AJ181)</f>
        <v>0</v>
      </c>
      <c r="AL181" s="82">
        <f>ROUNDUP(AY181*1.2,0)</f>
        <v>0</v>
      </c>
      <c r="AM181" s="82">
        <f>ROUNDUP(AZ181*1.2,0)</f>
        <v>0</v>
      </c>
      <c r="AN181" s="211"/>
      <c r="AO181" s="227">
        <v>0</v>
      </c>
      <c r="AP181" s="42">
        <f t="shared" si="154"/>
        <v>0</v>
      </c>
      <c r="AQ181" s="11" t="str">
        <f t="shared" si="116"/>
        <v>Ｌ３加工計画</v>
      </c>
      <c r="AR181" s="48">
        <f t="shared" si="114"/>
        <v>0</v>
      </c>
      <c r="AT181" s="248" t="s">
        <v>61</v>
      </c>
      <c r="AU181" s="60"/>
      <c r="AV181" s="60"/>
      <c r="AW181" s="60"/>
      <c r="AX181" s="60"/>
      <c r="AY181" s="12">
        <f>AY359</f>
        <v>0</v>
      </c>
      <c r="AZ181" s="12">
        <f>AZ359</f>
        <v>0</v>
      </c>
    </row>
    <row r="182" spans="1:56" ht="18.75" hidden="1" customHeight="1">
      <c r="A182" s="9">
        <v>1</v>
      </c>
      <c r="B182" s="325"/>
      <c r="C182" s="109" t="s">
        <v>48</v>
      </c>
      <c r="D182" s="109"/>
      <c r="E182" s="77"/>
      <c r="F182" s="257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  <c r="AD182" s="257"/>
      <c r="AE182" s="257"/>
      <c r="AF182" s="257"/>
      <c r="AG182" s="257"/>
      <c r="AH182" s="257"/>
      <c r="AI182" s="257"/>
      <c r="AJ182" s="257"/>
      <c r="AK182" s="104">
        <f>SUM(F182:AJ182)</f>
        <v>0</v>
      </c>
      <c r="AL182" s="112"/>
      <c r="AM182" s="112"/>
      <c r="AN182" s="207"/>
      <c r="AO182" s="227">
        <v>0</v>
      </c>
      <c r="AP182" s="42">
        <f t="shared" si="154"/>
        <v>0</v>
      </c>
      <c r="AQ182" s="19" t="str">
        <f t="shared" si="116"/>
        <v>組立計画</v>
      </c>
      <c r="AR182" s="49">
        <f t="shared" si="114"/>
        <v>0</v>
      </c>
      <c r="AT182" s="63" t="s">
        <v>62</v>
      </c>
      <c r="AU182" s="60"/>
      <c r="AV182" s="60"/>
      <c r="AW182" s="60"/>
      <c r="AX182" s="60"/>
    </row>
    <row r="183" spans="1:56" ht="18.75" hidden="1" customHeight="1">
      <c r="A183" s="9">
        <v>1</v>
      </c>
      <c r="B183" s="325"/>
      <c r="C183" s="111" t="s">
        <v>66</v>
      </c>
      <c r="D183" s="111"/>
      <c r="E183" s="74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107">
        <f>SUM(F183:AJ183)</f>
        <v>0</v>
      </c>
      <c r="AL183" s="75"/>
      <c r="AM183" s="75"/>
      <c r="AN183" s="207"/>
      <c r="AO183" s="227">
        <v>0</v>
      </c>
      <c r="AP183" s="42">
        <f t="shared" si="154"/>
        <v>0</v>
      </c>
      <c r="AQ183" s="20" t="str">
        <f t="shared" si="116"/>
        <v>ＳＰ</v>
      </c>
      <c r="AR183" s="50">
        <f t="shared" si="114"/>
        <v>0</v>
      </c>
      <c r="AT183" s="63" t="s">
        <v>62</v>
      </c>
      <c r="AU183" s="60"/>
      <c r="AV183" s="60"/>
      <c r="AW183" s="60"/>
      <c r="AX183" s="60"/>
    </row>
    <row r="184" spans="1:56" ht="18.75" hidden="1" customHeight="1">
      <c r="A184" s="9">
        <v>1</v>
      </c>
      <c r="B184" s="326"/>
      <c r="C184" s="152" t="s">
        <v>21</v>
      </c>
      <c r="D184" s="152"/>
      <c r="E184" s="67"/>
      <c r="F184" s="259">
        <f t="shared" ref="F184:AJ184" si="162">SUBTOTAL(9,L182:L183)</f>
        <v>0</v>
      </c>
      <c r="G184" s="259">
        <f t="shared" si="162"/>
        <v>0</v>
      </c>
      <c r="H184" s="259">
        <f t="shared" si="162"/>
        <v>0</v>
      </c>
      <c r="I184" s="259">
        <f t="shared" si="162"/>
        <v>0</v>
      </c>
      <c r="J184" s="259">
        <f t="shared" si="162"/>
        <v>0</v>
      </c>
      <c r="K184" s="259">
        <f t="shared" si="162"/>
        <v>0</v>
      </c>
      <c r="L184" s="259">
        <f t="shared" si="162"/>
        <v>0</v>
      </c>
      <c r="M184" s="259">
        <f t="shared" si="162"/>
        <v>0</v>
      </c>
      <c r="N184" s="259">
        <f t="shared" si="162"/>
        <v>0</v>
      </c>
      <c r="O184" s="259">
        <f t="shared" si="162"/>
        <v>0</v>
      </c>
      <c r="P184" s="259">
        <f t="shared" si="162"/>
        <v>0</v>
      </c>
      <c r="Q184" s="259">
        <f t="shared" si="162"/>
        <v>0</v>
      </c>
      <c r="R184" s="259">
        <f t="shared" si="162"/>
        <v>0</v>
      </c>
      <c r="S184" s="259">
        <f t="shared" si="162"/>
        <v>0</v>
      </c>
      <c r="T184" s="259">
        <f t="shared" si="162"/>
        <v>0</v>
      </c>
      <c r="U184" s="259">
        <f t="shared" si="162"/>
        <v>0</v>
      </c>
      <c r="V184" s="259">
        <f t="shared" si="162"/>
        <v>0</v>
      </c>
      <c r="W184" s="259">
        <f t="shared" si="162"/>
        <v>0</v>
      </c>
      <c r="X184" s="259">
        <f t="shared" si="162"/>
        <v>0</v>
      </c>
      <c r="Y184" s="259">
        <f t="shared" si="162"/>
        <v>0</v>
      </c>
      <c r="Z184" s="259">
        <f t="shared" si="162"/>
        <v>0</v>
      </c>
      <c r="AA184" s="259">
        <f t="shared" si="162"/>
        <v>0</v>
      </c>
      <c r="AB184" s="259">
        <f t="shared" si="162"/>
        <v>0</v>
      </c>
      <c r="AC184" s="259">
        <f t="shared" si="162"/>
        <v>0</v>
      </c>
      <c r="AD184" s="259">
        <f t="shared" si="162"/>
        <v>0</v>
      </c>
      <c r="AE184" s="259">
        <f t="shared" si="162"/>
        <v>0</v>
      </c>
      <c r="AF184" s="259">
        <f t="shared" si="162"/>
        <v>0</v>
      </c>
      <c r="AG184" s="259">
        <f t="shared" si="162"/>
        <v>0</v>
      </c>
      <c r="AH184" s="259">
        <f t="shared" si="162"/>
        <v>0</v>
      </c>
      <c r="AI184" s="259">
        <f t="shared" si="162"/>
        <v>0</v>
      </c>
      <c r="AJ184" s="259">
        <f t="shared" si="162"/>
        <v>0</v>
      </c>
      <c r="AK184" s="131">
        <f>SUM(F184:AJ184)</f>
        <v>0</v>
      </c>
      <c r="AL184" s="32"/>
      <c r="AM184" s="32"/>
      <c r="AO184" s="227">
        <v>0</v>
      </c>
      <c r="AP184" s="42">
        <f t="shared" si="154"/>
        <v>0</v>
      </c>
      <c r="AQ184" s="21" t="str">
        <f t="shared" si="116"/>
        <v>解体</v>
      </c>
      <c r="AR184" s="51">
        <f t="shared" si="114"/>
        <v>0</v>
      </c>
      <c r="AT184" s="246" t="s">
        <v>60</v>
      </c>
      <c r="AU184" s="60"/>
      <c r="AV184" s="60"/>
      <c r="AW184" s="60"/>
      <c r="AX184" s="60"/>
    </row>
    <row r="185" spans="1:56" ht="18.75" hidden="1" customHeight="1">
      <c r="A185" s="9">
        <v>1</v>
      </c>
      <c r="B185" s="379"/>
      <c r="C185" s="153" t="s">
        <v>22</v>
      </c>
      <c r="D185" s="153"/>
      <c r="E185" s="68"/>
      <c r="F185" s="260">
        <f t="shared" ref="F185:AJ185" si="163">E185+F181-F184</f>
        <v>0</v>
      </c>
      <c r="G185" s="260">
        <f t="shared" si="163"/>
        <v>0</v>
      </c>
      <c r="H185" s="260">
        <f t="shared" si="163"/>
        <v>0</v>
      </c>
      <c r="I185" s="260">
        <f t="shared" si="163"/>
        <v>0</v>
      </c>
      <c r="J185" s="260">
        <f t="shared" si="163"/>
        <v>0</v>
      </c>
      <c r="K185" s="260">
        <f t="shared" si="163"/>
        <v>0</v>
      </c>
      <c r="L185" s="260">
        <f t="shared" si="163"/>
        <v>0</v>
      </c>
      <c r="M185" s="260">
        <f t="shared" si="163"/>
        <v>0</v>
      </c>
      <c r="N185" s="260">
        <f t="shared" si="163"/>
        <v>0</v>
      </c>
      <c r="O185" s="260">
        <f t="shared" si="163"/>
        <v>0</v>
      </c>
      <c r="P185" s="260">
        <f t="shared" si="163"/>
        <v>0</v>
      </c>
      <c r="Q185" s="260">
        <f t="shared" si="163"/>
        <v>0</v>
      </c>
      <c r="R185" s="260">
        <f t="shared" si="163"/>
        <v>0</v>
      </c>
      <c r="S185" s="260">
        <f t="shared" si="163"/>
        <v>0</v>
      </c>
      <c r="T185" s="260">
        <f t="shared" si="163"/>
        <v>0</v>
      </c>
      <c r="U185" s="260">
        <f t="shared" si="163"/>
        <v>0</v>
      </c>
      <c r="V185" s="260">
        <f t="shared" si="163"/>
        <v>0</v>
      </c>
      <c r="W185" s="260">
        <f t="shared" si="163"/>
        <v>0</v>
      </c>
      <c r="X185" s="260">
        <f t="shared" si="163"/>
        <v>0</v>
      </c>
      <c r="Y185" s="260">
        <f t="shared" si="163"/>
        <v>0</v>
      </c>
      <c r="Z185" s="260">
        <f t="shared" si="163"/>
        <v>0</v>
      </c>
      <c r="AA185" s="260">
        <f t="shared" si="163"/>
        <v>0</v>
      </c>
      <c r="AB185" s="260">
        <f t="shared" si="163"/>
        <v>0</v>
      </c>
      <c r="AC185" s="260">
        <f t="shared" si="163"/>
        <v>0</v>
      </c>
      <c r="AD185" s="260">
        <f t="shared" si="163"/>
        <v>0</v>
      </c>
      <c r="AE185" s="260">
        <f t="shared" si="163"/>
        <v>0</v>
      </c>
      <c r="AF185" s="260">
        <f t="shared" si="163"/>
        <v>0</v>
      </c>
      <c r="AG185" s="260">
        <f t="shared" si="163"/>
        <v>0</v>
      </c>
      <c r="AH185" s="260">
        <f t="shared" si="163"/>
        <v>0</v>
      </c>
      <c r="AI185" s="260">
        <f t="shared" si="163"/>
        <v>0</v>
      </c>
      <c r="AJ185" s="260">
        <f t="shared" si="163"/>
        <v>0</v>
      </c>
      <c r="AK185" s="132"/>
      <c r="AL185" s="32"/>
      <c r="AM185" s="32"/>
      <c r="AO185" s="227"/>
      <c r="AP185" s="42">
        <f t="shared" si="154"/>
        <v>0</v>
      </c>
      <c r="AQ185" s="22" t="str">
        <f t="shared" si="116"/>
        <v>解体在庫</v>
      </c>
      <c r="AR185" s="52">
        <f t="shared" si="114"/>
        <v>0</v>
      </c>
      <c r="AT185" s="246" t="s">
        <v>60</v>
      </c>
      <c r="AU185" s="60"/>
      <c r="AV185" s="60"/>
      <c r="AW185" s="60"/>
      <c r="AX185" s="60"/>
    </row>
    <row r="186" spans="1:56" ht="19.5" hidden="1" customHeight="1" thickBot="1">
      <c r="A186" s="9">
        <v>1</v>
      </c>
      <c r="B186" s="380"/>
      <c r="C186" s="138" t="s">
        <v>23</v>
      </c>
      <c r="D186" s="138"/>
      <c r="E186" s="215"/>
      <c r="F186" s="262">
        <f t="shared" ref="F186:AJ186" si="164">E186+F181-F182-F183</f>
        <v>0</v>
      </c>
      <c r="G186" s="262">
        <f t="shared" si="164"/>
        <v>0</v>
      </c>
      <c r="H186" s="262">
        <f t="shared" si="164"/>
        <v>0</v>
      </c>
      <c r="I186" s="262">
        <f t="shared" si="164"/>
        <v>0</v>
      </c>
      <c r="J186" s="262">
        <f t="shared" si="164"/>
        <v>0</v>
      </c>
      <c r="K186" s="262">
        <f t="shared" si="164"/>
        <v>0</v>
      </c>
      <c r="L186" s="262">
        <f t="shared" si="164"/>
        <v>0</v>
      </c>
      <c r="M186" s="262">
        <f t="shared" si="164"/>
        <v>0</v>
      </c>
      <c r="N186" s="262">
        <f t="shared" si="164"/>
        <v>0</v>
      </c>
      <c r="O186" s="262">
        <f t="shared" si="164"/>
        <v>0</v>
      </c>
      <c r="P186" s="262">
        <f t="shared" si="164"/>
        <v>0</v>
      </c>
      <c r="Q186" s="262">
        <f t="shared" si="164"/>
        <v>0</v>
      </c>
      <c r="R186" s="262">
        <f t="shared" si="164"/>
        <v>0</v>
      </c>
      <c r="S186" s="262">
        <f t="shared" si="164"/>
        <v>0</v>
      </c>
      <c r="T186" s="262">
        <f t="shared" si="164"/>
        <v>0</v>
      </c>
      <c r="U186" s="262">
        <f t="shared" si="164"/>
        <v>0</v>
      </c>
      <c r="V186" s="262">
        <f t="shared" si="164"/>
        <v>0</v>
      </c>
      <c r="W186" s="262">
        <f t="shared" si="164"/>
        <v>0</v>
      </c>
      <c r="X186" s="262">
        <f t="shared" si="164"/>
        <v>0</v>
      </c>
      <c r="Y186" s="262">
        <f t="shared" si="164"/>
        <v>0</v>
      </c>
      <c r="Z186" s="262">
        <f t="shared" si="164"/>
        <v>0</v>
      </c>
      <c r="AA186" s="262">
        <f t="shared" si="164"/>
        <v>0</v>
      </c>
      <c r="AB186" s="262">
        <f t="shared" si="164"/>
        <v>0</v>
      </c>
      <c r="AC186" s="262">
        <f t="shared" si="164"/>
        <v>0</v>
      </c>
      <c r="AD186" s="262">
        <f t="shared" si="164"/>
        <v>0</v>
      </c>
      <c r="AE186" s="262">
        <f t="shared" si="164"/>
        <v>0</v>
      </c>
      <c r="AF186" s="262">
        <f t="shared" si="164"/>
        <v>0</v>
      </c>
      <c r="AG186" s="262">
        <f t="shared" si="164"/>
        <v>0</v>
      </c>
      <c r="AH186" s="262">
        <f t="shared" si="164"/>
        <v>0</v>
      </c>
      <c r="AI186" s="262">
        <f t="shared" si="164"/>
        <v>0</v>
      </c>
      <c r="AJ186" s="262">
        <f t="shared" si="164"/>
        <v>0</v>
      </c>
      <c r="AK186" s="222">
        <f>AJ186</f>
        <v>0</v>
      </c>
      <c r="AL186" s="33"/>
      <c r="AM186" s="33"/>
      <c r="AN186" s="9">
        <f>AK186-AL182</f>
        <v>0</v>
      </c>
      <c r="AO186" s="227">
        <v>93</v>
      </c>
      <c r="AP186" s="53">
        <f t="shared" si="154"/>
        <v>0</v>
      </c>
      <c r="AQ186" s="24" t="str">
        <f t="shared" si="116"/>
        <v>完成品在庫</v>
      </c>
      <c r="AR186" s="54">
        <f t="shared" si="114"/>
        <v>0</v>
      </c>
      <c r="AT186" s="246" t="s">
        <v>60</v>
      </c>
      <c r="AU186" s="60"/>
      <c r="AV186" s="60"/>
      <c r="AW186" s="60"/>
      <c r="AX186" s="60"/>
      <c r="BD186" s="250">
        <f>MIN(F186:AJ186)</f>
        <v>0</v>
      </c>
    </row>
    <row r="187" spans="1:56" ht="19.5" hidden="1" customHeight="1">
      <c r="A187" s="9">
        <v>1</v>
      </c>
      <c r="B187" s="325"/>
      <c r="C187" s="99" t="s">
        <v>12</v>
      </c>
      <c r="D187" s="99"/>
      <c r="E187" s="89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  <c r="AA187" s="266"/>
      <c r="AB187" s="266"/>
      <c r="AC187" s="266"/>
      <c r="AD187" s="266"/>
      <c r="AE187" s="266"/>
      <c r="AF187" s="266"/>
      <c r="AG187" s="266"/>
      <c r="AH187" s="266"/>
      <c r="AI187" s="266"/>
      <c r="AJ187" s="266"/>
      <c r="AK187" s="100">
        <f>SUM(F187:AJ187)</f>
        <v>0</v>
      </c>
      <c r="AL187" s="96">
        <f>ROUNDUP(AL194/0.92,0)</f>
        <v>0</v>
      </c>
      <c r="AM187" s="96">
        <f>ROUNDUP(AM194/0.92,0)</f>
        <v>0</v>
      </c>
      <c r="AN187" s="251"/>
      <c r="AO187" s="227">
        <v>0</v>
      </c>
      <c r="AP187" s="40">
        <f>B187</f>
        <v>0</v>
      </c>
      <c r="AQ187" s="29" t="str">
        <f t="shared" si="116"/>
        <v>素材納入計画</v>
      </c>
      <c r="AR187" s="41">
        <f t="shared" si="114"/>
        <v>0</v>
      </c>
      <c r="AT187" s="247" t="s">
        <v>59</v>
      </c>
      <c r="AU187" s="60"/>
      <c r="AV187" s="60"/>
      <c r="AW187" s="60"/>
      <c r="AX187" s="60"/>
    </row>
    <row r="188" spans="1:56" ht="19.5" hidden="1" customHeight="1">
      <c r="A188" s="9">
        <v>1</v>
      </c>
      <c r="B188" s="326"/>
      <c r="C188" s="145" t="s">
        <v>125</v>
      </c>
      <c r="D188" s="154"/>
      <c r="E188" s="35"/>
      <c r="F188" s="256">
        <f t="shared" ref="F188:AJ188" si="165">E188+F187-F189</f>
        <v>0</v>
      </c>
      <c r="G188" s="256">
        <f t="shared" si="165"/>
        <v>0</v>
      </c>
      <c r="H188" s="256">
        <f t="shared" si="165"/>
        <v>0</v>
      </c>
      <c r="I188" s="256">
        <f t="shared" si="165"/>
        <v>0</v>
      </c>
      <c r="J188" s="256">
        <f t="shared" si="165"/>
        <v>0</v>
      </c>
      <c r="K188" s="256">
        <f t="shared" si="165"/>
        <v>0</v>
      </c>
      <c r="L188" s="256">
        <f t="shared" si="165"/>
        <v>0</v>
      </c>
      <c r="M188" s="256">
        <f t="shared" si="165"/>
        <v>0</v>
      </c>
      <c r="N188" s="256">
        <f t="shared" si="165"/>
        <v>0</v>
      </c>
      <c r="O188" s="256">
        <f t="shared" si="165"/>
        <v>0</v>
      </c>
      <c r="P188" s="256">
        <f t="shared" si="165"/>
        <v>0</v>
      </c>
      <c r="Q188" s="256">
        <f t="shared" si="165"/>
        <v>0</v>
      </c>
      <c r="R188" s="256">
        <f t="shared" si="165"/>
        <v>0</v>
      </c>
      <c r="S188" s="256">
        <f t="shared" si="165"/>
        <v>0</v>
      </c>
      <c r="T188" s="256">
        <f t="shared" si="165"/>
        <v>0</v>
      </c>
      <c r="U188" s="256">
        <f t="shared" si="165"/>
        <v>0</v>
      </c>
      <c r="V188" s="256">
        <f t="shared" si="165"/>
        <v>0</v>
      </c>
      <c r="W188" s="256">
        <f t="shared" si="165"/>
        <v>0</v>
      </c>
      <c r="X188" s="256">
        <f t="shared" si="165"/>
        <v>0</v>
      </c>
      <c r="Y188" s="256">
        <f t="shared" si="165"/>
        <v>0</v>
      </c>
      <c r="Z188" s="256">
        <f t="shared" si="165"/>
        <v>0</v>
      </c>
      <c r="AA188" s="256">
        <f t="shared" si="165"/>
        <v>0</v>
      </c>
      <c r="AB188" s="256">
        <f t="shared" si="165"/>
        <v>0</v>
      </c>
      <c r="AC188" s="256">
        <f t="shared" si="165"/>
        <v>0</v>
      </c>
      <c r="AD188" s="256">
        <f t="shared" si="165"/>
        <v>0</v>
      </c>
      <c r="AE188" s="256">
        <f t="shared" si="165"/>
        <v>0</v>
      </c>
      <c r="AF188" s="256">
        <f t="shared" si="165"/>
        <v>0</v>
      </c>
      <c r="AG188" s="256">
        <f t="shared" si="165"/>
        <v>0</v>
      </c>
      <c r="AH188" s="256">
        <f t="shared" si="165"/>
        <v>0</v>
      </c>
      <c r="AI188" s="256">
        <f t="shared" si="165"/>
        <v>0</v>
      </c>
      <c r="AJ188" s="256">
        <f t="shared" si="165"/>
        <v>0</v>
      </c>
      <c r="AK188" s="169">
        <f>AJ188</f>
        <v>0</v>
      </c>
      <c r="AL188" s="32"/>
      <c r="AM188" s="32"/>
      <c r="AO188" s="227">
        <v>0</v>
      </c>
      <c r="AP188" s="42">
        <f t="shared" ref="AP188:AP199" si="166">AP187</f>
        <v>0</v>
      </c>
      <c r="AQ188" s="14" t="str">
        <f t="shared" si="116"/>
        <v>素材在庫計画</v>
      </c>
      <c r="AR188" s="43">
        <f t="shared" si="114"/>
        <v>0</v>
      </c>
      <c r="AT188" s="246" t="s">
        <v>60</v>
      </c>
      <c r="AU188" s="60"/>
      <c r="AV188" s="60"/>
      <c r="AW188" s="60"/>
      <c r="AX188" s="60"/>
    </row>
    <row r="189" spans="1:56" ht="18.75" hidden="1" customHeight="1">
      <c r="A189" s="9">
        <v>1</v>
      </c>
      <c r="B189" s="327"/>
      <c r="C189" s="135" t="s">
        <v>14</v>
      </c>
      <c r="D189" s="135"/>
      <c r="E189" s="90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117">
        <f>SUM(E189:AJ189)</f>
        <v>0</v>
      </c>
      <c r="AL189" s="123"/>
      <c r="AM189" s="123"/>
      <c r="AN189" s="211"/>
      <c r="AO189" s="227">
        <v>0</v>
      </c>
      <c r="AP189" s="42">
        <f t="shared" si="166"/>
        <v>0</v>
      </c>
      <c r="AQ189" s="16" t="str">
        <f t="shared" si="116"/>
        <v>圧検加工計画</v>
      </c>
      <c r="AR189" s="44">
        <f t="shared" si="114"/>
        <v>0</v>
      </c>
      <c r="AT189" s="248" t="s">
        <v>61</v>
      </c>
      <c r="AU189" s="60"/>
      <c r="AV189" s="60"/>
      <c r="AW189" s="60"/>
      <c r="AX189" s="60"/>
    </row>
    <row r="190" spans="1:56" ht="18.75" hidden="1" customHeight="1">
      <c r="A190" s="9">
        <v>0</v>
      </c>
      <c r="B190" s="378"/>
      <c r="C190" s="146" t="s">
        <v>15</v>
      </c>
      <c r="D190" s="147">
        <v>0.08</v>
      </c>
      <c r="E190" s="80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128">
        <f>SUM(F190:AJ190)</f>
        <v>0</v>
      </c>
      <c r="AL190" s="32"/>
      <c r="AM190" s="32"/>
      <c r="AO190" s="227">
        <v>0</v>
      </c>
      <c r="AP190" s="42">
        <f t="shared" si="166"/>
        <v>0</v>
      </c>
      <c r="AQ190" s="17" t="str">
        <f t="shared" si="116"/>
        <v>一次漏れ数</v>
      </c>
      <c r="AR190" s="45">
        <f t="shared" si="114"/>
        <v>0</v>
      </c>
      <c r="AT190" s="246" t="s">
        <v>60</v>
      </c>
      <c r="AU190" s="60"/>
      <c r="AV190" s="60"/>
      <c r="AW190" s="60"/>
      <c r="AX190" s="60"/>
    </row>
    <row r="191" spans="1:56" ht="18.75" hidden="1" customHeight="1">
      <c r="A191" s="9">
        <v>0</v>
      </c>
      <c r="B191" s="378"/>
      <c r="C191" s="148" t="s">
        <v>16</v>
      </c>
      <c r="D191" s="149"/>
      <c r="E191" s="66"/>
      <c r="F191" s="255">
        <f t="shared" ref="F191:AJ191" si="167">E191+F190-F192</f>
        <v>0</v>
      </c>
      <c r="G191" s="255">
        <f t="shared" si="167"/>
        <v>0</v>
      </c>
      <c r="H191" s="255">
        <f t="shared" si="167"/>
        <v>0</v>
      </c>
      <c r="I191" s="255">
        <f t="shared" si="167"/>
        <v>0</v>
      </c>
      <c r="J191" s="255">
        <f t="shared" si="167"/>
        <v>0</v>
      </c>
      <c r="K191" s="255">
        <f t="shared" si="167"/>
        <v>0</v>
      </c>
      <c r="L191" s="255">
        <f t="shared" si="167"/>
        <v>0</v>
      </c>
      <c r="M191" s="255">
        <f t="shared" si="167"/>
        <v>0</v>
      </c>
      <c r="N191" s="255">
        <f t="shared" si="167"/>
        <v>0</v>
      </c>
      <c r="O191" s="255">
        <f t="shared" si="167"/>
        <v>0</v>
      </c>
      <c r="P191" s="255">
        <f t="shared" si="167"/>
        <v>0</v>
      </c>
      <c r="Q191" s="255">
        <f t="shared" si="167"/>
        <v>0</v>
      </c>
      <c r="R191" s="255">
        <f t="shared" si="167"/>
        <v>0</v>
      </c>
      <c r="S191" s="255">
        <f t="shared" si="167"/>
        <v>0</v>
      </c>
      <c r="T191" s="255">
        <f t="shared" si="167"/>
        <v>0</v>
      </c>
      <c r="U191" s="255">
        <f t="shared" si="167"/>
        <v>0</v>
      </c>
      <c r="V191" s="255">
        <f t="shared" si="167"/>
        <v>0</v>
      </c>
      <c r="W191" s="255">
        <f t="shared" si="167"/>
        <v>0</v>
      </c>
      <c r="X191" s="255">
        <f t="shared" si="167"/>
        <v>0</v>
      </c>
      <c r="Y191" s="255">
        <f t="shared" si="167"/>
        <v>0</v>
      </c>
      <c r="Z191" s="255">
        <f t="shared" si="167"/>
        <v>0</v>
      </c>
      <c r="AA191" s="255">
        <f t="shared" si="167"/>
        <v>0</v>
      </c>
      <c r="AB191" s="255">
        <f t="shared" si="167"/>
        <v>0</v>
      </c>
      <c r="AC191" s="255">
        <f t="shared" si="167"/>
        <v>0</v>
      </c>
      <c r="AD191" s="255">
        <f t="shared" si="167"/>
        <v>0</v>
      </c>
      <c r="AE191" s="255">
        <f t="shared" si="167"/>
        <v>0</v>
      </c>
      <c r="AF191" s="255">
        <f t="shared" si="167"/>
        <v>0</v>
      </c>
      <c r="AG191" s="255">
        <f t="shared" si="167"/>
        <v>0</v>
      </c>
      <c r="AH191" s="255">
        <f t="shared" si="167"/>
        <v>0</v>
      </c>
      <c r="AI191" s="255">
        <f t="shared" si="167"/>
        <v>0</v>
      </c>
      <c r="AJ191" s="255">
        <f t="shared" si="167"/>
        <v>0</v>
      </c>
      <c r="AK191" s="129">
        <f>AJ191</f>
        <v>0</v>
      </c>
      <c r="AL191" s="32"/>
      <c r="AM191" s="32"/>
      <c r="AO191" s="227">
        <v>0</v>
      </c>
      <c r="AP191" s="42">
        <f t="shared" si="166"/>
        <v>0</v>
      </c>
      <c r="AQ191" s="18" t="str">
        <f t="shared" si="116"/>
        <v>一次漏れ在庫</v>
      </c>
      <c r="AR191" s="46">
        <f t="shared" si="114"/>
        <v>0</v>
      </c>
      <c r="AT191" s="246" t="s">
        <v>60</v>
      </c>
      <c r="AU191" s="60"/>
      <c r="AV191" s="60"/>
      <c r="AW191" s="60"/>
      <c r="AX191" s="60"/>
    </row>
    <row r="192" spans="1:56" ht="18.75" hidden="1" customHeight="1">
      <c r="A192" s="9">
        <v>0</v>
      </c>
      <c r="B192" s="378"/>
      <c r="C192" s="148" t="s">
        <v>17</v>
      </c>
      <c r="D192" s="149"/>
      <c r="E192" s="80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129">
        <f>SUM(F192:AJ192)</f>
        <v>0</v>
      </c>
      <c r="AL192" s="32"/>
      <c r="AM192" s="32"/>
      <c r="AO192" s="227">
        <v>0</v>
      </c>
      <c r="AP192" s="42">
        <f t="shared" si="166"/>
        <v>0</v>
      </c>
      <c r="AQ192" s="18" t="str">
        <f t="shared" si="116"/>
        <v>二次圧検計画</v>
      </c>
      <c r="AR192" s="46">
        <f t="shared" si="114"/>
        <v>0</v>
      </c>
      <c r="AT192" s="246" t="s">
        <v>60</v>
      </c>
      <c r="AU192" s="60"/>
      <c r="AV192" s="60"/>
      <c r="AW192" s="60"/>
      <c r="AX192" s="60"/>
    </row>
    <row r="193" spans="1:56" ht="18.75" hidden="1" customHeight="1">
      <c r="A193" s="9">
        <v>0</v>
      </c>
      <c r="B193" s="378"/>
      <c r="C193" s="150" t="s">
        <v>18</v>
      </c>
      <c r="D193" s="151">
        <v>0.5</v>
      </c>
      <c r="E193" s="81"/>
      <c r="F193" s="258">
        <f>ROUND(F192*$D193,0)</f>
        <v>0</v>
      </c>
      <c r="G193" s="258">
        <f>ROUND(G192*$D193,0)</f>
        <v>0</v>
      </c>
      <c r="H193" s="258">
        <f>ROUND(H192*$D193,0)</f>
        <v>0</v>
      </c>
      <c r="I193" s="258">
        <f>ROUND(I192*$D193,0)</f>
        <v>0</v>
      </c>
      <c r="J193" s="258">
        <f>ROUND(J192*$D193,0)</f>
        <v>0</v>
      </c>
      <c r="K193" s="258">
        <f t="shared" ref="K193:P193" si="168">ROUND(K192*$D193,0)</f>
        <v>0</v>
      </c>
      <c r="L193" s="258">
        <f t="shared" si="168"/>
        <v>0</v>
      </c>
      <c r="M193" s="258">
        <f t="shared" si="168"/>
        <v>0</v>
      </c>
      <c r="N193" s="258">
        <f t="shared" si="168"/>
        <v>0</v>
      </c>
      <c r="O193" s="258">
        <f t="shared" si="168"/>
        <v>0</v>
      </c>
      <c r="P193" s="258">
        <f t="shared" si="168"/>
        <v>0</v>
      </c>
      <c r="Q193" s="258">
        <f t="shared" ref="Q193:AI193" si="169">ROUND(Q192*$D193,0)</f>
        <v>0</v>
      </c>
      <c r="R193" s="258">
        <f t="shared" si="169"/>
        <v>0</v>
      </c>
      <c r="S193" s="258">
        <f t="shared" si="169"/>
        <v>0</v>
      </c>
      <c r="T193" s="258">
        <f t="shared" si="169"/>
        <v>0</v>
      </c>
      <c r="U193" s="258">
        <f t="shared" si="169"/>
        <v>0</v>
      </c>
      <c r="V193" s="258">
        <f t="shared" si="169"/>
        <v>0</v>
      </c>
      <c r="W193" s="258">
        <f t="shared" si="169"/>
        <v>0</v>
      </c>
      <c r="X193" s="258">
        <f t="shared" si="169"/>
        <v>0</v>
      </c>
      <c r="Y193" s="258">
        <f t="shared" si="169"/>
        <v>0</v>
      </c>
      <c r="Z193" s="258">
        <f t="shared" si="169"/>
        <v>0</v>
      </c>
      <c r="AA193" s="258">
        <f t="shared" si="169"/>
        <v>0</v>
      </c>
      <c r="AB193" s="258">
        <f t="shared" si="169"/>
        <v>0</v>
      </c>
      <c r="AC193" s="258">
        <f t="shared" si="169"/>
        <v>0</v>
      </c>
      <c r="AD193" s="258">
        <f t="shared" si="169"/>
        <v>0</v>
      </c>
      <c r="AE193" s="258">
        <f t="shared" si="169"/>
        <v>0</v>
      </c>
      <c r="AF193" s="258">
        <f t="shared" si="169"/>
        <v>0</v>
      </c>
      <c r="AG193" s="258">
        <f t="shared" si="169"/>
        <v>0</v>
      </c>
      <c r="AH193" s="258">
        <f t="shared" si="169"/>
        <v>0</v>
      </c>
      <c r="AI193" s="258">
        <f t="shared" si="169"/>
        <v>0</v>
      </c>
      <c r="AJ193" s="258">
        <f>ROUND(AJ192*$D193,0)</f>
        <v>0</v>
      </c>
      <c r="AK193" s="130">
        <f>SUM(F193:AJ193)</f>
        <v>0</v>
      </c>
      <c r="AL193" s="32"/>
      <c r="AM193" s="32"/>
      <c r="AO193" s="227">
        <v>0</v>
      </c>
      <c r="AP193" s="42">
        <f t="shared" si="166"/>
        <v>0</v>
      </c>
      <c r="AQ193" s="14" t="str">
        <f t="shared" si="116"/>
        <v>二次漏れ数（廃却）</v>
      </c>
      <c r="AR193" s="47">
        <f t="shared" si="114"/>
        <v>0</v>
      </c>
      <c r="AT193" s="246" t="s">
        <v>60</v>
      </c>
      <c r="AU193" s="60"/>
      <c r="AV193" s="60"/>
      <c r="AW193" s="60"/>
      <c r="AX193" s="60"/>
    </row>
    <row r="194" spans="1:56" ht="18.75" hidden="1" customHeight="1">
      <c r="A194" s="9">
        <v>1</v>
      </c>
      <c r="B194" s="327"/>
      <c r="C194" s="135" t="s">
        <v>19</v>
      </c>
      <c r="D194" s="136">
        <f>1-D190</f>
        <v>0.92</v>
      </c>
      <c r="E194" s="90"/>
      <c r="F194" s="255">
        <f>(F189-F190)+(F192-F193)</f>
        <v>0</v>
      </c>
      <c r="G194" s="255">
        <f>(G189-G190)+(G192-G193)</f>
        <v>0</v>
      </c>
      <c r="H194" s="255">
        <f>(H189-H190)+(H192-H193)</f>
        <v>0</v>
      </c>
      <c r="I194" s="255">
        <f>(I189-I190)+(I192-I193)</f>
        <v>0</v>
      </c>
      <c r="J194" s="255">
        <f>(J189-J190)+(J192-J193)</f>
        <v>0</v>
      </c>
      <c r="K194" s="255">
        <f t="shared" ref="K194:P194" si="170">(K189-K190)+(K192-K193)</f>
        <v>0</v>
      </c>
      <c r="L194" s="255">
        <f t="shared" si="170"/>
        <v>0</v>
      </c>
      <c r="M194" s="255">
        <f t="shared" si="170"/>
        <v>0</v>
      </c>
      <c r="N194" s="255">
        <f t="shared" si="170"/>
        <v>0</v>
      </c>
      <c r="O194" s="255">
        <f t="shared" si="170"/>
        <v>0</v>
      </c>
      <c r="P194" s="255">
        <f t="shared" si="170"/>
        <v>0</v>
      </c>
      <c r="Q194" s="255">
        <f t="shared" ref="Q194:AI194" si="171">(Q189-Q190)+(Q192-Q193)</f>
        <v>0</v>
      </c>
      <c r="R194" s="255">
        <f t="shared" si="171"/>
        <v>0</v>
      </c>
      <c r="S194" s="255">
        <f t="shared" si="171"/>
        <v>0</v>
      </c>
      <c r="T194" s="255">
        <f t="shared" si="171"/>
        <v>0</v>
      </c>
      <c r="U194" s="255">
        <f t="shared" si="171"/>
        <v>0</v>
      </c>
      <c r="V194" s="255">
        <f t="shared" si="171"/>
        <v>0</v>
      </c>
      <c r="W194" s="255">
        <f t="shared" si="171"/>
        <v>0</v>
      </c>
      <c r="X194" s="255">
        <f t="shared" si="171"/>
        <v>0</v>
      </c>
      <c r="Y194" s="255">
        <f t="shared" si="171"/>
        <v>0</v>
      </c>
      <c r="Z194" s="255">
        <f t="shared" si="171"/>
        <v>0</v>
      </c>
      <c r="AA194" s="255">
        <f t="shared" si="171"/>
        <v>0</v>
      </c>
      <c r="AB194" s="255">
        <f t="shared" si="171"/>
        <v>0</v>
      </c>
      <c r="AC194" s="255">
        <f t="shared" si="171"/>
        <v>0</v>
      </c>
      <c r="AD194" s="255">
        <f t="shared" si="171"/>
        <v>0</v>
      </c>
      <c r="AE194" s="255">
        <f t="shared" si="171"/>
        <v>0</v>
      </c>
      <c r="AF194" s="255">
        <f t="shared" si="171"/>
        <v>0</v>
      </c>
      <c r="AG194" s="255">
        <f t="shared" si="171"/>
        <v>0</v>
      </c>
      <c r="AH194" s="255">
        <f t="shared" si="171"/>
        <v>0</v>
      </c>
      <c r="AI194" s="255">
        <f t="shared" si="171"/>
        <v>0</v>
      </c>
      <c r="AJ194" s="255">
        <f>(AJ189-AJ190)+(AJ192-AJ193)</f>
        <v>0</v>
      </c>
      <c r="AK194" s="117">
        <f>SUM(E194:AJ194)</f>
        <v>0</v>
      </c>
      <c r="AL194" s="82">
        <f>ROUNDUP(AY194*1.2,0)</f>
        <v>0</v>
      </c>
      <c r="AM194" s="82">
        <f>ROUNDUP(AZ194*1.2,0)</f>
        <v>0</v>
      </c>
      <c r="AN194" s="211"/>
      <c r="AO194" s="227">
        <v>0</v>
      </c>
      <c r="AP194" s="42">
        <f t="shared" si="166"/>
        <v>0</v>
      </c>
      <c r="AQ194" s="11" t="str">
        <f t="shared" si="116"/>
        <v>Ｌ３加工計画</v>
      </c>
      <c r="AR194" s="48">
        <f t="shared" si="114"/>
        <v>0</v>
      </c>
      <c r="AT194" s="248" t="s">
        <v>61</v>
      </c>
      <c r="AU194" s="60"/>
      <c r="AV194" s="60"/>
      <c r="AW194" s="60"/>
      <c r="AX194" s="60"/>
      <c r="AY194" s="12">
        <f>AY360</f>
        <v>0</v>
      </c>
      <c r="AZ194" s="12">
        <f>AZ360</f>
        <v>0</v>
      </c>
    </row>
    <row r="195" spans="1:56" ht="18.75" hidden="1" customHeight="1">
      <c r="A195" s="9">
        <v>1</v>
      </c>
      <c r="B195" s="325"/>
      <c r="C195" s="109" t="s">
        <v>48</v>
      </c>
      <c r="D195" s="109"/>
      <c r="E195" s="7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104">
        <f>SUM(F195:AJ195)</f>
        <v>0</v>
      </c>
      <c r="AL195" s="112"/>
      <c r="AM195" s="112"/>
      <c r="AN195" s="207"/>
      <c r="AO195" s="227">
        <v>32</v>
      </c>
      <c r="AP195" s="42">
        <f t="shared" si="166"/>
        <v>0</v>
      </c>
      <c r="AQ195" s="19" t="str">
        <f t="shared" si="116"/>
        <v>組立計画</v>
      </c>
      <c r="AR195" s="49">
        <f t="shared" si="114"/>
        <v>0</v>
      </c>
      <c r="AT195" s="63" t="s">
        <v>62</v>
      </c>
      <c r="AU195" s="60"/>
      <c r="AV195" s="60"/>
      <c r="AW195" s="60"/>
      <c r="AX195" s="60"/>
    </row>
    <row r="196" spans="1:56" ht="18.75" hidden="1" customHeight="1">
      <c r="A196" s="9">
        <v>1</v>
      </c>
      <c r="B196" s="325"/>
      <c r="C196" s="111" t="s">
        <v>66</v>
      </c>
      <c r="D196" s="111"/>
      <c r="E196" s="74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  <c r="AA196" s="267"/>
      <c r="AB196" s="267"/>
      <c r="AC196" s="267"/>
      <c r="AD196" s="267"/>
      <c r="AE196" s="267"/>
      <c r="AF196" s="267"/>
      <c r="AG196" s="267"/>
      <c r="AH196" s="267"/>
      <c r="AI196" s="267"/>
      <c r="AJ196" s="267"/>
      <c r="AK196" s="107">
        <f>SUM(F196:AJ196)</f>
        <v>0</v>
      </c>
      <c r="AL196" s="75"/>
      <c r="AM196" s="75"/>
      <c r="AN196" s="207"/>
      <c r="AO196" s="227">
        <v>0</v>
      </c>
      <c r="AP196" s="42">
        <f t="shared" si="166"/>
        <v>0</v>
      </c>
      <c r="AQ196" s="20" t="str">
        <f t="shared" si="116"/>
        <v>ＳＰ</v>
      </c>
      <c r="AR196" s="50">
        <f t="shared" si="114"/>
        <v>0</v>
      </c>
      <c r="AT196" s="63" t="s">
        <v>62</v>
      </c>
      <c r="AU196" s="60"/>
      <c r="AV196" s="60"/>
      <c r="AW196" s="60"/>
      <c r="AX196" s="60"/>
    </row>
    <row r="197" spans="1:56" ht="18.75" hidden="1" customHeight="1">
      <c r="A197" s="9">
        <v>1</v>
      </c>
      <c r="B197" s="326"/>
      <c r="C197" s="152" t="s">
        <v>21</v>
      </c>
      <c r="D197" s="152"/>
      <c r="E197" s="67"/>
      <c r="F197" s="259">
        <f t="shared" ref="F197:AJ197" si="172">SUBTOTAL(9,L195:L196)</f>
        <v>0</v>
      </c>
      <c r="G197" s="259">
        <f t="shared" si="172"/>
        <v>0</v>
      </c>
      <c r="H197" s="259">
        <f t="shared" si="172"/>
        <v>0</v>
      </c>
      <c r="I197" s="259">
        <f t="shared" si="172"/>
        <v>0</v>
      </c>
      <c r="J197" s="259">
        <f t="shared" si="172"/>
        <v>0</v>
      </c>
      <c r="K197" s="259">
        <f t="shared" si="172"/>
        <v>0</v>
      </c>
      <c r="L197" s="259">
        <f t="shared" si="172"/>
        <v>0</v>
      </c>
      <c r="M197" s="259">
        <f t="shared" si="172"/>
        <v>0</v>
      </c>
      <c r="N197" s="259">
        <f t="shared" si="172"/>
        <v>0</v>
      </c>
      <c r="O197" s="259">
        <f t="shared" si="172"/>
        <v>0</v>
      </c>
      <c r="P197" s="259">
        <f t="shared" si="172"/>
        <v>0</v>
      </c>
      <c r="Q197" s="259">
        <f t="shared" si="172"/>
        <v>0</v>
      </c>
      <c r="R197" s="259">
        <f t="shared" si="172"/>
        <v>0</v>
      </c>
      <c r="S197" s="259">
        <f t="shared" si="172"/>
        <v>0</v>
      </c>
      <c r="T197" s="259">
        <f t="shared" si="172"/>
        <v>0</v>
      </c>
      <c r="U197" s="259">
        <f t="shared" si="172"/>
        <v>0</v>
      </c>
      <c r="V197" s="259">
        <f t="shared" si="172"/>
        <v>0</v>
      </c>
      <c r="W197" s="259">
        <f t="shared" si="172"/>
        <v>0</v>
      </c>
      <c r="X197" s="259">
        <f t="shared" si="172"/>
        <v>0</v>
      </c>
      <c r="Y197" s="259">
        <f t="shared" si="172"/>
        <v>0</v>
      </c>
      <c r="Z197" s="259">
        <f t="shared" si="172"/>
        <v>0</v>
      </c>
      <c r="AA197" s="259">
        <f t="shared" si="172"/>
        <v>0</v>
      </c>
      <c r="AB197" s="259">
        <f t="shared" si="172"/>
        <v>0</v>
      </c>
      <c r="AC197" s="259">
        <f t="shared" si="172"/>
        <v>0</v>
      </c>
      <c r="AD197" s="259">
        <f t="shared" si="172"/>
        <v>0</v>
      </c>
      <c r="AE197" s="259">
        <f t="shared" si="172"/>
        <v>0</v>
      </c>
      <c r="AF197" s="259">
        <f t="shared" si="172"/>
        <v>0</v>
      </c>
      <c r="AG197" s="259">
        <f t="shared" si="172"/>
        <v>0</v>
      </c>
      <c r="AH197" s="259">
        <f t="shared" si="172"/>
        <v>0</v>
      </c>
      <c r="AI197" s="259">
        <f t="shared" si="172"/>
        <v>32</v>
      </c>
      <c r="AJ197" s="259">
        <f t="shared" si="172"/>
        <v>0</v>
      </c>
      <c r="AK197" s="131">
        <f>SUM(F197:AJ197)</f>
        <v>32</v>
      </c>
      <c r="AL197" s="32"/>
      <c r="AM197" s="32"/>
      <c r="AO197" s="227">
        <v>32</v>
      </c>
      <c r="AP197" s="42">
        <f t="shared" si="166"/>
        <v>0</v>
      </c>
      <c r="AQ197" s="21" t="str">
        <f t="shared" si="116"/>
        <v>解体</v>
      </c>
      <c r="AR197" s="51">
        <f t="shared" ref="AR197:AR260" si="173">AK197</f>
        <v>32</v>
      </c>
      <c r="AT197" s="246" t="s">
        <v>60</v>
      </c>
      <c r="AU197" s="60"/>
      <c r="AV197" s="60"/>
      <c r="AW197" s="60"/>
      <c r="AX197" s="60"/>
    </row>
    <row r="198" spans="1:56" ht="18.75" hidden="1" customHeight="1">
      <c r="A198" s="9">
        <v>1</v>
      </c>
      <c r="B198" s="379"/>
      <c r="C198" s="153" t="s">
        <v>22</v>
      </c>
      <c r="D198" s="153"/>
      <c r="E198" s="68"/>
      <c r="F198" s="260">
        <f t="shared" ref="F198:AJ198" si="174">E198+F194-F197</f>
        <v>0</v>
      </c>
      <c r="G198" s="260">
        <f t="shared" si="174"/>
        <v>0</v>
      </c>
      <c r="H198" s="260">
        <f t="shared" si="174"/>
        <v>0</v>
      </c>
      <c r="I198" s="260">
        <f t="shared" si="174"/>
        <v>0</v>
      </c>
      <c r="J198" s="260">
        <f t="shared" si="174"/>
        <v>0</v>
      </c>
      <c r="K198" s="260">
        <f t="shared" si="174"/>
        <v>0</v>
      </c>
      <c r="L198" s="260">
        <f t="shared" si="174"/>
        <v>0</v>
      </c>
      <c r="M198" s="260">
        <f t="shared" si="174"/>
        <v>0</v>
      </c>
      <c r="N198" s="260">
        <f t="shared" si="174"/>
        <v>0</v>
      </c>
      <c r="O198" s="260">
        <f t="shared" si="174"/>
        <v>0</v>
      </c>
      <c r="P198" s="260">
        <f t="shared" si="174"/>
        <v>0</v>
      </c>
      <c r="Q198" s="260">
        <f t="shared" si="174"/>
        <v>0</v>
      </c>
      <c r="R198" s="260">
        <f t="shared" si="174"/>
        <v>0</v>
      </c>
      <c r="S198" s="260">
        <f t="shared" si="174"/>
        <v>0</v>
      </c>
      <c r="T198" s="260">
        <f t="shared" si="174"/>
        <v>0</v>
      </c>
      <c r="U198" s="260">
        <f t="shared" si="174"/>
        <v>0</v>
      </c>
      <c r="V198" s="260">
        <f t="shared" si="174"/>
        <v>0</v>
      </c>
      <c r="W198" s="260">
        <f t="shared" si="174"/>
        <v>0</v>
      </c>
      <c r="X198" s="260">
        <f t="shared" si="174"/>
        <v>0</v>
      </c>
      <c r="Y198" s="260">
        <f t="shared" si="174"/>
        <v>0</v>
      </c>
      <c r="Z198" s="260">
        <f t="shared" si="174"/>
        <v>0</v>
      </c>
      <c r="AA198" s="260">
        <f t="shared" si="174"/>
        <v>0</v>
      </c>
      <c r="AB198" s="260">
        <f t="shared" si="174"/>
        <v>0</v>
      </c>
      <c r="AC198" s="260">
        <f t="shared" si="174"/>
        <v>0</v>
      </c>
      <c r="AD198" s="260">
        <f t="shared" si="174"/>
        <v>0</v>
      </c>
      <c r="AE198" s="260">
        <f t="shared" si="174"/>
        <v>0</v>
      </c>
      <c r="AF198" s="260">
        <f t="shared" si="174"/>
        <v>0</v>
      </c>
      <c r="AG198" s="260">
        <f t="shared" si="174"/>
        <v>0</v>
      </c>
      <c r="AH198" s="260">
        <f t="shared" si="174"/>
        <v>0</v>
      </c>
      <c r="AI198" s="260">
        <f t="shared" si="174"/>
        <v>-32</v>
      </c>
      <c r="AJ198" s="260">
        <f t="shared" si="174"/>
        <v>-32</v>
      </c>
      <c r="AK198" s="132"/>
      <c r="AL198" s="32"/>
      <c r="AM198" s="32"/>
      <c r="AO198" s="227"/>
      <c r="AP198" s="42">
        <f t="shared" si="166"/>
        <v>0</v>
      </c>
      <c r="AQ198" s="22" t="str">
        <f t="shared" ref="AQ198:AQ261" si="175">C198</f>
        <v>解体在庫</v>
      </c>
      <c r="AR198" s="52">
        <f t="shared" si="173"/>
        <v>0</v>
      </c>
      <c r="AT198" s="246" t="s">
        <v>60</v>
      </c>
      <c r="AU198" s="60"/>
      <c r="AV198" s="60"/>
      <c r="AW198" s="60"/>
      <c r="AX198" s="60"/>
    </row>
    <row r="199" spans="1:56" ht="19.5" hidden="1" customHeight="1" thickBot="1">
      <c r="A199" s="9">
        <v>1</v>
      </c>
      <c r="B199" s="379"/>
      <c r="C199" s="270" t="s">
        <v>23</v>
      </c>
      <c r="D199" s="270"/>
      <c r="E199" s="215"/>
      <c r="F199" s="261">
        <f t="shared" ref="F199:AJ199" si="176">E199+F194-F195-F196</f>
        <v>0</v>
      </c>
      <c r="G199" s="261">
        <f t="shared" si="176"/>
        <v>0</v>
      </c>
      <c r="H199" s="261">
        <f t="shared" si="176"/>
        <v>0</v>
      </c>
      <c r="I199" s="261">
        <f t="shared" si="176"/>
        <v>0</v>
      </c>
      <c r="J199" s="261">
        <f t="shared" si="176"/>
        <v>0</v>
      </c>
      <c r="K199" s="261">
        <f t="shared" si="176"/>
        <v>0</v>
      </c>
      <c r="L199" s="261">
        <f t="shared" si="176"/>
        <v>0</v>
      </c>
      <c r="M199" s="261">
        <f t="shared" si="176"/>
        <v>0</v>
      </c>
      <c r="N199" s="261">
        <f t="shared" si="176"/>
        <v>0</v>
      </c>
      <c r="O199" s="261">
        <f t="shared" si="176"/>
        <v>0</v>
      </c>
      <c r="P199" s="261">
        <f t="shared" si="176"/>
        <v>0</v>
      </c>
      <c r="Q199" s="261">
        <f t="shared" si="176"/>
        <v>0</v>
      </c>
      <c r="R199" s="261">
        <f t="shared" si="176"/>
        <v>0</v>
      </c>
      <c r="S199" s="261">
        <f t="shared" si="176"/>
        <v>0</v>
      </c>
      <c r="T199" s="261">
        <f t="shared" si="176"/>
        <v>0</v>
      </c>
      <c r="U199" s="261">
        <f t="shared" si="176"/>
        <v>0</v>
      </c>
      <c r="V199" s="261">
        <f t="shared" si="176"/>
        <v>0</v>
      </c>
      <c r="W199" s="261">
        <f t="shared" si="176"/>
        <v>0</v>
      </c>
      <c r="X199" s="261">
        <f t="shared" si="176"/>
        <v>0</v>
      </c>
      <c r="Y199" s="261">
        <f t="shared" si="176"/>
        <v>0</v>
      </c>
      <c r="Z199" s="261">
        <f t="shared" si="176"/>
        <v>0</v>
      </c>
      <c r="AA199" s="261">
        <f t="shared" si="176"/>
        <v>0</v>
      </c>
      <c r="AB199" s="261">
        <f t="shared" si="176"/>
        <v>0</v>
      </c>
      <c r="AC199" s="261">
        <f t="shared" si="176"/>
        <v>0</v>
      </c>
      <c r="AD199" s="261">
        <f t="shared" si="176"/>
        <v>0</v>
      </c>
      <c r="AE199" s="261">
        <f t="shared" si="176"/>
        <v>0</v>
      </c>
      <c r="AF199" s="261">
        <f t="shared" si="176"/>
        <v>0</v>
      </c>
      <c r="AG199" s="261">
        <f t="shared" si="176"/>
        <v>0</v>
      </c>
      <c r="AH199" s="261">
        <f t="shared" si="176"/>
        <v>0</v>
      </c>
      <c r="AI199" s="261">
        <f t="shared" si="176"/>
        <v>0</v>
      </c>
      <c r="AJ199" s="261">
        <f t="shared" si="176"/>
        <v>0</v>
      </c>
      <c r="AK199" s="221">
        <f>AJ199</f>
        <v>0</v>
      </c>
      <c r="AL199" s="32"/>
      <c r="AM199" s="32"/>
      <c r="AN199" s="9">
        <f>AK199-AL195</f>
        <v>0</v>
      </c>
      <c r="AO199" s="227">
        <v>80</v>
      </c>
      <c r="AP199" s="53">
        <f t="shared" si="166"/>
        <v>0</v>
      </c>
      <c r="AQ199" s="24" t="str">
        <f t="shared" si="175"/>
        <v>完成品在庫</v>
      </c>
      <c r="AR199" s="54">
        <f t="shared" si="173"/>
        <v>0</v>
      </c>
      <c r="AT199" s="246" t="s">
        <v>60</v>
      </c>
      <c r="AU199" s="60"/>
      <c r="AV199" s="60"/>
      <c r="AW199" s="60"/>
      <c r="AX199" s="60"/>
      <c r="BD199" s="250">
        <f>MIN(F199:AJ199)</f>
        <v>0</v>
      </c>
    </row>
    <row r="200" spans="1:56" ht="19.5" hidden="1" customHeight="1">
      <c r="A200" s="9">
        <v>1</v>
      </c>
      <c r="B200" s="385"/>
      <c r="C200" s="101" t="s">
        <v>12</v>
      </c>
      <c r="D200" s="101"/>
      <c r="E200" s="88"/>
      <c r="F200" s="263"/>
      <c r="G200" s="263"/>
      <c r="H200" s="263"/>
      <c r="I200" s="263"/>
      <c r="J200" s="263"/>
      <c r="K200" s="263"/>
      <c r="L200" s="263"/>
      <c r="M200" s="263"/>
      <c r="N200" s="263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  <c r="AE200" s="263"/>
      <c r="AF200" s="263"/>
      <c r="AG200" s="263"/>
      <c r="AH200" s="263"/>
      <c r="AI200" s="263"/>
      <c r="AJ200" s="263"/>
      <c r="AK200" s="98">
        <f>SUM(F200:AJ200)</f>
        <v>0</v>
      </c>
      <c r="AL200" s="198">
        <f>ROUNDUP(AL207/0.92,0)</f>
        <v>0</v>
      </c>
      <c r="AM200" s="198">
        <f>ROUNDUP(AM207/0.92,0)</f>
        <v>0</v>
      </c>
      <c r="AN200" s="251"/>
      <c r="AO200" s="227">
        <v>48</v>
      </c>
      <c r="AP200" s="40">
        <f>B200</f>
        <v>0</v>
      </c>
      <c r="AQ200" s="29" t="str">
        <f t="shared" si="175"/>
        <v>素材納入計画</v>
      </c>
      <c r="AR200" s="41">
        <f t="shared" si="173"/>
        <v>0</v>
      </c>
      <c r="AT200" s="247" t="s">
        <v>59</v>
      </c>
      <c r="AU200" s="60"/>
      <c r="AV200" s="60"/>
      <c r="AW200" s="60"/>
      <c r="AX200" s="60"/>
    </row>
    <row r="201" spans="1:56" ht="19.5" hidden="1" customHeight="1">
      <c r="A201" s="9">
        <v>1</v>
      </c>
      <c r="B201" s="326"/>
      <c r="C201" s="145" t="s">
        <v>125</v>
      </c>
      <c r="D201" s="154"/>
      <c r="E201" s="35"/>
      <c r="F201" s="256">
        <f t="shared" ref="F201:AJ201" si="177">E201+F200-F202</f>
        <v>0</v>
      </c>
      <c r="G201" s="256">
        <f t="shared" si="177"/>
        <v>0</v>
      </c>
      <c r="H201" s="256">
        <f t="shared" si="177"/>
        <v>0</v>
      </c>
      <c r="I201" s="256">
        <f t="shared" si="177"/>
        <v>0</v>
      </c>
      <c r="J201" s="256">
        <f t="shared" si="177"/>
        <v>0</v>
      </c>
      <c r="K201" s="256">
        <f t="shared" si="177"/>
        <v>0</v>
      </c>
      <c r="L201" s="256">
        <f t="shared" si="177"/>
        <v>0</v>
      </c>
      <c r="M201" s="256">
        <f t="shared" si="177"/>
        <v>0</v>
      </c>
      <c r="N201" s="256">
        <f t="shared" si="177"/>
        <v>0</v>
      </c>
      <c r="O201" s="256">
        <f t="shared" si="177"/>
        <v>0</v>
      </c>
      <c r="P201" s="256">
        <f t="shared" si="177"/>
        <v>0</v>
      </c>
      <c r="Q201" s="256">
        <f t="shared" si="177"/>
        <v>0</v>
      </c>
      <c r="R201" s="256">
        <f t="shared" si="177"/>
        <v>0</v>
      </c>
      <c r="S201" s="256">
        <f t="shared" si="177"/>
        <v>0</v>
      </c>
      <c r="T201" s="256">
        <f t="shared" si="177"/>
        <v>0</v>
      </c>
      <c r="U201" s="256">
        <f t="shared" si="177"/>
        <v>0</v>
      </c>
      <c r="V201" s="256">
        <f t="shared" si="177"/>
        <v>0</v>
      </c>
      <c r="W201" s="256">
        <f t="shared" si="177"/>
        <v>0</v>
      </c>
      <c r="X201" s="256">
        <f t="shared" si="177"/>
        <v>0</v>
      </c>
      <c r="Y201" s="256">
        <f t="shared" si="177"/>
        <v>0</v>
      </c>
      <c r="Z201" s="256">
        <f t="shared" si="177"/>
        <v>0</v>
      </c>
      <c r="AA201" s="256">
        <f t="shared" si="177"/>
        <v>0</v>
      </c>
      <c r="AB201" s="256">
        <f t="shared" si="177"/>
        <v>0</v>
      </c>
      <c r="AC201" s="256">
        <f t="shared" si="177"/>
        <v>0</v>
      </c>
      <c r="AD201" s="256">
        <f t="shared" si="177"/>
        <v>0</v>
      </c>
      <c r="AE201" s="256">
        <f t="shared" si="177"/>
        <v>0</v>
      </c>
      <c r="AF201" s="256">
        <f t="shared" si="177"/>
        <v>0</v>
      </c>
      <c r="AG201" s="256">
        <f t="shared" si="177"/>
        <v>0</v>
      </c>
      <c r="AH201" s="256">
        <f t="shared" si="177"/>
        <v>0</v>
      </c>
      <c r="AI201" s="256">
        <f t="shared" si="177"/>
        <v>0</v>
      </c>
      <c r="AJ201" s="256">
        <f t="shared" si="177"/>
        <v>0</v>
      </c>
      <c r="AK201" s="169">
        <f>AJ201</f>
        <v>0</v>
      </c>
      <c r="AL201" s="32"/>
      <c r="AM201" s="32"/>
      <c r="AO201" s="227">
        <v>0</v>
      </c>
      <c r="AP201" s="42">
        <f t="shared" ref="AP201:AP212" si="178">AP200</f>
        <v>0</v>
      </c>
      <c r="AQ201" s="14" t="str">
        <f t="shared" si="175"/>
        <v>素材在庫計画</v>
      </c>
      <c r="AR201" s="43">
        <f t="shared" si="173"/>
        <v>0</v>
      </c>
      <c r="AT201" s="246" t="s">
        <v>60</v>
      </c>
      <c r="AU201" s="60"/>
      <c r="AV201" s="60"/>
      <c r="AW201" s="60"/>
      <c r="AX201" s="60"/>
    </row>
    <row r="202" spans="1:56" ht="18.75" hidden="1" customHeight="1">
      <c r="A202" s="9">
        <v>1</v>
      </c>
      <c r="B202" s="327"/>
      <c r="C202" s="135" t="s">
        <v>14</v>
      </c>
      <c r="D202" s="135"/>
      <c r="E202" s="90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255"/>
      <c r="AE202" s="255"/>
      <c r="AF202" s="255"/>
      <c r="AG202" s="255"/>
      <c r="AH202" s="255"/>
      <c r="AI202" s="255"/>
      <c r="AJ202" s="255"/>
      <c r="AK202" s="117">
        <f>SUM(E202:AJ202)</f>
        <v>0</v>
      </c>
      <c r="AL202" s="123"/>
      <c r="AM202" s="123"/>
      <c r="AN202" s="211"/>
      <c r="AO202" s="227">
        <v>48</v>
      </c>
      <c r="AP202" s="42">
        <f t="shared" si="178"/>
        <v>0</v>
      </c>
      <c r="AQ202" s="16" t="str">
        <f t="shared" si="175"/>
        <v>圧検加工計画</v>
      </c>
      <c r="AR202" s="44">
        <f t="shared" si="173"/>
        <v>0</v>
      </c>
      <c r="AT202" s="248" t="s">
        <v>61</v>
      </c>
      <c r="AU202" s="60"/>
      <c r="AV202" s="60"/>
      <c r="AW202" s="60"/>
      <c r="AX202" s="60"/>
    </row>
    <row r="203" spans="1:56" ht="18.75" hidden="1" customHeight="1">
      <c r="A203" s="9">
        <v>0</v>
      </c>
      <c r="B203" s="378"/>
      <c r="C203" s="146" t="s">
        <v>15</v>
      </c>
      <c r="D203" s="147">
        <v>0.08</v>
      </c>
      <c r="E203" s="80"/>
      <c r="F203" s="257">
        <f>ROUND(F202*$D203,0)</f>
        <v>0</v>
      </c>
      <c r="G203" s="257">
        <f>ROUND(G202*$D203,0)</f>
        <v>0</v>
      </c>
      <c r="H203" s="257">
        <f>ROUND(H202*$D203,0)</f>
        <v>0</v>
      </c>
      <c r="I203" s="257">
        <f>ROUND(I202*$D203,0)</f>
        <v>0</v>
      </c>
      <c r="J203" s="257">
        <f>ROUND(J202*$D203,0)</f>
        <v>0</v>
      </c>
      <c r="K203" s="257">
        <f t="shared" ref="K203:P203" si="179">ROUND(K202*$D203,0)</f>
        <v>0</v>
      </c>
      <c r="L203" s="257">
        <f t="shared" si="179"/>
        <v>0</v>
      </c>
      <c r="M203" s="257">
        <f t="shared" si="179"/>
        <v>0</v>
      </c>
      <c r="N203" s="257">
        <f t="shared" si="179"/>
        <v>0</v>
      </c>
      <c r="O203" s="257">
        <f t="shared" si="179"/>
        <v>0</v>
      </c>
      <c r="P203" s="257">
        <f t="shared" si="179"/>
        <v>0</v>
      </c>
      <c r="Q203" s="257">
        <f t="shared" ref="Q203:AI203" si="180">ROUND(Q202*$D203,0)</f>
        <v>0</v>
      </c>
      <c r="R203" s="257">
        <f t="shared" si="180"/>
        <v>0</v>
      </c>
      <c r="S203" s="257">
        <f t="shared" si="180"/>
        <v>0</v>
      </c>
      <c r="T203" s="257">
        <f t="shared" si="180"/>
        <v>0</v>
      </c>
      <c r="U203" s="257">
        <f t="shared" si="180"/>
        <v>0</v>
      </c>
      <c r="V203" s="257">
        <f t="shared" si="180"/>
        <v>0</v>
      </c>
      <c r="W203" s="257">
        <f t="shared" si="180"/>
        <v>0</v>
      </c>
      <c r="X203" s="257">
        <f t="shared" si="180"/>
        <v>0</v>
      </c>
      <c r="Y203" s="257">
        <f t="shared" si="180"/>
        <v>0</v>
      </c>
      <c r="Z203" s="257">
        <f t="shared" si="180"/>
        <v>0</v>
      </c>
      <c r="AA203" s="257">
        <f t="shared" si="180"/>
        <v>0</v>
      </c>
      <c r="AB203" s="257">
        <f t="shared" si="180"/>
        <v>0</v>
      </c>
      <c r="AC203" s="257">
        <f t="shared" si="180"/>
        <v>0</v>
      </c>
      <c r="AD203" s="257">
        <f t="shared" si="180"/>
        <v>0</v>
      </c>
      <c r="AE203" s="257">
        <f t="shared" si="180"/>
        <v>0</v>
      </c>
      <c r="AF203" s="257">
        <f t="shared" si="180"/>
        <v>0</v>
      </c>
      <c r="AG203" s="257">
        <f t="shared" si="180"/>
        <v>0</v>
      </c>
      <c r="AH203" s="257">
        <f t="shared" si="180"/>
        <v>0</v>
      </c>
      <c r="AI203" s="257">
        <f t="shared" si="180"/>
        <v>0</v>
      </c>
      <c r="AJ203" s="257">
        <f>ROUND(AJ202*$D203,0)</f>
        <v>0</v>
      </c>
      <c r="AK203" s="128">
        <f>SUM(F203:AJ203)</f>
        <v>0</v>
      </c>
      <c r="AL203" s="32"/>
      <c r="AM203" s="32"/>
      <c r="AO203" s="227">
        <v>4</v>
      </c>
      <c r="AP203" s="42">
        <f t="shared" si="178"/>
        <v>0</v>
      </c>
      <c r="AQ203" s="17" t="str">
        <f t="shared" si="175"/>
        <v>一次漏れ数</v>
      </c>
      <c r="AR203" s="45">
        <f t="shared" si="173"/>
        <v>0</v>
      </c>
      <c r="AT203" s="246" t="s">
        <v>60</v>
      </c>
      <c r="AU203" s="60"/>
      <c r="AV203" s="60"/>
      <c r="AW203" s="60"/>
      <c r="AX203" s="60"/>
    </row>
    <row r="204" spans="1:56" ht="18.75" hidden="1" customHeight="1">
      <c r="A204" s="9">
        <v>0</v>
      </c>
      <c r="B204" s="378"/>
      <c r="C204" s="148" t="s">
        <v>16</v>
      </c>
      <c r="D204" s="149"/>
      <c r="E204" s="66"/>
      <c r="F204" s="255">
        <f t="shared" ref="F204:AJ204" si="181">E204+F203-F205</f>
        <v>0</v>
      </c>
      <c r="G204" s="255">
        <f t="shared" si="181"/>
        <v>0</v>
      </c>
      <c r="H204" s="255">
        <f t="shared" si="181"/>
        <v>0</v>
      </c>
      <c r="I204" s="255">
        <f t="shared" si="181"/>
        <v>0</v>
      </c>
      <c r="J204" s="255">
        <f t="shared" si="181"/>
        <v>0</v>
      </c>
      <c r="K204" s="255">
        <f t="shared" si="181"/>
        <v>0</v>
      </c>
      <c r="L204" s="255">
        <f t="shared" si="181"/>
        <v>0</v>
      </c>
      <c r="M204" s="255">
        <f t="shared" si="181"/>
        <v>0</v>
      </c>
      <c r="N204" s="255">
        <f t="shared" si="181"/>
        <v>0</v>
      </c>
      <c r="O204" s="255">
        <f t="shared" si="181"/>
        <v>0</v>
      </c>
      <c r="P204" s="255">
        <f t="shared" si="181"/>
        <v>0</v>
      </c>
      <c r="Q204" s="255">
        <f t="shared" si="181"/>
        <v>0</v>
      </c>
      <c r="R204" s="255">
        <f t="shared" si="181"/>
        <v>0</v>
      </c>
      <c r="S204" s="255">
        <f t="shared" si="181"/>
        <v>0</v>
      </c>
      <c r="T204" s="255">
        <f t="shared" si="181"/>
        <v>0</v>
      </c>
      <c r="U204" s="255">
        <f t="shared" si="181"/>
        <v>0</v>
      </c>
      <c r="V204" s="255">
        <f t="shared" si="181"/>
        <v>0</v>
      </c>
      <c r="W204" s="255">
        <f t="shared" si="181"/>
        <v>0</v>
      </c>
      <c r="X204" s="255">
        <f t="shared" si="181"/>
        <v>0</v>
      </c>
      <c r="Y204" s="255">
        <f t="shared" si="181"/>
        <v>0</v>
      </c>
      <c r="Z204" s="255">
        <f t="shared" si="181"/>
        <v>0</v>
      </c>
      <c r="AA204" s="255">
        <f t="shared" si="181"/>
        <v>0</v>
      </c>
      <c r="AB204" s="255">
        <f t="shared" si="181"/>
        <v>0</v>
      </c>
      <c r="AC204" s="255">
        <f t="shared" si="181"/>
        <v>0</v>
      </c>
      <c r="AD204" s="255">
        <f t="shared" si="181"/>
        <v>0</v>
      </c>
      <c r="AE204" s="255">
        <f t="shared" si="181"/>
        <v>0</v>
      </c>
      <c r="AF204" s="255">
        <f t="shared" si="181"/>
        <v>0</v>
      </c>
      <c r="AG204" s="255">
        <f t="shared" si="181"/>
        <v>0</v>
      </c>
      <c r="AH204" s="255">
        <f t="shared" si="181"/>
        <v>0</v>
      </c>
      <c r="AI204" s="255">
        <f t="shared" si="181"/>
        <v>0</v>
      </c>
      <c r="AJ204" s="255">
        <f t="shared" si="181"/>
        <v>0</v>
      </c>
      <c r="AK204" s="129">
        <f>AJ204</f>
        <v>0</v>
      </c>
      <c r="AL204" s="32"/>
      <c r="AM204" s="32"/>
      <c r="AO204" s="227">
        <v>4</v>
      </c>
      <c r="AP204" s="42">
        <f t="shared" si="178"/>
        <v>0</v>
      </c>
      <c r="AQ204" s="18" t="str">
        <f t="shared" si="175"/>
        <v>一次漏れ在庫</v>
      </c>
      <c r="AR204" s="46">
        <f t="shared" si="173"/>
        <v>0</v>
      </c>
      <c r="AT204" s="246" t="s">
        <v>60</v>
      </c>
      <c r="AU204" s="60"/>
      <c r="AV204" s="60"/>
      <c r="AW204" s="60"/>
      <c r="AX204" s="60"/>
    </row>
    <row r="205" spans="1:56" ht="18.75" hidden="1" customHeight="1">
      <c r="A205" s="9">
        <v>0</v>
      </c>
      <c r="B205" s="378"/>
      <c r="C205" s="148" t="s">
        <v>17</v>
      </c>
      <c r="D205" s="149"/>
      <c r="E205" s="80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  <c r="AD205" s="255"/>
      <c r="AE205" s="255"/>
      <c r="AF205" s="255"/>
      <c r="AG205" s="255"/>
      <c r="AH205" s="255"/>
      <c r="AI205" s="255"/>
      <c r="AJ205" s="255"/>
      <c r="AK205" s="129">
        <f>SUM(F205:AJ205)</f>
        <v>0</v>
      </c>
      <c r="AL205" s="32"/>
      <c r="AM205" s="32"/>
      <c r="AO205" s="227">
        <v>0</v>
      </c>
      <c r="AP205" s="42">
        <f t="shared" si="178"/>
        <v>0</v>
      </c>
      <c r="AQ205" s="18" t="str">
        <f t="shared" si="175"/>
        <v>二次圧検計画</v>
      </c>
      <c r="AR205" s="46">
        <f t="shared" si="173"/>
        <v>0</v>
      </c>
      <c r="AT205" s="246" t="s">
        <v>60</v>
      </c>
      <c r="AU205" s="60"/>
      <c r="AV205" s="60"/>
      <c r="AW205" s="60"/>
      <c r="AX205" s="60"/>
    </row>
    <row r="206" spans="1:56" ht="18.75" hidden="1" customHeight="1">
      <c r="A206" s="9">
        <v>0</v>
      </c>
      <c r="B206" s="378"/>
      <c r="C206" s="150" t="s">
        <v>18</v>
      </c>
      <c r="D206" s="151">
        <v>0.5</v>
      </c>
      <c r="E206" s="81"/>
      <c r="F206" s="258">
        <f>ROUND(F205*$D206,0)</f>
        <v>0</v>
      </c>
      <c r="G206" s="258">
        <f>ROUND(G205*$D206,0)</f>
        <v>0</v>
      </c>
      <c r="H206" s="258">
        <f>ROUND(H205*$D206,0)</f>
        <v>0</v>
      </c>
      <c r="I206" s="258">
        <f>ROUND(I205*$D206,0)</f>
        <v>0</v>
      </c>
      <c r="J206" s="258">
        <f>ROUND(J205*$D206,0)</f>
        <v>0</v>
      </c>
      <c r="K206" s="258">
        <f t="shared" ref="K206:P206" si="182">ROUND(K205*$D206,0)</f>
        <v>0</v>
      </c>
      <c r="L206" s="258">
        <f t="shared" si="182"/>
        <v>0</v>
      </c>
      <c r="M206" s="258">
        <f t="shared" si="182"/>
        <v>0</v>
      </c>
      <c r="N206" s="258">
        <f t="shared" si="182"/>
        <v>0</v>
      </c>
      <c r="O206" s="258">
        <f t="shared" si="182"/>
        <v>0</v>
      </c>
      <c r="P206" s="258">
        <f t="shared" si="182"/>
        <v>0</v>
      </c>
      <c r="Q206" s="258">
        <f t="shared" ref="Q206:AI206" si="183">ROUND(Q205*$D206,0)</f>
        <v>0</v>
      </c>
      <c r="R206" s="258">
        <f t="shared" si="183"/>
        <v>0</v>
      </c>
      <c r="S206" s="258">
        <f t="shared" si="183"/>
        <v>0</v>
      </c>
      <c r="T206" s="258">
        <f t="shared" si="183"/>
        <v>0</v>
      </c>
      <c r="U206" s="258">
        <f t="shared" si="183"/>
        <v>0</v>
      </c>
      <c r="V206" s="258">
        <f t="shared" si="183"/>
        <v>0</v>
      </c>
      <c r="W206" s="258">
        <f t="shared" si="183"/>
        <v>0</v>
      </c>
      <c r="X206" s="258">
        <f t="shared" si="183"/>
        <v>0</v>
      </c>
      <c r="Y206" s="258">
        <f t="shared" si="183"/>
        <v>0</v>
      </c>
      <c r="Z206" s="258">
        <f t="shared" si="183"/>
        <v>0</v>
      </c>
      <c r="AA206" s="258">
        <f t="shared" si="183"/>
        <v>0</v>
      </c>
      <c r="AB206" s="258">
        <f t="shared" si="183"/>
        <v>0</v>
      </c>
      <c r="AC206" s="258">
        <f t="shared" si="183"/>
        <v>0</v>
      </c>
      <c r="AD206" s="258">
        <f t="shared" si="183"/>
        <v>0</v>
      </c>
      <c r="AE206" s="258">
        <f t="shared" si="183"/>
        <v>0</v>
      </c>
      <c r="AF206" s="258">
        <f t="shared" si="183"/>
        <v>0</v>
      </c>
      <c r="AG206" s="258">
        <f t="shared" si="183"/>
        <v>0</v>
      </c>
      <c r="AH206" s="258">
        <f t="shared" si="183"/>
        <v>0</v>
      </c>
      <c r="AI206" s="258">
        <f t="shared" si="183"/>
        <v>0</v>
      </c>
      <c r="AJ206" s="258">
        <f>ROUND(AJ205*$D206,0)</f>
        <v>0</v>
      </c>
      <c r="AK206" s="130">
        <f>SUM(F206:AJ206)</f>
        <v>0</v>
      </c>
      <c r="AL206" s="32"/>
      <c r="AM206" s="32"/>
      <c r="AO206" s="227">
        <v>0</v>
      </c>
      <c r="AP206" s="42">
        <f t="shared" si="178"/>
        <v>0</v>
      </c>
      <c r="AQ206" s="14" t="str">
        <f t="shared" si="175"/>
        <v>二次漏れ数（廃却）</v>
      </c>
      <c r="AR206" s="47">
        <f t="shared" si="173"/>
        <v>0</v>
      </c>
      <c r="AT206" s="246" t="s">
        <v>60</v>
      </c>
      <c r="AU206" s="60"/>
      <c r="AV206" s="60"/>
      <c r="AW206" s="60"/>
      <c r="AX206" s="60"/>
    </row>
    <row r="207" spans="1:56" ht="18.75" hidden="1" customHeight="1">
      <c r="A207" s="9">
        <v>1</v>
      </c>
      <c r="B207" s="327"/>
      <c r="C207" s="135" t="s">
        <v>19</v>
      </c>
      <c r="D207" s="136">
        <f>1-D203</f>
        <v>0.92</v>
      </c>
      <c r="E207" s="90"/>
      <c r="F207" s="255">
        <f>(F202-F203)+(F205-F206)</f>
        <v>0</v>
      </c>
      <c r="G207" s="255">
        <f>(G202-G203)+(G205-G206)</f>
        <v>0</v>
      </c>
      <c r="H207" s="255">
        <f>(H202-H203)+(H205-H206)</f>
        <v>0</v>
      </c>
      <c r="I207" s="255">
        <f>(I202-I203)+(I205-I206)</f>
        <v>0</v>
      </c>
      <c r="J207" s="255">
        <f>(J202-J203)+(J205-J206)</f>
        <v>0</v>
      </c>
      <c r="K207" s="255">
        <f t="shared" ref="K207:P207" si="184">(K202-K203)+(K205-K206)</f>
        <v>0</v>
      </c>
      <c r="L207" s="255">
        <f t="shared" si="184"/>
        <v>0</v>
      </c>
      <c r="M207" s="255">
        <f t="shared" si="184"/>
        <v>0</v>
      </c>
      <c r="N207" s="255">
        <f t="shared" si="184"/>
        <v>0</v>
      </c>
      <c r="O207" s="255">
        <f t="shared" si="184"/>
        <v>0</v>
      </c>
      <c r="P207" s="255">
        <f t="shared" si="184"/>
        <v>0</v>
      </c>
      <c r="Q207" s="255">
        <f t="shared" ref="Q207:AI207" si="185">(Q202-Q203)+(Q205-Q206)</f>
        <v>0</v>
      </c>
      <c r="R207" s="255">
        <f t="shared" si="185"/>
        <v>0</v>
      </c>
      <c r="S207" s="255">
        <f t="shared" si="185"/>
        <v>0</v>
      </c>
      <c r="T207" s="255">
        <f t="shared" si="185"/>
        <v>0</v>
      </c>
      <c r="U207" s="255">
        <f t="shared" si="185"/>
        <v>0</v>
      </c>
      <c r="V207" s="255">
        <f t="shared" si="185"/>
        <v>0</v>
      </c>
      <c r="W207" s="255">
        <f t="shared" si="185"/>
        <v>0</v>
      </c>
      <c r="X207" s="255">
        <f t="shared" si="185"/>
        <v>0</v>
      </c>
      <c r="Y207" s="255">
        <f t="shared" si="185"/>
        <v>0</v>
      </c>
      <c r="Z207" s="255">
        <f t="shared" si="185"/>
        <v>0</v>
      </c>
      <c r="AA207" s="255">
        <f t="shared" si="185"/>
        <v>0</v>
      </c>
      <c r="AB207" s="255">
        <f t="shared" si="185"/>
        <v>0</v>
      </c>
      <c r="AC207" s="255">
        <f t="shared" si="185"/>
        <v>0</v>
      </c>
      <c r="AD207" s="255">
        <f t="shared" si="185"/>
        <v>0</v>
      </c>
      <c r="AE207" s="255">
        <f t="shared" si="185"/>
        <v>0</v>
      </c>
      <c r="AF207" s="255">
        <f t="shared" si="185"/>
        <v>0</v>
      </c>
      <c r="AG207" s="255">
        <f t="shared" si="185"/>
        <v>0</v>
      </c>
      <c r="AH207" s="255">
        <f t="shared" si="185"/>
        <v>0</v>
      </c>
      <c r="AI207" s="255">
        <f t="shared" si="185"/>
        <v>0</v>
      </c>
      <c r="AJ207" s="255">
        <f>(AJ202-AJ203)+(AJ205-AJ206)</f>
        <v>0</v>
      </c>
      <c r="AK207" s="117">
        <f>SUM(E207:AJ207)</f>
        <v>0</v>
      </c>
      <c r="AL207" s="82">
        <f>ROUNDUP(AY207*1.2,0)</f>
        <v>0</v>
      </c>
      <c r="AM207" s="82">
        <f>ROUNDUP(AZ207*1.2,0)</f>
        <v>0</v>
      </c>
      <c r="AN207" s="211"/>
      <c r="AO207" s="227">
        <v>44</v>
      </c>
      <c r="AP207" s="42">
        <f t="shared" si="178"/>
        <v>0</v>
      </c>
      <c r="AQ207" s="11" t="str">
        <f t="shared" si="175"/>
        <v>Ｌ３加工計画</v>
      </c>
      <c r="AR207" s="48">
        <f t="shared" si="173"/>
        <v>0</v>
      </c>
      <c r="AT207" s="248" t="s">
        <v>61</v>
      </c>
      <c r="AU207" s="60"/>
      <c r="AV207" s="60"/>
      <c r="AW207" s="60"/>
      <c r="AX207" s="60"/>
      <c r="AY207" s="12">
        <f>AY361</f>
        <v>0</v>
      </c>
      <c r="AZ207" s="12">
        <f>AZ361</f>
        <v>0</v>
      </c>
    </row>
    <row r="208" spans="1:56" ht="18.75" hidden="1" customHeight="1">
      <c r="A208" s="9">
        <v>1</v>
      </c>
      <c r="B208" s="325"/>
      <c r="C208" s="109" t="s">
        <v>48</v>
      </c>
      <c r="D208" s="109"/>
      <c r="E208" s="7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257"/>
      <c r="X208" s="257"/>
      <c r="Y208" s="257"/>
      <c r="Z208" s="257"/>
      <c r="AA208" s="257"/>
      <c r="AB208" s="257"/>
      <c r="AC208" s="257"/>
      <c r="AD208" s="257"/>
      <c r="AE208" s="257"/>
      <c r="AF208" s="257"/>
      <c r="AG208" s="257"/>
      <c r="AH208" s="257"/>
      <c r="AI208" s="257"/>
      <c r="AJ208" s="257"/>
      <c r="AK208" s="104">
        <f>SUM(F208:AJ208)</f>
        <v>0</v>
      </c>
      <c r="AL208" s="112"/>
      <c r="AM208" s="112"/>
      <c r="AN208" s="207"/>
      <c r="AO208" s="227">
        <v>81</v>
      </c>
      <c r="AP208" s="42">
        <f t="shared" si="178"/>
        <v>0</v>
      </c>
      <c r="AQ208" s="19" t="str">
        <f t="shared" si="175"/>
        <v>組立計画</v>
      </c>
      <c r="AR208" s="49">
        <f t="shared" si="173"/>
        <v>0</v>
      </c>
      <c r="AT208" s="63" t="s">
        <v>62</v>
      </c>
      <c r="AU208" s="60"/>
      <c r="AV208" s="60"/>
      <c r="AW208" s="60"/>
      <c r="AX208" s="60"/>
    </row>
    <row r="209" spans="1:56" ht="19.5" hidden="1" thickBot="1">
      <c r="A209" s="9">
        <v>1</v>
      </c>
      <c r="B209" s="325"/>
      <c r="C209" s="111" t="s">
        <v>66</v>
      </c>
      <c r="D209" s="111"/>
      <c r="E209" s="74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  <c r="AA209" s="267"/>
      <c r="AB209" s="267"/>
      <c r="AC209" s="267"/>
      <c r="AD209" s="267"/>
      <c r="AE209" s="267"/>
      <c r="AF209" s="267"/>
      <c r="AG209" s="267"/>
      <c r="AH209" s="267"/>
      <c r="AI209" s="267"/>
      <c r="AJ209" s="267"/>
      <c r="AK209" s="107">
        <f>SUM(F209:AJ209)</f>
        <v>0</v>
      </c>
      <c r="AL209" s="75"/>
      <c r="AM209" s="75"/>
      <c r="AN209" s="207"/>
      <c r="AO209" s="227">
        <v>0</v>
      </c>
      <c r="AP209" s="42">
        <f t="shared" si="178"/>
        <v>0</v>
      </c>
      <c r="AQ209" s="20" t="str">
        <f t="shared" si="175"/>
        <v>ＳＰ</v>
      </c>
      <c r="AR209" s="50">
        <f t="shared" si="173"/>
        <v>0</v>
      </c>
      <c r="AT209" s="63" t="s">
        <v>62</v>
      </c>
      <c r="AU209" s="60"/>
      <c r="AV209" s="60"/>
      <c r="AW209" s="60"/>
      <c r="AX209" s="60"/>
    </row>
    <row r="210" spans="1:56" ht="19.5" hidden="1" thickBot="1">
      <c r="A210" s="9">
        <v>1</v>
      </c>
      <c r="B210" s="326"/>
      <c r="C210" s="152" t="s">
        <v>21</v>
      </c>
      <c r="D210" s="152"/>
      <c r="E210" s="67"/>
      <c r="F210" s="259">
        <f t="shared" ref="F210:AJ210" si="186">SUBTOTAL(9,L208:L209)</f>
        <v>0</v>
      </c>
      <c r="G210" s="259">
        <f t="shared" si="186"/>
        <v>0</v>
      </c>
      <c r="H210" s="259">
        <f t="shared" si="186"/>
        <v>0</v>
      </c>
      <c r="I210" s="259">
        <f t="shared" si="186"/>
        <v>0</v>
      </c>
      <c r="J210" s="259">
        <f t="shared" si="186"/>
        <v>0</v>
      </c>
      <c r="K210" s="259">
        <f t="shared" si="186"/>
        <v>0</v>
      </c>
      <c r="L210" s="259">
        <f t="shared" si="186"/>
        <v>0</v>
      </c>
      <c r="M210" s="259">
        <f t="shared" si="186"/>
        <v>0</v>
      </c>
      <c r="N210" s="259">
        <f t="shared" si="186"/>
        <v>0</v>
      </c>
      <c r="O210" s="259">
        <f t="shared" si="186"/>
        <v>0</v>
      </c>
      <c r="P210" s="259">
        <f t="shared" si="186"/>
        <v>0</v>
      </c>
      <c r="Q210" s="259">
        <f t="shared" si="186"/>
        <v>0</v>
      </c>
      <c r="R210" s="259">
        <f t="shared" si="186"/>
        <v>0</v>
      </c>
      <c r="S210" s="259">
        <f t="shared" si="186"/>
        <v>0</v>
      </c>
      <c r="T210" s="259">
        <f t="shared" si="186"/>
        <v>0</v>
      </c>
      <c r="U210" s="259">
        <f t="shared" si="186"/>
        <v>0</v>
      </c>
      <c r="V210" s="259">
        <f t="shared" si="186"/>
        <v>0</v>
      </c>
      <c r="W210" s="259">
        <f t="shared" si="186"/>
        <v>0</v>
      </c>
      <c r="X210" s="259">
        <f t="shared" si="186"/>
        <v>0</v>
      </c>
      <c r="Y210" s="259">
        <f t="shared" si="186"/>
        <v>0</v>
      </c>
      <c r="Z210" s="259">
        <f t="shared" si="186"/>
        <v>0</v>
      </c>
      <c r="AA210" s="259">
        <f t="shared" si="186"/>
        <v>0</v>
      </c>
      <c r="AB210" s="259">
        <f t="shared" si="186"/>
        <v>0</v>
      </c>
      <c r="AC210" s="259">
        <f t="shared" si="186"/>
        <v>0</v>
      </c>
      <c r="AD210" s="259">
        <f t="shared" si="186"/>
        <v>0</v>
      </c>
      <c r="AE210" s="259">
        <f t="shared" si="186"/>
        <v>0</v>
      </c>
      <c r="AF210" s="259">
        <f t="shared" si="186"/>
        <v>0</v>
      </c>
      <c r="AG210" s="259">
        <f t="shared" si="186"/>
        <v>0</v>
      </c>
      <c r="AH210" s="259">
        <f t="shared" si="186"/>
        <v>0</v>
      </c>
      <c r="AI210" s="259">
        <f t="shared" si="186"/>
        <v>81</v>
      </c>
      <c r="AJ210" s="259">
        <f t="shared" si="186"/>
        <v>0</v>
      </c>
      <c r="AK210" s="131">
        <f>SUM(F210:AJ210)</f>
        <v>81</v>
      </c>
      <c r="AL210" s="32"/>
      <c r="AM210" s="32"/>
      <c r="AO210" s="227">
        <v>35</v>
      </c>
      <c r="AP210" s="42">
        <f t="shared" si="178"/>
        <v>0</v>
      </c>
      <c r="AQ210" s="21" t="str">
        <f t="shared" si="175"/>
        <v>解体</v>
      </c>
      <c r="AR210" s="51">
        <f t="shared" si="173"/>
        <v>81</v>
      </c>
      <c r="AT210" s="246" t="s">
        <v>60</v>
      </c>
      <c r="AU210" s="60"/>
      <c r="AV210" s="60"/>
      <c r="AW210" s="60"/>
      <c r="AX210" s="60"/>
    </row>
    <row r="211" spans="1:56" ht="19.5" hidden="1" thickBot="1">
      <c r="A211" s="9">
        <v>1</v>
      </c>
      <c r="B211" s="379"/>
      <c r="C211" s="153" t="s">
        <v>22</v>
      </c>
      <c r="D211" s="153"/>
      <c r="E211" s="68"/>
      <c r="F211" s="260">
        <f t="shared" ref="F211:AJ211" si="187">E211+F207-F210</f>
        <v>0</v>
      </c>
      <c r="G211" s="260">
        <f t="shared" si="187"/>
        <v>0</v>
      </c>
      <c r="H211" s="260">
        <f t="shared" si="187"/>
        <v>0</v>
      </c>
      <c r="I211" s="260">
        <f t="shared" si="187"/>
        <v>0</v>
      </c>
      <c r="J211" s="260">
        <f t="shared" si="187"/>
        <v>0</v>
      </c>
      <c r="K211" s="260">
        <f t="shared" si="187"/>
        <v>0</v>
      </c>
      <c r="L211" s="260">
        <f t="shared" si="187"/>
        <v>0</v>
      </c>
      <c r="M211" s="260">
        <f t="shared" si="187"/>
        <v>0</v>
      </c>
      <c r="N211" s="260">
        <f t="shared" si="187"/>
        <v>0</v>
      </c>
      <c r="O211" s="260">
        <f t="shared" si="187"/>
        <v>0</v>
      </c>
      <c r="P211" s="260">
        <f t="shared" si="187"/>
        <v>0</v>
      </c>
      <c r="Q211" s="260">
        <f t="shared" si="187"/>
        <v>0</v>
      </c>
      <c r="R211" s="260">
        <f t="shared" si="187"/>
        <v>0</v>
      </c>
      <c r="S211" s="260">
        <f t="shared" si="187"/>
        <v>0</v>
      </c>
      <c r="T211" s="260">
        <f t="shared" si="187"/>
        <v>0</v>
      </c>
      <c r="U211" s="260">
        <f t="shared" si="187"/>
        <v>0</v>
      </c>
      <c r="V211" s="260">
        <f t="shared" si="187"/>
        <v>0</v>
      </c>
      <c r="W211" s="260">
        <f t="shared" si="187"/>
        <v>0</v>
      </c>
      <c r="X211" s="260">
        <f t="shared" si="187"/>
        <v>0</v>
      </c>
      <c r="Y211" s="260">
        <f t="shared" si="187"/>
        <v>0</v>
      </c>
      <c r="Z211" s="260">
        <f t="shared" si="187"/>
        <v>0</v>
      </c>
      <c r="AA211" s="260">
        <f t="shared" si="187"/>
        <v>0</v>
      </c>
      <c r="AB211" s="260">
        <f t="shared" si="187"/>
        <v>0</v>
      </c>
      <c r="AC211" s="260">
        <f t="shared" si="187"/>
        <v>0</v>
      </c>
      <c r="AD211" s="260">
        <f t="shared" si="187"/>
        <v>0</v>
      </c>
      <c r="AE211" s="260">
        <f t="shared" si="187"/>
        <v>0</v>
      </c>
      <c r="AF211" s="260">
        <f t="shared" si="187"/>
        <v>0</v>
      </c>
      <c r="AG211" s="260">
        <f t="shared" si="187"/>
        <v>0</v>
      </c>
      <c r="AH211" s="260">
        <f t="shared" si="187"/>
        <v>0</v>
      </c>
      <c r="AI211" s="260">
        <f t="shared" si="187"/>
        <v>-81</v>
      </c>
      <c r="AJ211" s="260">
        <f t="shared" si="187"/>
        <v>-81</v>
      </c>
      <c r="AK211" s="132"/>
      <c r="AL211" s="32"/>
      <c r="AM211" s="32"/>
      <c r="AO211" s="227"/>
      <c r="AP211" s="42">
        <f t="shared" si="178"/>
        <v>0</v>
      </c>
      <c r="AQ211" s="22" t="str">
        <f t="shared" si="175"/>
        <v>解体在庫</v>
      </c>
      <c r="AR211" s="52">
        <f t="shared" si="173"/>
        <v>0</v>
      </c>
      <c r="AT211" s="246" t="s">
        <v>60</v>
      </c>
      <c r="AU211" s="60"/>
      <c r="AV211" s="60"/>
      <c r="AW211" s="60"/>
      <c r="AX211" s="60"/>
    </row>
    <row r="212" spans="1:56" ht="19.5" hidden="1" thickBot="1">
      <c r="A212" s="9">
        <v>1</v>
      </c>
      <c r="B212" s="380"/>
      <c r="C212" s="138" t="s">
        <v>23</v>
      </c>
      <c r="D212" s="138"/>
      <c r="E212" s="215"/>
      <c r="F212" s="262">
        <f t="shared" ref="F212:AJ212" si="188">E212+F207-F208-F209</f>
        <v>0</v>
      </c>
      <c r="G212" s="262">
        <f t="shared" si="188"/>
        <v>0</v>
      </c>
      <c r="H212" s="262">
        <f t="shared" si="188"/>
        <v>0</v>
      </c>
      <c r="I212" s="262">
        <f t="shared" si="188"/>
        <v>0</v>
      </c>
      <c r="J212" s="262">
        <f t="shared" si="188"/>
        <v>0</v>
      </c>
      <c r="K212" s="262">
        <f t="shared" si="188"/>
        <v>0</v>
      </c>
      <c r="L212" s="262">
        <f t="shared" si="188"/>
        <v>0</v>
      </c>
      <c r="M212" s="262">
        <f t="shared" si="188"/>
        <v>0</v>
      </c>
      <c r="N212" s="262">
        <f t="shared" si="188"/>
        <v>0</v>
      </c>
      <c r="O212" s="262">
        <f t="shared" si="188"/>
        <v>0</v>
      </c>
      <c r="P212" s="262">
        <f t="shared" si="188"/>
        <v>0</v>
      </c>
      <c r="Q212" s="262">
        <f t="shared" si="188"/>
        <v>0</v>
      </c>
      <c r="R212" s="262">
        <f t="shared" si="188"/>
        <v>0</v>
      </c>
      <c r="S212" s="262">
        <f t="shared" si="188"/>
        <v>0</v>
      </c>
      <c r="T212" s="262">
        <f t="shared" si="188"/>
        <v>0</v>
      </c>
      <c r="U212" s="262">
        <f t="shared" si="188"/>
        <v>0</v>
      </c>
      <c r="V212" s="262">
        <f t="shared" si="188"/>
        <v>0</v>
      </c>
      <c r="W212" s="262">
        <f t="shared" si="188"/>
        <v>0</v>
      </c>
      <c r="X212" s="262">
        <f t="shared" si="188"/>
        <v>0</v>
      </c>
      <c r="Y212" s="262">
        <f t="shared" si="188"/>
        <v>0</v>
      </c>
      <c r="Z212" s="262">
        <f t="shared" si="188"/>
        <v>0</v>
      </c>
      <c r="AA212" s="262">
        <f t="shared" si="188"/>
        <v>0</v>
      </c>
      <c r="AB212" s="262">
        <f t="shared" si="188"/>
        <v>0</v>
      </c>
      <c r="AC212" s="262">
        <f t="shared" si="188"/>
        <v>0</v>
      </c>
      <c r="AD212" s="262">
        <f t="shared" si="188"/>
        <v>0</v>
      </c>
      <c r="AE212" s="262">
        <f t="shared" si="188"/>
        <v>0</v>
      </c>
      <c r="AF212" s="262">
        <f t="shared" si="188"/>
        <v>0</v>
      </c>
      <c r="AG212" s="262">
        <f t="shared" si="188"/>
        <v>0</v>
      </c>
      <c r="AH212" s="262">
        <f t="shared" si="188"/>
        <v>0</v>
      </c>
      <c r="AI212" s="262">
        <f t="shared" si="188"/>
        <v>0</v>
      </c>
      <c r="AJ212" s="262">
        <f t="shared" si="188"/>
        <v>0</v>
      </c>
      <c r="AK212" s="222">
        <f>AJ212</f>
        <v>0</v>
      </c>
      <c r="AL212" s="33"/>
      <c r="AM212" s="33"/>
      <c r="AN212" s="9">
        <f>AK212-AL208</f>
        <v>0</v>
      </c>
      <c r="AO212" s="227">
        <v>139</v>
      </c>
      <c r="AP212" s="53">
        <f t="shared" si="178"/>
        <v>0</v>
      </c>
      <c r="AQ212" s="24" t="str">
        <f t="shared" si="175"/>
        <v>完成品在庫</v>
      </c>
      <c r="AR212" s="54">
        <f t="shared" si="173"/>
        <v>0</v>
      </c>
      <c r="AT212" s="246" t="s">
        <v>60</v>
      </c>
      <c r="AU212" s="60"/>
      <c r="AV212" s="60"/>
      <c r="AW212" s="60"/>
      <c r="AX212" s="60"/>
      <c r="BD212" s="250">
        <f>MIN(F212:AJ212)</f>
        <v>0</v>
      </c>
    </row>
    <row r="213" spans="1:56" ht="19.5" hidden="1" thickBot="1">
      <c r="A213" s="9">
        <v>1</v>
      </c>
      <c r="B213" s="387"/>
      <c r="C213" s="99" t="s">
        <v>12</v>
      </c>
      <c r="D213" s="99"/>
      <c r="E213" s="89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  <c r="AA213" s="266"/>
      <c r="AB213" s="266"/>
      <c r="AC213" s="266"/>
      <c r="AD213" s="266"/>
      <c r="AE213" s="266"/>
      <c r="AF213" s="266"/>
      <c r="AG213" s="266"/>
      <c r="AH213" s="266"/>
      <c r="AI213" s="266"/>
      <c r="AJ213" s="266"/>
      <c r="AK213" s="100">
        <f>SUM(F213:AJ213)</f>
        <v>0</v>
      </c>
      <c r="AL213" s="96">
        <f>ROUNDUP(AL220/0.92,0)</f>
        <v>0</v>
      </c>
      <c r="AM213" s="96">
        <f>ROUNDUP(AM220/0.92,0)</f>
        <v>0</v>
      </c>
      <c r="AN213" s="251"/>
      <c r="AO213" s="227">
        <v>0</v>
      </c>
      <c r="AP213" s="40">
        <f>B213</f>
        <v>0</v>
      </c>
      <c r="AQ213" s="29" t="str">
        <f t="shared" si="175"/>
        <v>素材納入計画</v>
      </c>
      <c r="AR213" s="41">
        <f t="shared" si="173"/>
        <v>0</v>
      </c>
      <c r="AT213" s="247" t="s">
        <v>59</v>
      </c>
      <c r="AU213" s="60"/>
      <c r="AV213" s="60"/>
      <c r="AW213" s="60"/>
      <c r="AX213" s="60"/>
    </row>
    <row r="214" spans="1:56" ht="19.5" hidden="1" thickBot="1">
      <c r="A214" s="9">
        <v>1</v>
      </c>
      <c r="B214" s="382"/>
      <c r="C214" s="145" t="s">
        <v>125</v>
      </c>
      <c r="D214" s="154"/>
      <c r="E214" s="35"/>
      <c r="F214" s="256">
        <f t="shared" ref="F214:AJ214" si="189">E214+F213-F215</f>
        <v>0</v>
      </c>
      <c r="G214" s="256">
        <f t="shared" si="189"/>
        <v>0</v>
      </c>
      <c r="H214" s="256">
        <f t="shared" si="189"/>
        <v>0</v>
      </c>
      <c r="I214" s="256">
        <f t="shared" si="189"/>
        <v>0</v>
      </c>
      <c r="J214" s="256">
        <f t="shared" si="189"/>
        <v>0</v>
      </c>
      <c r="K214" s="256">
        <f t="shared" si="189"/>
        <v>0</v>
      </c>
      <c r="L214" s="256">
        <f t="shared" si="189"/>
        <v>0</v>
      </c>
      <c r="M214" s="256">
        <f t="shared" si="189"/>
        <v>0</v>
      </c>
      <c r="N214" s="256">
        <f t="shared" si="189"/>
        <v>0</v>
      </c>
      <c r="O214" s="256">
        <f t="shared" si="189"/>
        <v>0</v>
      </c>
      <c r="P214" s="256">
        <f t="shared" si="189"/>
        <v>0</v>
      </c>
      <c r="Q214" s="256">
        <f t="shared" si="189"/>
        <v>0</v>
      </c>
      <c r="R214" s="256">
        <f t="shared" si="189"/>
        <v>0</v>
      </c>
      <c r="S214" s="256">
        <f t="shared" si="189"/>
        <v>0</v>
      </c>
      <c r="T214" s="256">
        <f t="shared" si="189"/>
        <v>0</v>
      </c>
      <c r="U214" s="256">
        <f t="shared" si="189"/>
        <v>0</v>
      </c>
      <c r="V214" s="256">
        <f t="shared" si="189"/>
        <v>0</v>
      </c>
      <c r="W214" s="256">
        <f t="shared" si="189"/>
        <v>0</v>
      </c>
      <c r="X214" s="256">
        <f t="shared" si="189"/>
        <v>0</v>
      </c>
      <c r="Y214" s="256">
        <f t="shared" si="189"/>
        <v>0</v>
      </c>
      <c r="Z214" s="256">
        <f t="shared" si="189"/>
        <v>0</v>
      </c>
      <c r="AA214" s="256">
        <f t="shared" si="189"/>
        <v>0</v>
      </c>
      <c r="AB214" s="256">
        <f t="shared" si="189"/>
        <v>0</v>
      </c>
      <c r="AC214" s="256">
        <f t="shared" si="189"/>
        <v>0</v>
      </c>
      <c r="AD214" s="256">
        <f t="shared" si="189"/>
        <v>0</v>
      </c>
      <c r="AE214" s="256">
        <f t="shared" si="189"/>
        <v>0</v>
      </c>
      <c r="AF214" s="256">
        <f t="shared" si="189"/>
        <v>0</v>
      </c>
      <c r="AG214" s="256">
        <f t="shared" si="189"/>
        <v>0</v>
      </c>
      <c r="AH214" s="256">
        <f t="shared" si="189"/>
        <v>0</v>
      </c>
      <c r="AI214" s="256">
        <f t="shared" si="189"/>
        <v>0</v>
      </c>
      <c r="AJ214" s="256">
        <f t="shared" si="189"/>
        <v>0</v>
      </c>
      <c r="AK214" s="169">
        <f>AJ214</f>
        <v>0</v>
      </c>
      <c r="AL214" s="32"/>
      <c r="AM214" s="32"/>
      <c r="AO214" s="227">
        <v>0</v>
      </c>
      <c r="AP214" s="42">
        <f t="shared" ref="AP214:AP225" si="190">AP213</f>
        <v>0</v>
      </c>
      <c r="AQ214" s="14" t="str">
        <f t="shared" si="175"/>
        <v>素材在庫計画</v>
      </c>
      <c r="AR214" s="43">
        <f t="shared" si="173"/>
        <v>0</v>
      </c>
      <c r="AT214" s="246" t="s">
        <v>60</v>
      </c>
      <c r="AU214" s="60"/>
      <c r="AV214" s="60"/>
      <c r="AW214" s="60"/>
      <c r="AX214" s="60"/>
    </row>
    <row r="215" spans="1:56" ht="19.5" hidden="1" thickBot="1">
      <c r="A215" s="9">
        <v>1</v>
      </c>
      <c r="B215" s="378"/>
      <c r="C215" s="135" t="s">
        <v>14</v>
      </c>
      <c r="D215" s="135"/>
      <c r="E215" s="90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  <c r="AD215" s="255"/>
      <c r="AE215" s="255"/>
      <c r="AF215" s="255"/>
      <c r="AG215" s="255"/>
      <c r="AH215" s="255"/>
      <c r="AI215" s="255"/>
      <c r="AJ215" s="255"/>
      <c r="AK215" s="117">
        <f>SUM(E215:AJ215)</f>
        <v>0</v>
      </c>
      <c r="AL215" s="123"/>
      <c r="AM215" s="123"/>
      <c r="AN215" s="211"/>
      <c r="AO215" s="227">
        <v>0</v>
      </c>
      <c r="AP215" s="42">
        <f t="shared" si="190"/>
        <v>0</v>
      </c>
      <c r="AQ215" s="16" t="str">
        <f t="shared" si="175"/>
        <v>圧検加工計画</v>
      </c>
      <c r="AR215" s="44">
        <f t="shared" si="173"/>
        <v>0</v>
      </c>
      <c r="AT215" s="248" t="s">
        <v>61</v>
      </c>
      <c r="AU215" s="60"/>
      <c r="AV215" s="60"/>
      <c r="AW215" s="60"/>
      <c r="AX215" s="60"/>
    </row>
    <row r="216" spans="1:56" ht="19.5" hidden="1" thickBot="1">
      <c r="A216" s="9">
        <v>0</v>
      </c>
      <c r="B216" s="378"/>
      <c r="C216" s="146" t="s">
        <v>15</v>
      </c>
      <c r="D216" s="147">
        <v>0.08</v>
      </c>
      <c r="E216" s="80"/>
      <c r="F216" s="257">
        <f>ROUND(F215*$D216,0)</f>
        <v>0</v>
      </c>
      <c r="G216" s="257">
        <f>ROUND(G215*$D216,0)</f>
        <v>0</v>
      </c>
      <c r="H216" s="257">
        <f>ROUND(H215*$D216,0)</f>
        <v>0</v>
      </c>
      <c r="I216" s="257">
        <f>ROUND(I215*$D216,0)</f>
        <v>0</v>
      </c>
      <c r="J216" s="257">
        <f>ROUND(J215*$D216,0)</f>
        <v>0</v>
      </c>
      <c r="K216" s="257">
        <f t="shared" ref="K216:P216" si="191">ROUND(K215*$D216,0)</f>
        <v>0</v>
      </c>
      <c r="L216" s="257">
        <f t="shared" si="191"/>
        <v>0</v>
      </c>
      <c r="M216" s="257">
        <f t="shared" si="191"/>
        <v>0</v>
      </c>
      <c r="N216" s="257">
        <f t="shared" si="191"/>
        <v>0</v>
      </c>
      <c r="O216" s="257">
        <f t="shared" si="191"/>
        <v>0</v>
      </c>
      <c r="P216" s="257">
        <f t="shared" si="191"/>
        <v>0</v>
      </c>
      <c r="Q216" s="257">
        <f t="shared" ref="Q216:AI216" si="192">ROUND(Q215*$D216,0)</f>
        <v>0</v>
      </c>
      <c r="R216" s="257">
        <f t="shared" si="192"/>
        <v>0</v>
      </c>
      <c r="S216" s="257">
        <f t="shared" si="192"/>
        <v>0</v>
      </c>
      <c r="T216" s="257">
        <f t="shared" si="192"/>
        <v>0</v>
      </c>
      <c r="U216" s="257">
        <f t="shared" si="192"/>
        <v>0</v>
      </c>
      <c r="V216" s="257">
        <f t="shared" si="192"/>
        <v>0</v>
      </c>
      <c r="W216" s="257">
        <f t="shared" si="192"/>
        <v>0</v>
      </c>
      <c r="X216" s="257">
        <f t="shared" si="192"/>
        <v>0</v>
      </c>
      <c r="Y216" s="257">
        <f t="shared" si="192"/>
        <v>0</v>
      </c>
      <c r="Z216" s="257">
        <f t="shared" si="192"/>
        <v>0</v>
      </c>
      <c r="AA216" s="257">
        <f t="shared" si="192"/>
        <v>0</v>
      </c>
      <c r="AB216" s="257">
        <f t="shared" si="192"/>
        <v>0</v>
      </c>
      <c r="AC216" s="257">
        <f t="shared" si="192"/>
        <v>0</v>
      </c>
      <c r="AD216" s="257">
        <f t="shared" si="192"/>
        <v>0</v>
      </c>
      <c r="AE216" s="257">
        <f t="shared" si="192"/>
        <v>0</v>
      </c>
      <c r="AF216" s="257">
        <f t="shared" si="192"/>
        <v>0</v>
      </c>
      <c r="AG216" s="257">
        <f t="shared" si="192"/>
        <v>0</v>
      </c>
      <c r="AH216" s="257">
        <f t="shared" si="192"/>
        <v>0</v>
      </c>
      <c r="AI216" s="257">
        <f t="shared" si="192"/>
        <v>0</v>
      </c>
      <c r="AJ216" s="257">
        <f>ROUND(AJ215*$D216,0)</f>
        <v>0</v>
      </c>
      <c r="AK216" s="128">
        <f>SUM(F216:AJ216)</f>
        <v>0</v>
      </c>
      <c r="AL216" s="32"/>
      <c r="AM216" s="32"/>
      <c r="AO216" s="227">
        <v>0</v>
      </c>
      <c r="AP216" s="42">
        <f t="shared" si="190"/>
        <v>0</v>
      </c>
      <c r="AQ216" s="17" t="str">
        <f t="shared" si="175"/>
        <v>一次漏れ数</v>
      </c>
      <c r="AR216" s="45">
        <f t="shared" si="173"/>
        <v>0</v>
      </c>
      <c r="AT216" s="246" t="s">
        <v>60</v>
      </c>
      <c r="AU216" s="60"/>
      <c r="AV216" s="60"/>
      <c r="AW216" s="60"/>
      <c r="AX216" s="60"/>
    </row>
    <row r="217" spans="1:56" ht="19.5" hidden="1" thickBot="1">
      <c r="A217" s="9">
        <v>0</v>
      </c>
      <c r="B217" s="378"/>
      <c r="C217" s="148" t="s">
        <v>16</v>
      </c>
      <c r="D217" s="149"/>
      <c r="E217" s="66"/>
      <c r="F217" s="255">
        <f t="shared" ref="F217:AJ217" si="193">E217+F216-F218</f>
        <v>0</v>
      </c>
      <c r="G217" s="255">
        <f t="shared" si="193"/>
        <v>0</v>
      </c>
      <c r="H217" s="255">
        <f t="shared" si="193"/>
        <v>0</v>
      </c>
      <c r="I217" s="255">
        <f t="shared" si="193"/>
        <v>0</v>
      </c>
      <c r="J217" s="255">
        <f t="shared" si="193"/>
        <v>0</v>
      </c>
      <c r="K217" s="255">
        <f t="shared" si="193"/>
        <v>0</v>
      </c>
      <c r="L217" s="255">
        <f t="shared" si="193"/>
        <v>0</v>
      </c>
      <c r="M217" s="255">
        <f t="shared" si="193"/>
        <v>0</v>
      </c>
      <c r="N217" s="255">
        <f t="shared" si="193"/>
        <v>0</v>
      </c>
      <c r="O217" s="255">
        <f t="shared" si="193"/>
        <v>0</v>
      </c>
      <c r="P217" s="255">
        <f t="shared" si="193"/>
        <v>0</v>
      </c>
      <c r="Q217" s="255">
        <f t="shared" si="193"/>
        <v>0</v>
      </c>
      <c r="R217" s="255">
        <f t="shared" si="193"/>
        <v>0</v>
      </c>
      <c r="S217" s="255">
        <f t="shared" si="193"/>
        <v>0</v>
      </c>
      <c r="T217" s="255">
        <f t="shared" si="193"/>
        <v>0</v>
      </c>
      <c r="U217" s="255">
        <f t="shared" si="193"/>
        <v>0</v>
      </c>
      <c r="V217" s="255">
        <f t="shared" si="193"/>
        <v>0</v>
      </c>
      <c r="W217" s="255">
        <f t="shared" si="193"/>
        <v>0</v>
      </c>
      <c r="X217" s="255">
        <f t="shared" si="193"/>
        <v>0</v>
      </c>
      <c r="Y217" s="255">
        <f t="shared" si="193"/>
        <v>0</v>
      </c>
      <c r="Z217" s="255">
        <f t="shared" si="193"/>
        <v>0</v>
      </c>
      <c r="AA217" s="255">
        <f t="shared" si="193"/>
        <v>0</v>
      </c>
      <c r="AB217" s="255">
        <f t="shared" si="193"/>
        <v>0</v>
      </c>
      <c r="AC217" s="255">
        <f t="shared" si="193"/>
        <v>0</v>
      </c>
      <c r="AD217" s="255">
        <f t="shared" si="193"/>
        <v>0</v>
      </c>
      <c r="AE217" s="255">
        <f t="shared" si="193"/>
        <v>0</v>
      </c>
      <c r="AF217" s="255">
        <f t="shared" si="193"/>
        <v>0</v>
      </c>
      <c r="AG217" s="255">
        <f t="shared" si="193"/>
        <v>0</v>
      </c>
      <c r="AH217" s="255">
        <f t="shared" si="193"/>
        <v>0</v>
      </c>
      <c r="AI217" s="255">
        <f t="shared" si="193"/>
        <v>0</v>
      </c>
      <c r="AJ217" s="255">
        <f t="shared" si="193"/>
        <v>0</v>
      </c>
      <c r="AK217" s="129">
        <f>AJ217</f>
        <v>0</v>
      </c>
      <c r="AL217" s="32"/>
      <c r="AM217" s="32"/>
      <c r="AO217" s="227">
        <v>0</v>
      </c>
      <c r="AP217" s="42">
        <f t="shared" si="190"/>
        <v>0</v>
      </c>
      <c r="AQ217" s="18" t="str">
        <f t="shared" si="175"/>
        <v>一次漏れ在庫</v>
      </c>
      <c r="AR217" s="46">
        <f t="shared" si="173"/>
        <v>0</v>
      </c>
      <c r="AT217" s="246" t="s">
        <v>60</v>
      </c>
      <c r="AU217" s="60"/>
      <c r="AV217" s="60"/>
      <c r="AW217" s="60"/>
      <c r="AX217" s="60"/>
    </row>
    <row r="218" spans="1:56" ht="19.5" hidden="1" thickBot="1">
      <c r="A218" s="9">
        <v>0</v>
      </c>
      <c r="B218" s="378"/>
      <c r="C218" s="148" t="s">
        <v>17</v>
      </c>
      <c r="D218" s="149"/>
      <c r="E218" s="80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55"/>
      <c r="AG218" s="255"/>
      <c r="AH218" s="255"/>
      <c r="AI218" s="255"/>
      <c r="AJ218" s="255"/>
      <c r="AK218" s="129">
        <f>SUM(F218:AJ218)</f>
        <v>0</v>
      </c>
      <c r="AL218" s="32"/>
      <c r="AM218" s="32"/>
      <c r="AO218" s="227">
        <v>0</v>
      </c>
      <c r="AP218" s="42">
        <f t="shared" si="190"/>
        <v>0</v>
      </c>
      <c r="AQ218" s="18" t="str">
        <f t="shared" si="175"/>
        <v>二次圧検計画</v>
      </c>
      <c r="AR218" s="46">
        <f t="shared" si="173"/>
        <v>0</v>
      </c>
      <c r="AT218" s="246" t="s">
        <v>60</v>
      </c>
      <c r="AU218" s="60"/>
      <c r="AV218" s="60"/>
      <c r="AW218" s="60"/>
      <c r="AX218" s="60"/>
    </row>
    <row r="219" spans="1:56" ht="19.5" hidden="1" thickBot="1">
      <c r="A219" s="9">
        <v>0</v>
      </c>
      <c r="B219" s="378"/>
      <c r="C219" s="150" t="s">
        <v>18</v>
      </c>
      <c r="D219" s="151">
        <v>0.5</v>
      </c>
      <c r="E219" s="81"/>
      <c r="F219" s="258">
        <f>ROUND(F218*$D219,0)</f>
        <v>0</v>
      </c>
      <c r="G219" s="258">
        <f>ROUND(G218*$D219,0)</f>
        <v>0</v>
      </c>
      <c r="H219" s="258">
        <f>ROUND(H218*$D219,0)</f>
        <v>0</v>
      </c>
      <c r="I219" s="258">
        <f>ROUND(I218*$D219,0)</f>
        <v>0</v>
      </c>
      <c r="J219" s="258">
        <f>ROUND(J218*$D219,0)</f>
        <v>0</v>
      </c>
      <c r="K219" s="258">
        <f t="shared" ref="K219:P219" si="194">ROUND(K218*$D219,0)</f>
        <v>0</v>
      </c>
      <c r="L219" s="258">
        <f t="shared" si="194"/>
        <v>0</v>
      </c>
      <c r="M219" s="258">
        <f t="shared" si="194"/>
        <v>0</v>
      </c>
      <c r="N219" s="258">
        <f t="shared" si="194"/>
        <v>0</v>
      </c>
      <c r="O219" s="258">
        <f t="shared" si="194"/>
        <v>0</v>
      </c>
      <c r="P219" s="258">
        <f t="shared" si="194"/>
        <v>0</v>
      </c>
      <c r="Q219" s="258">
        <f t="shared" ref="Q219:AI219" si="195">ROUND(Q218*$D219,0)</f>
        <v>0</v>
      </c>
      <c r="R219" s="258">
        <f t="shared" si="195"/>
        <v>0</v>
      </c>
      <c r="S219" s="258">
        <f t="shared" si="195"/>
        <v>0</v>
      </c>
      <c r="T219" s="258">
        <f t="shared" si="195"/>
        <v>0</v>
      </c>
      <c r="U219" s="258">
        <f t="shared" si="195"/>
        <v>0</v>
      </c>
      <c r="V219" s="258">
        <f t="shared" si="195"/>
        <v>0</v>
      </c>
      <c r="W219" s="258">
        <f t="shared" si="195"/>
        <v>0</v>
      </c>
      <c r="X219" s="258">
        <f t="shared" si="195"/>
        <v>0</v>
      </c>
      <c r="Y219" s="258">
        <f t="shared" si="195"/>
        <v>0</v>
      </c>
      <c r="Z219" s="258">
        <f t="shared" si="195"/>
        <v>0</v>
      </c>
      <c r="AA219" s="258">
        <f t="shared" si="195"/>
        <v>0</v>
      </c>
      <c r="AB219" s="258">
        <f t="shared" si="195"/>
        <v>0</v>
      </c>
      <c r="AC219" s="258">
        <f t="shared" si="195"/>
        <v>0</v>
      </c>
      <c r="AD219" s="258">
        <f t="shared" si="195"/>
        <v>0</v>
      </c>
      <c r="AE219" s="258">
        <f t="shared" si="195"/>
        <v>0</v>
      </c>
      <c r="AF219" s="258">
        <f t="shared" si="195"/>
        <v>0</v>
      </c>
      <c r="AG219" s="258">
        <f t="shared" si="195"/>
        <v>0</v>
      </c>
      <c r="AH219" s="258">
        <f t="shared" si="195"/>
        <v>0</v>
      </c>
      <c r="AI219" s="258">
        <f t="shared" si="195"/>
        <v>0</v>
      </c>
      <c r="AJ219" s="258">
        <f>ROUND(AJ218*$D219,0)</f>
        <v>0</v>
      </c>
      <c r="AK219" s="130">
        <f>SUM(F219:AJ219)</f>
        <v>0</v>
      </c>
      <c r="AL219" s="32"/>
      <c r="AM219" s="32"/>
      <c r="AO219" s="227">
        <v>0</v>
      </c>
      <c r="AP219" s="42">
        <f t="shared" si="190"/>
        <v>0</v>
      </c>
      <c r="AQ219" s="14" t="str">
        <f t="shared" si="175"/>
        <v>二次漏れ数（廃却）</v>
      </c>
      <c r="AR219" s="47">
        <f t="shared" si="173"/>
        <v>0</v>
      </c>
      <c r="AT219" s="246" t="s">
        <v>60</v>
      </c>
      <c r="AU219" s="60"/>
      <c r="AV219" s="60"/>
      <c r="AW219" s="60"/>
      <c r="AX219" s="60"/>
    </row>
    <row r="220" spans="1:56" ht="19.5" hidden="1" thickBot="1">
      <c r="A220" s="9">
        <v>1</v>
      </c>
      <c r="B220" s="327"/>
      <c r="C220" s="135" t="s">
        <v>19</v>
      </c>
      <c r="D220" s="136">
        <f>1-D216</f>
        <v>0.92</v>
      </c>
      <c r="E220" s="90"/>
      <c r="F220" s="255">
        <f>(F215-F216)+(F218-F219)</f>
        <v>0</v>
      </c>
      <c r="G220" s="255">
        <f>(G215-G216)+(G218-G219)</f>
        <v>0</v>
      </c>
      <c r="H220" s="255">
        <f>(H215-H216)+(H218-H219)</f>
        <v>0</v>
      </c>
      <c r="I220" s="255">
        <f>(I215-I216)+(I218-I219)</f>
        <v>0</v>
      </c>
      <c r="J220" s="255">
        <f>(J215-J216)+(J218-J219)</f>
        <v>0</v>
      </c>
      <c r="K220" s="255">
        <f t="shared" ref="K220:P220" si="196">(K215-K216)+(K218-K219)</f>
        <v>0</v>
      </c>
      <c r="L220" s="255">
        <f t="shared" si="196"/>
        <v>0</v>
      </c>
      <c r="M220" s="255">
        <f t="shared" si="196"/>
        <v>0</v>
      </c>
      <c r="N220" s="255">
        <f t="shared" si="196"/>
        <v>0</v>
      </c>
      <c r="O220" s="255">
        <f t="shared" si="196"/>
        <v>0</v>
      </c>
      <c r="P220" s="255">
        <f t="shared" si="196"/>
        <v>0</v>
      </c>
      <c r="Q220" s="255">
        <f t="shared" ref="Q220:AI220" si="197">(Q215-Q216)+(Q218-Q219)</f>
        <v>0</v>
      </c>
      <c r="R220" s="255">
        <f t="shared" si="197"/>
        <v>0</v>
      </c>
      <c r="S220" s="255">
        <f t="shared" si="197"/>
        <v>0</v>
      </c>
      <c r="T220" s="255">
        <f t="shared" si="197"/>
        <v>0</v>
      </c>
      <c r="U220" s="255">
        <f t="shared" si="197"/>
        <v>0</v>
      </c>
      <c r="V220" s="255">
        <f t="shared" si="197"/>
        <v>0</v>
      </c>
      <c r="W220" s="255">
        <f t="shared" si="197"/>
        <v>0</v>
      </c>
      <c r="X220" s="255">
        <f t="shared" si="197"/>
        <v>0</v>
      </c>
      <c r="Y220" s="255">
        <f t="shared" si="197"/>
        <v>0</v>
      </c>
      <c r="Z220" s="255">
        <f t="shared" si="197"/>
        <v>0</v>
      </c>
      <c r="AA220" s="255">
        <f t="shared" si="197"/>
        <v>0</v>
      </c>
      <c r="AB220" s="255">
        <f t="shared" si="197"/>
        <v>0</v>
      </c>
      <c r="AC220" s="255">
        <f t="shared" si="197"/>
        <v>0</v>
      </c>
      <c r="AD220" s="255">
        <f t="shared" si="197"/>
        <v>0</v>
      </c>
      <c r="AE220" s="255">
        <f t="shared" si="197"/>
        <v>0</v>
      </c>
      <c r="AF220" s="255">
        <f t="shared" si="197"/>
        <v>0</v>
      </c>
      <c r="AG220" s="255">
        <f t="shared" si="197"/>
        <v>0</v>
      </c>
      <c r="AH220" s="255">
        <f t="shared" si="197"/>
        <v>0</v>
      </c>
      <c r="AI220" s="255">
        <f t="shared" si="197"/>
        <v>0</v>
      </c>
      <c r="AJ220" s="255">
        <f>(AJ215-AJ216)+(AJ218-AJ219)</f>
        <v>0</v>
      </c>
      <c r="AK220" s="117">
        <f>SUM(E220:AJ220)</f>
        <v>0</v>
      </c>
      <c r="AL220" s="82">
        <f>ROUNDUP(AY220*1.1,0)</f>
        <v>0</v>
      </c>
      <c r="AM220" s="82">
        <f>ROUNDUP(AZ220*1.1,0)</f>
        <v>0</v>
      </c>
      <c r="AN220" s="211"/>
      <c r="AO220" s="227">
        <v>0</v>
      </c>
      <c r="AP220" s="42">
        <f t="shared" si="190"/>
        <v>0</v>
      </c>
      <c r="AQ220" s="11" t="str">
        <f t="shared" si="175"/>
        <v>Ｌ３加工計画</v>
      </c>
      <c r="AR220" s="48">
        <f t="shared" si="173"/>
        <v>0</v>
      </c>
      <c r="AT220" s="248" t="s">
        <v>61</v>
      </c>
      <c r="AU220" s="60"/>
      <c r="AV220" s="60"/>
      <c r="AW220" s="60"/>
      <c r="AX220" s="60"/>
      <c r="AY220" s="12">
        <f>AY362</f>
        <v>0</v>
      </c>
      <c r="AZ220" s="12">
        <f>AZ362</f>
        <v>0</v>
      </c>
    </row>
    <row r="221" spans="1:56" ht="19.5" hidden="1" thickBot="1">
      <c r="A221" s="9">
        <v>1</v>
      </c>
      <c r="B221" s="325"/>
      <c r="C221" s="109" t="s">
        <v>20</v>
      </c>
      <c r="D221" s="109"/>
      <c r="E221" s="77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257"/>
      <c r="AG221" s="257"/>
      <c r="AH221" s="257"/>
      <c r="AI221" s="257"/>
      <c r="AJ221" s="257"/>
      <c r="AK221" s="104">
        <f>SUM(F221:AJ221)</f>
        <v>0</v>
      </c>
      <c r="AL221" s="112"/>
      <c r="AM221" s="112"/>
      <c r="AN221" s="207"/>
      <c r="AO221" s="227">
        <v>2</v>
      </c>
      <c r="AP221" s="42">
        <f t="shared" si="190"/>
        <v>0</v>
      </c>
      <c r="AQ221" s="19" t="str">
        <f t="shared" si="175"/>
        <v>組立計画</v>
      </c>
      <c r="AR221" s="49">
        <f t="shared" si="173"/>
        <v>0</v>
      </c>
      <c r="AT221" s="63" t="s">
        <v>62</v>
      </c>
      <c r="AU221" s="60"/>
      <c r="AV221" s="60"/>
      <c r="AW221" s="60"/>
      <c r="AX221" s="60"/>
    </row>
    <row r="222" spans="1:56" ht="19.5" hidden="1" thickBot="1">
      <c r="A222" s="9">
        <v>1</v>
      </c>
      <c r="B222" s="325"/>
      <c r="C222" s="111" t="s">
        <v>66</v>
      </c>
      <c r="D222" s="111"/>
      <c r="E222" s="74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  <c r="AA222" s="267"/>
      <c r="AB222" s="267"/>
      <c r="AC222" s="267"/>
      <c r="AD222" s="267"/>
      <c r="AE222" s="267"/>
      <c r="AF222" s="267"/>
      <c r="AG222" s="267"/>
      <c r="AH222" s="267"/>
      <c r="AI222" s="267"/>
      <c r="AJ222" s="267"/>
      <c r="AK222" s="107">
        <f>SUM(F222:AJ222)</f>
        <v>0</v>
      </c>
      <c r="AL222" s="75"/>
      <c r="AM222" s="75"/>
      <c r="AN222" s="207"/>
      <c r="AO222" s="227">
        <v>0</v>
      </c>
      <c r="AP222" s="42">
        <f t="shared" si="190"/>
        <v>0</v>
      </c>
      <c r="AQ222" s="20" t="str">
        <f t="shared" si="175"/>
        <v>ＳＰ</v>
      </c>
      <c r="AR222" s="50">
        <f t="shared" si="173"/>
        <v>0</v>
      </c>
      <c r="AT222" s="63" t="s">
        <v>62</v>
      </c>
      <c r="AU222" s="60"/>
      <c r="AV222" s="60"/>
      <c r="AW222" s="60"/>
      <c r="AX222" s="60"/>
    </row>
    <row r="223" spans="1:56" ht="19.5" hidden="1" thickBot="1">
      <c r="A223" s="9">
        <v>1</v>
      </c>
      <c r="B223" s="326"/>
      <c r="C223" s="152" t="s">
        <v>21</v>
      </c>
      <c r="D223" s="152"/>
      <c r="E223" s="67"/>
      <c r="F223" s="259">
        <f t="shared" ref="F223:AJ223" si="198">SUBTOTAL(9,L221:L222)</f>
        <v>0</v>
      </c>
      <c r="G223" s="259">
        <f t="shared" si="198"/>
        <v>0</v>
      </c>
      <c r="H223" s="259">
        <f t="shared" si="198"/>
        <v>0</v>
      </c>
      <c r="I223" s="259">
        <f t="shared" si="198"/>
        <v>0</v>
      </c>
      <c r="J223" s="259">
        <f t="shared" si="198"/>
        <v>0</v>
      </c>
      <c r="K223" s="259">
        <f t="shared" si="198"/>
        <v>0</v>
      </c>
      <c r="L223" s="259">
        <f t="shared" si="198"/>
        <v>0</v>
      </c>
      <c r="M223" s="259">
        <f t="shared" si="198"/>
        <v>0</v>
      </c>
      <c r="N223" s="259">
        <f t="shared" si="198"/>
        <v>0</v>
      </c>
      <c r="O223" s="259">
        <f t="shared" si="198"/>
        <v>0</v>
      </c>
      <c r="P223" s="259">
        <f t="shared" si="198"/>
        <v>0</v>
      </c>
      <c r="Q223" s="259">
        <f t="shared" si="198"/>
        <v>0</v>
      </c>
      <c r="R223" s="259">
        <f t="shared" si="198"/>
        <v>0</v>
      </c>
      <c r="S223" s="259">
        <f t="shared" si="198"/>
        <v>0</v>
      </c>
      <c r="T223" s="259">
        <f t="shared" si="198"/>
        <v>0</v>
      </c>
      <c r="U223" s="259">
        <f t="shared" si="198"/>
        <v>0</v>
      </c>
      <c r="V223" s="259">
        <f t="shared" si="198"/>
        <v>0</v>
      </c>
      <c r="W223" s="259">
        <f t="shared" si="198"/>
        <v>0</v>
      </c>
      <c r="X223" s="259">
        <f t="shared" si="198"/>
        <v>0</v>
      </c>
      <c r="Y223" s="259">
        <f t="shared" si="198"/>
        <v>0</v>
      </c>
      <c r="Z223" s="259">
        <f t="shared" si="198"/>
        <v>0</v>
      </c>
      <c r="AA223" s="259">
        <f t="shared" si="198"/>
        <v>0</v>
      </c>
      <c r="AB223" s="259">
        <f t="shared" si="198"/>
        <v>0</v>
      </c>
      <c r="AC223" s="259">
        <f t="shared" si="198"/>
        <v>0</v>
      </c>
      <c r="AD223" s="259">
        <f t="shared" si="198"/>
        <v>0</v>
      </c>
      <c r="AE223" s="259">
        <f t="shared" si="198"/>
        <v>0</v>
      </c>
      <c r="AF223" s="259">
        <f t="shared" si="198"/>
        <v>0</v>
      </c>
      <c r="AG223" s="259">
        <f t="shared" si="198"/>
        <v>0</v>
      </c>
      <c r="AH223" s="259">
        <f t="shared" si="198"/>
        <v>0</v>
      </c>
      <c r="AI223" s="259">
        <f t="shared" si="198"/>
        <v>2</v>
      </c>
      <c r="AJ223" s="259">
        <f t="shared" si="198"/>
        <v>0</v>
      </c>
      <c r="AK223" s="131">
        <f>SUM(F223:AJ223)</f>
        <v>2</v>
      </c>
      <c r="AL223" s="32"/>
      <c r="AM223" s="32"/>
      <c r="AO223" s="227">
        <v>2</v>
      </c>
      <c r="AP223" s="42">
        <f t="shared" si="190"/>
        <v>0</v>
      </c>
      <c r="AQ223" s="21" t="str">
        <f t="shared" si="175"/>
        <v>解体</v>
      </c>
      <c r="AR223" s="51">
        <f t="shared" si="173"/>
        <v>2</v>
      </c>
      <c r="AT223" s="246" t="s">
        <v>60</v>
      </c>
      <c r="AU223" s="60"/>
      <c r="AV223" s="60"/>
      <c r="AW223" s="60"/>
      <c r="AX223" s="60"/>
    </row>
    <row r="224" spans="1:56" ht="19.5" hidden="1" thickBot="1">
      <c r="A224" s="9">
        <v>1</v>
      </c>
      <c r="B224" s="379"/>
      <c r="C224" s="153" t="s">
        <v>22</v>
      </c>
      <c r="D224" s="153"/>
      <c r="E224" s="68"/>
      <c r="F224" s="260">
        <f t="shared" ref="F224:AJ224" si="199">E224+F220-F223</f>
        <v>0</v>
      </c>
      <c r="G224" s="260">
        <f t="shared" si="199"/>
        <v>0</v>
      </c>
      <c r="H224" s="260">
        <f t="shared" si="199"/>
        <v>0</v>
      </c>
      <c r="I224" s="260">
        <f t="shared" si="199"/>
        <v>0</v>
      </c>
      <c r="J224" s="260">
        <f t="shared" si="199"/>
        <v>0</v>
      </c>
      <c r="K224" s="260">
        <f t="shared" si="199"/>
        <v>0</v>
      </c>
      <c r="L224" s="260">
        <f t="shared" si="199"/>
        <v>0</v>
      </c>
      <c r="M224" s="260">
        <f t="shared" si="199"/>
        <v>0</v>
      </c>
      <c r="N224" s="260">
        <f t="shared" si="199"/>
        <v>0</v>
      </c>
      <c r="O224" s="260">
        <f t="shared" si="199"/>
        <v>0</v>
      </c>
      <c r="P224" s="260">
        <f t="shared" si="199"/>
        <v>0</v>
      </c>
      <c r="Q224" s="260">
        <f t="shared" si="199"/>
        <v>0</v>
      </c>
      <c r="R224" s="260">
        <f t="shared" si="199"/>
        <v>0</v>
      </c>
      <c r="S224" s="260">
        <f t="shared" si="199"/>
        <v>0</v>
      </c>
      <c r="T224" s="260">
        <f t="shared" si="199"/>
        <v>0</v>
      </c>
      <c r="U224" s="260">
        <f t="shared" si="199"/>
        <v>0</v>
      </c>
      <c r="V224" s="260">
        <f t="shared" si="199"/>
        <v>0</v>
      </c>
      <c r="W224" s="260">
        <f t="shared" si="199"/>
        <v>0</v>
      </c>
      <c r="X224" s="260">
        <f t="shared" si="199"/>
        <v>0</v>
      </c>
      <c r="Y224" s="260">
        <f t="shared" si="199"/>
        <v>0</v>
      </c>
      <c r="Z224" s="260">
        <f t="shared" si="199"/>
        <v>0</v>
      </c>
      <c r="AA224" s="260">
        <f t="shared" si="199"/>
        <v>0</v>
      </c>
      <c r="AB224" s="260">
        <f t="shared" si="199"/>
        <v>0</v>
      </c>
      <c r="AC224" s="260">
        <f t="shared" si="199"/>
        <v>0</v>
      </c>
      <c r="AD224" s="260">
        <f t="shared" si="199"/>
        <v>0</v>
      </c>
      <c r="AE224" s="260">
        <f t="shared" si="199"/>
        <v>0</v>
      </c>
      <c r="AF224" s="260">
        <f t="shared" si="199"/>
        <v>0</v>
      </c>
      <c r="AG224" s="260">
        <f t="shared" si="199"/>
        <v>0</v>
      </c>
      <c r="AH224" s="260">
        <f t="shared" si="199"/>
        <v>0</v>
      </c>
      <c r="AI224" s="260">
        <f t="shared" si="199"/>
        <v>-2</v>
      </c>
      <c r="AJ224" s="260">
        <f t="shared" si="199"/>
        <v>-2</v>
      </c>
      <c r="AK224" s="132"/>
      <c r="AL224" s="32"/>
      <c r="AM224" s="32"/>
      <c r="AO224" s="227"/>
      <c r="AP224" s="42">
        <f t="shared" si="190"/>
        <v>0</v>
      </c>
      <c r="AQ224" s="22" t="str">
        <f t="shared" si="175"/>
        <v>解体在庫</v>
      </c>
      <c r="AR224" s="52">
        <f t="shared" si="173"/>
        <v>0</v>
      </c>
      <c r="AT224" s="246" t="s">
        <v>60</v>
      </c>
      <c r="AU224" s="60"/>
      <c r="AV224" s="60"/>
      <c r="AW224" s="60"/>
      <c r="AX224" s="60"/>
    </row>
    <row r="225" spans="1:56" ht="19.5" hidden="1" thickBot="1">
      <c r="A225" s="9">
        <v>1</v>
      </c>
      <c r="B225" s="380"/>
      <c r="C225" s="270" t="s">
        <v>23</v>
      </c>
      <c r="D225" s="270"/>
      <c r="E225" s="215"/>
      <c r="F225" s="261">
        <f t="shared" ref="F225:AJ225" si="200">E225+F220-F221-F222</f>
        <v>0</v>
      </c>
      <c r="G225" s="261">
        <f t="shared" si="200"/>
        <v>0</v>
      </c>
      <c r="H225" s="261">
        <f t="shared" si="200"/>
        <v>0</v>
      </c>
      <c r="I225" s="261">
        <f t="shared" si="200"/>
        <v>0</v>
      </c>
      <c r="J225" s="261">
        <f t="shared" si="200"/>
        <v>0</v>
      </c>
      <c r="K225" s="261">
        <f t="shared" si="200"/>
        <v>0</v>
      </c>
      <c r="L225" s="261">
        <f t="shared" si="200"/>
        <v>0</v>
      </c>
      <c r="M225" s="261">
        <f t="shared" si="200"/>
        <v>0</v>
      </c>
      <c r="N225" s="261">
        <f t="shared" si="200"/>
        <v>0</v>
      </c>
      <c r="O225" s="261">
        <f t="shared" si="200"/>
        <v>0</v>
      </c>
      <c r="P225" s="261">
        <f t="shared" si="200"/>
        <v>0</v>
      </c>
      <c r="Q225" s="261">
        <f t="shared" si="200"/>
        <v>0</v>
      </c>
      <c r="R225" s="261">
        <f t="shared" si="200"/>
        <v>0</v>
      </c>
      <c r="S225" s="261">
        <f t="shared" si="200"/>
        <v>0</v>
      </c>
      <c r="T225" s="261">
        <f t="shared" si="200"/>
        <v>0</v>
      </c>
      <c r="U225" s="261">
        <f t="shared" si="200"/>
        <v>0</v>
      </c>
      <c r="V225" s="261">
        <f t="shared" si="200"/>
        <v>0</v>
      </c>
      <c r="W225" s="261">
        <f t="shared" si="200"/>
        <v>0</v>
      </c>
      <c r="X225" s="261">
        <f t="shared" si="200"/>
        <v>0</v>
      </c>
      <c r="Y225" s="261">
        <f t="shared" si="200"/>
        <v>0</v>
      </c>
      <c r="Z225" s="261">
        <f t="shared" si="200"/>
        <v>0</v>
      </c>
      <c r="AA225" s="261">
        <f t="shared" si="200"/>
        <v>0</v>
      </c>
      <c r="AB225" s="261">
        <f t="shared" si="200"/>
        <v>0</v>
      </c>
      <c r="AC225" s="261">
        <f t="shared" si="200"/>
        <v>0</v>
      </c>
      <c r="AD225" s="261">
        <f t="shared" si="200"/>
        <v>0</v>
      </c>
      <c r="AE225" s="261">
        <f t="shared" si="200"/>
        <v>0</v>
      </c>
      <c r="AF225" s="261">
        <f t="shared" si="200"/>
        <v>0</v>
      </c>
      <c r="AG225" s="261">
        <f t="shared" si="200"/>
        <v>0</v>
      </c>
      <c r="AH225" s="261">
        <f t="shared" si="200"/>
        <v>0</v>
      </c>
      <c r="AI225" s="261">
        <f t="shared" si="200"/>
        <v>0</v>
      </c>
      <c r="AJ225" s="261">
        <f t="shared" si="200"/>
        <v>0</v>
      </c>
      <c r="AK225" s="221">
        <f>AJ225</f>
        <v>0</v>
      </c>
      <c r="AL225" s="32"/>
      <c r="AM225" s="32"/>
      <c r="AN225" s="9">
        <f>AK225-AL221</f>
        <v>0</v>
      </c>
      <c r="AO225" s="227">
        <v>154</v>
      </c>
      <c r="AP225" s="53">
        <f t="shared" si="190"/>
        <v>0</v>
      </c>
      <c r="AQ225" s="24" t="str">
        <f t="shared" si="175"/>
        <v>完成品在庫</v>
      </c>
      <c r="AR225" s="54">
        <f t="shared" si="173"/>
        <v>0</v>
      </c>
      <c r="AT225" s="246" t="s">
        <v>60</v>
      </c>
      <c r="AU225" s="60"/>
      <c r="AV225" s="60"/>
      <c r="AW225" s="60"/>
      <c r="AX225" s="60"/>
      <c r="BD225" s="250">
        <f>MIN(F225:AJ225)</f>
        <v>0</v>
      </c>
    </row>
    <row r="226" spans="1:56" ht="19.5" hidden="1" thickBot="1">
      <c r="A226" s="9">
        <v>1</v>
      </c>
      <c r="B226" s="387"/>
      <c r="C226" s="101" t="s">
        <v>12</v>
      </c>
      <c r="D226" s="101"/>
      <c r="E226" s="88"/>
      <c r="F226" s="263"/>
      <c r="G226" s="263"/>
      <c r="H226" s="263"/>
      <c r="I226" s="263"/>
      <c r="J226" s="263"/>
      <c r="K226" s="263"/>
      <c r="L226" s="263"/>
      <c r="M226" s="263"/>
      <c r="N226" s="263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  <c r="AE226" s="263"/>
      <c r="AF226" s="263"/>
      <c r="AG226" s="263"/>
      <c r="AH226" s="263"/>
      <c r="AI226" s="263"/>
      <c r="AJ226" s="263"/>
      <c r="AK226" s="166">
        <f>SUM(F226:AJ226)</f>
        <v>0</v>
      </c>
      <c r="AL226" s="199">
        <f>ROUNDUP(AL233/0.92,0)</f>
        <v>1355</v>
      </c>
      <c r="AM226" s="198">
        <f>ROUNDUP(AM233/0.92,0)</f>
        <v>1573</v>
      </c>
      <c r="AN226" s="251"/>
      <c r="AO226" s="227"/>
      <c r="AP226" s="40">
        <f>B226</f>
        <v>0</v>
      </c>
      <c r="AQ226" s="29" t="str">
        <f t="shared" si="175"/>
        <v>素材納入計画</v>
      </c>
      <c r="AR226" s="41">
        <f t="shared" si="173"/>
        <v>0</v>
      </c>
      <c r="AT226" s="247" t="s">
        <v>59</v>
      </c>
      <c r="AU226" s="60"/>
      <c r="AV226" s="60"/>
      <c r="AW226" s="60"/>
      <c r="AX226" s="60"/>
    </row>
    <row r="227" spans="1:56" ht="19.5" hidden="1" thickBot="1">
      <c r="A227" s="9">
        <v>1</v>
      </c>
      <c r="B227" s="382"/>
      <c r="C227" s="145" t="s">
        <v>125</v>
      </c>
      <c r="D227" s="154"/>
      <c r="E227" s="35"/>
      <c r="F227" s="256">
        <f t="shared" ref="F227:AJ227" si="201">E227+F226-F228</f>
        <v>0</v>
      </c>
      <c r="G227" s="256">
        <f t="shared" si="201"/>
        <v>0</v>
      </c>
      <c r="H227" s="256">
        <f t="shared" si="201"/>
        <v>0</v>
      </c>
      <c r="I227" s="256">
        <f t="shared" si="201"/>
        <v>0</v>
      </c>
      <c r="J227" s="256">
        <f t="shared" si="201"/>
        <v>0</v>
      </c>
      <c r="K227" s="256">
        <f t="shared" si="201"/>
        <v>0</v>
      </c>
      <c r="L227" s="256">
        <f t="shared" si="201"/>
        <v>0</v>
      </c>
      <c r="M227" s="256">
        <f t="shared" si="201"/>
        <v>0</v>
      </c>
      <c r="N227" s="256">
        <f t="shared" si="201"/>
        <v>0</v>
      </c>
      <c r="O227" s="256">
        <f t="shared" si="201"/>
        <v>0</v>
      </c>
      <c r="P227" s="256">
        <f t="shared" si="201"/>
        <v>0</v>
      </c>
      <c r="Q227" s="256">
        <f t="shared" si="201"/>
        <v>0</v>
      </c>
      <c r="R227" s="256">
        <f t="shared" si="201"/>
        <v>0</v>
      </c>
      <c r="S227" s="256">
        <f t="shared" si="201"/>
        <v>0</v>
      </c>
      <c r="T227" s="256">
        <f t="shared" si="201"/>
        <v>0</v>
      </c>
      <c r="U227" s="256">
        <f t="shared" si="201"/>
        <v>0</v>
      </c>
      <c r="V227" s="256">
        <f t="shared" si="201"/>
        <v>0</v>
      </c>
      <c r="W227" s="256">
        <f t="shared" si="201"/>
        <v>0</v>
      </c>
      <c r="X227" s="256">
        <f t="shared" si="201"/>
        <v>0</v>
      </c>
      <c r="Y227" s="256">
        <f t="shared" si="201"/>
        <v>0</v>
      </c>
      <c r="Z227" s="256">
        <f t="shared" si="201"/>
        <v>0</v>
      </c>
      <c r="AA227" s="256">
        <f t="shared" si="201"/>
        <v>0</v>
      </c>
      <c r="AB227" s="256">
        <f t="shared" si="201"/>
        <v>0</v>
      </c>
      <c r="AC227" s="256">
        <f t="shared" si="201"/>
        <v>0</v>
      </c>
      <c r="AD227" s="256">
        <f t="shared" si="201"/>
        <v>0</v>
      </c>
      <c r="AE227" s="256">
        <f t="shared" si="201"/>
        <v>0</v>
      </c>
      <c r="AF227" s="256">
        <f t="shared" si="201"/>
        <v>0</v>
      </c>
      <c r="AG227" s="256">
        <f t="shared" si="201"/>
        <v>0</v>
      </c>
      <c r="AH227" s="256">
        <f t="shared" si="201"/>
        <v>0</v>
      </c>
      <c r="AI227" s="256">
        <f t="shared" si="201"/>
        <v>0</v>
      </c>
      <c r="AJ227" s="256">
        <f t="shared" si="201"/>
        <v>0</v>
      </c>
      <c r="AK227" s="171">
        <f>AJ227</f>
        <v>0</v>
      </c>
      <c r="AL227" s="32"/>
      <c r="AM227" s="32"/>
      <c r="AO227" s="227"/>
      <c r="AP227" s="42">
        <f t="shared" ref="AP227:AP238" si="202">AP226</f>
        <v>0</v>
      </c>
      <c r="AQ227" s="14" t="str">
        <f t="shared" si="175"/>
        <v>素材在庫計画</v>
      </c>
      <c r="AR227" s="43">
        <f t="shared" si="173"/>
        <v>0</v>
      </c>
      <c r="AT227" s="246" t="s">
        <v>60</v>
      </c>
      <c r="AU227" s="60"/>
      <c r="AV227" s="60"/>
      <c r="AW227" s="60"/>
      <c r="AX227" s="60"/>
    </row>
    <row r="228" spans="1:56" ht="19.5" hidden="1" thickBot="1">
      <c r="A228" s="9">
        <v>1</v>
      </c>
      <c r="B228" s="327"/>
      <c r="C228" s="135" t="s">
        <v>14</v>
      </c>
      <c r="D228" s="135"/>
      <c r="E228" s="90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  <c r="AD228" s="255"/>
      <c r="AE228" s="255"/>
      <c r="AF228" s="255"/>
      <c r="AG228" s="255"/>
      <c r="AH228" s="255"/>
      <c r="AI228" s="255"/>
      <c r="AJ228" s="255"/>
      <c r="AK228" s="167">
        <f>SUM(E228:AJ228)</f>
        <v>0</v>
      </c>
      <c r="AL228" s="123"/>
      <c r="AM228" s="123"/>
      <c r="AN228" s="211"/>
      <c r="AO228" s="227"/>
      <c r="AP228" s="42">
        <f t="shared" si="202"/>
        <v>0</v>
      </c>
      <c r="AQ228" s="16" t="str">
        <f t="shared" si="175"/>
        <v>圧検加工計画</v>
      </c>
      <c r="AR228" s="44">
        <f t="shared" si="173"/>
        <v>0</v>
      </c>
      <c r="AT228" s="248" t="s">
        <v>61</v>
      </c>
      <c r="AU228" s="60"/>
      <c r="AV228" s="60"/>
      <c r="AW228" s="60"/>
      <c r="AX228" s="60"/>
    </row>
    <row r="229" spans="1:56" ht="19.5" hidden="1" thickBot="1">
      <c r="A229" s="9">
        <v>0</v>
      </c>
      <c r="B229" s="378"/>
      <c r="C229" s="146" t="s">
        <v>15</v>
      </c>
      <c r="D229" s="147">
        <v>0.08</v>
      </c>
      <c r="E229" s="80"/>
      <c r="F229" s="257">
        <f>ROUND(F228*$D229,0)</f>
        <v>0</v>
      </c>
      <c r="G229" s="257">
        <f>ROUND(G228*$D229,0)</f>
        <v>0</v>
      </c>
      <c r="H229" s="257">
        <f>ROUND(H228*$D229,0)</f>
        <v>0</v>
      </c>
      <c r="I229" s="257">
        <f>ROUND(I228*$D229,0)</f>
        <v>0</v>
      </c>
      <c r="J229" s="257">
        <f>ROUND(J228*$D229,0)</f>
        <v>0</v>
      </c>
      <c r="K229" s="257">
        <f t="shared" ref="K229:P229" si="203">ROUND(K228*$D229,0)</f>
        <v>0</v>
      </c>
      <c r="L229" s="257">
        <f t="shared" si="203"/>
        <v>0</v>
      </c>
      <c r="M229" s="257">
        <f t="shared" si="203"/>
        <v>0</v>
      </c>
      <c r="N229" s="257">
        <f t="shared" si="203"/>
        <v>0</v>
      </c>
      <c r="O229" s="257">
        <f t="shared" si="203"/>
        <v>0</v>
      </c>
      <c r="P229" s="257">
        <f t="shared" si="203"/>
        <v>0</v>
      </c>
      <c r="Q229" s="257">
        <f t="shared" ref="Q229:AI229" si="204">ROUND(Q228*$D229,0)</f>
        <v>0</v>
      </c>
      <c r="R229" s="257">
        <f t="shared" si="204"/>
        <v>0</v>
      </c>
      <c r="S229" s="257">
        <f t="shared" si="204"/>
        <v>0</v>
      </c>
      <c r="T229" s="257">
        <f t="shared" si="204"/>
        <v>0</v>
      </c>
      <c r="U229" s="257">
        <f t="shared" si="204"/>
        <v>0</v>
      </c>
      <c r="V229" s="257">
        <f t="shared" si="204"/>
        <v>0</v>
      </c>
      <c r="W229" s="257">
        <f t="shared" si="204"/>
        <v>0</v>
      </c>
      <c r="X229" s="257">
        <f t="shared" si="204"/>
        <v>0</v>
      </c>
      <c r="Y229" s="257">
        <f t="shared" si="204"/>
        <v>0</v>
      </c>
      <c r="Z229" s="257">
        <f t="shared" si="204"/>
        <v>0</v>
      </c>
      <c r="AA229" s="257">
        <f t="shared" si="204"/>
        <v>0</v>
      </c>
      <c r="AB229" s="257">
        <f t="shared" si="204"/>
        <v>0</v>
      </c>
      <c r="AC229" s="257">
        <f t="shared" si="204"/>
        <v>0</v>
      </c>
      <c r="AD229" s="257">
        <f t="shared" si="204"/>
        <v>0</v>
      </c>
      <c r="AE229" s="257">
        <f t="shared" si="204"/>
        <v>0</v>
      </c>
      <c r="AF229" s="257">
        <f t="shared" si="204"/>
        <v>0</v>
      </c>
      <c r="AG229" s="257">
        <f t="shared" si="204"/>
        <v>0</v>
      </c>
      <c r="AH229" s="257">
        <f t="shared" si="204"/>
        <v>0</v>
      </c>
      <c r="AI229" s="257">
        <f t="shared" si="204"/>
        <v>0</v>
      </c>
      <c r="AJ229" s="257">
        <f>ROUND(AJ228*$D229,0)</f>
        <v>0</v>
      </c>
      <c r="AK229" s="128">
        <f>SUM(F229:AJ229)</f>
        <v>0</v>
      </c>
      <c r="AL229" s="32"/>
      <c r="AM229" s="32"/>
      <c r="AO229" s="227">
        <v>193</v>
      </c>
      <c r="AP229" s="42">
        <f t="shared" si="202"/>
        <v>0</v>
      </c>
      <c r="AQ229" s="17" t="str">
        <f t="shared" si="175"/>
        <v>一次漏れ数</v>
      </c>
      <c r="AR229" s="45">
        <f t="shared" si="173"/>
        <v>0</v>
      </c>
      <c r="AT229" s="246" t="s">
        <v>60</v>
      </c>
      <c r="AU229" s="60"/>
      <c r="AV229" s="60"/>
      <c r="AW229" s="60"/>
      <c r="AX229" s="60"/>
    </row>
    <row r="230" spans="1:56" ht="19.5" hidden="1" thickBot="1">
      <c r="A230" s="9">
        <v>0</v>
      </c>
      <c r="B230" s="378"/>
      <c r="C230" s="148" t="s">
        <v>16</v>
      </c>
      <c r="D230" s="149"/>
      <c r="E230" s="66"/>
      <c r="F230" s="255">
        <f t="shared" ref="F230:AJ230" si="205">E230+F229-F231</f>
        <v>0</v>
      </c>
      <c r="G230" s="255">
        <f t="shared" si="205"/>
        <v>0</v>
      </c>
      <c r="H230" s="255">
        <f t="shared" si="205"/>
        <v>0</v>
      </c>
      <c r="I230" s="255">
        <f t="shared" si="205"/>
        <v>0</v>
      </c>
      <c r="J230" s="255">
        <f t="shared" si="205"/>
        <v>0</v>
      </c>
      <c r="K230" s="255">
        <f t="shared" si="205"/>
        <v>0</v>
      </c>
      <c r="L230" s="255">
        <f t="shared" si="205"/>
        <v>0</v>
      </c>
      <c r="M230" s="255">
        <f t="shared" si="205"/>
        <v>0</v>
      </c>
      <c r="N230" s="255">
        <f t="shared" si="205"/>
        <v>0</v>
      </c>
      <c r="O230" s="255">
        <f t="shared" si="205"/>
        <v>0</v>
      </c>
      <c r="P230" s="255">
        <f t="shared" si="205"/>
        <v>0</v>
      </c>
      <c r="Q230" s="255">
        <f t="shared" si="205"/>
        <v>0</v>
      </c>
      <c r="R230" s="255">
        <f t="shared" si="205"/>
        <v>0</v>
      </c>
      <c r="S230" s="255">
        <f t="shared" si="205"/>
        <v>0</v>
      </c>
      <c r="T230" s="255">
        <f t="shared" si="205"/>
        <v>0</v>
      </c>
      <c r="U230" s="255">
        <f t="shared" si="205"/>
        <v>0</v>
      </c>
      <c r="V230" s="255">
        <f t="shared" si="205"/>
        <v>0</v>
      </c>
      <c r="W230" s="255">
        <f t="shared" si="205"/>
        <v>0</v>
      </c>
      <c r="X230" s="255">
        <f t="shared" si="205"/>
        <v>0</v>
      </c>
      <c r="Y230" s="255">
        <f t="shared" si="205"/>
        <v>0</v>
      </c>
      <c r="Z230" s="255">
        <f t="shared" si="205"/>
        <v>0</v>
      </c>
      <c r="AA230" s="255">
        <f t="shared" si="205"/>
        <v>0</v>
      </c>
      <c r="AB230" s="255">
        <f t="shared" si="205"/>
        <v>0</v>
      </c>
      <c r="AC230" s="255">
        <f t="shared" si="205"/>
        <v>0</v>
      </c>
      <c r="AD230" s="255">
        <f t="shared" si="205"/>
        <v>0</v>
      </c>
      <c r="AE230" s="255">
        <f t="shared" si="205"/>
        <v>0</v>
      </c>
      <c r="AF230" s="255">
        <f t="shared" si="205"/>
        <v>0</v>
      </c>
      <c r="AG230" s="255">
        <f t="shared" si="205"/>
        <v>0</v>
      </c>
      <c r="AH230" s="255">
        <f t="shared" si="205"/>
        <v>0</v>
      </c>
      <c r="AI230" s="255">
        <f t="shared" si="205"/>
        <v>0</v>
      </c>
      <c r="AJ230" s="255">
        <f t="shared" si="205"/>
        <v>0</v>
      </c>
      <c r="AK230" s="129">
        <f>AJ230</f>
        <v>0</v>
      </c>
      <c r="AL230" s="32"/>
      <c r="AM230" s="32"/>
      <c r="AO230" s="227">
        <v>193</v>
      </c>
      <c r="AP230" s="42">
        <f t="shared" si="202"/>
        <v>0</v>
      </c>
      <c r="AQ230" s="18" t="str">
        <f t="shared" si="175"/>
        <v>一次漏れ在庫</v>
      </c>
      <c r="AR230" s="46">
        <f t="shared" si="173"/>
        <v>0</v>
      </c>
      <c r="AT230" s="246" t="s">
        <v>60</v>
      </c>
      <c r="AU230" s="60"/>
      <c r="AV230" s="60"/>
      <c r="AW230" s="60"/>
      <c r="AX230" s="60"/>
    </row>
    <row r="231" spans="1:56" ht="19.5" hidden="1" thickBot="1">
      <c r="A231" s="9">
        <v>0</v>
      </c>
      <c r="B231" s="378"/>
      <c r="C231" s="148" t="s">
        <v>17</v>
      </c>
      <c r="D231" s="149"/>
      <c r="E231" s="80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  <c r="AD231" s="255"/>
      <c r="AE231" s="255"/>
      <c r="AF231" s="255"/>
      <c r="AG231" s="255"/>
      <c r="AH231" s="255"/>
      <c r="AI231" s="255"/>
      <c r="AJ231" s="255"/>
      <c r="AK231" s="129">
        <f>SUM(F231:AJ231)</f>
        <v>0</v>
      </c>
      <c r="AL231" s="32"/>
      <c r="AM231" s="32"/>
      <c r="AO231" s="227">
        <v>0</v>
      </c>
      <c r="AP231" s="42">
        <f t="shared" si="202"/>
        <v>0</v>
      </c>
      <c r="AQ231" s="18" t="str">
        <f t="shared" si="175"/>
        <v>二次圧検計画</v>
      </c>
      <c r="AR231" s="46">
        <f t="shared" si="173"/>
        <v>0</v>
      </c>
      <c r="AT231" s="246" t="s">
        <v>60</v>
      </c>
      <c r="AU231" s="60"/>
      <c r="AV231" s="60"/>
      <c r="AW231" s="60"/>
      <c r="AX231" s="60"/>
    </row>
    <row r="232" spans="1:56" ht="19.5" hidden="1" thickBot="1">
      <c r="A232" s="9">
        <v>0</v>
      </c>
      <c r="B232" s="378"/>
      <c r="C232" s="150" t="s">
        <v>18</v>
      </c>
      <c r="D232" s="151">
        <v>0.5</v>
      </c>
      <c r="E232" s="81"/>
      <c r="F232" s="258">
        <f>ROUND(F231*$D232,0)</f>
        <v>0</v>
      </c>
      <c r="G232" s="258">
        <f>ROUND(G231*$D232,0)</f>
        <v>0</v>
      </c>
      <c r="H232" s="258">
        <f>ROUND(H231*$D232,0)</f>
        <v>0</v>
      </c>
      <c r="I232" s="258">
        <f>ROUND(I231*$D232,0)</f>
        <v>0</v>
      </c>
      <c r="J232" s="258">
        <f>ROUND(J231*$D232,0)</f>
        <v>0</v>
      </c>
      <c r="K232" s="258">
        <f t="shared" ref="K232:P232" si="206">ROUND(K231*$D232,0)</f>
        <v>0</v>
      </c>
      <c r="L232" s="258">
        <f t="shared" si="206"/>
        <v>0</v>
      </c>
      <c r="M232" s="258">
        <f t="shared" si="206"/>
        <v>0</v>
      </c>
      <c r="N232" s="258">
        <f t="shared" si="206"/>
        <v>0</v>
      </c>
      <c r="O232" s="258">
        <f t="shared" si="206"/>
        <v>0</v>
      </c>
      <c r="P232" s="258">
        <f t="shared" si="206"/>
        <v>0</v>
      </c>
      <c r="Q232" s="258">
        <f t="shared" ref="Q232:AI232" si="207">ROUND(Q231*$D232,0)</f>
        <v>0</v>
      </c>
      <c r="R232" s="258">
        <f t="shared" si="207"/>
        <v>0</v>
      </c>
      <c r="S232" s="258">
        <f t="shared" si="207"/>
        <v>0</v>
      </c>
      <c r="T232" s="258">
        <f t="shared" si="207"/>
        <v>0</v>
      </c>
      <c r="U232" s="258">
        <f t="shared" si="207"/>
        <v>0</v>
      </c>
      <c r="V232" s="258">
        <f t="shared" si="207"/>
        <v>0</v>
      </c>
      <c r="W232" s="258">
        <f t="shared" si="207"/>
        <v>0</v>
      </c>
      <c r="X232" s="258">
        <f t="shared" si="207"/>
        <v>0</v>
      </c>
      <c r="Y232" s="258">
        <f t="shared" si="207"/>
        <v>0</v>
      </c>
      <c r="Z232" s="258">
        <f t="shared" si="207"/>
        <v>0</v>
      </c>
      <c r="AA232" s="258">
        <f t="shared" si="207"/>
        <v>0</v>
      </c>
      <c r="AB232" s="258">
        <f t="shared" si="207"/>
        <v>0</v>
      </c>
      <c r="AC232" s="258">
        <f t="shared" si="207"/>
        <v>0</v>
      </c>
      <c r="AD232" s="258">
        <f t="shared" si="207"/>
        <v>0</v>
      </c>
      <c r="AE232" s="258">
        <f t="shared" si="207"/>
        <v>0</v>
      </c>
      <c r="AF232" s="258">
        <f t="shared" si="207"/>
        <v>0</v>
      </c>
      <c r="AG232" s="258">
        <f t="shared" si="207"/>
        <v>0</v>
      </c>
      <c r="AH232" s="258">
        <f t="shared" si="207"/>
        <v>0</v>
      </c>
      <c r="AI232" s="258">
        <f t="shared" si="207"/>
        <v>0</v>
      </c>
      <c r="AJ232" s="258">
        <f>ROUND(AJ231*$D232,0)</f>
        <v>0</v>
      </c>
      <c r="AK232" s="130">
        <f>SUM(F232:AJ232)</f>
        <v>0</v>
      </c>
      <c r="AL232" s="32"/>
      <c r="AM232" s="32"/>
      <c r="AO232" s="227">
        <v>0</v>
      </c>
      <c r="AP232" s="42">
        <f t="shared" si="202"/>
        <v>0</v>
      </c>
      <c r="AQ232" s="14" t="str">
        <f t="shared" si="175"/>
        <v>二次漏れ数（廃却）</v>
      </c>
      <c r="AR232" s="47">
        <f t="shared" si="173"/>
        <v>0</v>
      </c>
      <c r="AT232" s="246" t="s">
        <v>60</v>
      </c>
      <c r="AU232" s="60"/>
      <c r="AV232" s="60"/>
      <c r="AW232" s="60"/>
      <c r="AX232" s="60"/>
    </row>
    <row r="233" spans="1:56" ht="19.5" hidden="1" thickBot="1">
      <c r="A233" s="9">
        <v>1</v>
      </c>
      <c r="B233" s="378"/>
      <c r="C233" s="135" t="s">
        <v>19</v>
      </c>
      <c r="D233" s="136">
        <f>1-D229</f>
        <v>0.92</v>
      </c>
      <c r="E233" s="90"/>
      <c r="F233" s="255">
        <f>(F228-F229)+(F231-F232)</f>
        <v>0</v>
      </c>
      <c r="G233" s="255">
        <f>(G228-G229)+(G231-G232)</f>
        <v>0</v>
      </c>
      <c r="H233" s="255">
        <f>(H228-H229)+(H231-H232)</f>
        <v>0</v>
      </c>
      <c r="I233" s="255">
        <f>(I228-I229)+(I231-I232)</f>
        <v>0</v>
      </c>
      <c r="J233" s="255">
        <f>(J228-J229)+(J231-J232)</f>
        <v>0</v>
      </c>
      <c r="K233" s="255">
        <f t="shared" ref="K233:P233" si="208">(K228-K229)+(K231-K232)</f>
        <v>0</v>
      </c>
      <c r="L233" s="255">
        <f t="shared" si="208"/>
        <v>0</v>
      </c>
      <c r="M233" s="255">
        <f t="shared" si="208"/>
        <v>0</v>
      </c>
      <c r="N233" s="255">
        <f t="shared" si="208"/>
        <v>0</v>
      </c>
      <c r="O233" s="255">
        <f t="shared" si="208"/>
        <v>0</v>
      </c>
      <c r="P233" s="255">
        <f t="shared" si="208"/>
        <v>0</v>
      </c>
      <c r="Q233" s="255">
        <f t="shared" ref="Q233:AI233" si="209">(Q228-Q229)+(Q231-Q232)</f>
        <v>0</v>
      </c>
      <c r="R233" s="255">
        <f t="shared" si="209"/>
        <v>0</v>
      </c>
      <c r="S233" s="255">
        <f t="shared" si="209"/>
        <v>0</v>
      </c>
      <c r="T233" s="255">
        <f t="shared" si="209"/>
        <v>0</v>
      </c>
      <c r="U233" s="255">
        <f t="shared" si="209"/>
        <v>0</v>
      </c>
      <c r="V233" s="255">
        <f t="shared" si="209"/>
        <v>0</v>
      </c>
      <c r="W233" s="255">
        <f t="shared" si="209"/>
        <v>0</v>
      </c>
      <c r="X233" s="255">
        <f t="shared" si="209"/>
        <v>0</v>
      </c>
      <c r="Y233" s="255">
        <f t="shared" si="209"/>
        <v>0</v>
      </c>
      <c r="Z233" s="255">
        <f t="shared" si="209"/>
        <v>0</v>
      </c>
      <c r="AA233" s="255">
        <f t="shared" si="209"/>
        <v>0</v>
      </c>
      <c r="AB233" s="255">
        <f t="shared" si="209"/>
        <v>0</v>
      </c>
      <c r="AC233" s="255">
        <f t="shared" si="209"/>
        <v>0</v>
      </c>
      <c r="AD233" s="255">
        <f t="shared" si="209"/>
        <v>0</v>
      </c>
      <c r="AE233" s="255">
        <f t="shared" si="209"/>
        <v>0</v>
      </c>
      <c r="AF233" s="255">
        <f t="shared" si="209"/>
        <v>0</v>
      </c>
      <c r="AG233" s="255">
        <f t="shared" si="209"/>
        <v>0</v>
      </c>
      <c r="AH233" s="255">
        <f t="shared" si="209"/>
        <v>0</v>
      </c>
      <c r="AI233" s="255">
        <f t="shared" si="209"/>
        <v>0</v>
      </c>
      <c r="AJ233" s="255">
        <f>(AJ228-AJ229)+(AJ231-AJ232)</f>
        <v>0</v>
      </c>
      <c r="AK233" s="167">
        <f>SUM(E233:AJ233)</f>
        <v>0</v>
      </c>
      <c r="AL233" s="82">
        <f>ROUNDUP(AY233*1.1,0)</f>
        <v>1246</v>
      </c>
      <c r="AM233" s="82">
        <f>ROUNDUP(AZ233*1.1,0)</f>
        <v>1447</v>
      </c>
      <c r="AN233" s="212"/>
      <c r="AO233" s="227"/>
      <c r="AP233" s="42">
        <f t="shared" si="202"/>
        <v>0</v>
      </c>
      <c r="AQ233" s="11" t="str">
        <f t="shared" si="175"/>
        <v>Ｌ３加工計画</v>
      </c>
      <c r="AR233" s="48">
        <f t="shared" si="173"/>
        <v>0</v>
      </c>
      <c r="AT233" s="248" t="s">
        <v>61</v>
      </c>
      <c r="AU233" s="60"/>
      <c r="AV233" s="60"/>
      <c r="AW233" s="60"/>
      <c r="AX233" s="60"/>
      <c r="AY233" s="12">
        <f>AY363</f>
        <v>1132</v>
      </c>
      <c r="AZ233" s="12">
        <f>AZ363</f>
        <v>1315</v>
      </c>
    </row>
    <row r="234" spans="1:56" ht="19.5" hidden="1" thickBot="1">
      <c r="A234" s="9">
        <v>1</v>
      </c>
      <c r="B234" s="391"/>
      <c r="C234" s="109" t="s">
        <v>20</v>
      </c>
      <c r="D234" s="109"/>
      <c r="E234" s="7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257"/>
      <c r="AG234" s="257"/>
      <c r="AH234" s="257"/>
      <c r="AI234" s="257"/>
      <c r="AJ234" s="257"/>
      <c r="AK234" s="168">
        <f>SUM(F234:AJ234)</f>
        <v>0</v>
      </c>
      <c r="AL234" s="112"/>
      <c r="AM234" s="112"/>
      <c r="AN234" s="207"/>
      <c r="AO234" s="227"/>
      <c r="AP234" s="42">
        <f t="shared" si="202"/>
        <v>0</v>
      </c>
      <c r="AQ234" s="19" t="str">
        <f t="shared" si="175"/>
        <v>組立計画</v>
      </c>
      <c r="AR234" s="49">
        <f t="shared" si="173"/>
        <v>0</v>
      </c>
      <c r="AT234" s="63" t="s">
        <v>62</v>
      </c>
      <c r="AU234" s="60"/>
      <c r="AV234" s="60"/>
      <c r="AW234" s="60"/>
      <c r="AX234" s="60"/>
    </row>
    <row r="235" spans="1:56" ht="19.5" hidden="1" thickBot="1">
      <c r="A235" s="9">
        <v>1</v>
      </c>
      <c r="B235" s="325"/>
      <c r="C235" s="111" t="s">
        <v>66</v>
      </c>
      <c r="D235" s="111"/>
      <c r="E235" s="74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  <c r="AA235" s="267"/>
      <c r="AB235" s="267"/>
      <c r="AC235" s="267"/>
      <c r="AD235" s="267"/>
      <c r="AE235" s="267"/>
      <c r="AF235" s="267"/>
      <c r="AG235" s="267"/>
      <c r="AH235" s="267"/>
      <c r="AI235" s="267"/>
      <c r="AJ235" s="267"/>
      <c r="AK235" s="163">
        <f>SUM(F235:AJ235)</f>
        <v>0</v>
      </c>
      <c r="AL235" s="75"/>
      <c r="AM235" s="75"/>
      <c r="AN235" s="207"/>
      <c r="AO235" s="227"/>
      <c r="AP235" s="42">
        <f t="shared" si="202"/>
        <v>0</v>
      </c>
      <c r="AQ235" s="20" t="str">
        <f t="shared" si="175"/>
        <v>ＳＰ</v>
      </c>
      <c r="AR235" s="50">
        <f t="shared" si="173"/>
        <v>0</v>
      </c>
      <c r="AT235" s="63" t="s">
        <v>62</v>
      </c>
      <c r="AU235" s="60"/>
      <c r="AV235" s="60"/>
      <c r="AW235" s="60"/>
      <c r="AX235" s="60"/>
    </row>
    <row r="236" spans="1:56" ht="19.5" hidden="1" thickBot="1">
      <c r="A236" s="9">
        <v>1</v>
      </c>
      <c r="B236" s="326"/>
      <c r="C236" s="152" t="s">
        <v>21</v>
      </c>
      <c r="D236" s="152"/>
      <c r="E236" s="67"/>
      <c r="F236" s="259">
        <f t="shared" ref="F236:AJ236" si="210">SUBTOTAL(9,L234:L235)</f>
        <v>0</v>
      </c>
      <c r="G236" s="259">
        <f t="shared" si="210"/>
        <v>0</v>
      </c>
      <c r="H236" s="259">
        <f t="shared" si="210"/>
        <v>0</v>
      </c>
      <c r="I236" s="259">
        <f t="shared" si="210"/>
        <v>0</v>
      </c>
      <c r="J236" s="259">
        <f t="shared" si="210"/>
        <v>0</v>
      </c>
      <c r="K236" s="259">
        <f t="shared" si="210"/>
        <v>0</v>
      </c>
      <c r="L236" s="259">
        <f t="shared" si="210"/>
        <v>0</v>
      </c>
      <c r="M236" s="259">
        <f t="shared" si="210"/>
        <v>0</v>
      </c>
      <c r="N236" s="259">
        <f t="shared" si="210"/>
        <v>0</v>
      </c>
      <c r="O236" s="259">
        <f t="shared" si="210"/>
        <v>0</v>
      </c>
      <c r="P236" s="259">
        <f t="shared" si="210"/>
        <v>0</v>
      </c>
      <c r="Q236" s="259">
        <f t="shared" si="210"/>
        <v>0</v>
      </c>
      <c r="R236" s="259">
        <f t="shared" si="210"/>
        <v>0</v>
      </c>
      <c r="S236" s="259">
        <f t="shared" si="210"/>
        <v>0</v>
      </c>
      <c r="T236" s="259">
        <f t="shared" si="210"/>
        <v>0</v>
      </c>
      <c r="U236" s="259">
        <f t="shared" si="210"/>
        <v>0</v>
      </c>
      <c r="V236" s="259">
        <f t="shared" si="210"/>
        <v>0</v>
      </c>
      <c r="W236" s="259">
        <f t="shared" si="210"/>
        <v>0</v>
      </c>
      <c r="X236" s="259">
        <f t="shared" si="210"/>
        <v>0</v>
      </c>
      <c r="Y236" s="259">
        <f t="shared" si="210"/>
        <v>0</v>
      </c>
      <c r="Z236" s="259">
        <f t="shared" si="210"/>
        <v>0</v>
      </c>
      <c r="AA236" s="259">
        <f t="shared" si="210"/>
        <v>0</v>
      </c>
      <c r="AB236" s="259">
        <f t="shared" si="210"/>
        <v>0</v>
      </c>
      <c r="AC236" s="259">
        <f t="shared" si="210"/>
        <v>0</v>
      </c>
      <c r="AD236" s="259">
        <f t="shared" si="210"/>
        <v>0</v>
      </c>
      <c r="AE236" s="259">
        <f t="shared" si="210"/>
        <v>0</v>
      </c>
      <c r="AF236" s="259">
        <f t="shared" si="210"/>
        <v>0</v>
      </c>
      <c r="AG236" s="259">
        <f t="shared" si="210"/>
        <v>0</v>
      </c>
      <c r="AH236" s="259">
        <f t="shared" si="210"/>
        <v>0</v>
      </c>
      <c r="AI236" s="259">
        <f t="shared" si="210"/>
        <v>0</v>
      </c>
      <c r="AJ236" s="259">
        <f t="shared" si="210"/>
        <v>0</v>
      </c>
      <c r="AK236" s="164">
        <f>SUM(F236:AJ236)</f>
        <v>0</v>
      </c>
      <c r="AL236" s="32"/>
      <c r="AM236" s="32"/>
      <c r="AO236" s="227"/>
      <c r="AP236" s="42">
        <f t="shared" si="202"/>
        <v>0</v>
      </c>
      <c r="AQ236" s="21" t="str">
        <f t="shared" si="175"/>
        <v>解体</v>
      </c>
      <c r="AR236" s="51">
        <f t="shared" si="173"/>
        <v>0</v>
      </c>
      <c r="AT236" s="246" t="s">
        <v>60</v>
      </c>
      <c r="AU236" s="60"/>
      <c r="AV236" s="60"/>
      <c r="AW236" s="60"/>
      <c r="AX236" s="60"/>
    </row>
    <row r="237" spans="1:56" ht="19.5" hidden="1" thickBot="1">
      <c r="A237" s="9">
        <v>1</v>
      </c>
      <c r="B237" s="379"/>
      <c r="C237" s="153" t="s">
        <v>22</v>
      </c>
      <c r="D237" s="153"/>
      <c r="E237" s="68"/>
      <c r="F237" s="260">
        <f t="shared" ref="F237:AJ237" si="211">E237+F233-F236</f>
        <v>0</v>
      </c>
      <c r="G237" s="260">
        <f t="shared" si="211"/>
        <v>0</v>
      </c>
      <c r="H237" s="260">
        <f t="shared" si="211"/>
        <v>0</v>
      </c>
      <c r="I237" s="260">
        <f t="shared" si="211"/>
        <v>0</v>
      </c>
      <c r="J237" s="260">
        <f t="shared" si="211"/>
        <v>0</v>
      </c>
      <c r="K237" s="260">
        <f t="shared" si="211"/>
        <v>0</v>
      </c>
      <c r="L237" s="260">
        <f t="shared" si="211"/>
        <v>0</v>
      </c>
      <c r="M237" s="260">
        <f t="shared" si="211"/>
        <v>0</v>
      </c>
      <c r="N237" s="260">
        <f t="shared" si="211"/>
        <v>0</v>
      </c>
      <c r="O237" s="260">
        <f t="shared" si="211"/>
        <v>0</v>
      </c>
      <c r="P237" s="260">
        <f t="shared" si="211"/>
        <v>0</v>
      </c>
      <c r="Q237" s="260">
        <f t="shared" si="211"/>
        <v>0</v>
      </c>
      <c r="R237" s="260">
        <f t="shared" si="211"/>
        <v>0</v>
      </c>
      <c r="S237" s="260">
        <f t="shared" si="211"/>
        <v>0</v>
      </c>
      <c r="T237" s="260">
        <f t="shared" si="211"/>
        <v>0</v>
      </c>
      <c r="U237" s="260">
        <f t="shared" si="211"/>
        <v>0</v>
      </c>
      <c r="V237" s="260">
        <f t="shared" si="211"/>
        <v>0</v>
      </c>
      <c r="W237" s="260">
        <f t="shared" si="211"/>
        <v>0</v>
      </c>
      <c r="X237" s="260">
        <f t="shared" si="211"/>
        <v>0</v>
      </c>
      <c r="Y237" s="260">
        <f t="shared" si="211"/>
        <v>0</v>
      </c>
      <c r="Z237" s="260">
        <f t="shared" si="211"/>
        <v>0</v>
      </c>
      <c r="AA237" s="260">
        <f t="shared" si="211"/>
        <v>0</v>
      </c>
      <c r="AB237" s="260">
        <f t="shared" si="211"/>
        <v>0</v>
      </c>
      <c r="AC237" s="260">
        <f t="shared" si="211"/>
        <v>0</v>
      </c>
      <c r="AD237" s="260">
        <f t="shared" si="211"/>
        <v>0</v>
      </c>
      <c r="AE237" s="260">
        <f t="shared" si="211"/>
        <v>0</v>
      </c>
      <c r="AF237" s="260">
        <f t="shared" si="211"/>
        <v>0</v>
      </c>
      <c r="AG237" s="260">
        <f t="shared" si="211"/>
        <v>0</v>
      </c>
      <c r="AH237" s="260">
        <f t="shared" si="211"/>
        <v>0</v>
      </c>
      <c r="AI237" s="260">
        <f t="shared" si="211"/>
        <v>0</v>
      </c>
      <c r="AJ237" s="260">
        <f t="shared" si="211"/>
        <v>0</v>
      </c>
      <c r="AK237" s="165"/>
      <c r="AL237" s="32"/>
      <c r="AM237" s="32"/>
      <c r="AO237" s="227"/>
      <c r="AP237" s="42">
        <f t="shared" si="202"/>
        <v>0</v>
      </c>
      <c r="AQ237" s="22" t="str">
        <f t="shared" si="175"/>
        <v>解体在庫</v>
      </c>
      <c r="AR237" s="52">
        <f t="shared" si="173"/>
        <v>0</v>
      </c>
      <c r="AT237" s="246" t="s">
        <v>60</v>
      </c>
      <c r="AU237" s="60"/>
      <c r="AV237" s="60"/>
      <c r="AW237" s="60"/>
      <c r="AX237" s="60"/>
    </row>
    <row r="238" spans="1:56" ht="19.5" hidden="1" thickBot="1">
      <c r="A238" s="9">
        <v>1</v>
      </c>
      <c r="B238" s="380"/>
      <c r="C238" s="138" t="s">
        <v>23</v>
      </c>
      <c r="D238" s="138"/>
      <c r="E238" s="215"/>
      <c r="F238" s="262">
        <f t="shared" ref="F238:AJ238" si="212">E238+F233-F234-F235</f>
        <v>0</v>
      </c>
      <c r="G238" s="262">
        <f t="shared" si="212"/>
        <v>0</v>
      </c>
      <c r="H238" s="262">
        <f t="shared" si="212"/>
        <v>0</v>
      </c>
      <c r="I238" s="262">
        <f t="shared" si="212"/>
        <v>0</v>
      </c>
      <c r="J238" s="262">
        <f t="shared" si="212"/>
        <v>0</v>
      </c>
      <c r="K238" s="262">
        <f t="shared" si="212"/>
        <v>0</v>
      </c>
      <c r="L238" s="262">
        <f t="shared" si="212"/>
        <v>0</v>
      </c>
      <c r="M238" s="262">
        <f t="shared" si="212"/>
        <v>0</v>
      </c>
      <c r="N238" s="262">
        <f t="shared" si="212"/>
        <v>0</v>
      </c>
      <c r="O238" s="262">
        <f t="shared" si="212"/>
        <v>0</v>
      </c>
      <c r="P238" s="262">
        <f t="shared" si="212"/>
        <v>0</v>
      </c>
      <c r="Q238" s="262">
        <f t="shared" si="212"/>
        <v>0</v>
      </c>
      <c r="R238" s="262">
        <f t="shared" si="212"/>
        <v>0</v>
      </c>
      <c r="S238" s="262">
        <f t="shared" si="212"/>
        <v>0</v>
      </c>
      <c r="T238" s="262">
        <f t="shared" si="212"/>
        <v>0</v>
      </c>
      <c r="U238" s="262">
        <f t="shared" si="212"/>
        <v>0</v>
      </c>
      <c r="V238" s="262">
        <f t="shared" si="212"/>
        <v>0</v>
      </c>
      <c r="W238" s="262">
        <f t="shared" si="212"/>
        <v>0</v>
      </c>
      <c r="X238" s="262">
        <f t="shared" si="212"/>
        <v>0</v>
      </c>
      <c r="Y238" s="262">
        <f t="shared" si="212"/>
        <v>0</v>
      </c>
      <c r="Z238" s="262">
        <f t="shared" si="212"/>
        <v>0</v>
      </c>
      <c r="AA238" s="262">
        <f t="shared" si="212"/>
        <v>0</v>
      </c>
      <c r="AB238" s="262">
        <f t="shared" si="212"/>
        <v>0</v>
      </c>
      <c r="AC238" s="262">
        <f t="shared" si="212"/>
        <v>0</v>
      </c>
      <c r="AD238" s="262">
        <f t="shared" si="212"/>
        <v>0</v>
      </c>
      <c r="AE238" s="262">
        <f t="shared" si="212"/>
        <v>0</v>
      </c>
      <c r="AF238" s="262">
        <f t="shared" si="212"/>
        <v>0</v>
      </c>
      <c r="AG238" s="262">
        <f t="shared" si="212"/>
        <v>0</v>
      </c>
      <c r="AH238" s="262">
        <f t="shared" si="212"/>
        <v>0</v>
      </c>
      <c r="AI238" s="262">
        <f t="shared" si="212"/>
        <v>0</v>
      </c>
      <c r="AJ238" s="262">
        <f t="shared" si="212"/>
        <v>0</v>
      </c>
      <c r="AK238" s="249">
        <f>AJ238</f>
        <v>0</v>
      </c>
      <c r="AL238" s="33"/>
      <c r="AM238" s="33"/>
      <c r="AN238" s="9">
        <f>AK238-AL234</f>
        <v>0</v>
      </c>
      <c r="AO238" s="227"/>
      <c r="AP238" s="53">
        <f t="shared" si="202"/>
        <v>0</v>
      </c>
      <c r="AQ238" s="24" t="str">
        <f t="shared" si="175"/>
        <v>完成品在庫</v>
      </c>
      <c r="AR238" s="54">
        <f t="shared" si="173"/>
        <v>0</v>
      </c>
      <c r="AT238" s="246" t="s">
        <v>60</v>
      </c>
      <c r="AU238" s="60"/>
      <c r="AV238" s="60"/>
      <c r="AW238" s="60"/>
      <c r="AX238" s="60"/>
      <c r="BD238" s="250">
        <f>MIN(F238:AJ238)</f>
        <v>0</v>
      </c>
    </row>
    <row r="239" spans="1:56" ht="18.75" hidden="1" customHeight="1">
      <c r="A239" s="9">
        <v>1</v>
      </c>
      <c r="B239" s="325"/>
      <c r="C239" s="99" t="s">
        <v>12</v>
      </c>
      <c r="D239" s="99"/>
      <c r="E239" s="89"/>
      <c r="F239" s="266"/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  <c r="AA239" s="266"/>
      <c r="AB239" s="266"/>
      <c r="AC239" s="266"/>
      <c r="AD239" s="266"/>
      <c r="AE239" s="266"/>
      <c r="AF239" s="266"/>
      <c r="AG239" s="266"/>
      <c r="AH239" s="266"/>
      <c r="AI239" s="266"/>
      <c r="AJ239" s="266"/>
      <c r="AK239" s="100">
        <f>SUM(F239:AJ239)</f>
        <v>0</v>
      </c>
      <c r="AL239" s="96">
        <f>ROUNDUP(AL246/0.92,0)</f>
        <v>4005</v>
      </c>
      <c r="AM239" s="96">
        <f>ROUNDUP(AM246/0.92,0)</f>
        <v>4424</v>
      </c>
      <c r="AN239" s="251"/>
      <c r="AO239" s="227"/>
      <c r="AP239" s="40">
        <f>B239</f>
        <v>0</v>
      </c>
      <c r="AQ239" s="29" t="str">
        <f t="shared" si="175"/>
        <v>素材納入計画</v>
      </c>
      <c r="AR239" s="41">
        <f t="shared" si="173"/>
        <v>0</v>
      </c>
      <c r="AT239" s="247" t="s">
        <v>59</v>
      </c>
      <c r="AU239" s="60"/>
      <c r="AV239" s="60"/>
      <c r="AW239" s="60"/>
      <c r="AX239" s="60"/>
    </row>
    <row r="240" spans="1:56" ht="18.75" hidden="1" customHeight="1">
      <c r="A240" s="9">
        <v>1</v>
      </c>
      <c r="B240" s="326"/>
      <c r="C240" s="145" t="s">
        <v>125</v>
      </c>
      <c r="D240" s="154"/>
      <c r="E240" s="35"/>
      <c r="F240" s="256">
        <f t="shared" ref="F240:AJ240" si="213">E240+F239-F241</f>
        <v>0</v>
      </c>
      <c r="G240" s="256">
        <f t="shared" si="213"/>
        <v>0</v>
      </c>
      <c r="H240" s="256">
        <f t="shared" si="213"/>
        <v>0</v>
      </c>
      <c r="I240" s="256">
        <f t="shared" si="213"/>
        <v>0</v>
      </c>
      <c r="J240" s="256">
        <f t="shared" si="213"/>
        <v>0</v>
      </c>
      <c r="K240" s="256">
        <f t="shared" si="213"/>
        <v>0</v>
      </c>
      <c r="L240" s="256">
        <f t="shared" si="213"/>
        <v>0</v>
      </c>
      <c r="M240" s="256">
        <f t="shared" si="213"/>
        <v>0</v>
      </c>
      <c r="N240" s="256">
        <f t="shared" si="213"/>
        <v>0</v>
      </c>
      <c r="O240" s="256">
        <f t="shared" si="213"/>
        <v>0</v>
      </c>
      <c r="P240" s="256">
        <f t="shared" si="213"/>
        <v>0</v>
      </c>
      <c r="Q240" s="256">
        <f t="shared" si="213"/>
        <v>0</v>
      </c>
      <c r="R240" s="256">
        <f t="shared" si="213"/>
        <v>0</v>
      </c>
      <c r="S240" s="256">
        <f t="shared" si="213"/>
        <v>0</v>
      </c>
      <c r="T240" s="256">
        <f t="shared" si="213"/>
        <v>0</v>
      </c>
      <c r="U240" s="256">
        <f t="shared" si="213"/>
        <v>0</v>
      </c>
      <c r="V240" s="256">
        <f t="shared" si="213"/>
        <v>0</v>
      </c>
      <c r="W240" s="256">
        <f t="shared" si="213"/>
        <v>0</v>
      </c>
      <c r="X240" s="256">
        <f t="shared" si="213"/>
        <v>0</v>
      </c>
      <c r="Y240" s="256">
        <f t="shared" si="213"/>
        <v>0</v>
      </c>
      <c r="Z240" s="256">
        <f t="shared" si="213"/>
        <v>0</v>
      </c>
      <c r="AA240" s="256">
        <f t="shared" si="213"/>
        <v>0</v>
      </c>
      <c r="AB240" s="256">
        <f t="shared" si="213"/>
        <v>0</v>
      </c>
      <c r="AC240" s="256">
        <f t="shared" si="213"/>
        <v>0</v>
      </c>
      <c r="AD240" s="256">
        <f t="shared" si="213"/>
        <v>0</v>
      </c>
      <c r="AE240" s="256">
        <f t="shared" si="213"/>
        <v>0</v>
      </c>
      <c r="AF240" s="256">
        <f t="shared" si="213"/>
        <v>0</v>
      </c>
      <c r="AG240" s="256">
        <f t="shared" si="213"/>
        <v>0</v>
      </c>
      <c r="AH240" s="256">
        <f t="shared" si="213"/>
        <v>0</v>
      </c>
      <c r="AI240" s="256">
        <f t="shared" si="213"/>
        <v>0</v>
      </c>
      <c r="AJ240" s="256">
        <f t="shared" si="213"/>
        <v>0</v>
      </c>
      <c r="AK240" s="170">
        <f>AJ240</f>
        <v>0</v>
      </c>
      <c r="AL240" s="32"/>
      <c r="AM240" s="32"/>
      <c r="AO240" s="227"/>
      <c r="AP240" s="42">
        <f t="shared" ref="AP240:AP251" si="214">AP239</f>
        <v>0</v>
      </c>
      <c r="AQ240" s="14" t="str">
        <f t="shared" si="175"/>
        <v>素材在庫計画</v>
      </c>
      <c r="AR240" s="43">
        <f t="shared" si="173"/>
        <v>0</v>
      </c>
      <c r="AT240" s="246" t="s">
        <v>60</v>
      </c>
      <c r="AU240" s="60"/>
      <c r="AV240" s="60"/>
      <c r="AW240" s="60"/>
      <c r="AX240" s="60"/>
    </row>
    <row r="241" spans="1:56" ht="18.75" hidden="1" customHeight="1">
      <c r="A241" s="9">
        <v>1</v>
      </c>
      <c r="B241" s="327"/>
      <c r="C241" s="135" t="s">
        <v>14</v>
      </c>
      <c r="D241" s="135"/>
      <c r="E241" s="90"/>
      <c r="F241" s="255"/>
      <c r="G241" s="255"/>
      <c r="H241" s="255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255"/>
      <c r="AE241" s="255"/>
      <c r="AF241" s="255"/>
      <c r="AG241" s="255"/>
      <c r="AH241" s="255"/>
      <c r="AI241" s="255"/>
      <c r="AJ241" s="255"/>
      <c r="AK241" s="167">
        <f>SUM(E241:AJ241)</f>
        <v>0</v>
      </c>
      <c r="AL241" s="123"/>
      <c r="AM241" s="123"/>
      <c r="AN241" s="211"/>
      <c r="AO241" s="227"/>
      <c r="AP241" s="42">
        <f t="shared" si="214"/>
        <v>0</v>
      </c>
      <c r="AQ241" s="16" t="str">
        <f t="shared" si="175"/>
        <v>圧検加工計画</v>
      </c>
      <c r="AR241" s="44">
        <f t="shared" si="173"/>
        <v>0</v>
      </c>
      <c r="AT241" s="248" t="s">
        <v>61</v>
      </c>
      <c r="AU241" s="60"/>
      <c r="AV241" s="60"/>
      <c r="AW241" s="60"/>
      <c r="AX241" s="60"/>
    </row>
    <row r="242" spans="1:56" ht="18.75" hidden="1" customHeight="1">
      <c r="A242" s="9">
        <v>0</v>
      </c>
      <c r="B242" s="378"/>
      <c r="C242" s="146" t="s">
        <v>15</v>
      </c>
      <c r="D242" s="147">
        <v>0.05</v>
      </c>
      <c r="E242" s="80"/>
      <c r="F242" s="257">
        <f>ROUND(F241*$D242,0)</f>
        <v>0</v>
      </c>
      <c r="G242" s="257">
        <f>ROUND(G241*$D242,0)</f>
        <v>0</v>
      </c>
      <c r="H242" s="257">
        <f>ROUND(H241*$D242,0)</f>
        <v>0</v>
      </c>
      <c r="I242" s="257">
        <f>ROUND(I241*$D242,0)</f>
        <v>0</v>
      </c>
      <c r="J242" s="257">
        <f>ROUND(J241*$D242,0)</f>
        <v>0</v>
      </c>
      <c r="K242" s="257">
        <f t="shared" ref="K242:P242" si="215">ROUND(K241*$D242,0)</f>
        <v>0</v>
      </c>
      <c r="L242" s="257">
        <f t="shared" si="215"/>
        <v>0</v>
      </c>
      <c r="M242" s="257">
        <f t="shared" si="215"/>
        <v>0</v>
      </c>
      <c r="N242" s="257">
        <f t="shared" si="215"/>
        <v>0</v>
      </c>
      <c r="O242" s="257">
        <f t="shared" si="215"/>
        <v>0</v>
      </c>
      <c r="P242" s="257">
        <f t="shared" si="215"/>
        <v>0</v>
      </c>
      <c r="Q242" s="257">
        <f t="shared" ref="Q242:AI242" si="216">ROUND(Q241*$D242,0)</f>
        <v>0</v>
      </c>
      <c r="R242" s="257">
        <f t="shared" si="216"/>
        <v>0</v>
      </c>
      <c r="S242" s="257">
        <f t="shared" si="216"/>
        <v>0</v>
      </c>
      <c r="T242" s="257">
        <f t="shared" si="216"/>
        <v>0</v>
      </c>
      <c r="U242" s="257">
        <f t="shared" si="216"/>
        <v>0</v>
      </c>
      <c r="V242" s="257">
        <f t="shared" si="216"/>
        <v>0</v>
      </c>
      <c r="W242" s="257">
        <f t="shared" si="216"/>
        <v>0</v>
      </c>
      <c r="X242" s="257">
        <f t="shared" si="216"/>
        <v>0</v>
      </c>
      <c r="Y242" s="257">
        <f t="shared" si="216"/>
        <v>0</v>
      </c>
      <c r="Z242" s="257">
        <f t="shared" si="216"/>
        <v>0</v>
      </c>
      <c r="AA242" s="257">
        <f t="shared" si="216"/>
        <v>0</v>
      </c>
      <c r="AB242" s="257">
        <f t="shared" si="216"/>
        <v>0</v>
      </c>
      <c r="AC242" s="257">
        <f t="shared" si="216"/>
        <v>0</v>
      </c>
      <c r="AD242" s="257">
        <f t="shared" si="216"/>
        <v>0</v>
      </c>
      <c r="AE242" s="257">
        <f t="shared" si="216"/>
        <v>0</v>
      </c>
      <c r="AF242" s="257">
        <f t="shared" si="216"/>
        <v>0</v>
      </c>
      <c r="AG242" s="257">
        <f t="shared" si="216"/>
        <v>0</v>
      </c>
      <c r="AH242" s="257">
        <f t="shared" si="216"/>
        <v>0</v>
      </c>
      <c r="AI242" s="257">
        <f t="shared" si="216"/>
        <v>0</v>
      </c>
      <c r="AJ242" s="257">
        <f>ROUND(AJ241*$D242,0)</f>
        <v>0</v>
      </c>
      <c r="AK242" s="128">
        <f>SUM(F242:AJ242)</f>
        <v>0</v>
      </c>
      <c r="AL242" s="32"/>
      <c r="AM242" s="32"/>
      <c r="AO242" s="227">
        <v>136</v>
      </c>
      <c r="AP242" s="42">
        <f t="shared" si="214"/>
        <v>0</v>
      </c>
      <c r="AQ242" s="17" t="str">
        <f t="shared" si="175"/>
        <v>一次漏れ数</v>
      </c>
      <c r="AR242" s="45">
        <f t="shared" si="173"/>
        <v>0</v>
      </c>
      <c r="AT242" s="246" t="s">
        <v>60</v>
      </c>
      <c r="AU242" s="60"/>
      <c r="AV242" s="60"/>
      <c r="AW242" s="60"/>
      <c r="AX242" s="60"/>
    </row>
    <row r="243" spans="1:56" ht="18.75" hidden="1" customHeight="1">
      <c r="A243" s="9">
        <v>0</v>
      </c>
      <c r="B243" s="378"/>
      <c r="C243" s="148" t="s">
        <v>16</v>
      </c>
      <c r="D243" s="149"/>
      <c r="E243" s="66"/>
      <c r="F243" s="255">
        <f t="shared" ref="F243:AJ243" si="217">E243+F242-F244</f>
        <v>0</v>
      </c>
      <c r="G243" s="255">
        <f t="shared" si="217"/>
        <v>0</v>
      </c>
      <c r="H243" s="255">
        <f t="shared" si="217"/>
        <v>0</v>
      </c>
      <c r="I243" s="255">
        <f t="shared" si="217"/>
        <v>0</v>
      </c>
      <c r="J243" s="255">
        <f t="shared" si="217"/>
        <v>0</v>
      </c>
      <c r="K243" s="255">
        <f t="shared" si="217"/>
        <v>0</v>
      </c>
      <c r="L243" s="255">
        <f t="shared" si="217"/>
        <v>0</v>
      </c>
      <c r="M243" s="255">
        <f t="shared" si="217"/>
        <v>0</v>
      </c>
      <c r="N243" s="255">
        <f t="shared" si="217"/>
        <v>0</v>
      </c>
      <c r="O243" s="255">
        <f t="shared" si="217"/>
        <v>0</v>
      </c>
      <c r="P243" s="255">
        <f t="shared" si="217"/>
        <v>0</v>
      </c>
      <c r="Q243" s="255">
        <f t="shared" si="217"/>
        <v>0</v>
      </c>
      <c r="R243" s="255">
        <f t="shared" si="217"/>
        <v>0</v>
      </c>
      <c r="S243" s="255">
        <f t="shared" si="217"/>
        <v>0</v>
      </c>
      <c r="T243" s="255">
        <f t="shared" si="217"/>
        <v>0</v>
      </c>
      <c r="U243" s="255">
        <f t="shared" si="217"/>
        <v>0</v>
      </c>
      <c r="V243" s="255">
        <f t="shared" si="217"/>
        <v>0</v>
      </c>
      <c r="W243" s="255">
        <f t="shared" si="217"/>
        <v>0</v>
      </c>
      <c r="X243" s="255">
        <f t="shared" si="217"/>
        <v>0</v>
      </c>
      <c r="Y243" s="255">
        <f t="shared" si="217"/>
        <v>0</v>
      </c>
      <c r="Z243" s="255">
        <f t="shared" si="217"/>
        <v>0</v>
      </c>
      <c r="AA243" s="255">
        <f t="shared" si="217"/>
        <v>0</v>
      </c>
      <c r="AB243" s="255">
        <f t="shared" si="217"/>
        <v>0</v>
      </c>
      <c r="AC243" s="255">
        <f t="shared" si="217"/>
        <v>0</v>
      </c>
      <c r="AD243" s="255">
        <f t="shared" si="217"/>
        <v>0</v>
      </c>
      <c r="AE243" s="255">
        <f t="shared" si="217"/>
        <v>0</v>
      </c>
      <c r="AF243" s="255">
        <f t="shared" si="217"/>
        <v>0</v>
      </c>
      <c r="AG243" s="255">
        <f t="shared" si="217"/>
        <v>0</v>
      </c>
      <c r="AH243" s="255">
        <f t="shared" si="217"/>
        <v>0</v>
      </c>
      <c r="AI243" s="255">
        <f t="shared" si="217"/>
        <v>0</v>
      </c>
      <c r="AJ243" s="255">
        <f t="shared" si="217"/>
        <v>0</v>
      </c>
      <c r="AK243" s="129">
        <f>AJ243</f>
        <v>0</v>
      </c>
      <c r="AL243" s="32"/>
      <c r="AM243" s="32"/>
      <c r="AO243" s="227">
        <v>136</v>
      </c>
      <c r="AP243" s="42">
        <f t="shared" si="214"/>
        <v>0</v>
      </c>
      <c r="AQ243" s="18" t="str">
        <f t="shared" si="175"/>
        <v>一次漏れ在庫</v>
      </c>
      <c r="AR243" s="46">
        <f t="shared" si="173"/>
        <v>0</v>
      </c>
      <c r="AT243" s="246" t="s">
        <v>60</v>
      </c>
      <c r="AU243" s="60"/>
      <c r="AV243" s="60"/>
      <c r="AW243" s="60"/>
      <c r="AX243" s="60"/>
    </row>
    <row r="244" spans="1:56" ht="18.75" hidden="1" customHeight="1">
      <c r="A244" s="9">
        <v>0</v>
      </c>
      <c r="B244" s="378"/>
      <c r="C244" s="148" t="s">
        <v>17</v>
      </c>
      <c r="D244" s="149"/>
      <c r="E244" s="80"/>
      <c r="F244" s="255"/>
      <c r="G244" s="255"/>
      <c r="H244" s="255"/>
      <c r="I244" s="255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  <c r="AD244" s="255"/>
      <c r="AE244" s="255"/>
      <c r="AF244" s="255"/>
      <c r="AG244" s="255"/>
      <c r="AH244" s="255"/>
      <c r="AI244" s="255"/>
      <c r="AJ244" s="255"/>
      <c r="AK244" s="129">
        <f>SUM(F244:AJ244)</f>
        <v>0</v>
      </c>
      <c r="AL244" s="32"/>
      <c r="AM244" s="32"/>
      <c r="AO244" s="227">
        <v>0</v>
      </c>
      <c r="AP244" s="42">
        <f t="shared" si="214"/>
        <v>0</v>
      </c>
      <c r="AQ244" s="18" t="str">
        <f t="shared" si="175"/>
        <v>二次圧検計画</v>
      </c>
      <c r="AR244" s="46">
        <f t="shared" si="173"/>
        <v>0</v>
      </c>
      <c r="AT244" s="246" t="s">
        <v>60</v>
      </c>
      <c r="AU244" s="60"/>
      <c r="AV244" s="60"/>
      <c r="AW244" s="60"/>
      <c r="AX244" s="60"/>
    </row>
    <row r="245" spans="1:56" ht="18.75" hidden="1" customHeight="1">
      <c r="A245" s="9">
        <v>0</v>
      </c>
      <c r="B245" s="378"/>
      <c r="C245" s="150" t="s">
        <v>18</v>
      </c>
      <c r="D245" s="151">
        <v>0.5</v>
      </c>
      <c r="E245" s="81"/>
      <c r="F245" s="258">
        <f>ROUND(F244*$D245,0)</f>
        <v>0</v>
      </c>
      <c r="G245" s="258">
        <f>ROUND(G244*$D245,0)</f>
        <v>0</v>
      </c>
      <c r="H245" s="258">
        <f>ROUND(H244*$D245,0)</f>
        <v>0</v>
      </c>
      <c r="I245" s="258">
        <f>ROUND(I244*$D245,0)</f>
        <v>0</v>
      </c>
      <c r="J245" s="258">
        <f>ROUND(J244*$D245,0)</f>
        <v>0</v>
      </c>
      <c r="K245" s="258">
        <f t="shared" ref="K245:P245" si="218">ROUND(K244*$D245,0)</f>
        <v>0</v>
      </c>
      <c r="L245" s="258">
        <f t="shared" si="218"/>
        <v>0</v>
      </c>
      <c r="M245" s="258">
        <f t="shared" si="218"/>
        <v>0</v>
      </c>
      <c r="N245" s="258">
        <f t="shared" si="218"/>
        <v>0</v>
      </c>
      <c r="O245" s="258">
        <f t="shared" si="218"/>
        <v>0</v>
      </c>
      <c r="P245" s="258">
        <f t="shared" si="218"/>
        <v>0</v>
      </c>
      <c r="Q245" s="258">
        <f t="shared" ref="Q245:AI245" si="219">ROUND(Q244*$D245,0)</f>
        <v>0</v>
      </c>
      <c r="R245" s="258">
        <f t="shared" si="219"/>
        <v>0</v>
      </c>
      <c r="S245" s="258">
        <f t="shared" si="219"/>
        <v>0</v>
      </c>
      <c r="T245" s="258">
        <f t="shared" si="219"/>
        <v>0</v>
      </c>
      <c r="U245" s="258">
        <f t="shared" si="219"/>
        <v>0</v>
      </c>
      <c r="V245" s="258">
        <f t="shared" si="219"/>
        <v>0</v>
      </c>
      <c r="W245" s="258">
        <f t="shared" si="219"/>
        <v>0</v>
      </c>
      <c r="X245" s="258">
        <f t="shared" si="219"/>
        <v>0</v>
      </c>
      <c r="Y245" s="258">
        <f t="shared" si="219"/>
        <v>0</v>
      </c>
      <c r="Z245" s="258">
        <f t="shared" si="219"/>
        <v>0</v>
      </c>
      <c r="AA245" s="258">
        <f t="shared" si="219"/>
        <v>0</v>
      </c>
      <c r="AB245" s="258">
        <f t="shared" si="219"/>
        <v>0</v>
      </c>
      <c r="AC245" s="258">
        <f t="shared" si="219"/>
        <v>0</v>
      </c>
      <c r="AD245" s="258">
        <f t="shared" si="219"/>
        <v>0</v>
      </c>
      <c r="AE245" s="258">
        <f t="shared" si="219"/>
        <v>0</v>
      </c>
      <c r="AF245" s="258">
        <f t="shared" si="219"/>
        <v>0</v>
      </c>
      <c r="AG245" s="258">
        <f t="shared" si="219"/>
        <v>0</v>
      </c>
      <c r="AH245" s="258">
        <f t="shared" si="219"/>
        <v>0</v>
      </c>
      <c r="AI245" s="258">
        <f t="shared" si="219"/>
        <v>0</v>
      </c>
      <c r="AJ245" s="258">
        <f>ROUND(AJ244*$D245,0)</f>
        <v>0</v>
      </c>
      <c r="AK245" s="130">
        <f>SUM(F245:AJ245)</f>
        <v>0</v>
      </c>
      <c r="AL245" s="32"/>
      <c r="AM245" s="32"/>
      <c r="AO245" s="227">
        <v>0</v>
      </c>
      <c r="AP245" s="42">
        <f t="shared" si="214"/>
        <v>0</v>
      </c>
      <c r="AQ245" s="14" t="str">
        <f t="shared" si="175"/>
        <v>二次漏れ数（廃却）</v>
      </c>
      <c r="AR245" s="47">
        <f t="shared" si="173"/>
        <v>0</v>
      </c>
      <c r="AT245" s="246" t="s">
        <v>60</v>
      </c>
      <c r="AU245" s="60"/>
      <c r="AV245" s="60"/>
      <c r="AW245" s="60"/>
      <c r="AX245" s="60"/>
    </row>
    <row r="246" spans="1:56" ht="18.75" hidden="1" customHeight="1">
      <c r="A246" s="9">
        <v>1</v>
      </c>
      <c r="B246" s="378"/>
      <c r="C246" s="135" t="s">
        <v>19</v>
      </c>
      <c r="D246" s="136">
        <f>1-D242</f>
        <v>0.95</v>
      </c>
      <c r="E246" s="90"/>
      <c r="F246" s="255">
        <f>(F241-F242)+(F244-F245)</f>
        <v>0</v>
      </c>
      <c r="G246" s="255">
        <f>(G241-G242)+(G244-G245)</f>
        <v>0</v>
      </c>
      <c r="H246" s="255">
        <f>(H241-H242)+(H244-H245)</f>
        <v>0</v>
      </c>
      <c r="I246" s="255">
        <f>(I241-I242)+(I244-I245)</f>
        <v>0</v>
      </c>
      <c r="J246" s="255">
        <f>(J241-J242)+(J244-J245)</f>
        <v>0</v>
      </c>
      <c r="K246" s="255">
        <f t="shared" ref="K246:P246" si="220">(K241-K242)+(K244-K245)</f>
        <v>0</v>
      </c>
      <c r="L246" s="255">
        <f t="shared" si="220"/>
        <v>0</v>
      </c>
      <c r="M246" s="255">
        <f t="shared" si="220"/>
        <v>0</v>
      </c>
      <c r="N246" s="255">
        <f t="shared" si="220"/>
        <v>0</v>
      </c>
      <c r="O246" s="255">
        <f t="shared" si="220"/>
        <v>0</v>
      </c>
      <c r="P246" s="255">
        <f t="shared" si="220"/>
        <v>0</v>
      </c>
      <c r="Q246" s="255">
        <f t="shared" ref="Q246:AI246" si="221">(Q241-Q242)+(Q244-Q245)</f>
        <v>0</v>
      </c>
      <c r="R246" s="255">
        <f t="shared" si="221"/>
        <v>0</v>
      </c>
      <c r="S246" s="255">
        <f t="shared" si="221"/>
        <v>0</v>
      </c>
      <c r="T246" s="255">
        <f t="shared" si="221"/>
        <v>0</v>
      </c>
      <c r="U246" s="255">
        <f t="shared" si="221"/>
        <v>0</v>
      </c>
      <c r="V246" s="255">
        <f t="shared" si="221"/>
        <v>0</v>
      </c>
      <c r="W246" s="255">
        <f t="shared" si="221"/>
        <v>0</v>
      </c>
      <c r="X246" s="255">
        <f t="shared" si="221"/>
        <v>0</v>
      </c>
      <c r="Y246" s="255">
        <f t="shared" si="221"/>
        <v>0</v>
      </c>
      <c r="Z246" s="255">
        <f t="shared" si="221"/>
        <v>0</v>
      </c>
      <c r="AA246" s="255">
        <f t="shared" si="221"/>
        <v>0</v>
      </c>
      <c r="AB246" s="255">
        <f t="shared" si="221"/>
        <v>0</v>
      </c>
      <c r="AC246" s="255">
        <f t="shared" si="221"/>
        <v>0</v>
      </c>
      <c r="AD246" s="255">
        <f t="shared" si="221"/>
        <v>0</v>
      </c>
      <c r="AE246" s="255">
        <f t="shared" si="221"/>
        <v>0</v>
      </c>
      <c r="AF246" s="255">
        <f t="shared" si="221"/>
        <v>0</v>
      </c>
      <c r="AG246" s="255">
        <f t="shared" si="221"/>
        <v>0</v>
      </c>
      <c r="AH246" s="255">
        <f t="shared" si="221"/>
        <v>0</v>
      </c>
      <c r="AI246" s="255">
        <f t="shared" si="221"/>
        <v>0</v>
      </c>
      <c r="AJ246" s="255">
        <f>(AJ241-AJ242)+(AJ244-AJ245)</f>
        <v>0</v>
      </c>
      <c r="AK246" s="167">
        <f>SUM(E246:AJ246)</f>
        <v>0</v>
      </c>
      <c r="AL246" s="82">
        <f>ROUNDUP(AY246*1.1,0)</f>
        <v>3684</v>
      </c>
      <c r="AM246" s="82">
        <f>ROUNDUP(AZ246*1.1,0)</f>
        <v>4070</v>
      </c>
      <c r="AN246" s="211"/>
      <c r="AO246" s="227"/>
      <c r="AP246" s="42">
        <f t="shared" si="214"/>
        <v>0</v>
      </c>
      <c r="AQ246" s="11" t="str">
        <f t="shared" si="175"/>
        <v>Ｌ３加工計画</v>
      </c>
      <c r="AR246" s="48">
        <f t="shared" si="173"/>
        <v>0</v>
      </c>
      <c r="AT246" s="248" t="s">
        <v>61</v>
      </c>
      <c r="AU246" s="60"/>
      <c r="AV246" s="60"/>
      <c r="AW246" s="60"/>
      <c r="AX246" s="60"/>
      <c r="AY246" s="12">
        <f>AY364</f>
        <v>3349</v>
      </c>
      <c r="AZ246" s="12">
        <f>AZ364</f>
        <v>3700</v>
      </c>
    </row>
    <row r="247" spans="1:56" ht="18.75" hidden="1" customHeight="1">
      <c r="A247" s="9">
        <v>1</v>
      </c>
      <c r="B247" s="325"/>
      <c r="C247" s="109" t="s">
        <v>20</v>
      </c>
      <c r="D247" s="109"/>
      <c r="E247" s="7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  <c r="AD247" s="257"/>
      <c r="AE247" s="257"/>
      <c r="AF247" s="257"/>
      <c r="AG247" s="257"/>
      <c r="AH247" s="257"/>
      <c r="AI247" s="257"/>
      <c r="AJ247" s="257"/>
      <c r="AK247" s="104">
        <f>SUM(F247:AJ247)</f>
        <v>0</v>
      </c>
      <c r="AL247" s="112"/>
      <c r="AM247" s="112"/>
      <c r="AN247" s="207"/>
      <c r="AO247" s="227"/>
      <c r="AP247" s="42">
        <f t="shared" si="214"/>
        <v>0</v>
      </c>
      <c r="AQ247" s="19" t="str">
        <f t="shared" si="175"/>
        <v>組立計画</v>
      </c>
      <c r="AR247" s="49">
        <f t="shared" si="173"/>
        <v>0</v>
      </c>
      <c r="AT247" s="63" t="s">
        <v>62</v>
      </c>
      <c r="AU247" s="60"/>
      <c r="AV247" s="60"/>
      <c r="AW247" s="60"/>
      <c r="AX247" s="60"/>
    </row>
    <row r="248" spans="1:56" ht="18.75" hidden="1" customHeight="1">
      <c r="A248" s="9">
        <v>1</v>
      </c>
      <c r="B248" s="325"/>
      <c r="C248" s="111" t="s">
        <v>66</v>
      </c>
      <c r="D248" s="111"/>
      <c r="E248" s="74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  <c r="AA248" s="267"/>
      <c r="AB248" s="267"/>
      <c r="AC248" s="267"/>
      <c r="AD248" s="267"/>
      <c r="AE248" s="267"/>
      <c r="AF248" s="267"/>
      <c r="AG248" s="267"/>
      <c r="AH248" s="267"/>
      <c r="AI248" s="267"/>
      <c r="AJ248" s="267"/>
      <c r="AK248" s="163">
        <f>SUM(F248:AJ248)</f>
        <v>0</v>
      </c>
      <c r="AL248" s="75"/>
      <c r="AM248" s="75"/>
      <c r="AN248" s="207"/>
      <c r="AO248" s="227"/>
      <c r="AP248" s="42">
        <f t="shared" si="214"/>
        <v>0</v>
      </c>
      <c r="AQ248" s="20" t="str">
        <f t="shared" si="175"/>
        <v>ＳＰ</v>
      </c>
      <c r="AR248" s="50">
        <f t="shared" si="173"/>
        <v>0</v>
      </c>
      <c r="AT248" s="63" t="s">
        <v>62</v>
      </c>
      <c r="AU248" s="60"/>
      <c r="AV248" s="60"/>
      <c r="AW248" s="60"/>
      <c r="AX248" s="60"/>
    </row>
    <row r="249" spans="1:56" ht="18.75" hidden="1" customHeight="1">
      <c r="A249" s="9">
        <v>1</v>
      </c>
      <c r="B249" s="326"/>
      <c r="C249" s="152" t="s">
        <v>21</v>
      </c>
      <c r="D249" s="152"/>
      <c r="E249" s="67"/>
      <c r="F249" s="259">
        <f t="shared" ref="F249:AJ249" si="222">SUBTOTAL(9,L247:L248)</f>
        <v>0</v>
      </c>
      <c r="G249" s="259">
        <f t="shared" si="222"/>
        <v>0</v>
      </c>
      <c r="H249" s="259">
        <f t="shared" si="222"/>
        <v>0</v>
      </c>
      <c r="I249" s="259">
        <f t="shared" si="222"/>
        <v>0</v>
      </c>
      <c r="J249" s="259">
        <f t="shared" si="222"/>
        <v>0</v>
      </c>
      <c r="K249" s="259">
        <f t="shared" si="222"/>
        <v>0</v>
      </c>
      <c r="L249" s="259">
        <f t="shared" si="222"/>
        <v>0</v>
      </c>
      <c r="M249" s="259">
        <f t="shared" si="222"/>
        <v>0</v>
      </c>
      <c r="N249" s="259">
        <f t="shared" si="222"/>
        <v>0</v>
      </c>
      <c r="O249" s="259">
        <f t="shared" si="222"/>
        <v>0</v>
      </c>
      <c r="P249" s="259">
        <f t="shared" si="222"/>
        <v>0</v>
      </c>
      <c r="Q249" s="259">
        <f t="shared" si="222"/>
        <v>0</v>
      </c>
      <c r="R249" s="259">
        <f t="shared" si="222"/>
        <v>0</v>
      </c>
      <c r="S249" s="259">
        <f t="shared" si="222"/>
        <v>0</v>
      </c>
      <c r="T249" s="259">
        <f t="shared" si="222"/>
        <v>0</v>
      </c>
      <c r="U249" s="259">
        <f t="shared" si="222"/>
        <v>0</v>
      </c>
      <c r="V249" s="259">
        <f t="shared" si="222"/>
        <v>0</v>
      </c>
      <c r="W249" s="259">
        <f t="shared" si="222"/>
        <v>0</v>
      </c>
      <c r="X249" s="259">
        <f t="shared" si="222"/>
        <v>0</v>
      </c>
      <c r="Y249" s="259">
        <f t="shared" si="222"/>
        <v>0</v>
      </c>
      <c r="Z249" s="259">
        <f t="shared" si="222"/>
        <v>0</v>
      </c>
      <c r="AA249" s="259">
        <f t="shared" si="222"/>
        <v>0</v>
      </c>
      <c r="AB249" s="259">
        <f t="shared" si="222"/>
        <v>0</v>
      </c>
      <c r="AC249" s="259">
        <f t="shared" si="222"/>
        <v>0</v>
      </c>
      <c r="AD249" s="259">
        <f t="shared" si="222"/>
        <v>0</v>
      </c>
      <c r="AE249" s="259">
        <f t="shared" si="222"/>
        <v>0</v>
      </c>
      <c r="AF249" s="259">
        <f t="shared" si="222"/>
        <v>0</v>
      </c>
      <c r="AG249" s="259">
        <f t="shared" si="222"/>
        <v>0</v>
      </c>
      <c r="AH249" s="259">
        <f t="shared" si="222"/>
        <v>0</v>
      </c>
      <c r="AI249" s="259">
        <f t="shared" si="222"/>
        <v>0</v>
      </c>
      <c r="AJ249" s="259">
        <f t="shared" si="222"/>
        <v>0</v>
      </c>
      <c r="AK249" s="164">
        <f>SUM(F249:AJ249)</f>
        <v>0</v>
      </c>
      <c r="AL249" s="32"/>
      <c r="AM249" s="32"/>
      <c r="AO249" s="227"/>
      <c r="AP249" s="42">
        <f t="shared" si="214"/>
        <v>0</v>
      </c>
      <c r="AQ249" s="21" t="str">
        <f t="shared" si="175"/>
        <v>解体</v>
      </c>
      <c r="AR249" s="51">
        <f t="shared" si="173"/>
        <v>0</v>
      </c>
      <c r="AT249" s="246" t="s">
        <v>60</v>
      </c>
      <c r="AU249" s="60"/>
      <c r="AV249" s="60"/>
      <c r="AW249" s="60"/>
      <c r="AX249" s="60"/>
    </row>
    <row r="250" spans="1:56" ht="18.75" hidden="1" customHeight="1">
      <c r="A250" s="9">
        <v>1</v>
      </c>
      <c r="B250" s="379"/>
      <c r="C250" s="153" t="s">
        <v>22</v>
      </c>
      <c r="D250" s="153"/>
      <c r="E250" s="68"/>
      <c r="F250" s="260">
        <f t="shared" ref="F250:AJ250" si="223">E250+F246-F249</f>
        <v>0</v>
      </c>
      <c r="G250" s="260">
        <f t="shared" si="223"/>
        <v>0</v>
      </c>
      <c r="H250" s="260">
        <f t="shared" si="223"/>
        <v>0</v>
      </c>
      <c r="I250" s="260">
        <f t="shared" si="223"/>
        <v>0</v>
      </c>
      <c r="J250" s="260">
        <f t="shared" si="223"/>
        <v>0</v>
      </c>
      <c r="K250" s="260">
        <f t="shared" si="223"/>
        <v>0</v>
      </c>
      <c r="L250" s="260">
        <f t="shared" si="223"/>
        <v>0</v>
      </c>
      <c r="M250" s="260">
        <f t="shared" si="223"/>
        <v>0</v>
      </c>
      <c r="N250" s="260">
        <f t="shared" si="223"/>
        <v>0</v>
      </c>
      <c r="O250" s="260">
        <f t="shared" si="223"/>
        <v>0</v>
      </c>
      <c r="P250" s="260">
        <f t="shared" si="223"/>
        <v>0</v>
      </c>
      <c r="Q250" s="260">
        <f t="shared" si="223"/>
        <v>0</v>
      </c>
      <c r="R250" s="260">
        <f t="shared" si="223"/>
        <v>0</v>
      </c>
      <c r="S250" s="260">
        <f t="shared" si="223"/>
        <v>0</v>
      </c>
      <c r="T250" s="260">
        <f t="shared" si="223"/>
        <v>0</v>
      </c>
      <c r="U250" s="260">
        <f t="shared" si="223"/>
        <v>0</v>
      </c>
      <c r="V250" s="260">
        <f t="shared" si="223"/>
        <v>0</v>
      </c>
      <c r="W250" s="260">
        <f t="shared" si="223"/>
        <v>0</v>
      </c>
      <c r="X250" s="260">
        <f t="shared" si="223"/>
        <v>0</v>
      </c>
      <c r="Y250" s="260">
        <f t="shared" si="223"/>
        <v>0</v>
      </c>
      <c r="Z250" s="260">
        <f t="shared" si="223"/>
        <v>0</v>
      </c>
      <c r="AA250" s="260">
        <f t="shared" si="223"/>
        <v>0</v>
      </c>
      <c r="AB250" s="260">
        <f t="shared" si="223"/>
        <v>0</v>
      </c>
      <c r="AC250" s="260">
        <f t="shared" si="223"/>
        <v>0</v>
      </c>
      <c r="AD250" s="260">
        <f t="shared" si="223"/>
        <v>0</v>
      </c>
      <c r="AE250" s="260">
        <f t="shared" si="223"/>
        <v>0</v>
      </c>
      <c r="AF250" s="260">
        <f t="shared" si="223"/>
        <v>0</v>
      </c>
      <c r="AG250" s="260">
        <f t="shared" si="223"/>
        <v>0</v>
      </c>
      <c r="AH250" s="260">
        <f t="shared" si="223"/>
        <v>0</v>
      </c>
      <c r="AI250" s="260">
        <f t="shared" si="223"/>
        <v>0</v>
      </c>
      <c r="AJ250" s="260">
        <f t="shared" si="223"/>
        <v>0</v>
      </c>
      <c r="AK250" s="165"/>
      <c r="AL250" s="32"/>
      <c r="AM250" s="32"/>
      <c r="AO250" s="227"/>
      <c r="AP250" s="42">
        <f t="shared" si="214"/>
        <v>0</v>
      </c>
      <c r="AQ250" s="22" t="str">
        <f t="shared" si="175"/>
        <v>解体在庫</v>
      </c>
      <c r="AR250" s="52">
        <f t="shared" si="173"/>
        <v>0</v>
      </c>
      <c r="AT250" s="246" t="s">
        <v>60</v>
      </c>
      <c r="AU250" s="60"/>
      <c r="AV250" s="60"/>
      <c r="AW250" s="60"/>
      <c r="AX250" s="60"/>
    </row>
    <row r="251" spans="1:56" ht="18.75" hidden="1" customHeight="1" thickBot="1">
      <c r="A251" s="9">
        <v>1</v>
      </c>
      <c r="B251" s="379"/>
      <c r="C251" s="270" t="s">
        <v>23</v>
      </c>
      <c r="D251" s="270"/>
      <c r="E251" s="215"/>
      <c r="F251" s="261">
        <f t="shared" ref="F251:AJ251" si="224">E251+F246-F247-F248</f>
        <v>0</v>
      </c>
      <c r="G251" s="261">
        <f t="shared" si="224"/>
        <v>0</v>
      </c>
      <c r="H251" s="261">
        <f t="shared" si="224"/>
        <v>0</v>
      </c>
      <c r="I251" s="261">
        <f t="shared" si="224"/>
        <v>0</v>
      </c>
      <c r="J251" s="261">
        <f t="shared" si="224"/>
        <v>0</v>
      </c>
      <c r="K251" s="261">
        <f t="shared" si="224"/>
        <v>0</v>
      </c>
      <c r="L251" s="261">
        <f t="shared" si="224"/>
        <v>0</v>
      </c>
      <c r="M251" s="261">
        <f t="shared" si="224"/>
        <v>0</v>
      </c>
      <c r="N251" s="261">
        <f t="shared" si="224"/>
        <v>0</v>
      </c>
      <c r="O251" s="261">
        <f t="shared" si="224"/>
        <v>0</v>
      </c>
      <c r="P251" s="261">
        <f t="shared" si="224"/>
        <v>0</v>
      </c>
      <c r="Q251" s="261">
        <f t="shared" si="224"/>
        <v>0</v>
      </c>
      <c r="R251" s="261">
        <f t="shared" si="224"/>
        <v>0</v>
      </c>
      <c r="S251" s="261">
        <f t="shared" si="224"/>
        <v>0</v>
      </c>
      <c r="T251" s="261">
        <f t="shared" si="224"/>
        <v>0</v>
      </c>
      <c r="U251" s="261">
        <f t="shared" si="224"/>
        <v>0</v>
      </c>
      <c r="V251" s="261">
        <f t="shared" si="224"/>
        <v>0</v>
      </c>
      <c r="W251" s="261">
        <f t="shared" si="224"/>
        <v>0</v>
      </c>
      <c r="X251" s="261">
        <f t="shared" si="224"/>
        <v>0</v>
      </c>
      <c r="Y251" s="261">
        <f t="shared" si="224"/>
        <v>0</v>
      </c>
      <c r="Z251" s="261">
        <f t="shared" si="224"/>
        <v>0</v>
      </c>
      <c r="AA251" s="261">
        <f t="shared" si="224"/>
        <v>0</v>
      </c>
      <c r="AB251" s="261">
        <f t="shared" si="224"/>
        <v>0</v>
      </c>
      <c r="AC251" s="261">
        <f t="shared" si="224"/>
        <v>0</v>
      </c>
      <c r="AD251" s="261">
        <f t="shared" si="224"/>
        <v>0</v>
      </c>
      <c r="AE251" s="261">
        <f t="shared" si="224"/>
        <v>0</v>
      </c>
      <c r="AF251" s="261">
        <f t="shared" si="224"/>
        <v>0</v>
      </c>
      <c r="AG251" s="261">
        <f t="shared" si="224"/>
        <v>0</v>
      </c>
      <c r="AH251" s="261">
        <f t="shared" si="224"/>
        <v>0</v>
      </c>
      <c r="AI251" s="261">
        <f t="shared" si="224"/>
        <v>0</v>
      </c>
      <c r="AJ251" s="261">
        <f t="shared" si="224"/>
        <v>0</v>
      </c>
      <c r="AK251" s="223">
        <f>AJ251</f>
        <v>0</v>
      </c>
      <c r="AL251" s="32"/>
      <c r="AM251" s="32"/>
      <c r="AN251" s="9">
        <f>AK251-AL247</f>
        <v>0</v>
      </c>
      <c r="AO251" s="227"/>
      <c r="AP251" s="53">
        <f t="shared" si="214"/>
        <v>0</v>
      </c>
      <c r="AQ251" s="24" t="str">
        <f t="shared" si="175"/>
        <v>完成品在庫</v>
      </c>
      <c r="AR251" s="54">
        <f t="shared" si="173"/>
        <v>0</v>
      </c>
      <c r="AT251" s="246" t="s">
        <v>60</v>
      </c>
      <c r="AU251" s="60"/>
      <c r="AV251" s="60"/>
      <c r="AW251" s="60"/>
      <c r="AX251" s="60"/>
      <c r="BD251" s="250">
        <f>MIN(F251:AJ251)</f>
        <v>0</v>
      </c>
    </row>
    <row r="252" spans="1:56" ht="18.75" hidden="1" customHeight="1">
      <c r="A252" s="9">
        <v>1</v>
      </c>
      <c r="B252" s="385"/>
      <c r="C252" s="101" t="s">
        <v>12</v>
      </c>
      <c r="D252" s="101"/>
      <c r="E252" s="89"/>
      <c r="F252" s="263"/>
      <c r="G252" s="263"/>
      <c r="H252" s="263"/>
      <c r="I252" s="263"/>
      <c r="J252" s="263"/>
      <c r="K252" s="263"/>
      <c r="L252" s="263"/>
      <c r="M252" s="263"/>
      <c r="N252" s="263"/>
      <c r="O252" s="263"/>
      <c r="P252" s="263"/>
      <c r="Q252" s="263"/>
      <c r="R252" s="263"/>
      <c r="S252" s="263"/>
      <c r="T252" s="263"/>
      <c r="U252" s="263"/>
      <c r="V252" s="263"/>
      <c r="W252" s="263"/>
      <c r="X252" s="263"/>
      <c r="Y252" s="263"/>
      <c r="Z252" s="263"/>
      <c r="AA252" s="263"/>
      <c r="AB252" s="263"/>
      <c r="AC252" s="263"/>
      <c r="AD252" s="263"/>
      <c r="AE252" s="263"/>
      <c r="AF252" s="263"/>
      <c r="AG252" s="263"/>
      <c r="AH252" s="263"/>
      <c r="AI252" s="263"/>
      <c r="AJ252" s="263"/>
      <c r="AK252" s="166">
        <f>SUM(F252:AJ252)</f>
        <v>0</v>
      </c>
      <c r="AL252" s="198">
        <f>ROUNDUP(AL259/0.92,0)</f>
        <v>4886</v>
      </c>
      <c r="AM252" s="198">
        <f>ROUNDUP(AM259/0.92,0)</f>
        <v>4195</v>
      </c>
      <c r="AN252" s="251"/>
      <c r="AO252" s="227"/>
      <c r="AP252" s="40">
        <f>B252</f>
        <v>0</v>
      </c>
      <c r="AQ252" s="29" t="str">
        <f t="shared" si="175"/>
        <v>素材納入計画</v>
      </c>
      <c r="AR252" s="41">
        <f t="shared" si="173"/>
        <v>0</v>
      </c>
      <c r="AT252" s="247" t="s">
        <v>59</v>
      </c>
      <c r="AU252" s="60"/>
      <c r="AV252" s="60"/>
      <c r="AW252" s="60"/>
      <c r="AX252" s="60"/>
    </row>
    <row r="253" spans="1:56" ht="19.5" hidden="1" customHeight="1">
      <c r="A253" s="9">
        <v>1</v>
      </c>
      <c r="B253" s="326"/>
      <c r="C253" s="145" t="s">
        <v>125</v>
      </c>
      <c r="D253" s="154"/>
      <c r="E253" s="35"/>
      <c r="F253" s="397">
        <f t="shared" ref="F253:AJ253" si="225">E253+F252-F254</f>
        <v>0</v>
      </c>
      <c r="G253" s="397">
        <f t="shared" si="225"/>
        <v>0</v>
      </c>
      <c r="H253" s="397">
        <f t="shared" si="225"/>
        <v>0</v>
      </c>
      <c r="I253" s="397">
        <f t="shared" si="225"/>
        <v>0</v>
      </c>
      <c r="J253" s="397">
        <f t="shared" si="225"/>
        <v>0</v>
      </c>
      <c r="K253" s="397">
        <f t="shared" si="225"/>
        <v>0</v>
      </c>
      <c r="L253" s="397">
        <f t="shared" si="225"/>
        <v>0</v>
      </c>
      <c r="M253" s="397">
        <f t="shared" si="225"/>
        <v>0</v>
      </c>
      <c r="N253" s="397">
        <f t="shared" si="225"/>
        <v>0</v>
      </c>
      <c r="O253" s="397">
        <f t="shared" si="225"/>
        <v>0</v>
      </c>
      <c r="P253" s="397">
        <f t="shared" si="225"/>
        <v>0</v>
      </c>
      <c r="Q253" s="397">
        <f t="shared" si="225"/>
        <v>0</v>
      </c>
      <c r="R253" s="397">
        <f t="shared" si="225"/>
        <v>0</v>
      </c>
      <c r="S253" s="397">
        <f t="shared" si="225"/>
        <v>0</v>
      </c>
      <c r="T253" s="397">
        <f t="shared" si="225"/>
        <v>0</v>
      </c>
      <c r="U253" s="397">
        <f t="shared" si="225"/>
        <v>0</v>
      </c>
      <c r="V253" s="397">
        <f t="shared" si="225"/>
        <v>0</v>
      </c>
      <c r="W253" s="397">
        <f t="shared" si="225"/>
        <v>0</v>
      </c>
      <c r="X253" s="397">
        <f t="shared" si="225"/>
        <v>0</v>
      </c>
      <c r="Y253" s="397">
        <f t="shared" si="225"/>
        <v>0</v>
      </c>
      <c r="Z253" s="397">
        <f t="shared" si="225"/>
        <v>0</v>
      </c>
      <c r="AA253" s="397">
        <f t="shared" si="225"/>
        <v>0</v>
      </c>
      <c r="AB253" s="397">
        <f t="shared" si="225"/>
        <v>0</v>
      </c>
      <c r="AC253" s="397">
        <f t="shared" si="225"/>
        <v>0</v>
      </c>
      <c r="AD253" s="397">
        <f t="shared" si="225"/>
        <v>0</v>
      </c>
      <c r="AE253" s="397">
        <f t="shared" si="225"/>
        <v>0</v>
      </c>
      <c r="AF253" s="397">
        <f t="shared" si="225"/>
        <v>0</v>
      </c>
      <c r="AG253" s="397">
        <f t="shared" si="225"/>
        <v>0</v>
      </c>
      <c r="AH253" s="397">
        <f t="shared" si="225"/>
        <v>0</v>
      </c>
      <c r="AI253" s="397">
        <f t="shared" si="225"/>
        <v>0</v>
      </c>
      <c r="AJ253" s="397">
        <f t="shared" si="225"/>
        <v>0</v>
      </c>
      <c r="AK253" s="171">
        <f>AJ253</f>
        <v>0</v>
      </c>
      <c r="AL253" s="32"/>
      <c r="AM253" s="32"/>
      <c r="AO253" s="227"/>
      <c r="AP253" s="42">
        <f t="shared" ref="AP253:AP277" si="226">AP252</f>
        <v>0</v>
      </c>
      <c r="AQ253" s="14" t="str">
        <f t="shared" si="175"/>
        <v>素材在庫計画</v>
      </c>
      <c r="AR253" s="43">
        <f t="shared" si="173"/>
        <v>0</v>
      </c>
      <c r="AT253" s="246" t="s">
        <v>60</v>
      </c>
      <c r="AU253" s="60"/>
      <c r="AV253" s="60"/>
      <c r="AW253" s="60"/>
      <c r="AX253" s="60"/>
    </row>
    <row r="254" spans="1:56" ht="18.75" hidden="1" customHeight="1">
      <c r="A254" s="9">
        <v>1</v>
      </c>
      <c r="B254" s="378"/>
      <c r="C254" s="135" t="s">
        <v>14</v>
      </c>
      <c r="D254" s="135"/>
      <c r="E254" s="90"/>
      <c r="F254" s="255"/>
      <c r="G254" s="255"/>
      <c r="H254" s="255"/>
      <c r="I254" s="255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  <c r="AD254" s="255"/>
      <c r="AE254" s="255"/>
      <c r="AF254" s="255"/>
      <c r="AG254" s="255"/>
      <c r="AH254" s="255"/>
      <c r="AI254" s="255"/>
      <c r="AJ254" s="255"/>
      <c r="AK254" s="167">
        <f>SUM(E254:AJ254)</f>
        <v>0</v>
      </c>
      <c r="AL254" s="123"/>
      <c r="AM254" s="123"/>
      <c r="AN254" s="211"/>
      <c r="AO254" s="227"/>
      <c r="AP254" s="42">
        <f t="shared" si="226"/>
        <v>0</v>
      </c>
      <c r="AQ254" s="16" t="str">
        <f t="shared" si="175"/>
        <v>圧検加工計画</v>
      </c>
      <c r="AR254" s="44">
        <f t="shared" si="173"/>
        <v>0</v>
      </c>
      <c r="AT254" s="248" t="s">
        <v>61</v>
      </c>
      <c r="AU254" s="60"/>
      <c r="AV254" s="60"/>
      <c r="AW254" s="60"/>
      <c r="AX254" s="60"/>
    </row>
    <row r="255" spans="1:56" ht="18.75" hidden="1" customHeight="1">
      <c r="A255" s="9">
        <v>0</v>
      </c>
      <c r="B255" s="392"/>
      <c r="C255" s="146" t="s">
        <v>15</v>
      </c>
      <c r="D255" s="147">
        <v>0.05</v>
      </c>
      <c r="E255" s="80"/>
      <c r="F255" s="257">
        <f>ROUND(F254*$D255,0)</f>
        <v>0</v>
      </c>
      <c r="G255" s="257">
        <f>ROUND(G254*$D255,0)</f>
        <v>0</v>
      </c>
      <c r="H255" s="257">
        <f>ROUND(H254*$D255,0)</f>
        <v>0</v>
      </c>
      <c r="I255" s="257">
        <f>ROUND(I254*$D255,0)</f>
        <v>0</v>
      </c>
      <c r="J255" s="257">
        <f>ROUND(J254*$D255,0)</f>
        <v>0</v>
      </c>
      <c r="K255" s="257">
        <f t="shared" ref="K255:P255" si="227">ROUND(K254*$D255,0)</f>
        <v>0</v>
      </c>
      <c r="L255" s="257">
        <f t="shared" si="227"/>
        <v>0</v>
      </c>
      <c r="M255" s="257">
        <f t="shared" si="227"/>
        <v>0</v>
      </c>
      <c r="N255" s="257">
        <f t="shared" si="227"/>
        <v>0</v>
      </c>
      <c r="O255" s="257">
        <f t="shared" si="227"/>
        <v>0</v>
      </c>
      <c r="P255" s="257">
        <f t="shared" si="227"/>
        <v>0</v>
      </c>
      <c r="Q255" s="257">
        <f t="shared" ref="Q255:AI255" si="228">ROUND(Q254*$D255,0)</f>
        <v>0</v>
      </c>
      <c r="R255" s="257">
        <f t="shared" si="228"/>
        <v>0</v>
      </c>
      <c r="S255" s="257">
        <f t="shared" si="228"/>
        <v>0</v>
      </c>
      <c r="T255" s="257">
        <f t="shared" si="228"/>
        <v>0</v>
      </c>
      <c r="U255" s="257">
        <f t="shared" si="228"/>
        <v>0</v>
      </c>
      <c r="V255" s="257">
        <f t="shared" si="228"/>
        <v>0</v>
      </c>
      <c r="W255" s="257">
        <f t="shared" si="228"/>
        <v>0</v>
      </c>
      <c r="X255" s="257">
        <f t="shared" si="228"/>
        <v>0</v>
      </c>
      <c r="Y255" s="257">
        <f t="shared" si="228"/>
        <v>0</v>
      </c>
      <c r="Z255" s="257">
        <f t="shared" si="228"/>
        <v>0</v>
      </c>
      <c r="AA255" s="257">
        <f t="shared" si="228"/>
        <v>0</v>
      </c>
      <c r="AB255" s="257">
        <f t="shared" si="228"/>
        <v>0</v>
      </c>
      <c r="AC255" s="257">
        <f t="shared" si="228"/>
        <v>0</v>
      </c>
      <c r="AD255" s="257">
        <f t="shared" si="228"/>
        <v>0</v>
      </c>
      <c r="AE255" s="257">
        <f t="shared" si="228"/>
        <v>0</v>
      </c>
      <c r="AF255" s="257">
        <f t="shared" si="228"/>
        <v>0</v>
      </c>
      <c r="AG255" s="257">
        <f t="shared" si="228"/>
        <v>0</v>
      </c>
      <c r="AH255" s="257">
        <f t="shared" si="228"/>
        <v>0</v>
      </c>
      <c r="AI255" s="257">
        <f t="shared" si="228"/>
        <v>0</v>
      </c>
      <c r="AJ255" s="257">
        <f>ROUND(AJ254*$D255,0)</f>
        <v>0</v>
      </c>
      <c r="AK255" s="128">
        <f>SUM(F255:AJ255)</f>
        <v>0</v>
      </c>
      <c r="AL255" s="32"/>
      <c r="AM255" s="32"/>
      <c r="AO255" s="227">
        <v>0</v>
      </c>
      <c r="AP255" s="42">
        <f t="shared" si="226"/>
        <v>0</v>
      </c>
      <c r="AQ255" s="17" t="str">
        <f t="shared" si="175"/>
        <v>一次漏れ数</v>
      </c>
      <c r="AR255" s="45">
        <f t="shared" si="173"/>
        <v>0</v>
      </c>
      <c r="AT255" s="246" t="s">
        <v>60</v>
      </c>
      <c r="AU255" s="60"/>
      <c r="AV255" s="60"/>
      <c r="AW255" s="60"/>
      <c r="AX255" s="60"/>
    </row>
    <row r="256" spans="1:56" ht="18.75" hidden="1" customHeight="1">
      <c r="A256" s="9">
        <v>0</v>
      </c>
      <c r="B256" s="392"/>
      <c r="C256" s="148" t="s">
        <v>16</v>
      </c>
      <c r="D256" s="149"/>
      <c r="E256" s="66"/>
      <c r="F256" s="255">
        <f t="shared" ref="F256:AJ256" si="229">E256+F255-F257</f>
        <v>0</v>
      </c>
      <c r="G256" s="255">
        <f t="shared" si="229"/>
        <v>0</v>
      </c>
      <c r="H256" s="255">
        <f t="shared" si="229"/>
        <v>0</v>
      </c>
      <c r="I256" s="255">
        <f t="shared" si="229"/>
        <v>0</v>
      </c>
      <c r="J256" s="255">
        <f t="shared" si="229"/>
        <v>0</v>
      </c>
      <c r="K256" s="255">
        <f t="shared" si="229"/>
        <v>0</v>
      </c>
      <c r="L256" s="255">
        <f t="shared" si="229"/>
        <v>0</v>
      </c>
      <c r="M256" s="255">
        <f t="shared" si="229"/>
        <v>0</v>
      </c>
      <c r="N256" s="255">
        <f t="shared" si="229"/>
        <v>0</v>
      </c>
      <c r="O256" s="255">
        <f t="shared" si="229"/>
        <v>0</v>
      </c>
      <c r="P256" s="255">
        <f t="shared" si="229"/>
        <v>0</v>
      </c>
      <c r="Q256" s="255">
        <f t="shared" si="229"/>
        <v>0</v>
      </c>
      <c r="R256" s="255">
        <f t="shared" si="229"/>
        <v>0</v>
      </c>
      <c r="S256" s="255">
        <f t="shared" si="229"/>
        <v>0</v>
      </c>
      <c r="T256" s="255">
        <f t="shared" si="229"/>
        <v>0</v>
      </c>
      <c r="U256" s="255">
        <f t="shared" si="229"/>
        <v>0</v>
      </c>
      <c r="V256" s="255">
        <f t="shared" si="229"/>
        <v>0</v>
      </c>
      <c r="W256" s="255">
        <f t="shared" si="229"/>
        <v>0</v>
      </c>
      <c r="X256" s="255">
        <f t="shared" si="229"/>
        <v>0</v>
      </c>
      <c r="Y256" s="255">
        <f t="shared" si="229"/>
        <v>0</v>
      </c>
      <c r="Z256" s="255">
        <f t="shared" si="229"/>
        <v>0</v>
      </c>
      <c r="AA256" s="255">
        <f t="shared" si="229"/>
        <v>0</v>
      </c>
      <c r="AB256" s="255">
        <f t="shared" si="229"/>
        <v>0</v>
      </c>
      <c r="AC256" s="255">
        <f t="shared" si="229"/>
        <v>0</v>
      </c>
      <c r="AD256" s="255">
        <f t="shared" si="229"/>
        <v>0</v>
      </c>
      <c r="AE256" s="255">
        <f t="shared" si="229"/>
        <v>0</v>
      </c>
      <c r="AF256" s="255">
        <f t="shared" si="229"/>
        <v>0</v>
      </c>
      <c r="AG256" s="255">
        <f t="shared" si="229"/>
        <v>0</v>
      </c>
      <c r="AH256" s="255">
        <f t="shared" si="229"/>
        <v>0</v>
      </c>
      <c r="AI256" s="255">
        <f t="shared" si="229"/>
        <v>0</v>
      </c>
      <c r="AJ256" s="255">
        <f t="shared" si="229"/>
        <v>0</v>
      </c>
      <c r="AK256" s="129">
        <f>AJ256</f>
        <v>0</v>
      </c>
      <c r="AL256" s="32"/>
      <c r="AM256" s="32"/>
      <c r="AO256" s="227">
        <v>0</v>
      </c>
      <c r="AP256" s="42">
        <f t="shared" si="226"/>
        <v>0</v>
      </c>
      <c r="AQ256" s="18" t="str">
        <f t="shared" si="175"/>
        <v>一次漏れ在庫</v>
      </c>
      <c r="AR256" s="46">
        <f t="shared" si="173"/>
        <v>0</v>
      </c>
      <c r="AT256" s="246" t="s">
        <v>60</v>
      </c>
      <c r="AU256" s="60"/>
      <c r="AV256" s="60"/>
      <c r="AW256" s="60"/>
      <c r="AX256" s="60"/>
    </row>
    <row r="257" spans="1:56" ht="18.75" hidden="1" customHeight="1">
      <c r="A257" s="9">
        <v>0</v>
      </c>
      <c r="B257" s="392"/>
      <c r="C257" s="148" t="s">
        <v>17</v>
      </c>
      <c r="D257" s="149"/>
      <c r="E257" s="80"/>
      <c r="F257" s="255"/>
      <c r="G257" s="255"/>
      <c r="H257" s="255"/>
      <c r="I257" s="255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  <c r="AF257" s="255"/>
      <c r="AG257" s="255"/>
      <c r="AH257" s="255"/>
      <c r="AI257" s="255"/>
      <c r="AJ257" s="255"/>
      <c r="AK257" s="129">
        <f>SUM(F257:AJ257)</f>
        <v>0</v>
      </c>
      <c r="AL257" s="32"/>
      <c r="AM257" s="32"/>
      <c r="AO257" s="227">
        <v>0</v>
      </c>
      <c r="AP257" s="42">
        <f t="shared" si="226"/>
        <v>0</v>
      </c>
      <c r="AQ257" s="18" t="str">
        <f t="shared" si="175"/>
        <v>二次圧検計画</v>
      </c>
      <c r="AR257" s="46">
        <f t="shared" si="173"/>
        <v>0</v>
      </c>
      <c r="AT257" s="246" t="s">
        <v>60</v>
      </c>
      <c r="AU257" s="60"/>
      <c r="AV257" s="60"/>
      <c r="AW257" s="60"/>
      <c r="AX257" s="60"/>
    </row>
    <row r="258" spans="1:56" ht="18.75" hidden="1" customHeight="1">
      <c r="A258" s="9">
        <v>0</v>
      </c>
      <c r="B258" s="378"/>
      <c r="C258" s="150" t="s">
        <v>18</v>
      </c>
      <c r="D258" s="151">
        <v>0.5</v>
      </c>
      <c r="E258" s="81"/>
      <c r="F258" s="258">
        <f>ROUND(F257*$D258,0)</f>
        <v>0</v>
      </c>
      <c r="G258" s="258">
        <f>ROUND(G257*$D258,0)</f>
        <v>0</v>
      </c>
      <c r="H258" s="258">
        <f>ROUND(H257*$D258,0)</f>
        <v>0</v>
      </c>
      <c r="I258" s="258">
        <f>ROUND(I257*$D258,0)</f>
        <v>0</v>
      </c>
      <c r="J258" s="258">
        <f>ROUND(J257*$D258,0)</f>
        <v>0</v>
      </c>
      <c r="K258" s="258">
        <f t="shared" ref="K258:P258" si="230">ROUND(K257*$D258,0)</f>
        <v>0</v>
      </c>
      <c r="L258" s="258">
        <f t="shared" si="230"/>
        <v>0</v>
      </c>
      <c r="M258" s="258">
        <f t="shared" si="230"/>
        <v>0</v>
      </c>
      <c r="N258" s="258">
        <f t="shared" si="230"/>
        <v>0</v>
      </c>
      <c r="O258" s="258">
        <f t="shared" si="230"/>
        <v>0</v>
      </c>
      <c r="P258" s="258">
        <f t="shared" si="230"/>
        <v>0</v>
      </c>
      <c r="Q258" s="258">
        <f t="shared" ref="Q258:AI258" si="231">ROUND(Q257*$D258,0)</f>
        <v>0</v>
      </c>
      <c r="R258" s="258">
        <f t="shared" si="231"/>
        <v>0</v>
      </c>
      <c r="S258" s="258">
        <f t="shared" si="231"/>
        <v>0</v>
      </c>
      <c r="T258" s="258">
        <f t="shared" si="231"/>
        <v>0</v>
      </c>
      <c r="U258" s="258">
        <f t="shared" si="231"/>
        <v>0</v>
      </c>
      <c r="V258" s="258">
        <f t="shared" si="231"/>
        <v>0</v>
      </c>
      <c r="W258" s="258">
        <f t="shared" si="231"/>
        <v>0</v>
      </c>
      <c r="X258" s="258">
        <f t="shared" si="231"/>
        <v>0</v>
      </c>
      <c r="Y258" s="258">
        <f t="shared" si="231"/>
        <v>0</v>
      </c>
      <c r="Z258" s="258">
        <f t="shared" si="231"/>
        <v>0</v>
      </c>
      <c r="AA258" s="258">
        <f t="shared" si="231"/>
        <v>0</v>
      </c>
      <c r="AB258" s="258">
        <f t="shared" si="231"/>
        <v>0</v>
      </c>
      <c r="AC258" s="258">
        <f t="shared" si="231"/>
        <v>0</v>
      </c>
      <c r="AD258" s="258">
        <f t="shared" si="231"/>
        <v>0</v>
      </c>
      <c r="AE258" s="258">
        <f t="shared" si="231"/>
        <v>0</v>
      </c>
      <c r="AF258" s="258">
        <f t="shared" si="231"/>
        <v>0</v>
      </c>
      <c r="AG258" s="258">
        <f t="shared" si="231"/>
        <v>0</v>
      </c>
      <c r="AH258" s="258">
        <f t="shared" si="231"/>
        <v>0</v>
      </c>
      <c r="AI258" s="258">
        <f t="shared" si="231"/>
        <v>0</v>
      </c>
      <c r="AJ258" s="258">
        <f>ROUND(AJ257*$D258,0)</f>
        <v>0</v>
      </c>
      <c r="AK258" s="130">
        <f>SUM(F258:AJ258)</f>
        <v>0</v>
      </c>
      <c r="AL258" s="32"/>
      <c r="AM258" s="32"/>
      <c r="AO258" s="227">
        <v>0</v>
      </c>
      <c r="AP258" s="42">
        <f t="shared" si="226"/>
        <v>0</v>
      </c>
      <c r="AQ258" s="14" t="str">
        <f t="shared" si="175"/>
        <v>二次漏れ数（廃却）</v>
      </c>
      <c r="AR258" s="47">
        <f t="shared" si="173"/>
        <v>0</v>
      </c>
      <c r="AT258" s="246" t="s">
        <v>60</v>
      </c>
      <c r="AU258" s="60"/>
      <c r="AV258" s="60"/>
      <c r="AW258" s="60"/>
      <c r="AX258" s="60"/>
    </row>
    <row r="259" spans="1:56" ht="18.75" hidden="1" customHeight="1">
      <c r="A259" s="9">
        <v>1</v>
      </c>
      <c r="B259" s="327"/>
      <c r="C259" s="135" t="s">
        <v>19</v>
      </c>
      <c r="D259" s="136">
        <f>1-D255</f>
        <v>0.95</v>
      </c>
      <c r="E259" s="90"/>
      <c r="F259" s="255">
        <f>(F254-F255)+(F257-F258)</f>
        <v>0</v>
      </c>
      <c r="G259" s="255">
        <f>(G254-G255)+(G257-G258)</f>
        <v>0</v>
      </c>
      <c r="H259" s="255">
        <f>(H254-H255)+(H257-H258)</f>
        <v>0</v>
      </c>
      <c r="I259" s="255">
        <f>(I254-I255)+(I257-I258)</f>
        <v>0</v>
      </c>
      <c r="J259" s="255">
        <f>(J254-J255)+(J257-J258)</f>
        <v>0</v>
      </c>
      <c r="K259" s="255">
        <f t="shared" ref="K259:P259" si="232">(K254-K255)+(K257-K258)</f>
        <v>0</v>
      </c>
      <c r="L259" s="255">
        <f t="shared" si="232"/>
        <v>0</v>
      </c>
      <c r="M259" s="255">
        <f t="shared" si="232"/>
        <v>0</v>
      </c>
      <c r="N259" s="255">
        <f t="shared" si="232"/>
        <v>0</v>
      </c>
      <c r="O259" s="255">
        <f t="shared" si="232"/>
        <v>0</v>
      </c>
      <c r="P259" s="255">
        <f t="shared" si="232"/>
        <v>0</v>
      </c>
      <c r="Q259" s="255">
        <f t="shared" ref="Q259:AI259" si="233">(Q254-Q255)+(Q257-Q258)</f>
        <v>0</v>
      </c>
      <c r="R259" s="255">
        <f t="shared" si="233"/>
        <v>0</v>
      </c>
      <c r="S259" s="255">
        <f t="shared" si="233"/>
        <v>0</v>
      </c>
      <c r="T259" s="255">
        <f t="shared" si="233"/>
        <v>0</v>
      </c>
      <c r="U259" s="255">
        <f t="shared" si="233"/>
        <v>0</v>
      </c>
      <c r="V259" s="255">
        <f t="shared" si="233"/>
        <v>0</v>
      </c>
      <c r="W259" s="255">
        <f t="shared" si="233"/>
        <v>0</v>
      </c>
      <c r="X259" s="255">
        <f t="shared" si="233"/>
        <v>0</v>
      </c>
      <c r="Y259" s="255">
        <f t="shared" si="233"/>
        <v>0</v>
      </c>
      <c r="Z259" s="255">
        <f t="shared" si="233"/>
        <v>0</v>
      </c>
      <c r="AA259" s="255">
        <f t="shared" si="233"/>
        <v>0</v>
      </c>
      <c r="AB259" s="255">
        <f t="shared" si="233"/>
        <v>0</v>
      </c>
      <c r="AC259" s="255">
        <f t="shared" si="233"/>
        <v>0</v>
      </c>
      <c r="AD259" s="255">
        <f t="shared" si="233"/>
        <v>0</v>
      </c>
      <c r="AE259" s="255">
        <f t="shared" si="233"/>
        <v>0</v>
      </c>
      <c r="AF259" s="255">
        <f t="shared" si="233"/>
        <v>0</v>
      </c>
      <c r="AG259" s="255">
        <f t="shared" si="233"/>
        <v>0</v>
      </c>
      <c r="AH259" s="255">
        <f t="shared" si="233"/>
        <v>0</v>
      </c>
      <c r="AI259" s="255">
        <f t="shared" si="233"/>
        <v>0</v>
      </c>
      <c r="AJ259" s="255">
        <f>(AJ254-AJ255)+(AJ257-AJ258)</f>
        <v>0</v>
      </c>
      <c r="AK259" s="167">
        <f>SUM(E259:AJ259)</f>
        <v>0</v>
      </c>
      <c r="AL259" s="82">
        <f>ROUNDUP(AY259*1.1,0)</f>
        <v>4495</v>
      </c>
      <c r="AM259" s="82">
        <f>ROUNDUP(AZ259*1.1,0)</f>
        <v>3859</v>
      </c>
      <c r="AN259" s="211"/>
      <c r="AO259" s="227"/>
      <c r="AP259" s="42">
        <f t="shared" si="226"/>
        <v>0</v>
      </c>
      <c r="AQ259" s="11" t="str">
        <f t="shared" si="175"/>
        <v>Ｌ３加工計画</v>
      </c>
      <c r="AR259" s="48">
        <f t="shared" si="173"/>
        <v>0</v>
      </c>
      <c r="AT259" s="248" t="s">
        <v>61</v>
      </c>
      <c r="AU259" s="60"/>
      <c r="AV259" s="60"/>
      <c r="AW259" s="60"/>
      <c r="AX259" s="60"/>
      <c r="AY259" s="12">
        <f>AY365</f>
        <v>4086</v>
      </c>
      <c r="AZ259" s="12">
        <f>AZ365</f>
        <v>3508</v>
      </c>
    </row>
    <row r="260" spans="1:56" ht="18.75" hidden="1" customHeight="1">
      <c r="A260" s="9">
        <v>1</v>
      </c>
      <c r="B260" s="325"/>
      <c r="C260" s="109" t="s">
        <v>48</v>
      </c>
      <c r="D260" s="109"/>
      <c r="E260" s="7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  <c r="AD260" s="257"/>
      <c r="AE260" s="257"/>
      <c r="AF260" s="257"/>
      <c r="AG260" s="257"/>
      <c r="AH260" s="257"/>
      <c r="AI260" s="257"/>
      <c r="AJ260" s="257"/>
      <c r="AK260" s="168">
        <f>SUM(F260:AJ260)</f>
        <v>0</v>
      </c>
      <c r="AL260" s="112"/>
      <c r="AM260" s="112"/>
      <c r="AN260" s="207"/>
      <c r="AO260" s="227"/>
      <c r="AP260" s="42">
        <f t="shared" si="226"/>
        <v>0</v>
      </c>
      <c r="AQ260" s="19" t="str">
        <f t="shared" si="175"/>
        <v>組立計画</v>
      </c>
      <c r="AR260" s="49">
        <f t="shared" si="173"/>
        <v>0</v>
      </c>
      <c r="AT260" s="63" t="s">
        <v>62</v>
      </c>
      <c r="AU260" s="60"/>
      <c r="AV260" s="60"/>
      <c r="AW260" s="60"/>
      <c r="AX260" s="60"/>
    </row>
    <row r="261" spans="1:56" ht="18.75" hidden="1" customHeight="1">
      <c r="A261" s="9">
        <v>1</v>
      </c>
      <c r="B261" s="325"/>
      <c r="C261" s="111" t="s">
        <v>66</v>
      </c>
      <c r="D261" s="111"/>
      <c r="E261" s="74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7"/>
      <c r="AC261" s="267"/>
      <c r="AD261" s="267"/>
      <c r="AE261" s="267"/>
      <c r="AF261" s="267"/>
      <c r="AG261" s="267"/>
      <c r="AH261" s="267"/>
      <c r="AI261" s="267"/>
      <c r="AJ261" s="267"/>
      <c r="AK261" s="163">
        <f>SUM(F261:AJ261)</f>
        <v>0</v>
      </c>
      <c r="AL261" s="75"/>
      <c r="AM261" s="75"/>
      <c r="AN261" s="207"/>
      <c r="AO261" s="227"/>
      <c r="AP261" s="42">
        <f t="shared" si="226"/>
        <v>0</v>
      </c>
      <c r="AQ261" s="20" t="str">
        <f t="shared" si="175"/>
        <v>ＳＰ</v>
      </c>
      <c r="AR261" s="50">
        <f t="shared" ref="AR261:AR332" si="234">AK261</f>
        <v>0</v>
      </c>
      <c r="AT261" s="63" t="s">
        <v>62</v>
      </c>
      <c r="AU261" s="60"/>
      <c r="AV261" s="60"/>
      <c r="AW261" s="60"/>
      <c r="AX261" s="60"/>
    </row>
    <row r="262" spans="1:56" ht="18.75" hidden="1" customHeight="1">
      <c r="A262" s="9">
        <v>1</v>
      </c>
      <c r="B262" s="326"/>
      <c r="C262" s="152" t="s">
        <v>21</v>
      </c>
      <c r="D262" s="152"/>
      <c r="E262" s="67"/>
      <c r="F262" s="259">
        <f t="shared" ref="F262:AJ262" si="235">SUBTOTAL(9,L260:L261)</f>
        <v>0</v>
      </c>
      <c r="G262" s="259">
        <f t="shared" si="235"/>
        <v>0</v>
      </c>
      <c r="H262" s="259">
        <f t="shared" si="235"/>
        <v>0</v>
      </c>
      <c r="I262" s="259">
        <f t="shared" si="235"/>
        <v>0</v>
      </c>
      <c r="J262" s="259">
        <f t="shared" si="235"/>
        <v>0</v>
      </c>
      <c r="K262" s="259">
        <f t="shared" si="235"/>
        <v>0</v>
      </c>
      <c r="L262" s="259">
        <f t="shared" si="235"/>
        <v>0</v>
      </c>
      <c r="M262" s="259">
        <f t="shared" si="235"/>
        <v>0</v>
      </c>
      <c r="N262" s="259">
        <f t="shared" si="235"/>
        <v>0</v>
      </c>
      <c r="O262" s="259">
        <f t="shared" si="235"/>
        <v>0</v>
      </c>
      <c r="P262" s="259">
        <f t="shared" si="235"/>
        <v>0</v>
      </c>
      <c r="Q262" s="259">
        <f t="shared" si="235"/>
        <v>0</v>
      </c>
      <c r="R262" s="259">
        <f t="shared" si="235"/>
        <v>0</v>
      </c>
      <c r="S262" s="259">
        <f t="shared" si="235"/>
        <v>0</v>
      </c>
      <c r="T262" s="259">
        <f t="shared" si="235"/>
        <v>0</v>
      </c>
      <c r="U262" s="259">
        <f t="shared" si="235"/>
        <v>0</v>
      </c>
      <c r="V262" s="259">
        <f t="shared" si="235"/>
        <v>0</v>
      </c>
      <c r="W262" s="259">
        <f t="shared" si="235"/>
        <v>0</v>
      </c>
      <c r="X262" s="259">
        <f t="shared" si="235"/>
        <v>0</v>
      </c>
      <c r="Y262" s="259">
        <f t="shared" si="235"/>
        <v>0</v>
      </c>
      <c r="Z262" s="259">
        <f t="shared" si="235"/>
        <v>0</v>
      </c>
      <c r="AA262" s="259">
        <f t="shared" si="235"/>
        <v>0</v>
      </c>
      <c r="AB262" s="259">
        <f t="shared" si="235"/>
        <v>0</v>
      </c>
      <c r="AC262" s="259">
        <f t="shared" si="235"/>
        <v>0</v>
      </c>
      <c r="AD262" s="259">
        <f t="shared" si="235"/>
        <v>0</v>
      </c>
      <c r="AE262" s="259">
        <f t="shared" si="235"/>
        <v>0</v>
      </c>
      <c r="AF262" s="259">
        <f t="shared" si="235"/>
        <v>0</v>
      </c>
      <c r="AG262" s="259">
        <f t="shared" si="235"/>
        <v>0</v>
      </c>
      <c r="AH262" s="259">
        <f t="shared" si="235"/>
        <v>0</v>
      </c>
      <c r="AI262" s="259">
        <f t="shared" si="235"/>
        <v>0</v>
      </c>
      <c r="AJ262" s="259">
        <f t="shared" si="235"/>
        <v>0</v>
      </c>
      <c r="AK262" s="164">
        <f>SUM(F262:AJ262)</f>
        <v>0</v>
      </c>
      <c r="AL262" s="32"/>
      <c r="AM262" s="32"/>
      <c r="AO262" s="227"/>
      <c r="AP262" s="42">
        <f t="shared" si="226"/>
        <v>0</v>
      </c>
      <c r="AQ262" s="21" t="str">
        <f t="shared" ref="AQ262:AQ332" si="236">C262</f>
        <v>解体</v>
      </c>
      <c r="AR262" s="51">
        <f t="shared" si="234"/>
        <v>0</v>
      </c>
      <c r="AT262" s="246" t="s">
        <v>60</v>
      </c>
      <c r="AU262" s="60"/>
      <c r="AV262" s="60"/>
      <c r="AW262" s="60"/>
      <c r="AX262" s="60"/>
    </row>
    <row r="263" spans="1:56" ht="18.75" hidden="1" customHeight="1">
      <c r="A263" s="9">
        <v>1</v>
      </c>
      <c r="B263" s="379"/>
      <c r="C263" s="153" t="s">
        <v>22</v>
      </c>
      <c r="D263" s="153"/>
      <c r="E263" s="68"/>
      <c r="F263" s="260">
        <f t="shared" ref="F263:AJ263" si="237">E263+F259-F262</f>
        <v>0</v>
      </c>
      <c r="G263" s="260">
        <f t="shared" si="237"/>
        <v>0</v>
      </c>
      <c r="H263" s="260">
        <f t="shared" si="237"/>
        <v>0</v>
      </c>
      <c r="I263" s="260">
        <f t="shared" si="237"/>
        <v>0</v>
      </c>
      <c r="J263" s="260">
        <f t="shared" si="237"/>
        <v>0</v>
      </c>
      <c r="K263" s="260">
        <f t="shared" si="237"/>
        <v>0</v>
      </c>
      <c r="L263" s="260">
        <f t="shared" si="237"/>
        <v>0</v>
      </c>
      <c r="M263" s="260">
        <f t="shared" si="237"/>
        <v>0</v>
      </c>
      <c r="N263" s="260">
        <f t="shared" si="237"/>
        <v>0</v>
      </c>
      <c r="O263" s="260">
        <f t="shared" si="237"/>
        <v>0</v>
      </c>
      <c r="P263" s="260">
        <f t="shared" si="237"/>
        <v>0</v>
      </c>
      <c r="Q263" s="260">
        <f t="shared" si="237"/>
        <v>0</v>
      </c>
      <c r="R263" s="260">
        <f t="shared" si="237"/>
        <v>0</v>
      </c>
      <c r="S263" s="260">
        <f t="shared" si="237"/>
        <v>0</v>
      </c>
      <c r="T263" s="260">
        <f t="shared" si="237"/>
        <v>0</v>
      </c>
      <c r="U263" s="260">
        <f t="shared" si="237"/>
        <v>0</v>
      </c>
      <c r="V263" s="260">
        <f t="shared" si="237"/>
        <v>0</v>
      </c>
      <c r="W263" s="260">
        <f t="shared" si="237"/>
        <v>0</v>
      </c>
      <c r="X263" s="260">
        <f t="shared" si="237"/>
        <v>0</v>
      </c>
      <c r="Y263" s="260">
        <f t="shared" si="237"/>
        <v>0</v>
      </c>
      <c r="Z263" s="260">
        <f t="shared" si="237"/>
        <v>0</v>
      </c>
      <c r="AA263" s="260">
        <f t="shared" si="237"/>
        <v>0</v>
      </c>
      <c r="AB263" s="260">
        <f t="shared" si="237"/>
        <v>0</v>
      </c>
      <c r="AC263" s="260">
        <f t="shared" si="237"/>
        <v>0</v>
      </c>
      <c r="AD263" s="260">
        <f t="shared" si="237"/>
        <v>0</v>
      </c>
      <c r="AE263" s="260">
        <f t="shared" si="237"/>
        <v>0</v>
      </c>
      <c r="AF263" s="260">
        <f t="shared" si="237"/>
        <v>0</v>
      </c>
      <c r="AG263" s="260">
        <f t="shared" si="237"/>
        <v>0</v>
      </c>
      <c r="AH263" s="260">
        <f t="shared" si="237"/>
        <v>0</v>
      </c>
      <c r="AI263" s="260">
        <f t="shared" si="237"/>
        <v>0</v>
      </c>
      <c r="AJ263" s="260">
        <f t="shared" si="237"/>
        <v>0</v>
      </c>
      <c r="AK263" s="165"/>
      <c r="AL263" s="32"/>
      <c r="AM263" s="32"/>
      <c r="AO263" s="227"/>
      <c r="AP263" s="42">
        <f t="shared" si="226"/>
        <v>0</v>
      </c>
      <c r="AQ263" s="22" t="str">
        <f t="shared" si="236"/>
        <v>解体在庫</v>
      </c>
      <c r="AR263" s="52">
        <f t="shared" si="234"/>
        <v>0</v>
      </c>
      <c r="AT263" s="246" t="s">
        <v>60</v>
      </c>
      <c r="AU263" s="60"/>
      <c r="AV263" s="60"/>
      <c r="AW263" s="60"/>
      <c r="AX263" s="60"/>
    </row>
    <row r="264" spans="1:56" ht="19.5" hidden="1" customHeight="1" thickBot="1">
      <c r="A264" s="9">
        <v>1</v>
      </c>
      <c r="B264" s="380"/>
      <c r="C264" s="138" t="s">
        <v>23</v>
      </c>
      <c r="D264" s="138"/>
      <c r="E264" s="334"/>
      <c r="F264" s="262">
        <f t="shared" ref="F264:AJ264" si="238">E264+F259-F260-F261</f>
        <v>0</v>
      </c>
      <c r="G264" s="262">
        <f t="shared" si="238"/>
        <v>0</v>
      </c>
      <c r="H264" s="262">
        <f t="shared" si="238"/>
        <v>0</v>
      </c>
      <c r="I264" s="262">
        <f t="shared" si="238"/>
        <v>0</v>
      </c>
      <c r="J264" s="262">
        <f t="shared" si="238"/>
        <v>0</v>
      </c>
      <c r="K264" s="262">
        <f t="shared" si="238"/>
        <v>0</v>
      </c>
      <c r="L264" s="262">
        <f t="shared" si="238"/>
        <v>0</v>
      </c>
      <c r="M264" s="262">
        <f t="shared" si="238"/>
        <v>0</v>
      </c>
      <c r="N264" s="262">
        <f t="shared" si="238"/>
        <v>0</v>
      </c>
      <c r="O264" s="262">
        <f t="shared" si="238"/>
        <v>0</v>
      </c>
      <c r="P264" s="262">
        <f t="shared" si="238"/>
        <v>0</v>
      </c>
      <c r="Q264" s="262">
        <f t="shared" si="238"/>
        <v>0</v>
      </c>
      <c r="R264" s="262">
        <f t="shared" si="238"/>
        <v>0</v>
      </c>
      <c r="S264" s="262">
        <f t="shared" si="238"/>
        <v>0</v>
      </c>
      <c r="T264" s="262">
        <f t="shared" si="238"/>
        <v>0</v>
      </c>
      <c r="U264" s="262">
        <f t="shared" si="238"/>
        <v>0</v>
      </c>
      <c r="V264" s="262">
        <f t="shared" si="238"/>
        <v>0</v>
      </c>
      <c r="W264" s="262">
        <f t="shared" si="238"/>
        <v>0</v>
      </c>
      <c r="X264" s="262">
        <f t="shared" si="238"/>
        <v>0</v>
      </c>
      <c r="Y264" s="262">
        <f t="shared" si="238"/>
        <v>0</v>
      </c>
      <c r="Z264" s="262">
        <f t="shared" si="238"/>
        <v>0</v>
      </c>
      <c r="AA264" s="262">
        <f t="shared" si="238"/>
        <v>0</v>
      </c>
      <c r="AB264" s="262">
        <f t="shared" si="238"/>
        <v>0</v>
      </c>
      <c r="AC264" s="262">
        <f t="shared" si="238"/>
        <v>0</v>
      </c>
      <c r="AD264" s="262">
        <f t="shared" si="238"/>
        <v>0</v>
      </c>
      <c r="AE264" s="262">
        <f t="shared" si="238"/>
        <v>0</v>
      </c>
      <c r="AF264" s="262">
        <f t="shared" si="238"/>
        <v>0</v>
      </c>
      <c r="AG264" s="262">
        <f t="shared" si="238"/>
        <v>0</v>
      </c>
      <c r="AH264" s="262">
        <f t="shared" si="238"/>
        <v>0</v>
      </c>
      <c r="AI264" s="262">
        <f t="shared" si="238"/>
        <v>0</v>
      </c>
      <c r="AJ264" s="262">
        <f t="shared" si="238"/>
        <v>0</v>
      </c>
      <c r="AK264" s="224">
        <f>AJ264</f>
        <v>0</v>
      </c>
      <c r="AL264" s="33"/>
      <c r="AM264" s="33"/>
      <c r="AN264" s="9">
        <f>AK264-AL260</f>
        <v>0</v>
      </c>
      <c r="AO264" s="227">
        <f>AJ264/50</f>
        <v>0</v>
      </c>
      <c r="AP264" s="53">
        <f t="shared" si="226"/>
        <v>0</v>
      </c>
      <c r="AQ264" s="24" t="str">
        <f t="shared" si="236"/>
        <v>完成品在庫</v>
      </c>
      <c r="AR264" s="54">
        <f t="shared" si="234"/>
        <v>0</v>
      </c>
      <c r="AT264" s="246" t="s">
        <v>60</v>
      </c>
      <c r="AU264" s="60"/>
      <c r="AV264" s="60"/>
      <c r="AW264" s="60"/>
      <c r="AX264" s="60"/>
      <c r="BD264" s="250">
        <f>MIN(F264:AJ264)</f>
        <v>0</v>
      </c>
    </row>
    <row r="265" spans="1:56" ht="18.75" hidden="1" customHeight="1">
      <c r="A265" s="9">
        <v>1</v>
      </c>
      <c r="B265" s="385"/>
      <c r="C265" s="101" t="s">
        <v>12</v>
      </c>
      <c r="D265" s="101"/>
      <c r="E265" s="89"/>
      <c r="F265" s="263"/>
      <c r="G265" s="263"/>
      <c r="H265" s="263"/>
      <c r="I265" s="263"/>
      <c r="J265" s="263"/>
      <c r="K265" s="263"/>
      <c r="L265" s="263"/>
      <c r="M265" s="263"/>
      <c r="N265" s="263"/>
      <c r="O265" s="263"/>
      <c r="P265" s="263"/>
      <c r="Q265" s="263"/>
      <c r="R265" s="263"/>
      <c r="S265" s="263"/>
      <c r="T265" s="263"/>
      <c r="U265" s="263"/>
      <c r="V265" s="263"/>
      <c r="W265" s="263"/>
      <c r="X265" s="263"/>
      <c r="Y265" s="263"/>
      <c r="Z265" s="263"/>
      <c r="AA265" s="263"/>
      <c r="AB265" s="263"/>
      <c r="AC265" s="263"/>
      <c r="AD265" s="263"/>
      <c r="AE265" s="263"/>
      <c r="AF265" s="263"/>
      <c r="AG265" s="263"/>
      <c r="AH265" s="263"/>
      <c r="AI265" s="263"/>
      <c r="AJ265" s="263"/>
      <c r="AK265" s="166">
        <f>SUM(F265:AJ265)</f>
        <v>0</v>
      </c>
      <c r="AL265" s="198">
        <f>ROUNDUP(AL272/0.92,0)</f>
        <v>1298</v>
      </c>
      <c r="AM265" s="198">
        <f>ROUNDUP(AM272/0.92,0)</f>
        <v>1553</v>
      </c>
      <c r="AN265" s="251"/>
      <c r="AO265" s="227"/>
      <c r="AP265" s="40">
        <f>B265</f>
        <v>0</v>
      </c>
      <c r="AQ265" s="29" t="str">
        <f t="shared" si="236"/>
        <v>素材納入計画</v>
      </c>
      <c r="AR265" s="41">
        <f t="shared" si="234"/>
        <v>0</v>
      </c>
      <c r="AT265" s="247" t="s">
        <v>59</v>
      </c>
      <c r="AU265" s="60"/>
      <c r="AV265" s="60"/>
      <c r="AW265" s="60"/>
      <c r="AX265" s="60"/>
    </row>
    <row r="266" spans="1:56" ht="19.5" hidden="1" customHeight="1">
      <c r="A266" s="9">
        <v>1</v>
      </c>
      <c r="B266" s="326"/>
      <c r="C266" s="145" t="s">
        <v>125</v>
      </c>
      <c r="D266" s="154"/>
      <c r="E266" s="35"/>
      <c r="F266" s="256">
        <f t="shared" ref="F266:AJ266" si="239">E266+F265-F267</f>
        <v>0</v>
      </c>
      <c r="G266" s="256">
        <f t="shared" si="239"/>
        <v>0</v>
      </c>
      <c r="H266" s="256">
        <f t="shared" si="239"/>
        <v>0</v>
      </c>
      <c r="I266" s="256">
        <f t="shared" si="239"/>
        <v>0</v>
      </c>
      <c r="J266" s="256">
        <f t="shared" si="239"/>
        <v>0</v>
      </c>
      <c r="K266" s="256">
        <f t="shared" si="239"/>
        <v>0</v>
      </c>
      <c r="L266" s="256">
        <f t="shared" si="239"/>
        <v>0</v>
      </c>
      <c r="M266" s="256">
        <f t="shared" si="239"/>
        <v>0</v>
      </c>
      <c r="N266" s="256">
        <f t="shared" si="239"/>
        <v>0</v>
      </c>
      <c r="O266" s="256">
        <f t="shared" si="239"/>
        <v>0</v>
      </c>
      <c r="P266" s="256">
        <f t="shared" si="239"/>
        <v>0</v>
      </c>
      <c r="Q266" s="256">
        <f t="shared" si="239"/>
        <v>0</v>
      </c>
      <c r="R266" s="256">
        <f t="shared" si="239"/>
        <v>0</v>
      </c>
      <c r="S266" s="256">
        <f t="shared" si="239"/>
        <v>0</v>
      </c>
      <c r="T266" s="256">
        <f t="shared" si="239"/>
        <v>0</v>
      </c>
      <c r="U266" s="256">
        <f t="shared" si="239"/>
        <v>0</v>
      </c>
      <c r="V266" s="256">
        <f t="shared" si="239"/>
        <v>0</v>
      </c>
      <c r="W266" s="256">
        <f t="shared" si="239"/>
        <v>0</v>
      </c>
      <c r="X266" s="256">
        <f t="shared" si="239"/>
        <v>0</v>
      </c>
      <c r="Y266" s="256">
        <f t="shared" si="239"/>
        <v>0</v>
      </c>
      <c r="Z266" s="256">
        <f t="shared" si="239"/>
        <v>0</v>
      </c>
      <c r="AA266" s="256">
        <f t="shared" si="239"/>
        <v>0</v>
      </c>
      <c r="AB266" s="256">
        <f t="shared" si="239"/>
        <v>0</v>
      </c>
      <c r="AC266" s="256">
        <f t="shared" si="239"/>
        <v>0</v>
      </c>
      <c r="AD266" s="256">
        <f t="shared" si="239"/>
        <v>0</v>
      </c>
      <c r="AE266" s="256">
        <f t="shared" si="239"/>
        <v>0</v>
      </c>
      <c r="AF266" s="256">
        <f t="shared" si="239"/>
        <v>0</v>
      </c>
      <c r="AG266" s="256">
        <f t="shared" si="239"/>
        <v>0</v>
      </c>
      <c r="AH266" s="256">
        <f t="shared" si="239"/>
        <v>0</v>
      </c>
      <c r="AI266" s="256">
        <f t="shared" si="239"/>
        <v>0</v>
      </c>
      <c r="AJ266" s="256">
        <f t="shared" si="239"/>
        <v>0</v>
      </c>
      <c r="AK266" s="171">
        <f>AJ266</f>
        <v>0</v>
      </c>
      <c r="AL266" s="32"/>
      <c r="AM266" s="32"/>
      <c r="AO266" s="227"/>
      <c r="AP266" s="42">
        <f t="shared" si="226"/>
        <v>0</v>
      </c>
      <c r="AQ266" s="14" t="str">
        <f t="shared" si="236"/>
        <v>素材在庫計画</v>
      </c>
      <c r="AR266" s="43">
        <f t="shared" si="234"/>
        <v>0</v>
      </c>
      <c r="AT266" s="246" t="s">
        <v>60</v>
      </c>
      <c r="AU266" s="60"/>
      <c r="AV266" s="60"/>
      <c r="AW266" s="60"/>
      <c r="AX266" s="60"/>
    </row>
    <row r="267" spans="1:56" ht="18.75" hidden="1" customHeight="1">
      <c r="A267" s="9">
        <v>1</v>
      </c>
      <c r="B267" s="378"/>
      <c r="C267" s="135" t="s">
        <v>14</v>
      </c>
      <c r="D267" s="135"/>
      <c r="E267" s="90"/>
      <c r="F267" s="255"/>
      <c r="G267" s="255"/>
      <c r="H267" s="255"/>
      <c r="I267" s="255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  <c r="AD267" s="255"/>
      <c r="AE267" s="255"/>
      <c r="AF267" s="255"/>
      <c r="AG267" s="255"/>
      <c r="AH267" s="255"/>
      <c r="AI267" s="255"/>
      <c r="AJ267" s="255"/>
      <c r="AK267" s="167">
        <f>SUM(E267:AJ267)</f>
        <v>0</v>
      </c>
      <c r="AL267" s="123"/>
      <c r="AM267" s="123"/>
      <c r="AN267" s="211"/>
      <c r="AO267" s="227"/>
      <c r="AP267" s="42">
        <f t="shared" si="226"/>
        <v>0</v>
      </c>
      <c r="AQ267" s="16" t="str">
        <f t="shared" si="236"/>
        <v>圧検加工計画</v>
      </c>
      <c r="AR267" s="44">
        <f t="shared" si="234"/>
        <v>0</v>
      </c>
      <c r="AT267" s="248" t="s">
        <v>61</v>
      </c>
      <c r="AU267" s="60"/>
      <c r="AV267" s="60"/>
      <c r="AW267" s="60"/>
      <c r="AX267" s="60"/>
    </row>
    <row r="268" spans="1:56" ht="18.75" hidden="1" customHeight="1">
      <c r="A268" s="9">
        <v>0</v>
      </c>
      <c r="B268" s="378"/>
      <c r="C268" s="146" t="s">
        <v>15</v>
      </c>
      <c r="D268" s="147">
        <v>0.08</v>
      </c>
      <c r="E268" s="80"/>
      <c r="F268" s="257">
        <f>ROUND(F267*$D268,0)</f>
        <v>0</v>
      </c>
      <c r="G268" s="257">
        <f>ROUND(G267*$D268,0)</f>
        <v>0</v>
      </c>
      <c r="H268" s="257">
        <f>ROUND(H267*$D268,0)</f>
        <v>0</v>
      </c>
      <c r="I268" s="257">
        <f>ROUND(I267*$D268,0)</f>
        <v>0</v>
      </c>
      <c r="J268" s="257">
        <f>ROUND(J267*$D268,0)</f>
        <v>0</v>
      </c>
      <c r="K268" s="257">
        <f t="shared" ref="K268:P268" si="240">ROUND(K267*$D268,0)</f>
        <v>0</v>
      </c>
      <c r="L268" s="257">
        <f t="shared" si="240"/>
        <v>0</v>
      </c>
      <c r="M268" s="257">
        <f t="shared" si="240"/>
        <v>0</v>
      </c>
      <c r="N268" s="257">
        <f t="shared" si="240"/>
        <v>0</v>
      </c>
      <c r="O268" s="257">
        <f t="shared" si="240"/>
        <v>0</v>
      </c>
      <c r="P268" s="257">
        <f t="shared" si="240"/>
        <v>0</v>
      </c>
      <c r="Q268" s="257">
        <f t="shared" ref="Q268:AI268" si="241">ROUND(Q267*$D268,0)</f>
        <v>0</v>
      </c>
      <c r="R268" s="257">
        <f t="shared" si="241"/>
        <v>0</v>
      </c>
      <c r="S268" s="257">
        <f t="shared" si="241"/>
        <v>0</v>
      </c>
      <c r="T268" s="257">
        <f t="shared" si="241"/>
        <v>0</v>
      </c>
      <c r="U268" s="257">
        <f t="shared" si="241"/>
        <v>0</v>
      </c>
      <c r="V268" s="257">
        <f t="shared" si="241"/>
        <v>0</v>
      </c>
      <c r="W268" s="257">
        <f t="shared" si="241"/>
        <v>0</v>
      </c>
      <c r="X268" s="257">
        <f t="shared" si="241"/>
        <v>0</v>
      </c>
      <c r="Y268" s="257">
        <f t="shared" si="241"/>
        <v>0</v>
      </c>
      <c r="Z268" s="257">
        <f t="shared" si="241"/>
        <v>0</v>
      </c>
      <c r="AA268" s="257">
        <f t="shared" si="241"/>
        <v>0</v>
      </c>
      <c r="AB268" s="257">
        <f t="shared" si="241"/>
        <v>0</v>
      </c>
      <c r="AC268" s="257">
        <f t="shared" si="241"/>
        <v>0</v>
      </c>
      <c r="AD268" s="257">
        <f t="shared" si="241"/>
        <v>0</v>
      </c>
      <c r="AE268" s="257">
        <f t="shared" si="241"/>
        <v>0</v>
      </c>
      <c r="AF268" s="257">
        <f t="shared" si="241"/>
        <v>0</v>
      </c>
      <c r="AG268" s="257">
        <f t="shared" si="241"/>
        <v>0</v>
      </c>
      <c r="AH268" s="257">
        <f t="shared" si="241"/>
        <v>0</v>
      </c>
      <c r="AI268" s="257">
        <f t="shared" si="241"/>
        <v>0</v>
      </c>
      <c r="AJ268" s="257">
        <f>ROUND(AJ267*$D268,0)</f>
        <v>0</v>
      </c>
      <c r="AK268" s="128">
        <f>SUM(F268:AJ268)</f>
        <v>0</v>
      </c>
      <c r="AL268" s="32"/>
      <c r="AM268" s="32"/>
      <c r="AO268" s="227">
        <v>0</v>
      </c>
      <c r="AP268" s="42">
        <f t="shared" si="226"/>
        <v>0</v>
      </c>
      <c r="AQ268" s="17" t="str">
        <f t="shared" si="236"/>
        <v>一次漏れ数</v>
      </c>
      <c r="AR268" s="45">
        <f t="shared" si="234"/>
        <v>0</v>
      </c>
      <c r="AT268" s="246" t="s">
        <v>60</v>
      </c>
      <c r="AU268" s="60"/>
      <c r="AV268" s="60"/>
      <c r="AW268" s="60"/>
      <c r="AX268" s="60"/>
    </row>
    <row r="269" spans="1:56" ht="18.75" hidden="1" customHeight="1">
      <c r="A269" s="9">
        <v>0</v>
      </c>
      <c r="B269" s="378"/>
      <c r="C269" s="148" t="s">
        <v>16</v>
      </c>
      <c r="D269" s="149"/>
      <c r="E269" s="66"/>
      <c r="F269" s="255">
        <f t="shared" ref="F269:AJ269" si="242">E269+F268-F270</f>
        <v>0</v>
      </c>
      <c r="G269" s="255">
        <f t="shared" si="242"/>
        <v>0</v>
      </c>
      <c r="H269" s="255">
        <f t="shared" si="242"/>
        <v>0</v>
      </c>
      <c r="I269" s="255">
        <f t="shared" si="242"/>
        <v>0</v>
      </c>
      <c r="J269" s="255">
        <f t="shared" si="242"/>
        <v>0</v>
      </c>
      <c r="K269" s="255">
        <f t="shared" si="242"/>
        <v>0</v>
      </c>
      <c r="L269" s="255">
        <f t="shared" si="242"/>
        <v>0</v>
      </c>
      <c r="M269" s="255">
        <f t="shared" si="242"/>
        <v>0</v>
      </c>
      <c r="N269" s="255">
        <f t="shared" si="242"/>
        <v>0</v>
      </c>
      <c r="O269" s="255">
        <f t="shared" si="242"/>
        <v>0</v>
      </c>
      <c r="P269" s="255">
        <f t="shared" si="242"/>
        <v>0</v>
      </c>
      <c r="Q269" s="255">
        <f t="shared" si="242"/>
        <v>0</v>
      </c>
      <c r="R269" s="255">
        <f t="shared" si="242"/>
        <v>0</v>
      </c>
      <c r="S269" s="255">
        <f t="shared" si="242"/>
        <v>0</v>
      </c>
      <c r="T269" s="255">
        <f t="shared" si="242"/>
        <v>0</v>
      </c>
      <c r="U269" s="255">
        <f t="shared" si="242"/>
        <v>0</v>
      </c>
      <c r="V269" s="255">
        <f t="shared" si="242"/>
        <v>0</v>
      </c>
      <c r="W269" s="255">
        <f t="shared" si="242"/>
        <v>0</v>
      </c>
      <c r="X269" s="255">
        <f t="shared" si="242"/>
        <v>0</v>
      </c>
      <c r="Y269" s="255">
        <f t="shared" si="242"/>
        <v>0</v>
      </c>
      <c r="Z269" s="255">
        <f t="shared" si="242"/>
        <v>0</v>
      </c>
      <c r="AA269" s="255">
        <f t="shared" si="242"/>
        <v>0</v>
      </c>
      <c r="AB269" s="255">
        <f t="shared" si="242"/>
        <v>0</v>
      </c>
      <c r="AC269" s="255">
        <f t="shared" si="242"/>
        <v>0</v>
      </c>
      <c r="AD269" s="255">
        <f t="shared" si="242"/>
        <v>0</v>
      </c>
      <c r="AE269" s="255">
        <f t="shared" si="242"/>
        <v>0</v>
      </c>
      <c r="AF269" s="255">
        <f t="shared" si="242"/>
        <v>0</v>
      </c>
      <c r="AG269" s="255">
        <f t="shared" si="242"/>
        <v>0</v>
      </c>
      <c r="AH269" s="255">
        <f t="shared" si="242"/>
        <v>0</v>
      </c>
      <c r="AI269" s="255">
        <f t="shared" si="242"/>
        <v>0</v>
      </c>
      <c r="AJ269" s="255">
        <f t="shared" si="242"/>
        <v>0</v>
      </c>
      <c r="AK269" s="129">
        <f>AJ269</f>
        <v>0</v>
      </c>
      <c r="AL269" s="32"/>
      <c r="AM269" s="32"/>
      <c r="AO269" s="227">
        <v>0</v>
      </c>
      <c r="AP269" s="42">
        <f t="shared" si="226"/>
        <v>0</v>
      </c>
      <c r="AQ269" s="18" t="str">
        <f t="shared" si="236"/>
        <v>一次漏れ在庫</v>
      </c>
      <c r="AR269" s="46">
        <f t="shared" si="234"/>
        <v>0</v>
      </c>
      <c r="AT269" s="246" t="s">
        <v>60</v>
      </c>
      <c r="AU269" s="60"/>
      <c r="AV269" s="60"/>
      <c r="AW269" s="60"/>
      <c r="AX269" s="60"/>
    </row>
    <row r="270" spans="1:56" ht="18.75" hidden="1" customHeight="1">
      <c r="A270" s="9">
        <v>0</v>
      </c>
      <c r="B270" s="378"/>
      <c r="C270" s="148" t="s">
        <v>17</v>
      </c>
      <c r="D270" s="149"/>
      <c r="E270" s="80"/>
      <c r="F270" s="255"/>
      <c r="G270" s="255"/>
      <c r="H270" s="255"/>
      <c r="I270" s="255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  <c r="AD270" s="255"/>
      <c r="AE270" s="255"/>
      <c r="AF270" s="255"/>
      <c r="AG270" s="255"/>
      <c r="AH270" s="255"/>
      <c r="AI270" s="255"/>
      <c r="AJ270" s="255"/>
      <c r="AK270" s="129">
        <f>SUM(F270:AJ270)</f>
        <v>0</v>
      </c>
      <c r="AL270" s="32"/>
      <c r="AM270" s="32"/>
      <c r="AO270" s="227">
        <v>0</v>
      </c>
      <c r="AP270" s="42">
        <f t="shared" si="226"/>
        <v>0</v>
      </c>
      <c r="AQ270" s="18" t="str">
        <f t="shared" si="236"/>
        <v>二次圧検計画</v>
      </c>
      <c r="AR270" s="46">
        <f t="shared" si="234"/>
        <v>0</v>
      </c>
      <c r="AT270" s="246" t="s">
        <v>60</v>
      </c>
      <c r="AU270" s="60"/>
      <c r="AV270" s="60"/>
      <c r="AW270" s="60"/>
      <c r="AX270" s="60"/>
    </row>
    <row r="271" spans="1:56" ht="18.75" hidden="1" customHeight="1">
      <c r="A271" s="9">
        <v>0</v>
      </c>
      <c r="B271" s="378"/>
      <c r="C271" s="150" t="s">
        <v>18</v>
      </c>
      <c r="D271" s="151">
        <v>0.5</v>
      </c>
      <c r="E271" s="81"/>
      <c r="F271" s="258">
        <f>ROUND(F270*$D271,0)</f>
        <v>0</v>
      </c>
      <c r="G271" s="258">
        <f>ROUND(G270*$D271,0)</f>
        <v>0</v>
      </c>
      <c r="H271" s="258">
        <f>ROUND(H270*$D271,0)</f>
        <v>0</v>
      </c>
      <c r="I271" s="258">
        <f>ROUND(I270*$D271,0)</f>
        <v>0</v>
      </c>
      <c r="J271" s="258">
        <f>ROUND(J270*$D271,0)</f>
        <v>0</v>
      </c>
      <c r="K271" s="258">
        <f t="shared" ref="K271:P271" si="243">ROUND(K270*$D271,0)</f>
        <v>0</v>
      </c>
      <c r="L271" s="258">
        <f t="shared" si="243"/>
        <v>0</v>
      </c>
      <c r="M271" s="258">
        <f t="shared" si="243"/>
        <v>0</v>
      </c>
      <c r="N271" s="258">
        <f t="shared" si="243"/>
        <v>0</v>
      </c>
      <c r="O271" s="258">
        <f t="shared" si="243"/>
        <v>0</v>
      </c>
      <c r="P271" s="258">
        <f t="shared" si="243"/>
        <v>0</v>
      </c>
      <c r="Q271" s="258">
        <f t="shared" ref="Q271:AI271" si="244">ROUND(Q270*$D271,0)</f>
        <v>0</v>
      </c>
      <c r="R271" s="258">
        <f t="shared" si="244"/>
        <v>0</v>
      </c>
      <c r="S271" s="258">
        <f t="shared" si="244"/>
        <v>0</v>
      </c>
      <c r="T271" s="258">
        <f t="shared" si="244"/>
        <v>0</v>
      </c>
      <c r="U271" s="258">
        <f t="shared" si="244"/>
        <v>0</v>
      </c>
      <c r="V271" s="258">
        <f t="shared" si="244"/>
        <v>0</v>
      </c>
      <c r="W271" s="258">
        <f t="shared" si="244"/>
        <v>0</v>
      </c>
      <c r="X271" s="258">
        <f t="shared" si="244"/>
        <v>0</v>
      </c>
      <c r="Y271" s="258">
        <f t="shared" si="244"/>
        <v>0</v>
      </c>
      <c r="Z271" s="258">
        <f t="shared" si="244"/>
        <v>0</v>
      </c>
      <c r="AA271" s="258">
        <f t="shared" si="244"/>
        <v>0</v>
      </c>
      <c r="AB271" s="258">
        <f t="shared" si="244"/>
        <v>0</v>
      </c>
      <c r="AC271" s="258">
        <f t="shared" si="244"/>
        <v>0</v>
      </c>
      <c r="AD271" s="258">
        <f t="shared" si="244"/>
        <v>0</v>
      </c>
      <c r="AE271" s="258">
        <f t="shared" si="244"/>
        <v>0</v>
      </c>
      <c r="AF271" s="258">
        <f t="shared" si="244"/>
        <v>0</v>
      </c>
      <c r="AG271" s="258">
        <f t="shared" si="244"/>
        <v>0</v>
      </c>
      <c r="AH271" s="258">
        <f t="shared" si="244"/>
        <v>0</v>
      </c>
      <c r="AI271" s="258">
        <f t="shared" si="244"/>
        <v>0</v>
      </c>
      <c r="AJ271" s="258">
        <f>ROUND(AJ270*$D271,0)</f>
        <v>0</v>
      </c>
      <c r="AK271" s="130">
        <f>SUM(F271:AJ271)</f>
        <v>0</v>
      </c>
      <c r="AL271" s="32"/>
      <c r="AM271" s="32"/>
      <c r="AO271" s="227">
        <v>0</v>
      </c>
      <c r="AP271" s="42">
        <f t="shared" si="226"/>
        <v>0</v>
      </c>
      <c r="AQ271" s="14" t="str">
        <f t="shared" si="236"/>
        <v>二次漏れ数（廃却）</v>
      </c>
      <c r="AR271" s="47">
        <f t="shared" si="234"/>
        <v>0</v>
      </c>
      <c r="AT271" s="246" t="s">
        <v>60</v>
      </c>
      <c r="AU271" s="60"/>
      <c r="AV271" s="60"/>
      <c r="AW271" s="60"/>
      <c r="AX271" s="60"/>
    </row>
    <row r="272" spans="1:56" ht="18.75" hidden="1" customHeight="1">
      <c r="A272" s="9">
        <v>1</v>
      </c>
      <c r="B272" s="327"/>
      <c r="C272" s="135" t="s">
        <v>19</v>
      </c>
      <c r="D272" s="136">
        <f>1-D268</f>
        <v>0.92</v>
      </c>
      <c r="E272" s="90"/>
      <c r="F272" s="255">
        <f>(F267-F268)+(F270-F271)</f>
        <v>0</v>
      </c>
      <c r="G272" s="255">
        <f>(G267-G268)+(G270-G271)</f>
        <v>0</v>
      </c>
      <c r="H272" s="255">
        <f>(H267-H268)+(H270-H271)</f>
        <v>0</v>
      </c>
      <c r="I272" s="255">
        <f>(I267-I268)+(I270-I271)</f>
        <v>0</v>
      </c>
      <c r="J272" s="255">
        <f>(J267-J268)+(J270-J271)</f>
        <v>0</v>
      </c>
      <c r="K272" s="255">
        <f t="shared" ref="K272:P272" si="245">(K267-K268)+(K270-K271)</f>
        <v>0</v>
      </c>
      <c r="L272" s="255">
        <f t="shared" si="245"/>
        <v>0</v>
      </c>
      <c r="M272" s="255">
        <f t="shared" si="245"/>
        <v>0</v>
      </c>
      <c r="N272" s="255">
        <f t="shared" si="245"/>
        <v>0</v>
      </c>
      <c r="O272" s="255">
        <f t="shared" si="245"/>
        <v>0</v>
      </c>
      <c r="P272" s="255">
        <f t="shared" si="245"/>
        <v>0</v>
      </c>
      <c r="Q272" s="255">
        <f t="shared" ref="Q272:AI272" si="246">(Q267-Q268)+(Q270-Q271)</f>
        <v>0</v>
      </c>
      <c r="R272" s="255">
        <f t="shared" si="246"/>
        <v>0</v>
      </c>
      <c r="S272" s="255">
        <f t="shared" si="246"/>
        <v>0</v>
      </c>
      <c r="T272" s="255">
        <f t="shared" si="246"/>
        <v>0</v>
      </c>
      <c r="U272" s="255">
        <f t="shared" si="246"/>
        <v>0</v>
      </c>
      <c r="V272" s="255">
        <f t="shared" si="246"/>
        <v>0</v>
      </c>
      <c r="W272" s="255">
        <f t="shared" si="246"/>
        <v>0</v>
      </c>
      <c r="X272" s="255">
        <f t="shared" si="246"/>
        <v>0</v>
      </c>
      <c r="Y272" s="255">
        <f t="shared" si="246"/>
        <v>0</v>
      </c>
      <c r="Z272" s="255">
        <f t="shared" si="246"/>
        <v>0</v>
      </c>
      <c r="AA272" s="255">
        <f t="shared" si="246"/>
        <v>0</v>
      </c>
      <c r="AB272" s="255">
        <f t="shared" si="246"/>
        <v>0</v>
      </c>
      <c r="AC272" s="255">
        <f t="shared" si="246"/>
        <v>0</v>
      </c>
      <c r="AD272" s="255">
        <f t="shared" si="246"/>
        <v>0</v>
      </c>
      <c r="AE272" s="255">
        <f t="shared" si="246"/>
        <v>0</v>
      </c>
      <c r="AF272" s="255">
        <f t="shared" si="246"/>
        <v>0</v>
      </c>
      <c r="AG272" s="255">
        <f t="shared" si="246"/>
        <v>0</v>
      </c>
      <c r="AH272" s="255">
        <f t="shared" si="246"/>
        <v>0</v>
      </c>
      <c r="AI272" s="255">
        <f t="shared" si="246"/>
        <v>0</v>
      </c>
      <c r="AJ272" s="255">
        <f>(AJ267-AJ268)+(AJ270-AJ271)</f>
        <v>0</v>
      </c>
      <c r="AK272" s="167">
        <f>SUM(E272:AJ272)</f>
        <v>0</v>
      </c>
      <c r="AL272" s="82">
        <f>ROUNDUP(AY272*1.1,0)</f>
        <v>1194</v>
      </c>
      <c r="AM272" s="82">
        <f>ROUNDUP(AZ272*1.1,0)</f>
        <v>1428</v>
      </c>
      <c r="AN272" s="211"/>
      <c r="AO272" s="227"/>
      <c r="AP272" s="42">
        <f t="shared" si="226"/>
        <v>0</v>
      </c>
      <c r="AQ272" s="11" t="str">
        <f t="shared" si="236"/>
        <v>Ｌ３加工計画</v>
      </c>
      <c r="AR272" s="48">
        <f t="shared" si="234"/>
        <v>0</v>
      </c>
      <c r="AT272" s="248" t="s">
        <v>61</v>
      </c>
      <c r="AU272" s="60"/>
      <c r="AV272" s="60"/>
      <c r="AW272" s="60"/>
      <c r="AX272" s="60"/>
      <c r="AY272" s="12">
        <f>AY366</f>
        <v>1085</v>
      </c>
      <c r="AZ272" s="12">
        <f>AZ366</f>
        <v>1298</v>
      </c>
    </row>
    <row r="273" spans="1:56" ht="18.75" hidden="1" customHeight="1">
      <c r="A273" s="9">
        <v>1</v>
      </c>
      <c r="B273" s="325"/>
      <c r="C273" s="109" t="s">
        <v>48</v>
      </c>
      <c r="D273" s="109"/>
      <c r="E273" s="7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  <c r="W273" s="257"/>
      <c r="X273" s="257"/>
      <c r="Y273" s="257"/>
      <c r="Z273" s="257"/>
      <c r="AA273" s="257"/>
      <c r="AB273" s="257"/>
      <c r="AC273" s="257"/>
      <c r="AD273" s="257"/>
      <c r="AE273" s="257"/>
      <c r="AF273" s="257"/>
      <c r="AG273" s="257"/>
      <c r="AH273" s="257"/>
      <c r="AI273" s="257"/>
      <c r="AJ273" s="257"/>
      <c r="AK273" s="168">
        <v>0</v>
      </c>
      <c r="AL273" s="112"/>
      <c r="AM273" s="112"/>
      <c r="AN273" s="207"/>
      <c r="AO273" s="227"/>
      <c r="AP273" s="42">
        <f t="shared" si="226"/>
        <v>0</v>
      </c>
      <c r="AQ273" s="19" t="str">
        <f t="shared" si="236"/>
        <v>組立計画</v>
      </c>
      <c r="AR273" s="49">
        <f t="shared" si="234"/>
        <v>0</v>
      </c>
      <c r="AT273" s="63" t="s">
        <v>62</v>
      </c>
      <c r="AU273" s="60"/>
      <c r="AV273" s="60"/>
      <c r="AW273" s="60"/>
      <c r="AX273" s="60"/>
    </row>
    <row r="274" spans="1:56" ht="18.75" hidden="1" customHeight="1">
      <c r="A274" s="9">
        <v>1</v>
      </c>
      <c r="B274" s="325"/>
      <c r="C274" s="111" t="s">
        <v>66</v>
      </c>
      <c r="D274" s="111"/>
      <c r="E274" s="74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  <c r="AA274" s="267"/>
      <c r="AB274" s="267"/>
      <c r="AC274" s="267"/>
      <c r="AD274" s="267"/>
      <c r="AE274" s="267"/>
      <c r="AF274" s="267"/>
      <c r="AG274" s="267"/>
      <c r="AH274" s="267"/>
      <c r="AI274" s="267"/>
      <c r="AJ274" s="267"/>
      <c r="AK274" s="163">
        <f>SUM(F274:AJ274)</f>
        <v>0</v>
      </c>
      <c r="AL274" s="75"/>
      <c r="AM274" s="75"/>
      <c r="AN274" s="207"/>
      <c r="AO274" s="227"/>
      <c r="AP274" s="42">
        <f t="shared" si="226"/>
        <v>0</v>
      </c>
      <c r="AQ274" s="20" t="str">
        <f t="shared" si="236"/>
        <v>ＳＰ</v>
      </c>
      <c r="AR274" s="50">
        <f t="shared" si="234"/>
        <v>0</v>
      </c>
      <c r="AT274" s="63" t="s">
        <v>62</v>
      </c>
      <c r="AU274" s="60"/>
      <c r="AV274" s="60"/>
      <c r="AW274" s="60"/>
      <c r="AX274" s="60"/>
    </row>
    <row r="275" spans="1:56" ht="18.75" hidden="1" customHeight="1">
      <c r="A275" s="9">
        <v>1</v>
      </c>
      <c r="B275" s="326"/>
      <c r="C275" s="152" t="s">
        <v>21</v>
      </c>
      <c r="D275" s="152"/>
      <c r="E275" s="67"/>
      <c r="F275" s="259">
        <f t="shared" ref="F275:AJ275" si="247">SUBTOTAL(9,L273:L274)</f>
        <v>0</v>
      </c>
      <c r="G275" s="259">
        <f t="shared" si="247"/>
        <v>0</v>
      </c>
      <c r="H275" s="259">
        <f t="shared" si="247"/>
        <v>0</v>
      </c>
      <c r="I275" s="259">
        <f t="shared" si="247"/>
        <v>0</v>
      </c>
      <c r="J275" s="259">
        <f t="shared" si="247"/>
        <v>0</v>
      </c>
      <c r="K275" s="259">
        <f t="shared" si="247"/>
        <v>0</v>
      </c>
      <c r="L275" s="259">
        <f t="shared" si="247"/>
        <v>0</v>
      </c>
      <c r="M275" s="259">
        <f t="shared" si="247"/>
        <v>0</v>
      </c>
      <c r="N275" s="259">
        <f t="shared" si="247"/>
        <v>0</v>
      </c>
      <c r="O275" s="259">
        <f t="shared" si="247"/>
        <v>0</v>
      </c>
      <c r="P275" s="259">
        <f t="shared" si="247"/>
        <v>0</v>
      </c>
      <c r="Q275" s="259">
        <f t="shared" si="247"/>
        <v>0</v>
      </c>
      <c r="R275" s="259">
        <f t="shared" si="247"/>
        <v>0</v>
      </c>
      <c r="S275" s="259">
        <f t="shared" si="247"/>
        <v>0</v>
      </c>
      <c r="T275" s="259">
        <f t="shared" si="247"/>
        <v>0</v>
      </c>
      <c r="U275" s="259">
        <f t="shared" si="247"/>
        <v>0</v>
      </c>
      <c r="V275" s="259">
        <f t="shared" si="247"/>
        <v>0</v>
      </c>
      <c r="W275" s="259">
        <f t="shared" si="247"/>
        <v>0</v>
      </c>
      <c r="X275" s="259">
        <f t="shared" si="247"/>
        <v>0</v>
      </c>
      <c r="Y275" s="259">
        <f t="shared" si="247"/>
        <v>0</v>
      </c>
      <c r="Z275" s="259">
        <f t="shared" si="247"/>
        <v>0</v>
      </c>
      <c r="AA275" s="259">
        <f t="shared" si="247"/>
        <v>0</v>
      </c>
      <c r="AB275" s="259">
        <f t="shared" si="247"/>
        <v>0</v>
      </c>
      <c r="AC275" s="259">
        <f t="shared" si="247"/>
        <v>0</v>
      </c>
      <c r="AD275" s="259">
        <f t="shared" si="247"/>
        <v>0</v>
      </c>
      <c r="AE275" s="259">
        <f t="shared" si="247"/>
        <v>0</v>
      </c>
      <c r="AF275" s="259">
        <f t="shared" si="247"/>
        <v>0</v>
      </c>
      <c r="AG275" s="259">
        <f t="shared" si="247"/>
        <v>0</v>
      </c>
      <c r="AH275" s="259">
        <f t="shared" si="247"/>
        <v>0</v>
      </c>
      <c r="AI275" s="259">
        <f t="shared" si="247"/>
        <v>0</v>
      </c>
      <c r="AJ275" s="259">
        <f t="shared" si="247"/>
        <v>0</v>
      </c>
      <c r="AK275" s="164">
        <f>SUM(F275:AJ275)</f>
        <v>0</v>
      </c>
      <c r="AL275" s="32"/>
      <c r="AM275" s="32"/>
      <c r="AO275" s="227"/>
      <c r="AP275" s="42">
        <f t="shared" si="226"/>
        <v>0</v>
      </c>
      <c r="AQ275" s="21" t="str">
        <f t="shared" si="236"/>
        <v>解体</v>
      </c>
      <c r="AR275" s="51">
        <f t="shared" si="234"/>
        <v>0</v>
      </c>
      <c r="AT275" s="246" t="s">
        <v>60</v>
      </c>
      <c r="AU275" s="60"/>
      <c r="AV275" s="60"/>
      <c r="AW275" s="60"/>
      <c r="AX275" s="60"/>
    </row>
    <row r="276" spans="1:56" ht="18.75" hidden="1" customHeight="1">
      <c r="A276" s="9">
        <v>1</v>
      </c>
      <c r="B276" s="379"/>
      <c r="C276" s="153" t="s">
        <v>22</v>
      </c>
      <c r="D276" s="153"/>
      <c r="E276" s="68"/>
      <c r="F276" s="260">
        <f t="shared" ref="F276:AJ276" si="248">E276+F272-F275</f>
        <v>0</v>
      </c>
      <c r="G276" s="260">
        <f t="shared" si="248"/>
        <v>0</v>
      </c>
      <c r="H276" s="260">
        <f t="shared" si="248"/>
        <v>0</v>
      </c>
      <c r="I276" s="260">
        <f t="shared" si="248"/>
        <v>0</v>
      </c>
      <c r="J276" s="260">
        <f t="shared" si="248"/>
        <v>0</v>
      </c>
      <c r="K276" s="260">
        <f t="shared" si="248"/>
        <v>0</v>
      </c>
      <c r="L276" s="260">
        <f t="shared" si="248"/>
        <v>0</v>
      </c>
      <c r="M276" s="260">
        <f t="shared" si="248"/>
        <v>0</v>
      </c>
      <c r="N276" s="260">
        <f t="shared" si="248"/>
        <v>0</v>
      </c>
      <c r="O276" s="260">
        <f t="shared" si="248"/>
        <v>0</v>
      </c>
      <c r="P276" s="260">
        <f t="shared" si="248"/>
        <v>0</v>
      </c>
      <c r="Q276" s="260">
        <f t="shared" si="248"/>
        <v>0</v>
      </c>
      <c r="R276" s="260">
        <f t="shared" si="248"/>
        <v>0</v>
      </c>
      <c r="S276" s="260">
        <f t="shared" si="248"/>
        <v>0</v>
      </c>
      <c r="T276" s="260">
        <f t="shared" si="248"/>
        <v>0</v>
      </c>
      <c r="U276" s="260">
        <f t="shared" si="248"/>
        <v>0</v>
      </c>
      <c r="V276" s="260">
        <f t="shared" si="248"/>
        <v>0</v>
      </c>
      <c r="W276" s="260">
        <f t="shared" si="248"/>
        <v>0</v>
      </c>
      <c r="X276" s="260">
        <f t="shared" si="248"/>
        <v>0</v>
      </c>
      <c r="Y276" s="260">
        <f t="shared" si="248"/>
        <v>0</v>
      </c>
      <c r="Z276" s="260">
        <f t="shared" si="248"/>
        <v>0</v>
      </c>
      <c r="AA276" s="260">
        <f t="shared" si="248"/>
        <v>0</v>
      </c>
      <c r="AB276" s="260">
        <f t="shared" si="248"/>
        <v>0</v>
      </c>
      <c r="AC276" s="260">
        <f t="shared" si="248"/>
        <v>0</v>
      </c>
      <c r="AD276" s="260">
        <f t="shared" si="248"/>
        <v>0</v>
      </c>
      <c r="AE276" s="260">
        <f t="shared" si="248"/>
        <v>0</v>
      </c>
      <c r="AF276" s="260">
        <f t="shared" si="248"/>
        <v>0</v>
      </c>
      <c r="AG276" s="260">
        <f t="shared" si="248"/>
        <v>0</v>
      </c>
      <c r="AH276" s="260">
        <f t="shared" si="248"/>
        <v>0</v>
      </c>
      <c r="AI276" s="260">
        <f t="shared" si="248"/>
        <v>0</v>
      </c>
      <c r="AJ276" s="260">
        <f t="shared" si="248"/>
        <v>0</v>
      </c>
      <c r="AK276" s="165"/>
      <c r="AL276" s="32"/>
      <c r="AM276" s="32"/>
      <c r="AO276" s="227"/>
      <c r="AP276" s="42">
        <f t="shared" si="226"/>
        <v>0</v>
      </c>
      <c r="AQ276" s="22" t="str">
        <f t="shared" si="236"/>
        <v>解体在庫</v>
      </c>
      <c r="AR276" s="52">
        <f t="shared" si="234"/>
        <v>0</v>
      </c>
      <c r="AT276" s="246" t="s">
        <v>60</v>
      </c>
      <c r="AU276" s="60"/>
      <c r="AV276" s="60"/>
      <c r="AW276" s="60"/>
      <c r="AX276" s="60"/>
    </row>
    <row r="277" spans="1:56" ht="19.5" hidden="1" thickBot="1">
      <c r="A277" s="9">
        <v>1</v>
      </c>
      <c r="B277" s="380"/>
      <c r="C277" s="138" t="s">
        <v>23</v>
      </c>
      <c r="D277" s="138"/>
      <c r="E277" s="215"/>
      <c r="F277" s="262">
        <f t="shared" ref="F277:AJ277" si="249">E277+F272-F273-F274</f>
        <v>0</v>
      </c>
      <c r="G277" s="262">
        <f t="shared" si="249"/>
        <v>0</v>
      </c>
      <c r="H277" s="262">
        <f t="shared" si="249"/>
        <v>0</v>
      </c>
      <c r="I277" s="262">
        <f t="shared" si="249"/>
        <v>0</v>
      </c>
      <c r="J277" s="262">
        <f t="shared" si="249"/>
        <v>0</v>
      </c>
      <c r="K277" s="262">
        <f t="shared" si="249"/>
        <v>0</v>
      </c>
      <c r="L277" s="262">
        <f t="shared" si="249"/>
        <v>0</v>
      </c>
      <c r="M277" s="262">
        <f t="shared" si="249"/>
        <v>0</v>
      </c>
      <c r="N277" s="262">
        <f t="shared" si="249"/>
        <v>0</v>
      </c>
      <c r="O277" s="262">
        <f t="shared" si="249"/>
        <v>0</v>
      </c>
      <c r="P277" s="262">
        <f t="shared" si="249"/>
        <v>0</v>
      </c>
      <c r="Q277" s="262">
        <f t="shared" si="249"/>
        <v>0</v>
      </c>
      <c r="R277" s="262">
        <f t="shared" si="249"/>
        <v>0</v>
      </c>
      <c r="S277" s="262">
        <f t="shared" si="249"/>
        <v>0</v>
      </c>
      <c r="T277" s="262">
        <f t="shared" si="249"/>
        <v>0</v>
      </c>
      <c r="U277" s="262">
        <f t="shared" si="249"/>
        <v>0</v>
      </c>
      <c r="V277" s="262">
        <f t="shared" si="249"/>
        <v>0</v>
      </c>
      <c r="W277" s="262">
        <f t="shared" si="249"/>
        <v>0</v>
      </c>
      <c r="X277" s="262">
        <f t="shared" si="249"/>
        <v>0</v>
      </c>
      <c r="Y277" s="262">
        <f t="shared" si="249"/>
        <v>0</v>
      </c>
      <c r="Z277" s="262">
        <f t="shared" si="249"/>
        <v>0</v>
      </c>
      <c r="AA277" s="262">
        <f t="shared" si="249"/>
        <v>0</v>
      </c>
      <c r="AB277" s="262">
        <f t="shared" si="249"/>
        <v>0</v>
      </c>
      <c r="AC277" s="262">
        <f t="shared" si="249"/>
        <v>0</v>
      </c>
      <c r="AD277" s="262">
        <f t="shared" si="249"/>
        <v>0</v>
      </c>
      <c r="AE277" s="262">
        <f t="shared" si="249"/>
        <v>0</v>
      </c>
      <c r="AF277" s="262">
        <f t="shared" si="249"/>
        <v>0</v>
      </c>
      <c r="AG277" s="262">
        <f t="shared" si="249"/>
        <v>0</v>
      </c>
      <c r="AH277" s="262">
        <f t="shared" si="249"/>
        <v>0</v>
      </c>
      <c r="AI277" s="262">
        <f t="shared" si="249"/>
        <v>0</v>
      </c>
      <c r="AJ277" s="262">
        <f t="shared" si="249"/>
        <v>0</v>
      </c>
      <c r="AK277" s="224">
        <f>AJ277</f>
        <v>0</v>
      </c>
      <c r="AL277" s="33"/>
      <c r="AM277" s="33"/>
      <c r="AN277" s="9">
        <f>AK277-AL273</f>
        <v>0</v>
      </c>
      <c r="AO277" s="227"/>
      <c r="AP277" s="53">
        <f t="shared" si="226"/>
        <v>0</v>
      </c>
      <c r="AQ277" s="24" t="str">
        <f t="shared" si="236"/>
        <v>完成品在庫</v>
      </c>
      <c r="AR277" s="54">
        <f t="shared" si="234"/>
        <v>0</v>
      </c>
      <c r="AT277" s="246" t="s">
        <v>60</v>
      </c>
      <c r="AU277" s="60"/>
      <c r="AV277" s="60"/>
      <c r="AW277" s="60"/>
      <c r="AX277" s="60"/>
      <c r="BD277" s="250">
        <f>MIN(F277:AJ277)</f>
        <v>0</v>
      </c>
    </row>
    <row r="278" spans="1:56" ht="19.5" hidden="1" thickBot="1">
      <c r="A278" s="9">
        <v>1</v>
      </c>
      <c r="B278" s="385"/>
      <c r="C278" s="101" t="s">
        <v>12</v>
      </c>
      <c r="D278" s="101"/>
      <c r="E278" s="88"/>
      <c r="F278" s="263"/>
      <c r="G278" s="263"/>
      <c r="H278" s="263"/>
      <c r="I278" s="263"/>
      <c r="J278" s="263"/>
      <c r="K278" s="263"/>
      <c r="L278" s="263"/>
      <c r="M278" s="263"/>
      <c r="N278" s="263"/>
      <c r="O278" s="263"/>
      <c r="P278" s="263"/>
      <c r="Q278" s="263"/>
      <c r="R278" s="263"/>
      <c r="S278" s="263"/>
      <c r="T278" s="263"/>
      <c r="U278" s="263"/>
      <c r="V278" s="263"/>
      <c r="W278" s="263"/>
      <c r="X278" s="263"/>
      <c r="Y278" s="263"/>
      <c r="Z278" s="263"/>
      <c r="AA278" s="263"/>
      <c r="AB278" s="263"/>
      <c r="AC278" s="263"/>
      <c r="AD278" s="263"/>
      <c r="AE278" s="263"/>
      <c r="AF278" s="263"/>
      <c r="AG278" s="263"/>
      <c r="AH278" s="263"/>
      <c r="AI278" s="263"/>
      <c r="AJ278" s="263"/>
      <c r="AK278" s="166">
        <f>SUM(E278:AJ278)</f>
        <v>0</v>
      </c>
      <c r="AL278" s="198">
        <f>ROUNDUP(AL285/0.92,0)</f>
        <v>0</v>
      </c>
      <c r="AM278" s="198">
        <f>ROUNDUP(AM285/0.92,0)</f>
        <v>0</v>
      </c>
      <c r="AN278" s="251"/>
      <c r="AO278" s="227"/>
      <c r="AP278" s="40">
        <f>B278</f>
        <v>0</v>
      </c>
      <c r="AQ278" s="29" t="str">
        <f t="shared" si="236"/>
        <v>素材納入計画</v>
      </c>
      <c r="AR278" s="41">
        <f t="shared" si="234"/>
        <v>0</v>
      </c>
      <c r="AT278" s="247" t="s">
        <v>59</v>
      </c>
      <c r="AU278" s="60"/>
      <c r="AV278" s="60"/>
      <c r="AW278" s="60"/>
      <c r="AX278" s="60"/>
    </row>
    <row r="279" spans="1:56" ht="19.5" hidden="1" thickBot="1">
      <c r="A279" s="9">
        <v>1</v>
      </c>
      <c r="B279" s="326"/>
      <c r="C279" s="145" t="s">
        <v>125</v>
      </c>
      <c r="D279" s="154"/>
      <c r="E279" s="35"/>
      <c r="F279" s="397">
        <f t="shared" ref="F279:AJ279" si="250">E279+F278-F280</f>
        <v>0</v>
      </c>
      <c r="G279" s="397">
        <f t="shared" si="250"/>
        <v>0</v>
      </c>
      <c r="H279" s="397">
        <f t="shared" si="250"/>
        <v>0</v>
      </c>
      <c r="I279" s="397">
        <f t="shared" si="250"/>
        <v>0</v>
      </c>
      <c r="J279" s="397">
        <f t="shared" si="250"/>
        <v>0</v>
      </c>
      <c r="K279" s="397">
        <f t="shared" si="250"/>
        <v>0</v>
      </c>
      <c r="L279" s="397">
        <f t="shared" si="250"/>
        <v>0</v>
      </c>
      <c r="M279" s="397">
        <f t="shared" si="250"/>
        <v>0</v>
      </c>
      <c r="N279" s="397">
        <f t="shared" si="250"/>
        <v>0</v>
      </c>
      <c r="O279" s="397">
        <f t="shared" si="250"/>
        <v>0</v>
      </c>
      <c r="P279" s="397">
        <f t="shared" si="250"/>
        <v>0</v>
      </c>
      <c r="Q279" s="397">
        <f t="shared" si="250"/>
        <v>0</v>
      </c>
      <c r="R279" s="397">
        <f t="shared" si="250"/>
        <v>0</v>
      </c>
      <c r="S279" s="397">
        <f t="shared" si="250"/>
        <v>0</v>
      </c>
      <c r="T279" s="397">
        <f t="shared" si="250"/>
        <v>0</v>
      </c>
      <c r="U279" s="397">
        <f t="shared" si="250"/>
        <v>0</v>
      </c>
      <c r="V279" s="397">
        <f t="shared" si="250"/>
        <v>0</v>
      </c>
      <c r="W279" s="397">
        <f t="shared" si="250"/>
        <v>0</v>
      </c>
      <c r="X279" s="397">
        <f t="shared" si="250"/>
        <v>0</v>
      </c>
      <c r="Y279" s="397">
        <f t="shared" si="250"/>
        <v>0</v>
      </c>
      <c r="Z279" s="397">
        <f t="shared" si="250"/>
        <v>0</v>
      </c>
      <c r="AA279" s="397">
        <f t="shared" si="250"/>
        <v>0</v>
      </c>
      <c r="AB279" s="397">
        <f t="shared" si="250"/>
        <v>0</v>
      </c>
      <c r="AC279" s="397">
        <f t="shared" si="250"/>
        <v>0</v>
      </c>
      <c r="AD279" s="397">
        <f t="shared" si="250"/>
        <v>0</v>
      </c>
      <c r="AE279" s="397">
        <f t="shared" si="250"/>
        <v>0</v>
      </c>
      <c r="AF279" s="397">
        <f t="shared" si="250"/>
        <v>0</v>
      </c>
      <c r="AG279" s="397">
        <f t="shared" si="250"/>
        <v>0</v>
      </c>
      <c r="AH279" s="397">
        <f t="shared" si="250"/>
        <v>0</v>
      </c>
      <c r="AI279" s="397">
        <f t="shared" si="250"/>
        <v>0</v>
      </c>
      <c r="AJ279" s="397">
        <f t="shared" si="250"/>
        <v>0</v>
      </c>
      <c r="AK279" s="171">
        <f>AJ279</f>
        <v>0</v>
      </c>
      <c r="AL279" s="32"/>
      <c r="AM279" s="32"/>
      <c r="AO279" s="227"/>
      <c r="AP279" s="42">
        <f t="shared" ref="AP279:AP332" si="251">AP278</f>
        <v>0</v>
      </c>
      <c r="AQ279" s="14" t="str">
        <f t="shared" si="236"/>
        <v>素材在庫計画</v>
      </c>
      <c r="AR279" s="43">
        <f t="shared" si="234"/>
        <v>0</v>
      </c>
      <c r="AT279" s="246" t="s">
        <v>60</v>
      </c>
      <c r="AU279" s="60"/>
      <c r="AV279" s="60"/>
      <c r="AW279" s="60"/>
      <c r="AX279" s="60"/>
    </row>
    <row r="280" spans="1:56" ht="19.5" hidden="1" thickBot="1">
      <c r="A280" s="9">
        <v>1</v>
      </c>
      <c r="B280" s="327"/>
      <c r="C280" s="135" t="s">
        <v>14</v>
      </c>
      <c r="D280" s="135"/>
      <c r="E280" s="90"/>
      <c r="F280" s="255"/>
      <c r="G280" s="255"/>
      <c r="H280" s="255"/>
      <c r="I280" s="255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  <c r="AF280" s="255"/>
      <c r="AG280" s="255"/>
      <c r="AH280" s="255"/>
      <c r="AI280" s="255"/>
      <c r="AJ280" s="255"/>
      <c r="AK280" s="167">
        <f>SUM(E280:AJ280)</f>
        <v>0</v>
      </c>
      <c r="AL280" s="123"/>
      <c r="AM280" s="123"/>
      <c r="AN280" s="211"/>
      <c r="AO280" s="227"/>
      <c r="AP280" s="42">
        <f t="shared" si="251"/>
        <v>0</v>
      </c>
      <c r="AQ280" s="16" t="str">
        <f t="shared" si="236"/>
        <v>圧検加工計画</v>
      </c>
      <c r="AR280" s="44">
        <f t="shared" si="234"/>
        <v>0</v>
      </c>
      <c r="AT280" s="248" t="s">
        <v>61</v>
      </c>
      <c r="AU280" s="60"/>
      <c r="AV280" s="60"/>
      <c r="AW280" s="60"/>
      <c r="AX280" s="60"/>
    </row>
    <row r="281" spans="1:56" ht="19.5" hidden="1" thickBot="1">
      <c r="A281" s="9">
        <v>0</v>
      </c>
      <c r="B281" s="378"/>
      <c r="C281" s="146" t="s">
        <v>15</v>
      </c>
      <c r="D281" s="147">
        <v>0.08</v>
      </c>
      <c r="E281" s="80"/>
      <c r="F281" s="257">
        <f>ROUND(F280*$D281,0)</f>
        <v>0</v>
      </c>
      <c r="G281" s="257">
        <f>ROUND(G280*$D281,0)</f>
        <v>0</v>
      </c>
      <c r="H281" s="257">
        <f>ROUND(H280*$D281,0)</f>
        <v>0</v>
      </c>
      <c r="I281" s="257">
        <f>ROUND(I280*$D281,0)</f>
        <v>0</v>
      </c>
      <c r="J281" s="257">
        <f>ROUND(J280*$D281,0)</f>
        <v>0</v>
      </c>
      <c r="K281" s="257">
        <f t="shared" ref="K281:P281" si="252">ROUND(K280*$D281,0)</f>
        <v>0</v>
      </c>
      <c r="L281" s="257">
        <f t="shared" si="252"/>
        <v>0</v>
      </c>
      <c r="M281" s="257">
        <f t="shared" si="252"/>
        <v>0</v>
      </c>
      <c r="N281" s="257">
        <f t="shared" si="252"/>
        <v>0</v>
      </c>
      <c r="O281" s="257">
        <f t="shared" si="252"/>
        <v>0</v>
      </c>
      <c r="P281" s="257">
        <f t="shared" si="252"/>
        <v>0</v>
      </c>
      <c r="Q281" s="257">
        <f t="shared" ref="Q281:AI281" si="253">ROUND(Q280*$D281,0)</f>
        <v>0</v>
      </c>
      <c r="R281" s="257">
        <f t="shared" si="253"/>
        <v>0</v>
      </c>
      <c r="S281" s="257">
        <f t="shared" si="253"/>
        <v>0</v>
      </c>
      <c r="T281" s="257">
        <f t="shared" si="253"/>
        <v>0</v>
      </c>
      <c r="U281" s="257">
        <f t="shared" si="253"/>
        <v>0</v>
      </c>
      <c r="V281" s="257">
        <f t="shared" si="253"/>
        <v>0</v>
      </c>
      <c r="W281" s="257">
        <f t="shared" si="253"/>
        <v>0</v>
      </c>
      <c r="X281" s="257">
        <f t="shared" si="253"/>
        <v>0</v>
      </c>
      <c r="Y281" s="257">
        <f t="shared" si="253"/>
        <v>0</v>
      </c>
      <c r="Z281" s="257">
        <f t="shared" si="253"/>
        <v>0</v>
      </c>
      <c r="AA281" s="257">
        <f t="shared" si="253"/>
        <v>0</v>
      </c>
      <c r="AB281" s="257">
        <f t="shared" si="253"/>
        <v>0</v>
      </c>
      <c r="AC281" s="257">
        <f t="shared" si="253"/>
        <v>0</v>
      </c>
      <c r="AD281" s="257">
        <f t="shared" si="253"/>
        <v>0</v>
      </c>
      <c r="AE281" s="257">
        <f t="shared" si="253"/>
        <v>0</v>
      </c>
      <c r="AF281" s="257">
        <f t="shared" si="253"/>
        <v>0</v>
      </c>
      <c r="AG281" s="257">
        <f t="shared" si="253"/>
        <v>0</v>
      </c>
      <c r="AH281" s="257">
        <f t="shared" si="253"/>
        <v>0</v>
      </c>
      <c r="AI281" s="257">
        <f t="shared" si="253"/>
        <v>0</v>
      </c>
      <c r="AJ281" s="257">
        <f>ROUND(AJ280*$D281,0)</f>
        <v>0</v>
      </c>
      <c r="AK281" s="128">
        <f>SUM(F281:AJ281)</f>
        <v>0</v>
      </c>
      <c r="AL281" s="32"/>
      <c r="AM281" s="32"/>
      <c r="AO281" s="227">
        <v>350</v>
      </c>
      <c r="AP281" s="42">
        <f t="shared" si="251"/>
        <v>0</v>
      </c>
      <c r="AQ281" s="17" t="str">
        <f t="shared" si="236"/>
        <v>一次漏れ数</v>
      </c>
      <c r="AR281" s="45">
        <f t="shared" si="234"/>
        <v>0</v>
      </c>
      <c r="AT281" s="246" t="s">
        <v>60</v>
      </c>
      <c r="AU281" s="60"/>
      <c r="AV281" s="60"/>
      <c r="AW281" s="60"/>
      <c r="AX281" s="60"/>
    </row>
    <row r="282" spans="1:56" ht="19.5" hidden="1" thickBot="1">
      <c r="A282" s="9">
        <v>0</v>
      </c>
      <c r="B282" s="378"/>
      <c r="C282" s="148" t="s">
        <v>16</v>
      </c>
      <c r="D282" s="149"/>
      <c r="E282" s="66"/>
      <c r="F282" s="255">
        <f t="shared" ref="F282:AJ282" si="254">E282+F281-F283</f>
        <v>0</v>
      </c>
      <c r="G282" s="255">
        <f t="shared" si="254"/>
        <v>0</v>
      </c>
      <c r="H282" s="255">
        <f t="shared" si="254"/>
        <v>0</v>
      </c>
      <c r="I282" s="255">
        <f t="shared" si="254"/>
        <v>0</v>
      </c>
      <c r="J282" s="255">
        <f t="shared" si="254"/>
        <v>0</v>
      </c>
      <c r="K282" s="255">
        <f t="shared" si="254"/>
        <v>0</v>
      </c>
      <c r="L282" s="255">
        <f t="shared" si="254"/>
        <v>0</v>
      </c>
      <c r="M282" s="255">
        <f t="shared" si="254"/>
        <v>0</v>
      </c>
      <c r="N282" s="255">
        <f t="shared" si="254"/>
        <v>0</v>
      </c>
      <c r="O282" s="255">
        <f t="shared" si="254"/>
        <v>0</v>
      </c>
      <c r="P282" s="255">
        <f t="shared" si="254"/>
        <v>0</v>
      </c>
      <c r="Q282" s="255">
        <f t="shared" si="254"/>
        <v>0</v>
      </c>
      <c r="R282" s="255">
        <f t="shared" si="254"/>
        <v>0</v>
      </c>
      <c r="S282" s="255">
        <f t="shared" si="254"/>
        <v>0</v>
      </c>
      <c r="T282" s="255">
        <f t="shared" si="254"/>
        <v>0</v>
      </c>
      <c r="U282" s="255">
        <f t="shared" si="254"/>
        <v>0</v>
      </c>
      <c r="V282" s="255">
        <f t="shared" si="254"/>
        <v>0</v>
      </c>
      <c r="W282" s="255">
        <f t="shared" si="254"/>
        <v>0</v>
      </c>
      <c r="X282" s="255">
        <f t="shared" si="254"/>
        <v>0</v>
      </c>
      <c r="Y282" s="255">
        <f t="shared" si="254"/>
        <v>0</v>
      </c>
      <c r="Z282" s="255">
        <f t="shared" si="254"/>
        <v>0</v>
      </c>
      <c r="AA282" s="255">
        <f t="shared" si="254"/>
        <v>0</v>
      </c>
      <c r="AB282" s="255">
        <f t="shared" si="254"/>
        <v>0</v>
      </c>
      <c r="AC282" s="255">
        <f t="shared" si="254"/>
        <v>0</v>
      </c>
      <c r="AD282" s="255">
        <f t="shared" si="254"/>
        <v>0</v>
      </c>
      <c r="AE282" s="255">
        <f t="shared" si="254"/>
        <v>0</v>
      </c>
      <c r="AF282" s="255">
        <f t="shared" si="254"/>
        <v>0</v>
      </c>
      <c r="AG282" s="255">
        <f t="shared" si="254"/>
        <v>0</v>
      </c>
      <c r="AH282" s="255">
        <f t="shared" si="254"/>
        <v>0</v>
      </c>
      <c r="AI282" s="255">
        <f t="shared" si="254"/>
        <v>0</v>
      </c>
      <c r="AJ282" s="255">
        <f t="shared" si="254"/>
        <v>0</v>
      </c>
      <c r="AK282" s="129">
        <f>AJ282</f>
        <v>0</v>
      </c>
      <c r="AL282" s="32"/>
      <c r="AM282" s="32"/>
      <c r="AO282" s="227">
        <v>350</v>
      </c>
      <c r="AP282" s="42">
        <f t="shared" si="251"/>
        <v>0</v>
      </c>
      <c r="AQ282" s="18" t="str">
        <f t="shared" si="236"/>
        <v>一次漏れ在庫</v>
      </c>
      <c r="AR282" s="46">
        <f t="shared" si="234"/>
        <v>0</v>
      </c>
      <c r="AT282" s="246" t="s">
        <v>60</v>
      </c>
      <c r="AU282" s="60"/>
      <c r="AV282" s="60"/>
      <c r="AW282" s="60"/>
      <c r="AX282" s="60"/>
    </row>
    <row r="283" spans="1:56" ht="19.5" hidden="1" thickBot="1">
      <c r="A283" s="9">
        <v>0</v>
      </c>
      <c r="B283" s="378"/>
      <c r="C283" s="148" t="s">
        <v>17</v>
      </c>
      <c r="D283" s="149"/>
      <c r="E283" s="80"/>
      <c r="F283" s="255"/>
      <c r="G283" s="255"/>
      <c r="H283" s="255"/>
      <c r="I283" s="255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  <c r="AD283" s="255"/>
      <c r="AE283" s="255"/>
      <c r="AF283" s="255"/>
      <c r="AG283" s="255"/>
      <c r="AH283" s="255"/>
      <c r="AI283" s="255"/>
      <c r="AJ283" s="255"/>
      <c r="AK283" s="129">
        <f>SUM(F283:AJ283)</f>
        <v>0</v>
      </c>
      <c r="AL283" s="32"/>
      <c r="AM283" s="32"/>
      <c r="AO283" s="227">
        <v>0</v>
      </c>
      <c r="AP283" s="42">
        <f t="shared" si="251"/>
        <v>0</v>
      </c>
      <c r="AQ283" s="18" t="str">
        <f t="shared" si="236"/>
        <v>二次圧検計画</v>
      </c>
      <c r="AR283" s="46">
        <f t="shared" si="234"/>
        <v>0</v>
      </c>
      <c r="AT283" s="246" t="s">
        <v>60</v>
      </c>
      <c r="AU283" s="60"/>
      <c r="AV283" s="60"/>
      <c r="AW283" s="60"/>
      <c r="AX283" s="60"/>
    </row>
    <row r="284" spans="1:56" ht="19.5" hidden="1" thickBot="1">
      <c r="A284" s="9">
        <v>0</v>
      </c>
      <c r="B284" s="378"/>
      <c r="C284" s="150" t="s">
        <v>18</v>
      </c>
      <c r="D284" s="151">
        <v>0.5</v>
      </c>
      <c r="E284" s="81"/>
      <c r="F284" s="258">
        <f>ROUND(F283*$D284,0)</f>
        <v>0</v>
      </c>
      <c r="G284" s="258">
        <f>ROUND(G283*$D284,0)</f>
        <v>0</v>
      </c>
      <c r="H284" s="258">
        <f>ROUND(H283*$D284,0)</f>
        <v>0</v>
      </c>
      <c r="I284" s="258">
        <f>ROUND(I283*$D284,0)</f>
        <v>0</v>
      </c>
      <c r="J284" s="258">
        <f>ROUND(J283*$D284,0)</f>
        <v>0</v>
      </c>
      <c r="K284" s="258">
        <f t="shared" ref="K284:P284" si="255">ROUND(K283*$D284,0)</f>
        <v>0</v>
      </c>
      <c r="L284" s="258">
        <f t="shared" si="255"/>
        <v>0</v>
      </c>
      <c r="M284" s="258">
        <f t="shared" si="255"/>
        <v>0</v>
      </c>
      <c r="N284" s="258">
        <f t="shared" si="255"/>
        <v>0</v>
      </c>
      <c r="O284" s="258">
        <f t="shared" si="255"/>
        <v>0</v>
      </c>
      <c r="P284" s="258">
        <f t="shared" si="255"/>
        <v>0</v>
      </c>
      <c r="Q284" s="258">
        <f t="shared" ref="Q284:AI284" si="256">ROUND(Q283*$D284,0)</f>
        <v>0</v>
      </c>
      <c r="R284" s="258">
        <f t="shared" si="256"/>
        <v>0</v>
      </c>
      <c r="S284" s="258">
        <f t="shared" si="256"/>
        <v>0</v>
      </c>
      <c r="T284" s="258">
        <f t="shared" si="256"/>
        <v>0</v>
      </c>
      <c r="U284" s="258">
        <f t="shared" si="256"/>
        <v>0</v>
      </c>
      <c r="V284" s="258">
        <f t="shared" si="256"/>
        <v>0</v>
      </c>
      <c r="W284" s="258">
        <f t="shared" si="256"/>
        <v>0</v>
      </c>
      <c r="X284" s="258">
        <f t="shared" si="256"/>
        <v>0</v>
      </c>
      <c r="Y284" s="258">
        <f t="shared" si="256"/>
        <v>0</v>
      </c>
      <c r="Z284" s="258">
        <f t="shared" si="256"/>
        <v>0</v>
      </c>
      <c r="AA284" s="258">
        <f t="shared" si="256"/>
        <v>0</v>
      </c>
      <c r="AB284" s="258">
        <f t="shared" si="256"/>
        <v>0</v>
      </c>
      <c r="AC284" s="258">
        <f t="shared" si="256"/>
        <v>0</v>
      </c>
      <c r="AD284" s="258">
        <f t="shared" si="256"/>
        <v>0</v>
      </c>
      <c r="AE284" s="258">
        <f t="shared" si="256"/>
        <v>0</v>
      </c>
      <c r="AF284" s="258">
        <f t="shared" si="256"/>
        <v>0</v>
      </c>
      <c r="AG284" s="258">
        <f t="shared" si="256"/>
        <v>0</v>
      </c>
      <c r="AH284" s="258">
        <f t="shared" si="256"/>
        <v>0</v>
      </c>
      <c r="AI284" s="258">
        <f t="shared" si="256"/>
        <v>0</v>
      </c>
      <c r="AJ284" s="258">
        <f>ROUND(AJ283*$D284,0)</f>
        <v>0</v>
      </c>
      <c r="AK284" s="130">
        <f>SUM(F284:AJ284)</f>
        <v>0</v>
      </c>
      <c r="AL284" s="32"/>
      <c r="AM284" s="32"/>
      <c r="AO284" s="227">
        <v>0</v>
      </c>
      <c r="AP284" s="42">
        <f t="shared" si="251"/>
        <v>0</v>
      </c>
      <c r="AQ284" s="14" t="str">
        <f t="shared" si="236"/>
        <v>二次漏れ数（廃却）</v>
      </c>
      <c r="AR284" s="47">
        <f t="shared" si="234"/>
        <v>0</v>
      </c>
      <c r="AT284" s="246" t="s">
        <v>60</v>
      </c>
      <c r="AU284" s="60"/>
      <c r="AV284" s="60"/>
      <c r="AW284" s="60"/>
      <c r="AX284" s="60"/>
    </row>
    <row r="285" spans="1:56" ht="19.5" hidden="1" thickBot="1">
      <c r="A285" s="9">
        <v>1</v>
      </c>
      <c r="B285" s="327"/>
      <c r="C285" s="135" t="s">
        <v>19</v>
      </c>
      <c r="D285" s="136">
        <f>1-D281</f>
        <v>0.92</v>
      </c>
      <c r="E285" s="90"/>
      <c r="F285" s="255">
        <f>(F280-F281)+(F283-F284)</f>
        <v>0</v>
      </c>
      <c r="G285" s="255">
        <f>(G280-G281)+(G283-G284)</f>
        <v>0</v>
      </c>
      <c r="H285" s="255">
        <f>(H280-H281)+(H283-H284)</f>
        <v>0</v>
      </c>
      <c r="I285" s="255">
        <f>(I280-I281)+(I283-I284)</f>
        <v>0</v>
      </c>
      <c r="J285" s="255">
        <f>(J280-J281)+(J283-J284)</f>
        <v>0</v>
      </c>
      <c r="K285" s="255">
        <f t="shared" ref="K285:P285" si="257">(K280-K281)+(K283-K284)</f>
        <v>0</v>
      </c>
      <c r="L285" s="255">
        <f t="shared" si="257"/>
        <v>0</v>
      </c>
      <c r="M285" s="255">
        <f t="shared" si="257"/>
        <v>0</v>
      </c>
      <c r="N285" s="255">
        <f t="shared" si="257"/>
        <v>0</v>
      </c>
      <c r="O285" s="255">
        <f t="shared" si="257"/>
        <v>0</v>
      </c>
      <c r="P285" s="255">
        <f t="shared" si="257"/>
        <v>0</v>
      </c>
      <c r="Q285" s="255">
        <f t="shared" ref="Q285:AI285" si="258">(Q280-Q281)+(Q283-Q284)</f>
        <v>0</v>
      </c>
      <c r="R285" s="255">
        <f t="shared" si="258"/>
        <v>0</v>
      </c>
      <c r="S285" s="255">
        <f t="shared" si="258"/>
        <v>0</v>
      </c>
      <c r="T285" s="255">
        <f t="shared" si="258"/>
        <v>0</v>
      </c>
      <c r="U285" s="255">
        <f t="shared" si="258"/>
        <v>0</v>
      </c>
      <c r="V285" s="255">
        <f t="shared" si="258"/>
        <v>0</v>
      </c>
      <c r="W285" s="255">
        <f t="shared" si="258"/>
        <v>0</v>
      </c>
      <c r="X285" s="255">
        <f t="shared" si="258"/>
        <v>0</v>
      </c>
      <c r="Y285" s="255">
        <f t="shared" si="258"/>
        <v>0</v>
      </c>
      <c r="Z285" s="255">
        <f t="shared" si="258"/>
        <v>0</v>
      </c>
      <c r="AA285" s="255">
        <f t="shared" si="258"/>
        <v>0</v>
      </c>
      <c r="AB285" s="255">
        <f t="shared" si="258"/>
        <v>0</v>
      </c>
      <c r="AC285" s="255">
        <f t="shared" si="258"/>
        <v>0</v>
      </c>
      <c r="AD285" s="255">
        <f t="shared" si="258"/>
        <v>0</v>
      </c>
      <c r="AE285" s="255">
        <f t="shared" si="258"/>
        <v>0</v>
      </c>
      <c r="AF285" s="255">
        <f t="shared" si="258"/>
        <v>0</v>
      </c>
      <c r="AG285" s="255">
        <f t="shared" si="258"/>
        <v>0</v>
      </c>
      <c r="AH285" s="255">
        <f t="shared" si="258"/>
        <v>0</v>
      </c>
      <c r="AI285" s="255">
        <f t="shared" si="258"/>
        <v>0</v>
      </c>
      <c r="AJ285" s="255">
        <f>(AJ280-AJ281)+(AJ283-AJ284)</f>
        <v>0</v>
      </c>
      <c r="AK285" s="167">
        <f>SUM(E285:AJ285)</f>
        <v>0</v>
      </c>
      <c r="AL285" s="82">
        <f>ROUNDUP(AY285*1.1,0)</f>
        <v>0</v>
      </c>
      <c r="AM285" s="82">
        <f>ROUNDUP(AZ285*1.1,0)</f>
        <v>0</v>
      </c>
      <c r="AN285" s="211"/>
      <c r="AO285" s="227"/>
      <c r="AP285" s="42">
        <f t="shared" si="251"/>
        <v>0</v>
      </c>
      <c r="AQ285" s="11" t="str">
        <f t="shared" si="236"/>
        <v>Ｌ３加工計画</v>
      </c>
      <c r="AR285" s="48">
        <f t="shared" si="234"/>
        <v>0</v>
      </c>
      <c r="AT285" s="248" t="s">
        <v>61</v>
      </c>
      <c r="AU285" s="60"/>
      <c r="AV285" s="60"/>
      <c r="AW285" s="60"/>
      <c r="AX285" s="60"/>
      <c r="AY285" s="12">
        <f>AY367</f>
        <v>0</v>
      </c>
      <c r="AZ285" s="12">
        <f>AZ367</f>
        <v>0</v>
      </c>
    </row>
    <row r="286" spans="1:56" ht="19.5" hidden="1" thickBot="1">
      <c r="A286" s="9">
        <v>1</v>
      </c>
      <c r="B286" s="325"/>
      <c r="C286" s="109" t="s">
        <v>48</v>
      </c>
      <c r="D286" s="109"/>
      <c r="E286" s="7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  <c r="AD286" s="257"/>
      <c r="AE286" s="257"/>
      <c r="AF286" s="257"/>
      <c r="AG286" s="257"/>
      <c r="AH286" s="257"/>
      <c r="AI286" s="257"/>
      <c r="AJ286" s="257"/>
      <c r="AK286" s="168">
        <f>SUM(F286:AJ286)</f>
        <v>0</v>
      </c>
      <c r="AL286" s="112"/>
      <c r="AM286" s="112"/>
      <c r="AN286" s="207"/>
      <c r="AO286" s="227"/>
      <c r="AP286" s="42">
        <f t="shared" si="251"/>
        <v>0</v>
      </c>
      <c r="AQ286" s="19" t="str">
        <f t="shared" si="236"/>
        <v>組立計画</v>
      </c>
      <c r="AR286" s="49">
        <f t="shared" si="234"/>
        <v>0</v>
      </c>
      <c r="AT286" s="63" t="s">
        <v>62</v>
      </c>
      <c r="AU286" s="60"/>
      <c r="AV286" s="60"/>
      <c r="AW286" s="60"/>
      <c r="AX286" s="60"/>
    </row>
    <row r="287" spans="1:56" ht="19.5" hidden="1" thickBot="1">
      <c r="A287" s="9">
        <v>1</v>
      </c>
      <c r="B287" s="325"/>
      <c r="C287" s="111" t="s">
        <v>66</v>
      </c>
      <c r="D287" s="111"/>
      <c r="E287" s="74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  <c r="AA287" s="267"/>
      <c r="AB287" s="267"/>
      <c r="AC287" s="267"/>
      <c r="AD287" s="267"/>
      <c r="AE287" s="267"/>
      <c r="AF287" s="267"/>
      <c r="AG287" s="267"/>
      <c r="AH287" s="267"/>
      <c r="AI287" s="267"/>
      <c r="AJ287" s="267"/>
      <c r="AK287" s="163">
        <f>SUM(F287:AJ287)</f>
        <v>0</v>
      </c>
      <c r="AL287" s="75"/>
      <c r="AM287" s="75"/>
      <c r="AN287" s="207"/>
      <c r="AO287" s="227"/>
      <c r="AP287" s="42">
        <f t="shared" si="251"/>
        <v>0</v>
      </c>
      <c r="AQ287" s="20" t="str">
        <f t="shared" si="236"/>
        <v>ＳＰ</v>
      </c>
      <c r="AR287" s="50">
        <f t="shared" si="234"/>
        <v>0</v>
      </c>
      <c r="AT287" s="63" t="s">
        <v>62</v>
      </c>
      <c r="AU287" s="60"/>
      <c r="AV287" s="60"/>
      <c r="AW287" s="60"/>
      <c r="AX287" s="60"/>
    </row>
    <row r="288" spans="1:56" ht="19.5" hidden="1" thickBot="1">
      <c r="A288" s="9">
        <v>1</v>
      </c>
      <c r="B288" s="326"/>
      <c r="C288" s="152" t="s">
        <v>21</v>
      </c>
      <c r="D288" s="152"/>
      <c r="E288" s="67"/>
      <c r="F288" s="259">
        <f t="shared" ref="F288:AJ288" si="259">SUBTOTAL(9,L286:L287)</f>
        <v>0</v>
      </c>
      <c r="G288" s="259">
        <f t="shared" si="259"/>
        <v>0</v>
      </c>
      <c r="H288" s="259">
        <f t="shared" si="259"/>
        <v>0</v>
      </c>
      <c r="I288" s="259">
        <f t="shared" si="259"/>
        <v>0</v>
      </c>
      <c r="J288" s="259">
        <f t="shared" si="259"/>
        <v>0</v>
      </c>
      <c r="K288" s="259">
        <f t="shared" si="259"/>
        <v>0</v>
      </c>
      <c r="L288" s="259">
        <f t="shared" si="259"/>
        <v>0</v>
      </c>
      <c r="M288" s="259">
        <f t="shared" si="259"/>
        <v>0</v>
      </c>
      <c r="N288" s="259">
        <f t="shared" si="259"/>
        <v>0</v>
      </c>
      <c r="O288" s="259">
        <f t="shared" si="259"/>
        <v>0</v>
      </c>
      <c r="P288" s="259">
        <f t="shared" si="259"/>
        <v>0</v>
      </c>
      <c r="Q288" s="259">
        <f t="shared" si="259"/>
        <v>0</v>
      </c>
      <c r="R288" s="259">
        <f t="shared" si="259"/>
        <v>0</v>
      </c>
      <c r="S288" s="259">
        <f t="shared" si="259"/>
        <v>0</v>
      </c>
      <c r="T288" s="259">
        <f t="shared" si="259"/>
        <v>0</v>
      </c>
      <c r="U288" s="259">
        <f t="shared" si="259"/>
        <v>0</v>
      </c>
      <c r="V288" s="259">
        <f t="shared" si="259"/>
        <v>0</v>
      </c>
      <c r="W288" s="259">
        <f t="shared" si="259"/>
        <v>0</v>
      </c>
      <c r="X288" s="259">
        <f t="shared" si="259"/>
        <v>0</v>
      </c>
      <c r="Y288" s="259">
        <f t="shared" si="259"/>
        <v>0</v>
      </c>
      <c r="Z288" s="259">
        <f t="shared" si="259"/>
        <v>0</v>
      </c>
      <c r="AA288" s="259">
        <f t="shared" si="259"/>
        <v>0</v>
      </c>
      <c r="AB288" s="259">
        <f t="shared" si="259"/>
        <v>0</v>
      </c>
      <c r="AC288" s="259">
        <f t="shared" si="259"/>
        <v>0</v>
      </c>
      <c r="AD288" s="259">
        <f t="shared" si="259"/>
        <v>0</v>
      </c>
      <c r="AE288" s="259">
        <f t="shared" si="259"/>
        <v>0</v>
      </c>
      <c r="AF288" s="259">
        <f t="shared" si="259"/>
        <v>0</v>
      </c>
      <c r="AG288" s="259">
        <f t="shared" si="259"/>
        <v>0</v>
      </c>
      <c r="AH288" s="259">
        <f t="shared" si="259"/>
        <v>0</v>
      </c>
      <c r="AI288" s="259">
        <f t="shared" si="259"/>
        <v>0</v>
      </c>
      <c r="AJ288" s="259">
        <f t="shared" si="259"/>
        <v>0</v>
      </c>
      <c r="AK288" s="164">
        <f>SUM(F288:AJ288)</f>
        <v>0</v>
      </c>
      <c r="AL288" s="32"/>
      <c r="AM288" s="32"/>
      <c r="AO288" s="227"/>
      <c r="AP288" s="42">
        <f t="shared" si="251"/>
        <v>0</v>
      </c>
      <c r="AQ288" s="21" t="str">
        <f t="shared" si="236"/>
        <v>解体</v>
      </c>
      <c r="AR288" s="51">
        <f t="shared" si="234"/>
        <v>0</v>
      </c>
      <c r="AT288" s="246" t="s">
        <v>60</v>
      </c>
      <c r="AU288" s="60"/>
      <c r="AV288" s="60"/>
      <c r="AW288" s="60"/>
      <c r="AX288" s="60"/>
    </row>
    <row r="289" spans="1:56" ht="19.5" hidden="1" thickBot="1">
      <c r="A289" s="9">
        <v>1</v>
      </c>
      <c r="B289" s="379"/>
      <c r="C289" s="153" t="s">
        <v>22</v>
      </c>
      <c r="D289" s="153"/>
      <c r="E289" s="68"/>
      <c r="F289" s="260">
        <f t="shared" ref="F289:AJ289" si="260">E289+F285-F288</f>
        <v>0</v>
      </c>
      <c r="G289" s="260">
        <f t="shared" si="260"/>
        <v>0</v>
      </c>
      <c r="H289" s="260">
        <f t="shared" si="260"/>
        <v>0</v>
      </c>
      <c r="I289" s="260">
        <f t="shared" si="260"/>
        <v>0</v>
      </c>
      <c r="J289" s="260">
        <f t="shared" si="260"/>
        <v>0</v>
      </c>
      <c r="K289" s="260">
        <f t="shared" si="260"/>
        <v>0</v>
      </c>
      <c r="L289" s="260">
        <f t="shared" si="260"/>
        <v>0</v>
      </c>
      <c r="M289" s="260">
        <f t="shared" si="260"/>
        <v>0</v>
      </c>
      <c r="N289" s="260">
        <f t="shared" si="260"/>
        <v>0</v>
      </c>
      <c r="O289" s="260">
        <f t="shared" si="260"/>
        <v>0</v>
      </c>
      <c r="P289" s="260">
        <f t="shared" si="260"/>
        <v>0</v>
      </c>
      <c r="Q289" s="260">
        <f t="shared" si="260"/>
        <v>0</v>
      </c>
      <c r="R289" s="260">
        <f t="shared" si="260"/>
        <v>0</v>
      </c>
      <c r="S289" s="260">
        <f t="shared" si="260"/>
        <v>0</v>
      </c>
      <c r="T289" s="260">
        <f t="shared" si="260"/>
        <v>0</v>
      </c>
      <c r="U289" s="260">
        <f t="shared" si="260"/>
        <v>0</v>
      </c>
      <c r="V289" s="260">
        <f t="shared" si="260"/>
        <v>0</v>
      </c>
      <c r="W289" s="260">
        <f t="shared" si="260"/>
        <v>0</v>
      </c>
      <c r="X289" s="260">
        <f t="shared" si="260"/>
        <v>0</v>
      </c>
      <c r="Y289" s="260">
        <f t="shared" si="260"/>
        <v>0</v>
      </c>
      <c r="Z289" s="260">
        <f t="shared" si="260"/>
        <v>0</v>
      </c>
      <c r="AA289" s="260">
        <f t="shared" si="260"/>
        <v>0</v>
      </c>
      <c r="AB289" s="260">
        <f t="shared" si="260"/>
        <v>0</v>
      </c>
      <c r="AC289" s="260">
        <f t="shared" si="260"/>
        <v>0</v>
      </c>
      <c r="AD289" s="260">
        <f t="shared" si="260"/>
        <v>0</v>
      </c>
      <c r="AE289" s="260">
        <f t="shared" si="260"/>
        <v>0</v>
      </c>
      <c r="AF289" s="260">
        <f t="shared" si="260"/>
        <v>0</v>
      </c>
      <c r="AG289" s="260">
        <f t="shared" si="260"/>
        <v>0</v>
      </c>
      <c r="AH289" s="260">
        <f t="shared" si="260"/>
        <v>0</v>
      </c>
      <c r="AI289" s="260">
        <f t="shared" si="260"/>
        <v>0</v>
      </c>
      <c r="AJ289" s="260">
        <f t="shared" si="260"/>
        <v>0</v>
      </c>
      <c r="AK289" s="165"/>
      <c r="AL289" s="32"/>
      <c r="AM289" s="32"/>
      <c r="AO289" s="227"/>
      <c r="AP289" s="42">
        <f t="shared" si="251"/>
        <v>0</v>
      </c>
      <c r="AQ289" s="22" t="str">
        <f t="shared" si="236"/>
        <v>解体在庫</v>
      </c>
      <c r="AR289" s="52">
        <f t="shared" si="234"/>
        <v>0</v>
      </c>
      <c r="AT289" s="246" t="s">
        <v>60</v>
      </c>
      <c r="AU289" s="60"/>
      <c r="AV289" s="60"/>
      <c r="AW289" s="60"/>
      <c r="AX289" s="60"/>
    </row>
    <row r="290" spans="1:56" ht="19.5" hidden="1" thickBot="1">
      <c r="A290" s="9">
        <v>1</v>
      </c>
      <c r="B290" s="379"/>
      <c r="C290" s="270" t="s">
        <v>23</v>
      </c>
      <c r="D290" s="270"/>
      <c r="E290" s="215"/>
      <c r="F290" s="261">
        <f t="shared" ref="F290:AJ290" si="261">E290+F285-F286-F287</f>
        <v>0</v>
      </c>
      <c r="G290" s="261">
        <f t="shared" si="261"/>
        <v>0</v>
      </c>
      <c r="H290" s="261">
        <f t="shared" si="261"/>
        <v>0</v>
      </c>
      <c r="I290" s="261">
        <f t="shared" si="261"/>
        <v>0</v>
      </c>
      <c r="J290" s="261">
        <f t="shared" si="261"/>
        <v>0</v>
      </c>
      <c r="K290" s="261">
        <f t="shared" si="261"/>
        <v>0</v>
      </c>
      <c r="L290" s="261">
        <f t="shared" si="261"/>
        <v>0</v>
      </c>
      <c r="M290" s="261">
        <f t="shared" si="261"/>
        <v>0</v>
      </c>
      <c r="N290" s="261">
        <f t="shared" si="261"/>
        <v>0</v>
      </c>
      <c r="O290" s="261">
        <f t="shared" si="261"/>
        <v>0</v>
      </c>
      <c r="P290" s="261">
        <f t="shared" si="261"/>
        <v>0</v>
      </c>
      <c r="Q290" s="261">
        <f t="shared" si="261"/>
        <v>0</v>
      </c>
      <c r="R290" s="261">
        <f t="shared" si="261"/>
        <v>0</v>
      </c>
      <c r="S290" s="261">
        <f t="shared" si="261"/>
        <v>0</v>
      </c>
      <c r="T290" s="261">
        <f t="shared" si="261"/>
        <v>0</v>
      </c>
      <c r="U290" s="261">
        <f t="shared" si="261"/>
        <v>0</v>
      </c>
      <c r="V290" s="261">
        <f t="shared" si="261"/>
        <v>0</v>
      </c>
      <c r="W290" s="261">
        <f t="shared" si="261"/>
        <v>0</v>
      </c>
      <c r="X290" s="261">
        <f t="shared" si="261"/>
        <v>0</v>
      </c>
      <c r="Y290" s="261">
        <f t="shared" si="261"/>
        <v>0</v>
      </c>
      <c r="Z290" s="261">
        <f t="shared" si="261"/>
        <v>0</v>
      </c>
      <c r="AA290" s="261">
        <f t="shared" si="261"/>
        <v>0</v>
      </c>
      <c r="AB290" s="261">
        <f t="shared" si="261"/>
        <v>0</v>
      </c>
      <c r="AC290" s="261">
        <f t="shared" si="261"/>
        <v>0</v>
      </c>
      <c r="AD290" s="261">
        <f t="shared" si="261"/>
        <v>0</v>
      </c>
      <c r="AE290" s="261">
        <f t="shared" si="261"/>
        <v>0</v>
      </c>
      <c r="AF290" s="261">
        <f t="shared" si="261"/>
        <v>0</v>
      </c>
      <c r="AG290" s="261">
        <f t="shared" si="261"/>
        <v>0</v>
      </c>
      <c r="AH290" s="261">
        <f t="shared" si="261"/>
        <v>0</v>
      </c>
      <c r="AI290" s="261">
        <f t="shared" si="261"/>
        <v>0</v>
      </c>
      <c r="AJ290" s="261">
        <f t="shared" si="261"/>
        <v>0</v>
      </c>
      <c r="AK290" s="223">
        <f>AJ290</f>
        <v>0</v>
      </c>
      <c r="AL290" s="32"/>
      <c r="AM290" s="32"/>
      <c r="AN290" s="9">
        <f>AK290-AL286</f>
        <v>0</v>
      </c>
      <c r="AO290" s="227">
        <f>AJ290/50</f>
        <v>0</v>
      </c>
      <c r="AP290" s="53">
        <f t="shared" si="251"/>
        <v>0</v>
      </c>
      <c r="AQ290" s="24" t="str">
        <f t="shared" si="236"/>
        <v>完成品在庫</v>
      </c>
      <c r="AR290" s="54">
        <f t="shared" si="234"/>
        <v>0</v>
      </c>
      <c r="AT290" s="246" t="s">
        <v>60</v>
      </c>
      <c r="AU290" s="60"/>
      <c r="AV290" s="60"/>
      <c r="AW290" s="60"/>
      <c r="AX290" s="60"/>
      <c r="BD290" s="250">
        <f>MIN(F290:AJ290)</f>
        <v>0</v>
      </c>
    </row>
    <row r="291" spans="1:56" ht="19.5" hidden="1" thickBot="1">
      <c r="A291" s="9">
        <v>1</v>
      </c>
      <c r="B291" s="385"/>
      <c r="C291" s="101" t="s">
        <v>12</v>
      </c>
      <c r="D291" s="101"/>
      <c r="E291" s="88"/>
      <c r="F291" s="263"/>
      <c r="G291" s="263"/>
      <c r="H291" s="263"/>
      <c r="I291" s="263"/>
      <c r="J291" s="263"/>
      <c r="K291" s="263"/>
      <c r="L291" s="263"/>
      <c r="M291" s="263"/>
      <c r="N291" s="263"/>
      <c r="O291" s="263"/>
      <c r="P291" s="263"/>
      <c r="Q291" s="263"/>
      <c r="R291" s="263"/>
      <c r="S291" s="263"/>
      <c r="T291" s="263"/>
      <c r="U291" s="263"/>
      <c r="V291" s="263"/>
      <c r="W291" s="263"/>
      <c r="X291" s="263"/>
      <c r="Y291" s="263"/>
      <c r="Z291" s="263"/>
      <c r="AA291" s="263"/>
      <c r="AB291" s="263"/>
      <c r="AC291" s="263"/>
      <c r="AD291" s="263"/>
      <c r="AE291" s="263"/>
      <c r="AF291" s="263"/>
      <c r="AG291" s="263"/>
      <c r="AH291" s="263"/>
      <c r="AI291" s="263"/>
      <c r="AJ291" s="263"/>
      <c r="AK291" s="166">
        <f>SUM(E291:AJ291)</f>
        <v>0</v>
      </c>
      <c r="AL291" s="198">
        <f>ROUNDUP(AL298/0.92,0)</f>
        <v>0</v>
      </c>
      <c r="AM291" s="198">
        <f>ROUNDUP(AM298/0.92,0)</f>
        <v>0</v>
      </c>
      <c r="AN291" s="251"/>
      <c r="AO291" s="227"/>
      <c r="AP291" s="40">
        <f>B291</f>
        <v>0</v>
      </c>
      <c r="AQ291" s="29" t="str">
        <f t="shared" si="236"/>
        <v>素材納入計画</v>
      </c>
      <c r="AR291" s="41">
        <f t="shared" si="234"/>
        <v>0</v>
      </c>
      <c r="AT291" s="247" t="s">
        <v>59</v>
      </c>
      <c r="AU291" s="60"/>
      <c r="AV291" s="60"/>
      <c r="AW291" s="60"/>
      <c r="AX291" s="60"/>
    </row>
    <row r="292" spans="1:56" ht="19.5" hidden="1" customHeight="1">
      <c r="A292" s="9">
        <v>1</v>
      </c>
      <c r="B292" s="326"/>
      <c r="C292" s="145" t="s">
        <v>125</v>
      </c>
      <c r="D292" s="154"/>
      <c r="E292" s="35"/>
      <c r="F292" s="397">
        <f t="shared" ref="F292:AJ292" si="262">E292+F291-F293</f>
        <v>0</v>
      </c>
      <c r="G292" s="397">
        <f t="shared" si="262"/>
        <v>0</v>
      </c>
      <c r="H292" s="397">
        <f t="shared" si="262"/>
        <v>0</v>
      </c>
      <c r="I292" s="397">
        <f t="shared" si="262"/>
        <v>0</v>
      </c>
      <c r="J292" s="397">
        <f t="shared" si="262"/>
        <v>0</v>
      </c>
      <c r="K292" s="397">
        <f t="shared" si="262"/>
        <v>0</v>
      </c>
      <c r="L292" s="397">
        <f t="shared" si="262"/>
        <v>0</v>
      </c>
      <c r="M292" s="397">
        <f t="shared" si="262"/>
        <v>0</v>
      </c>
      <c r="N292" s="397">
        <f t="shared" si="262"/>
        <v>0</v>
      </c>
      <c r="O292" s="397">
        <f t="shared" si="262"/>
        <v>0</v>
      </c>
      <c r="P292" s="397">
        <f t="shared" si="262"/>
        <v>0</v>
      </c>
      <c r="Q292" s="397">
        <f t="shared" si="262"/>
        <v>0</v>
      </c>
      <c r="R292" s="397">
        <f t="shared" si="262"/>
        <v>0</v>
      </c>
      <c r="S292" s="397">
        <f t="shared" si="262"/>
        <v>0</v>
      </c>
      <c r="T292" s="397">
        <f t="shared" si="262"/>
        <v>0</v>
      </c>
      <c r="U292" s="397">
        <f t="shared" si="262"/>
        <v>0</v>
      </c>
      <c r="V292" s="397">
        <f t="shared" si="262"/>
        <v>0</v>
      </c>
      <c r="W292" s="397">
        <f t="shared" si="262"/>
        <v>0</v>
      </c>
      <c r="X292" s="397">
        <f t="shared" si="262"/>
        <v>0</v>
      </c>
      <c r="Y292" s="397">
        <f t="shared" si="262"/>
        <v>0</v>
      </c>
      <c r="Z292" s="397">
        <f t="shared" si="262"/>
        <v>0</v>
      </c>
      <c r="AA292" s="397">
        <f t="shared" si="262"/>
        <v>0</v>
      </c>
      <c r="AB292" s="397">
        <f t="shared" si="262"/>
        <v>0</v>
      </c>
      <c r="AC292" s="397">
        <f t="shared" si="262"/>
        <v>0</v>
      </c>
      <c r="AD292" s="397">
        <f t="shared" si="262"/>
        <v>0</v>
      </c>
      <c r="AE292" s="397">
        <f t="shared" si="262"/>
        <v>0</v>
      </c>
      <c r="AF292" s="397">
        <f t="shared" si="262"/>
        <v>0</v>
      </c>
      <c r="AG292" s="397">
        <f t="shared" si="262"/>
        <v>0</v>
      </c>
      <c r="AH292" s="397">
        <f t="shared" si="262"/>
        <v>0</v>
      </c>
      <c r="AI292" s="397">
        <f t="shared" si="262"/>
        <v>0</v>
      </c>
      <c r="AJ292" s="397">
        <f t="shared" si="262"/>
        <v>0</v>
      </c>
      <c r="AK292" s="171">
        <f>AJ292</f>
        <v>0</v>
      </c>
      <c r="AL292" s="32"/>
      <c r="AM292" s="32"/>
      <c r="AO292" s="227"/>
      <c r="AP292" s="42">
        <f t="shared" si="251"/>
        <v>0</v>
      </c>
      <c r="AQ292" s="14" t="str">
        <f t="shared" si="236"/>
        <v>素材在庫計画</v>
      </c>
      <c r="AR292" s="43">
        <f t="shared" si="234"/>
        <v>0</v>
      </c>
      <c r="AT292" s="246" t="s">
        <v>60</v>
      </c>
      <c r="AU292" s="60"/>
      <c r="AV292" s="60"/>
      <c r="AW292" s="60"/>
      <c r="AX292" s="60"/>
    </row>
    <row r="293" spans="1:56" ht="18.75" hidden="1" customHeight="1">
      <c r="A293" s="9">
        <v>1</v>
      </c>
      <c r="B293" s="326"/>
      <c r="C293" s="135" t="s">
        <v>14</v>
      </c>
      <c r="D293" s="135"/>
      <c r="E293" s="90"/>
      <c r="F293" s="255"/>
      <c r="G293" s="255"/>
      <c r="H293" s="255"/>
      <c r="I293" s="255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  <c r="AD293" s="255"/>
      <c r="AE293" s="255"/>
      <c r="AF293" s="255"/>
      <c r="AG293" s="255"/>
      <c r="AH293" s="255"/>
      <c r="AI293" s="255"/>
      <c r="AJ293" s="255"/>
      <c r="AK293" s="167">
        <f>SUM(E293:AJ293)</f>
        <v>0</v>
      </c>
      <c r="AL293" s="123"/>
      <c r="AM293" s="123"/>
      <c r="AN293" s="211"/>
      <c r="AO293" s="227"/>
      <c r="AP293" s="42">
        <f t="shared" si="251"/>
        <v>0</v>
      </c>
      <c r="AQ293" s="16" t="str">
        <f t="shared" si="236"/>
        <v>圧検加工計画</v>
      </c>
      <c r="AR293" s="44">
        <f t="shared" si="234"/>
        <v>0</v>
      </c>
      <c r="AT293" s="248" t="s">
        <v>61</v>
      </c>
      <c r="AU293" s="60"/>
      <c r="AV293" s="60"/>
      <c r="AW293" s="60"/>
      <c r="AX293" s="60"/>
    </row>
    <row r="294" spans="1:56" ht="18.75" hidden="1" customHeight="1">
      <c r="A294" s="9">
        <v>0</v>
      </c>
      <c r="B294" s="378"/>
      <c r="C294" s="146" t="s">
        <v>15</v>
      </c>
      <c r="D294" s="147">
        <v>0.08</v>
      </c>
      <c r="E294" s="80"/>
      <c r="F294" s="257">
        <f>ROUND(F293*$D294,0)</f>
        <v>0</v>
      </c>
      <c r="G294" s="257">
        <f>ROUND(G293*$D294,0)</f>
        <v>0</v>
      </c>
      <c r="H294" s="257">
        <f>ROUND(H293*$D294,0)</f>
        <v>0</v>
      </c>
      <c r="I294" s="257">
        <f>ROUND(I293*$D294,0)</f>
        <v>0</v>
      </c>
      <c r="J294" s="257">
        <f>ROUND(J293*$D294,0)</f>
        <v>0</v>
      </c>
      <c r="K294" s="257">
        <f t="shared" ref="K294:P294" si="263">ROUND(K293*$D294,0)</f>
        <v>0</v>
      </c>
      <c r="L294" s="257">
        <f t="shared" si="263"/>
        <v>0</v>
      </c>
      <c r="M294" s="257">
        <f t="shared" si="263"/>
        <v>0</v>
      </c>
      <c r="N294" s="257">
        <f t="shared" si="263"/>
        <v>0</v>
      </c>
      <c r="O294" s="257">
        <f t="shared" si="263"/>
        <v>0</v>
      </c>
      <c r="P294" s="257">
        <f t="shared" si="263"/>
        <v>0</v>
      </c>
      <c r="Q294" s="257">
        <f t="shared" ref="Q294:AI294" si="264">ROUND(Q293*$D294,0)</f>
        <v>0</v>
      </c>
      <c r="R294" s="257">
        <f t="shared" si="264"/>
        <v>0</v>
      </c>
      <c r="S294" s="257">
        <f t="shared" si="264"/>
        <v>0</v>
      </c>
      <c r="T294" s="257">
        <f t="shared" si="264"/>
        <v>0</v>
      </c>
      <c r="U294" s="257">
        <f t="shared" si="264"/>
        <v>0</v>
      </c>
      <c r="V294" s="257">
        <f t="shared" si="264"/>
        <v>0</v>
      </c>
      <c r="W294" s="257">
        <f t="shared" si="264"/>
        <v>0</v>
      </c>
      <c r="X294" s="257">
        <f t="shared" si="264"/>
        <v>0</v>
      </c>
      <c r="Y294" s="257">
        <f t="shared" si="264"/>
        <v>0</v>
      </c>
      <c r="Z294" s="257">
        <f t="shared" si="264"/>
        <v>0</v>
      </c>
      <c r="AA294" s="257">
        <f t="shared" si="264"/>
        <v>0</v>
      </c>
      <c r="AB294" s="257">
        <f t="shared" si="264"/>
        <v>0</v>
      </c>
      <c r="AC294" s="257">
        <f t="shared" si="264"/>
        <v>0</v>
      </c>
      <c r="AD294" s="257">
        <f t="shared" si="264"/>
        <v>0</v>
      </c>
      <c r="AE294" s="257">
        <f t="shared" si="264"/>
        <v>0</v>
      </c>
      <c r="AF294" s="257">
        <f t="shared" si="264"/>
        <v>0</v>
      </c>
      <c r="AG294" s="257">
        <f t="shared" si="264"/>
        <v>0</v>
      </c>
      <c r="AH294" s="257">
        <f t="shared" si="264"/>
        <v>0</v>
      </c>
      <c r="AI294" s="257">
        <f t="shared" si="264"/>
        <v>0</v>
      </c>
      <c r="AJ294" s="257">
        <f>ROUND(AJ293*$D294,0)</f>
        <v>0</v>
      </c>
      <c r="AK294" s="128">
        <f>SUM(F294:AJ294)</f>
        <v>0</v>
      </c>
      <c r="AL294" s="32"/>
      <c r="AM294" s="32"/>
      <c r="AO294" s="227">
        <v>350</v>
      </c>
      <c r="AP294" s="42">
        <f t="shared" si="251"/>
        <v>0</v>
      </c>
      <c r="AQ294" s="17" t="str">
        <f t="shared" si="236"/>
        <v>一次漏れ数</v>
      </c>
      <c r="AR294" s="45">
        <f t="shared" si="234"/>
        <v>0</v>
      </c>
      <c r="AT294" s="246" t="s">
        <v>60</v>
      </c>
      <c r="AU294" s="60"/>
      <c r="AV294" s="60"/>
      <c r="AW294" s="60"/>
      <c r="AX294" s="60"/>
    </row>
    <row r="295" spans="1:56" ht="18.75" hidden="1" customHeight="1">
      <c r="A295" s="9">
        <v>0</v>
      </c>
      <c r="B295" s="378"/>
      <c r="C295" s="148" t="s">
        <v>16</v>
      </c>
      <c r="D295" s="149"/>
      <c r="E295" s="66"/>
      <c r="F295" s="255">
        <f t="shared" ref="F295:AJ295" si="265">E295+F294-F296</f>
        <v>0</v>
      </c>
      <c r="G295" s="255">
        <f t="shared" si="265"/>
        <v>0</v>
      </c>
      <c r="H295" s="255">
        <f t="shared" si="265"/>
        <v>0</v>
      </c>
      <c r="I295" s="255">
        <f t="shared" si="265"/>
        <v>0</v>
      </c>
      <c r="J295" s="255">
        <f t="shared" si="265"/>
        <v>0</v>
      </c>
      <c r="K295" s="255">
        <f t="shared" si="265"/>
        <v>0</v>
      </c>
      <c r="L295" s="255">
        <f t="shared" si="265"/>
        <v>0</v>
      </c>
      <c r="M295" s="255">
        <f t="shared" si="265"/>
        <v>0</v>
      </c>
      <c r="N295" s="255">
        <f t="shared" si="265"/>
        <v>0</v>
      </c>
      <c r="O295" s="255">
        <f t="shared" si="265"/>
        <v>0</v>
      </c>
      <c r="P295" s="255">
        <f t="shared" si="265"/>
        <v>0</v>
      </c>
      <c r="Q295" s="255">
        <f t="shared" si="265"/>
        <v>0</v>
      </c>
      <c r="R295" s="255">
        <f t="shared" si="265"/>
        <v>0</v>
      </c>
      <c r="S295" s="255">
        <f t="shared" si="265"/>
        <v>0</v>
      </c>
      <c r="T295" s="255">
        <f t="shared" si="265"/>
        <v>0</v>
      </c>
      <c r="U295" s="255">
        <f t="shared" si="265"/>
        <v>0</v>
      </c>
      <c r="V295" s="255">
        <f t="shared" si="265"/>
        <v>0</v>
      </c>
      <c r="W295" s="255">
        <f t="shared" si="265"/>
        <v>0</v>
      </c>
      <c r="X295" s="255">
        <f t="shared" si="265"/>
        <v>0</v>
      </c>
      <c r="Y295" s="255">
        <f t="shared" si="265"/>
        <v>0</v>
      </c>
      <c r="Z295" s="255">
        <f t="shared" si="265"/>
        <v>0</v>
      </c>
      <c r="AA295" s="255">
        <f t="shared" si="265"/>
        <v>0</v>
      </c>
      <c r="AB295" s="255">
        <f t="shared" si="265"/>
        <v>0</v>
      </c>
      <c r="AC295" s="255">
        <f t="shared" si="265"/>
        <v>0</v>
      </c>
      <c r="AD295" s="255">
        <f t="shared" si="265"/>
        <v>0</v>
      </c>
      <c r="AE295" s="255">
        <f t="shared" si="265"/>
        <v>0</v>
      </c>
      <c r="AF295" s="255">
        <f t="shared" si="265"/>
        <v>0</v>
      </c>
      <c r="AG295" s="255">
        <f t="shared" si="265"/>
        <v>0</v>
      </c>
      <c r="AH295" s="255">
        <f t="shared" si="265"/>
        <v>0</v>
      </c>
      <c r="AI295" s="255">
        <f t="shared" si="265"/>
        <v>0</v>
      </c>
      <c r="AJ295" s="255">
        <f t="shared" si="265"/>
        <v>0</v>
      </c>
      <c r="AK295" s="129">
        <f>AJ295</f>
        <v>0</v>
      </c>
      <c r="AL295" s="32"/>
      <c r="AM295" s="32"/>
      <c r="AO295" s="227">
        <v>350</v>
      </c>
      <c r="AP295" s="42">
        <f t="shared" si="251"/>
        <v>0</v>
      </c>
      <c r="AQ295" s="18" t="str">
        <f t="shared" si="236"/>
        <v>一次漏れ在庫</v>
      </c>
      <c r="AR295" s="46">
        <f t="shared" si="234"/>
        <v>0</v>
      </c>
      <c r="AT295" s="246" t="s">
        <v>60</v>
      </c>
      <c r="AU295" s="60"/>
      <c r="AV295" s="60"/>
      <c r="AW295" s="60"/>
      <c r="AX295" s="60"/>
    </row>
    <row r="296" spans="1:56" ht="18.75" hidden="1" customHeight="1">
      <c r="A296" s="9">
        <v>0</v>
      </c>
      <c r="B296" s="378"/>
      <c r="C296" s="148" t="s">
        <v>17</v>
      </c>
      <c r="D296" s="149"/>
      <c r="E296" s="80"/>
      <c r="F296" s="255"/>
      <c r="G296" s="255"/>
      <c r="H296" s="255"/>
      <c r="I296" s="255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  <c r="AD296" s="255"/>
      <c r="AE296" s="255"/>
      <c r="AF296" s="255"/>
      <c r="AG296" s="255"/>
      <c r="AH296" s="255"/>
      <c r="AI296" s="255"/>
      <c r="AJ296" s="255"/>
      <c r="AK296" s="129">
        <f>SUM(F296:AJ296)</f>
        <v>0</v>
      </c>
      <c r="AL296" s="32"/>
      <c r="AM296" s="32"/>
      <c r="AO296" s="227">
        <v>0</v>
      </c>
      <c r="AP296" s="42">
        <f t="shared" si="251"/>
        <v>0</v>
      </c>
      <c r="AQ296" s="18" t="str">
        <f t="shared" si="236"/>
        <v>二次圧検計画</v>
      </c>
      <c r="AR296" s="46">
        <f t="shared" si="234"/>
        <v>0</v>
      </c>
      <c r="AT296" s="246" t="s">
        <v>60</v>
      </c>
      <c r="AU296" s="60"/>
      <c r="AV296" s="60"/>
      <c r="AW296" s="60"/>
      <c r="AX296" s="60"/>
    </row>
    <row r="297" spans="1:56" ht="18.75" hidden="1" customHeight="1">
      <c r="A297" s="9">
        <v>0</v>
      </c>
      <c r="B297" s="378"/>
      <c r="C297" s="150" t="s">
        <v>18</v>
      </c>
      <c r="D297" s="151">
        <v>0.5</v>
      </c>
      <c r="E297" s="81"/>
      <c r="F297" s="258">
        <f>ROUND(F296*$D297,0)</f>
        <v>0</v>
      </c>
      <c r="G297" s="258">
        <f>ROUND(G296*$D297,0)</f>
        <v>0</v>
      </c>
      <c r="H297" s="258">
        <f>ROUND(H296*$D297,0)</f>
        <v>0</v>
      </c>
      <c r="I297" s="258">
        <f>ROUND(I296*$D297,0)</f>
        <v>0</v>
      </c>
      <c r="J297" s="258">
        <f>ROUND(J296*$D297,0)</f>
        <v>0</v>
      </c>
      <c r="K297" s="258">
        <f t="shared" ref="K297:P297" si="266">ROUND(K296*$D297,0)</f>
        <v>0</v>
      </c>
      <c r="L297" s="258">
        <f t="shared" si="266"/>
        <v>0</v>
      </c>
      <c r="M297" s="258">
        <f t="shared" si="266"/>
        <v>0</v>
      </c>
      <c r="N297" s="258">
        <f t="shared" si="266"/>
        <v>0</v>
      </c>
      <c r="O297" s="258">
        <f t="shared" si="266"/>
        <v>0</v>
      </c>
      <c r="P297" s="258">
        <f t="shared" si="266"/>
        <v>0</v>
      </c>
      <c r="Q297" s="258">
        <f t="shared" ref="Q297:AI297" si="267">ROUND(Q296*$D297,0)</f>
        <v>0</v>
      </c>
      <c r="R297" s="258">
        <f t="shared" si="267"/>
        <v>0</v>
      </c>
      <c r="S297" s="258">
        <f t="shared" si="267"/>
        <v>0</v>
      </c>
      <c r="T297" s="258">
        <f t="shared" si="267"/>
        <v>0</v>
      </c>
      <c r="U297" s="258">
        <f t="shared" si="267"/>
        <v>0</v>
      </c>
      <c r="V297" s="258">
        <f t="shared" si="267"/>
        <v>0</v>
      </c>
      <c r="W297" s="258">
        <f t="shared" si="267"/>
        <v>0</v>
      </c>
      <c r="X297" s="258">
        <f t="shared" si="267"/>
        <v>0</v>
      </c>
      <c r="Y297" s="258">
        <f t="shared" si="267"/>
        <v>0</v>
      </c>
      <c r="Z297" s="258">
        <f t="shared" si="267"/>
        <v>0</v>
      </c>
      <c r="AA297" s="258">
        <f t="shared" si="267"/>
        <v>0</v>
      </c>
      <c r="AB297" s="258">
        <f t="shared" si="267"/>
        <v>0</v>
      </c>
      <c r="AC297" s="258">
        <f t="shared" si="267"/>
        <v>0</v>
      </c>
      <c r="AD297" s="258">
        <f t="shared" si="267"/>
        <v>0</v>
      </c>
      <c r="AE297" s="258">
        <f t="shared" si="267"/>
        <v>0</v>
      </c>
      <c r="AF297" s="258">
        <f t="shared" si="267"/>
        <v>0</v>
      </c>
      <c r="AG297" s="258">
        <f t="shared" si="267"/>
        <v>0</v>
      </c>
      <c r="AH297" s="258">
        <f t="shared" si="267"/>
        <v>0</v>
      </c>
      <c r="AI297" s="258">
        <f t="shared" si="267"/>
        <v>0</v>
      </c>
      <c r="AJ297" s="258">
        <f>ROUND(AJ296*$D297,0)</f>
        <v>0</v>
      </c>
      <c r="AK297" s="130">
        <f>SUM(F297:AJ297)</f>
        <v>0</v>
      </c>
      <c r="AL297" s="32"/>
      <c r="AM297" s="32"/>
      <c r="AO297" s="227">
        <v>0</v>
      </c>
      <c r="AP297" s="42">
        <f t="shared" si="251"/>
        <v>0</v>
      </c>
      <c r="AQ297" s="14" t="str">
        <f t="shared" si="236"/>
        <v>二次漏れ数（廃却）</v>
      </c>
      <c r="AR297" s="47">
        <f t="shared" si="234"/>
        <v>0</v>
      </c>
      <c r="AT297" s="246" t="s">
        <v>60</v>
      </c>
      <c r="AU297" s="60"/>
      <c r="AV297" s="60"/>
      <c r="AW297" s="60"/>
      <c r="AX297" s="60"/>
    </row>
    <row r="298" spans="1:56" ht="18.75" hidden="1" customHeight="1">
      <c r="A298" s="9">
        <v>1</v>
      </c>
      <c r="B298" s="327"/>
      <c r="C298" s="135" t="s">
        <v>19</v>
      </c>
      <c r="D298" s="136">
        <f>1-D294</f>
        <v>0.92</v>
      </c>
      <c r="E298" s="90"/>
      <c r="F298" s="255">
        <f>(F293-F294)+(F296-F297)</f>
        <v>0</v>
      </c>
      <c r="G298" s="255">
        <f>(G293-G294)+(G296-G297)</f>
        <v>0</v>
      </c>
      <c r="H298" s="255">
        <f>(H293-H294)+(H296-H297)</f>
        <v>0</v>
      </c>
      <c r="I298" s="255">
        <f>(I293-I294)+(I296-I297)</f>
        <v>0</v>
      </c>
      <c r="J298" s="255">
        <f>(J293-J294)+(J296-J297)</f>
        <v>0</v>
      </c>
      <c r="K298" s="255">
        <f t="shared" ref="K298:P298" si="268">(K293-K294)+(K296-K297)</f>
        <v>0</v>
      </c>
      <c r="L298" s="255">
        <f t="shared" si="268"/>
        <v>0</v>
      </c>
      <c r="M298" s="255">
        <f t="shared" si="268"/>
        <v>0</v>
      </c>
      <c r="N298" s="255">
        <f t="shared" si="268"/>
        <v>0</v>
      </c>
      <c r="O298" s="255">
        <f t="shared" si="268"/>
        <v>0</v>
      </c>
      <c r="P298" s="255">
        <f t="shared" si="268"/>
        <v>0</v>
      </c>
      <c r="Q298" s="255">
        <f t="shared" ref="Q298:AI298" si="269">(Q293-Q294)+(Q296-Q297)</f>
        <v>0</v>
      </c>
      <c r="R298" s="255">
        <f t="shared" si="269"/>
        <v>0</v>
      </c>
      <c r="S298" s="255">
        <f t="shared" si="269"/>
        <v>0</v>
      </c>
      <c r="T298" s="255">
        <f t="shared" si="269"/>
        <v>0</v>
      </c>
      <c r="U298" s="255">
        <f t="shared" si="269"/>
        <v>0</v>
      </c>
      <c r="V298" s="255">
        <f t="shared" si="269"/>
        <v>0</v>
      </c>
      <c r="W298" s="255">
        <f t="shared" si="269"/>
        <v>0</v>
      </c>
      <c r="X298" s="255">
        <f t="shared" si="269"/>
        <v>0</v>
      </c>
      <c r="Y298" s="255">
        <f t="shared" si="269"/>
        <v>0</v>
      </c>
      <c r="Z298" s="255">
        <f t="shared" si="269"/>
        <v>0</v>
      </c>
      <c r="AA298" s="255">
        <f t="shared" si="269"/>
        <v>0</v>
      </c>
      <c r="AB298" s="255">
        <f t="shared" si="269"/>
        <v>0</v>
      </c>
      <c r="AC298" s="255">
        <f t="shared" si="269"/>
        <v>0</v>
      </c>
      <c r="AD298" s="255">
        <f t="shared" si="269"/>
        <v>0</v>
      </c>
      <c r="AE298" s="255">
        <f t="shared" si="269"/>
        <v>0</v>
      </c>
      <c r="AF298" s="255">
        <f t="shared" si="269"/>
        <v>0</v>
      </c>
      <c r="AG298" s="255">
        <f t="shared" si="269"/>
        <v>0</v>
      </c>
      <c r="AH298" s="255">
        <f t="shared" si="269"/>
        <v>0</v>
      </c>
      <c r="AI298" s="255">
        <f t="shared" si="269"/>
        <v>0</v>
      </c>
      <c r="AJ298" s="255">
        <f>(AJ293-AJ294)+(AJ296-AJ297)</f>
        <v>0</v>
      </c>
      <c r="AK298" s="167">
        <f>SUM(E298:AJ298)</f>
        <v>0</v>
      </c>
      <c r="AL298" s="82">
        <f>ROUNDUP(AY298*1.1,0)</f>
        <v>0</v>
      </c>
      <c r="AM298" s="82">
        <f>ROUNDUP(AZ298*1.1,0)</f>
        <v>0</v>
      </c>
      <c r="AN298" s="211"/>
      <c r="AO298" s="227"/>
      <c r="AP298" s="42">
        <f t="shared" si="251"/>
        <v>0</v>
      </c>
      <c r="AQ298" s="11" t="str">
        <f t="shared" si="236"/>
        <v>Ｌ３加工計画</v>
      </c>
      <c r="AR298" s="48">
        <f t="shared" si="234"/>
        <v>0</v>
      </c>
      <c r="AT298" s="248" t="s">
        <v>61</v>
      </c>
      <c r="AU298" s="60"/>
      <c r="AV298" s="60"/>
      <c r="AW298" s="60"/>
      <c r="AX298" s="60"/>
      <c r="AY298" s="12">
        <f>AY368</f>
        <v>0</v>
      </c>
      <c r="AZ298" s="12">
        <f>AZ368</f>
        <v>0</v>
      </c>
    </row>
    <row r="299" spans="1:56" ht="18.75" hidden="1" customHeight="1">
      <c r="A299" s="9">
        <v>1</v>
      </c>
      <c r="B299" s="325"/>
      <c r="C299" s="109" t="s">
        <v>48</v>
      </c>
      <c r="D299" s="109"/>
      <c r="E299" s="7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7"/>
      <c r="AG299" s="257"/>
      <c r="AH299" s="257"/>
      <c r="AI299" s="257"/>
      <c r="AJ299" s="257"/>
      <c r="AK299" s="168">
        <f>SUM(F299:AJ299)</f>
        <v>0</v>
      </c>
      <c r="AL299" s="112"/>
      <c r="AM299" s="112"/>
      <c r="AN299" s="207"/>
      <c r="AO299" s="227"/>
      <c r="AP299" s="42">
        <f t="shared" si="251"/>
        <v>0</v>
      </c>
      <c r="AQ299" s="19" t="str">
        <f t="shared" si="236"/>
        <v>組立計画</v>
      </c>
      <c r="AR299" s="49">
        <f t="shared" si="234"/>
        <v>0</v>
      </c>
      <c r="AT299" s="63" t="s">
        <v>62</v>
      </c>
      <c r="AU299" s="60"/>
      <c r="AV299" s="60"/>
      <c r="AW299" s="60"/>
      <c r="AX299" s="60"/>
    </row>
    <row r="300" spans="1:56" ht="18.75" hidden="1" customHeight="1">
      <c r="A300" s="9">
        <v>1</v>
      </c>
      <c r="B300" s="325"/>
      <c r="C300" s="111" t="s">
        <v>66</v>
      </c>
      <c r="D300" s="111"/>
      <c r="E300" s="74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  <c r="AA300" s="267"/>
      <c r="AB300" s="267"/>
      <c r="AC300" s="267"/>
      <c r="AD300" s="267"/>
      <c r="AE300" s="267"/>
      <c r="AF300" s="267"/>
      <c r="AG300" s="267"/>
      <c r="AH300" s="267"/>
      <c r="AI300" s="267"/>
      <c r="AJ300" s="267"/>
      <c r="AK300" s="163">
        <f>SUM(F300:AJ300)</f>
        <v>0</v>
      </c>
      <c r="AL300" s="75"/>
      <c r="AM300" s="75"/>
      <c r="AN300" s="207"/>
      <c r="AO300" s="227"/>
      <c r="AP300" s="42">
        <f t="shared" si="251"/>
        <v>0</v>
      </c>
      <c r="AQ300" s="20" t="str">
        <f t="shared" si="236"/>
        <v>ＳＰ</v>
      </c>
      <c r="AR300" s="50">
        <f t="shared" si="234"/>
        <v>0</v>
      </c>
      <c r="AT300" s="63" t="s">
        <v>62</v>
      </c>
      <c r="AU300" s="60"/>
      <c r="AV300" s="60"/>
      <c r="AW300" s="60"/>
      <c r="AX300" s="60"/>
    </row>
    <row r="301" spans="1:56" ht="18.75" hidden="1" customHeight="1">
      <c r="A301" s="9">
        <v>1</v>
      </c>
      <c r="B301" s="326"/>
      <c r="C301" s="152" t="s">
        <v>21</v>
      </c>
      <c r="D301" s="152"/>
      <c r="E301" s="67"/>
      <c r="F301" s="259">
        <f t="shared" ref="F301:AJ301" si="270">SUBTOTAL(9,L299:L300)</f>
        <v>0</v>
      </c>
      <c r="G301" s="259">
        <f t="shared" si="270"/>
        <v>0</v>
      </c>
      <c r="H301" s="259">
        <f t="shared" si="270"/>
        <v>0</v>
      </c>
      <c r="I301" s="259">
        <f t="shared" si="270"/>
        <v>0</v>
      </c>
      <c r="J301" s="259">
        <f t="shared" si="270"/>
        <v>0</v>
      </c>
      <c r="K301" s="259">
        <f t="shared" si="270"/>
        <v>0</v>
      </c>
      <c r="L301" s="259">
        <f t="shared" si="270"/>
        <v>0</v>
      </c>
      <c r="M301" s="259">
        <f t="shared" si="270"/>
        <v>0</v>
      </c>
      <c r="N301" s="259">
        <f t="shared" si="270"/>
        <v>0</v>
      </c>
      <c r="O301" s="259">
        <f t="shared" si="270"/>
        <v>0</v>
      </c>
      <c r="P301" s="259">
        <f t="shared" si="270"/>
        <v>0</v>
      </c>
      <c r="Q301" s="259">
        <f t="shared" si="270"/>
        <v>0</v>
      </c>
      <c r="R301" s="259">
        <f t="shared" si="270"/>
        <v>0</v>
      </c>
      <c r="S301" s="259">
        <f t="shared" si="270"/>
        <v>0</v>
      </c>
      <c r="T301" s="259">
        <f t="shared" si="270"/>
        <v>0</v>
      </c>
      <c r="U301" s="259">
        <f t="shared" si="270"/>
        <v>0</v>
      </c>
      <c r="V301" s="259">
        <f t="shared" si="270"/>
        <v>0</v>
      </c>
      <c r="W301" s="259">
        <f t="shared" si="270"/>
        <v>0</v>
      </c>
      <c r="X301" s="259">
        <f t="shared" si="270"/>
        <v>0</v>
      </c>
      <c r="Y301" s="259">
        <f t="shared" si="270"/>
        <v>0</v>
      </c>
      <c r="Z301" s="259">
        <f t="shared" si="270"/>
        <v>0</v>
      </c>
      <c r="AA301" s="259">
        <f t="shared" si="270"/>
        <v>0</v>
      </c>
      <c r="AB301" s="259">
        <f t="shared" si="270"/>
        <v>0</v>
      </c>
      <c r="AC301" s="259">
        <f t="shared" si="270"/>
        <v>0</v>
      </c>
      <c r="AD301" s="259">
        <f t="shared" si="270"/>
        <v>0</v>
      </c>
      <c r="AE301" s="259">
        <f t="shared" si="270"/>
        <v>0</v>
      </c>
      <c r="AF301" s="259">
        <f t="shared" si="270"/>
        <v>0</v>
      </c>
      <c r="AG301" s="259">
        <f t="shared" si="270"/>
        <v>0</v>
      </c>
      <c r="AH301" s="259">
        <f t="shared" si="270"/>
        <v>0</v>
      </c>
      <c r="AI301" s="259">
        <f t="shared" si="270"/>
        <v>0</v>
      </c>
      <c r="AJ301" s="259">
        <f t="shared" si="270"/>
        <v>0</v>
      </c>
      <c r="AK301" s="164">
        <f>SUM(F301:AJ301)</f>
        <v>0</v>
      </c>
      <c r="AL301" s="32"/>
      <c r="AM301" s="32"/>
      <c r="AO301" s="227"/>
      <c r="AP301" s="42">
        <f t="shared" si="251"/>
        <v>0</v>
      </c>
      <c r="AQ301" s="21" t="str">
        <f t="shared" si="236"/>
        <v>解体</v>
      </c>
      <c r="AR301" s="51">
        <f t="shared" si="234"/>
        <v>0</v>
      </c>
      <c r="AT301" s="246" t="s">
        <v>60</v>
      </c>
      <c r="AU301" s="60"/>
      <c r="AV301" s="60"/>
      <c r="AW301" s="60"/>
      <c r="AX301" s="60"/>
    </row>
    <row r="302" spans="1:56" ht="18.75" hidden="1" customHeight="1">
      <c r="A302" s="9">
        <v>1</v>
      </c>
      <c r="B302" s="379"/>
      <c r="C302" s="153" t="s">
        <v>22</v>
      </c>
      <c r="D302" s="153"/>
      <c r="E302" s="68"/>
      <c r="F302" s="260">
        <f t="shared" ref="F302:AJ302" si="271">E302+F298-F301</f>
        <v>0</v>
      </c>
      <c r="G302" s="260">
        <f t="shared" si="271"/>
        <v>0</v>
      </c>
      <c r="H302" s="260">
        <f t="shared" si="271"/>
        <v>0</v>
      </c>
      <c r="I302" s="260">
        <f t="shared" si="271"/>
        <v>0</v>
      </c>
      <c r="J302" s="260">
        <f t="shared" si="271"/>
        <v>0</v>
      </c>
      <c r="K302" s="260">
        <f t="shared" si="271"/>
        <v>0</v>
      </c>
      <c r="L302" s="260">
        <f t="shared" si="271"/>
        <v>0</v>
      </c>
      <c r="M302" s="260">
        <f t="shared" si="271"/>
        <v>0</v>
      </c>
      <c r="N302" s="260">
        <f t="shared" si="271"/>
        <v>0</v>
      </c>
      <c r="O302" s="260">
        <f t="shared" si="271"/>
        <v>0</v>
      </c>
      <c r="P302" s="260">
        <f t="shared" si="271"/>
        <v>0</v>
      </c>
      <c r="Q302" s="260">
        <f t="shared" si="271"/>
        <v>0</v>
      </c>
      <c r="R302" s="260">
        <f t="shared" si="271"/>
        <v>0</v>
      </c>
      <c r="S302" s="260">
        <f t="shared" si="271"/>
        <v>0</v>
      </c>
      <c r="T302" s="260">
        <f t="shared" si="271"/>
        <v>0</v>
      </c>
      <c r="U302" s="260">
        <f t="shared" si="271"/>
        <v>0</v>
      </c>
      <c r="V302" s="260">
        <f t="shared" si="271"/>
        <v>0</v>
      </c>
      <c r="W302" s="260">
        <f t="shared" si="271"/>
        <v>0</v>
      </c>
      <c r="X302" s="260">
        <f t="shared" si="271"/>
        <v>0</v>
      </c>
      <c r="Y302" s="260">
        <f t="shared" si="271"/>
        <v>0</v>
      </c>
      <c r="Z302" s="260">
        <f t="shared" si="271"/>
        <v>0</v>
      </c>
      <c r="AA302" s="260">
        <f t="shared" si="271"/>
        <v>0</v>
      </c>
      <c r="AB302" s="260">
        <f t="shared" si="271"/>
        <v>0</v>
      </c>
      <c r="AC302" s="260">
        <f t="shared" si="271"/>
        <v>0</v>
      </c>
      <c r="AD302" s="260">
        <f t="shared" si="271"/>
        <v>0</v>
      </c>
      <c r="AE302" s="260">
        <f t="shared" si="271"/>
        <v>0</v>
      </c>
      <c r="AF302" s="260">
        <f t="shared" si="271"/>
        <v>0</v>
      </c>
      <c r="AG302" s="260">
        <f t="shared" si="271"/>
        <v>0</v>
      </c>
      <c r="AH302" s="260">
        <f t="shared" si="271"/>
        <v>0</v>
      </c>
      <c r="AI302" s="260">
        <f t="shared" si="271"/>
        <v>0</v>
      </c>
      <c r="AJ302" s="260">
        <f t="shared" si="271"/>
        <v>0</v>
      </c>
      <c r="AK302" s="165"/>
      <c r="AL302" s="32"/>
      <c r="AM302" s="32"/>
      <c r="AO302" s="227"/>
      <c r="AP302" s="42">
        <f t="shared" si="251"/>
        <v>0</v>
      </c>
      <c r="AQ302" s="22" t="str">
        <f t="shared" si="236"/>
        <v>解体在庫</v>
      </c>
      <c r="AR302" s="52">
        <f t="shared" si="234"/>
        <v>0</v>
      </c>
      <c r="AT302" s="246" t="s">
        <v>60</v>
      </c>
      <c r="AU302" s="60"/>
      <c r="AV302" s="60"/>
      <c r="AW302" s="60"/>
      <c r="AX302" s="60"/>
    </row>
    <row r="303" spans="1:56" ht="19.5" hidden="1" customHeight="1" thickBot="1">
      <c r="A303" s="9">
        <v>1</v>
      </c>
      <c r="B303" s="379"/>
      <c r="C303" s="270" t="s">
        <v>23</v>
      </c>
      <c r="D303" s="270"/>
      <c r="E303" s="215"/>
      <c r="F303" s="261">
        <f t="shared" ref="F303:AJ303" si="272">E303+F298-F299-F300</f>
        <v>0</v>
      </c>
      <c r="G303" s="261">
        <f t="shared" si="272"/>
        <v>0</v>
      </c>
      <c r="H303" s="261">
        <f t="shared" si="272"/>
        <v>0</v>
      </c>
      <c r="I303" s="261">
        <f t="shared" si="272"/>
        <v>0</v>
      </c>
      <c r="J303" s="261">
        <f t="shared" si="272"/>
        <v>0</v>
      </c>
      <c r="K303" s="261">
        <f t="shared" si="272"/>
        <v>0</v>
      </c>
      <c r="L303" s="261">
        <f t="shared" si="272"/>
        <v>0</v>
      </c>
      <c r="M303" s="261">
        <f t="shared" si="272"/>
        <v>0</v>
      </c>
      <c r="N303" s="261">
        <f t="shared" si="272"/>
        <v>0</v>
      </c>
      <c r="O303" s="261">
        <f t="shared" si="272"/>
        <v>0</v>
      </c>
      <c r="P303" s="261">
        <f t="shared" si="272"/>
        <v>0</v>
      </c>
      <c r="Q303" s="261">
        <f t="shared" si="272"/>
        <v>0</v>
      </c>
      <c r="R303" s="261">
        <f t="shared" si="272"/>
        <v>0</v>
      </c>
      <c r="S303" s="261">
        <f t="shared" si="272"/>
        <v>0</v>
      </c>
      <c r="T303" s="261">
        <f t="shared" si="272"/>
        <v>0</v>
      </c>
      <c r="U303" s="261">
        <f t="shared" si="272"/>
        <v>0</v>
      </c>
      <c r="V303" s="261">
        <f t="shared" si="272"/>
        <v>0</v>
      </c>
      <c r="W303" s="261">
        <f t="shared" si="272"/>
        <v>0</v>
      </c>
      <c r="X303" s="261">
        <f t="shared" si="272"/>
        <v>0</v>
      </c>
      <c r="Y303" s="261">
        <f t="shared" si="272"/>
        <v>0</v>
      </c>
      <c r="Z303" s="261">
        <f t="shared" si="272"/>
        <v>0</v>
      </c>
      <c r="AA303" s="261">
        <f t="shared" si="272"/>
        <v>0</v>
      </c>
      <c r="AB303" s="261">
        <f t="shared" si="272"/>
        <v>0</v>
      </c>
      <c r="AC303" s="261">
        <f t="shared" si="272"/>
        <v>0</v>
      </c>
      <c r="AD303" s="261">
        <f t="shared" si="272"/>
        <v>0</v>
      </c>
      <c r="AE303" s="261">
        <f t="shared" si="272"/>
        <v>0</v>
      </c>
      <c r="AF303" s="261">
        <f t="shared" si="272"/>
        <v>0</v>
      </c>
      <c r="AG303" s="261">
        <f t="shared" si="272"/>
        <v>0</v>
      </c>
      <c r="AH303" s="261">
        <f t="shared" si="272"/>
        <v>0</v>
      </c>
      <c r="AI303" s="261">
        <f t="shared" si="272"/>
        <v>0</v>
      </c>
      <c r="AJ303" s="261">
        <f t="shared" si="272"/>
        <v>0</v>
      </c>
      <c r="AK303" s="223">
        <f>AJ303</f>
        <v>0</v>
      </c>
      <c r="AL303" s="32"/>
      <c r="AM303" s="32"/>
      <c r="AN303" s="9">
        <f>AK303-AL299</f>
        <v>0</v>
      </c>
      <c r="AO303" s="227">
        <f>AJ303/50</f>
        <v>0</v>
      </c>
      <c r="AP303" s="53">
        <f t="shared" si="251"/>
        <v>0</v>
      </c>
      <c r="AQ303" s="24" t="str">
        <f t="shared" si="236"/>
        <v>完成品在庫</v>
      </c>
      <c r="AR303" s="54">
        <f t="shared" si="234"/>
        <v>0</v>
      </c>
      <c r="AT303" s="246" t="s">
        <v>60</v>
      </c>
      <c r="AU303" s="60"/>
      <c r="AV303" s="60"/>
      <c r="AW303" s="60"/>
      <c r="AX303" s="60"/>
      <c r="BD303" s="250">
        <f>MIN(F303:AJ303)</f>
        <v>0</v>
      </c>
    </row>
    <row r="304" spans="1:56" ht="19.5" hidden="1" customHeight="1">
      <c r="A304" s="9">
        <v>1</v>
      </c>
      <c r="B304" s="393"/>
      <c r="C304" s="101" t="s">
        <v>12</v>
      </c>
      <c r="D304" s="101"/>
      <c r="E304" s="88"/>
      <c r="F304" s="263"/>
      <c r="G304" s="263"/>
      <c r="H304" s="263"/>
      <c r="I304" s="263"/>
      <c r="J304" s="263"/>
      <c r="K304" s="263"/>
      <c r="L304" s="263"/>
      <c r="M304" s="263"/>
      <c r="N304" s="263"/>
      <c r="O304" s="263"/>
      <c r="P304" s="263"/>
      <c r="Q304" s="263"/>
      <c r="R304" s="263"/>
      <c r="S304" s="263"/>
      <c r="T304" s="263"/>
      <c r="U304" s="263"/>
      <c r="V304" s="263"/>
      <c r="W304" s="263"/>
      <c r="X304" s="263"/>
      <c r="Y304" s="263"/>
      <c r="Z304" s="263"/>
      <c r="AA304" s="263"/>
      <c r="AB304" s="263"/>
      <c r="AC304" s="263"/>
      <c r="AD304" s="263"/>
      <c r="AE304" s="263"/>
      <c r="AF304" s="263"/>
      <c r="AG304" s="263"/>
      <c r="AH304" s="263"/>
      <c r="AI304" s="263"/>
      <c r="AJ304" s="263"/>
      <c r="AK304" s="166">
        <f>SUM(E304:AJ304)</f>
        <v>0</v>
      </c>
      <c r="AL304" s="198">
        <f>ROUNDUP(AL314/0.92,0)</f>
        <v>542</v>
      </c>
      <c r="AM304" s="198">
        <f>ROUNDUP(AM314/0.92,0)</f>
        <v>0</v>
      </c>
      <c r="AN304" s="251"/>
      <c r="AO304" s="227"/>
      <c r="AP304" s="40">
        <f>B304</f>
        <v>0</v>
      </c>
      <c r="AQ304" s="29" t="str">
        <f t="shared" si="236"/>
        <v>素材納入計画</v>
      </c>
      <c r="AR304" s="41">
        <f t="shared" si="234"/>
        <v>0</v>
      </c>
      <c r="AT304" s="247" t="s">
        <v>59</v>
      </c>
      <c r="AU304" s="60"/>
      <c r="AV304" s="60"/>
      <c r="AW304" s="60"/>
      <c r="AX304" s="60"/>
    </row>
    <row r="305" spans="1:56" ht="19.5" hidden="1" customHeight="1">
      <c r="A305" s="9"/>
      <c r="B305" s="384"/>
      <c r="C305" s="359" t="s">
        <v>27</v>
      </c>
      <c r="D305" s="359"/>
      <c r="E305" s="360"/>
      <c r="F305" s="264">
        <f t="shared" ref="F305:AJ305" si="273">E305+F304-F306</f>
        <v>0</v>
      </c>
      <c r="G305" s="264">
        <f t="shared" si="273"/>
        <v>0</v>
      </c>
      <c r="H305" s="264">
        <f t="shared" si="273"/>
        <v>0</v>
      </c>
      <c r="I305" s="264">
        <f t="shared" si="273"/>
        <v>0</v>
      </c>
      <c r="J305" s="264">
        <f t="shared" si="273"/>
        <v>0</v>
      </c>
      <c r="K305" s="264">
        <f t="shared" si="273"/>
        <v>0</v>
      </c>
      <c r="L305" s="264">
        <f t="shared" si="273"/>
        <v>0</v>
      </c>
      <c r="M305" s="264">
        <f t="shared" si="273"/>
        <v>0</v>
      </c>
      <c r="N305" s="264">
        <f t="shared" si="273"/>
        <v>0</v>
      </c>
      <c r="O305" s="264">
        <f t="shared" si="273"/>
        <v>0</v>
      </c>
      <c r="P305" s="264">
        <f t="shared" si="273"/>
        <v>0</v>
      </c>
      <c r="Q305" s="264">
        <f t="shared" si="273"/>
        <v>0</v>
      </c>
      <c r="R305" s="264">
        <f t="shared" si="273"/>
        <v>0</v>
      </c>
      <c r="S305" s="264">
        <f t="shared" si="273"/>
        <v>0</v>
      </c>
      <c r="T305" s="264">
        <f t="shared" si="273"/>
        <v>0</v>
      </c>
      <c r="U305" s="264">
        <f t="shared" si="273"/>
        <v>0</v>
      </c>
      <c r="V305" s="264">
        <f t="shared" si="273"/>
        <v>0</v>
      </c>
      <c r="W305" s="264">
        <f t="shared" si="273"/>
        <v>0</v>
      </c>
      <c r="X305" s="264">
        <f t="shared" si="273"/>
        <v>0</v>
      </c>
      <c r="Y305" s="264">
        <f t="shared" si="273"/>
        <v>0</v>
      </c>
      <c r="Z305" s="264">
        <f t="shared" si="273"/>
        <v>0</v>
      </c>
      <c r="AA305" s="264">
        <f t="shared" si="273"/>
        <v>0</v>
      </c>
      <c r="AB305" s="264">
        <f t="shared" si="273"/>
        <v>0</v>
      </c>
      <c r="AC305" s="264">
        <f t="shared" si="273"/>
        <v>0</v>
      </c>
      <c r="AD305" s="264">
        <f t="shared" si="273"/>
        <v>0</v>
      </c>
      <c r="AE305" s="264">
        <f t="shared" si="273"/>
        <v>0</v>
      </c>
      <c r="AF305" s="264">
        <f t="shared" si="273"/>
        <v>0</v>
      </c>
      <c r="AG305" s="264">
        <f t="shared" si="273"/>
        <v>0</v>
      </c>
      <c r="AH305" s="264">
        <f t="shared" si="273"/>
        <v>0</v>
      </c>
      <c r="AI305" s="264">
        <f t="shared" si="273"/>
        <v>0</v>
      </c>
      <c r="AJ305" s="264">
        <f t="shared" si="273"/>
        <v>0</v>
      </c>
      <c r="AK305" s="361">
        <f>AJ305</f>
        <v>0</v>
      </c>
      <c r="AL305" s="362"/>
      <c r="AM305" s="362"/>
      <c r="AN305" s="363"/>
      <c r="AO305" s="227"/>
      <c r="AP305" s="42"/>
      <c r="AQ305" s="357"/>
      <c r="AR305" s="358"/>
      <c r="AT305" s="247"/>
      <c r="AU305" s="60"/>
      <c r="AV305" s="60"/>
      <c r="AW305" s="60"/>
      <c r="AX305" s="60"/>
    </row>
    <row r="306" spans="1:56" ht="19.5" hidden="1" customHeight="1">
      <c r="A306" s="9">
        <v>1</v>
      </c>
      <c r="B306" s="326"/>
      <c r="C306" s="364" t="s">
        <v>150</v>
      </c>
      <c r="D306" s="365"/>
      <c r="E306" s="278"/>
      <c r="F306" s="398"/>
      <c r="G306" s="398"/>
      <c r="H306" s="398"/>
      <c r="I306" s="398"/>
      <c r="J306" s="398"/>
      <c r="K306" s="398"/>
      <c r="L306" s="398"/>
      <c r="M306" s="398"/>
      <c r="N306" s="398"/>
      <c r="O306" s="398"/>
      <c r="P306" s="398"/>
      <c r="Q306" s="398"/>
      <c r="R306" s="398"/>
      <c r="S306" s="398"/>
      <c r="T306" s="398"/>
      <c r="U306" s="398"/>
      <c r="V306" s="398"/>
      <c r="W306" s="398"/>
      <c r="X306" s="398"/>
      <c r="Y306" s="398"/>
      <c r="Z306" s="398"/>
      <c r="AA306" s="398"/>
      <c r="AB306" s="398"/>
      <c r="AC306" s="398"/>
      <c r="AD306" s="398"/>
      <c r="AE306" s="398"/>
      <c r="AF306" s="398"/>
      <c r="AG306" s="398"/>
      <c r="AH306" s="398"/>
      <c r="AI306" s="398"/>
      <c r="AJ306" s="398"/>
      <c r="AK306" s="366">
        <f>AJ306</f>
        <v>0</v>
      </c>
      <c r="AL306" s="281"/>
      <c r="AM306" s="281"/>
      <c r="AN306" s="211"/>
      <c r="AO306" s="227"/>
      <c r="AP306" s="42">
        <f>AP304</f>
        <v>0</v>
      </c>
      <c r="AQ306" s="14" t="str">
        <f t="shared" si="236"/>
        <v>L1加工</v>
      </c>
      <c r="AR306" s="43">
        <f t="shared" si="234"/>
        <v>0</v>
      </c>
      <c r="AT306" s="246" t="s">
        <v>60</v>
      </c>
      <c r="AU306" s="60"/>
      <c r="AV306" s="60"/>
      <c r="AW306" s="60"/>
      <c r="AX306" s="60"/>
    </row>
    <row r="307" spans="1:56" ht="19.5" hidden="1" customHeight="1">
      <c r="A307" s="9"/>
      <c r="B307" s="326"/>
      <c r="C307" s="353" t="s">
        <v>151</v>
      </c>
      <c r="D307" s="354"/>
      <c r="E307" s="355"/>
      <c r="F307" s="399">
        <f t="shared" ref="F307:AJ307" si="274">E307+F306-F309</f>
        <v>0</v>
      </c>
      <c r="G307" s="399">
        <f t="shared" si="274"/>
        <v>0</v>
      </c>
      <c r="H307" s="399">
        <f t="shared" si="274"/>
        <v>0</v>
      </c>
      <c r="I307" s="399">
        <f t="shared" si="274"/>
        <v>0</v>
      </c>
      <c r="J307" s="399">
        <f t="shared" si="274"/>
        <v>0</v>
      </c>
      <c r="K307" s="399">
        <f t="shared" si="274"/>
        <v>0</v>
      </c>
      <c r="L307" s="399">
        <f t="shared" si="274"/>
        <v>0</v>
      </c>
      <c r="M307" s="399">
        <f t="shared" si="274"/>
        <v>0</v>
      </c>
      <c r="N307" s="399">
        <f t="shared" si="274"/>
        <v>0</v>
      </c>
      <c r="O307" s="399">
        <f t="shared" si="274"/>
        <v>0</v>
      </c>
      <c r="P307" s="399">
        <f t="shared" si="274"/>
        <v>0</v>
      </c>
      <c r="Q307" s="399">
        <f t="shared" si="274"/>
        <v>0</v>
      </c>
      <c r="R307" s="399">
        <f t="shared" si="274"/>
        <v>0</v>
      </c>
      <c r="S307" s="399">
        <f t="shared" si="274"/>
        <v>0</v>
      </c>
      <c r="T307" s="399">
        <f t="shared" si="274"/>
        <v>0</v>
      </c>
      <c r="U307" s="399">
        <f t="shared" si="274"/>
        <v>0</v>
      </c>
      <c r="V307" s="399">
        <f t="shared" si="274"/>
        <v>0</v>
      </c>
      <c r="W307" s="399">
        <f t="shared" si="274"/>
        <v>0</v>
      </c>
      <c r="X307" s="399">
        <f t="shared" si="274"/>
        <v>0</v>
      </c>
      <c r="Y307" s="399">
        <f t="shared" si="274"/>
        <v>0</v>
      </c>
      <c r="Z307" s="399">
        <f t="shared" si="274"/>
        <v>0</v>
      </c>
      <c r="AA307" s="399">
        <f t="shared" si="274"/>
        <v>0</v>
      </c>
      <c r="AB307" s="399">
        <f t="shared" si="274"/>
        <v>0</v>
      </c>
      <c r="AC307" s="399">
        <f t="shared" si="274"/>
        <v>0</v>
      </c>
      <c r="AD307" s="399">
        <f t="shared" si="274"/>
        <v>0</v>
      </c>
      <c r="AE307" s="399">
        <f t="shared" si="274"/>
        <v>0</v>
      </c>
      <c r="AF307" s="399">
        <f t="shared" si="274"/>
        <v>0</v>
      </c>
      <c r="AG307" s="399">
        <f t="shared" si="274"/>
        <v>0</v>
      </c>
      <c r="AH307" s="399">
        <f t="shared" si="274"/>
        <v>0</v>
      </c>
      <c r="AI307" s="399">
        <f t="shared" si="274"/>
        <v>0</v>
      </c>
      <c r="AJ307" s="399">
        <f t="shared" si="274"/>
        <v>0</v>
      </c>
      <c r="AK307" s="356">
        <f>AJ307</f>
        <v>0</v>
      </c>
      <c r="AL307" s="285"/>
      <c r="AM307" s="285"/>
      <c r="AO307" s="227"/>
      <c r="AP307" s="42"/>
      <c r="AQ307" s="351"/>
      <c r="AR307" s="352"/>
      <c r="AT307" s="246"/>
      <c r="AU307" s="60"/>
      <c r="AV307" s="60"/>
      <c r="AW307" s="60"/>
      <c r="AX307" s="60"/>
    </row>
    <row r="308" spans="1:56" ht="18.75" hidden="1" customHeight="1">
      <c r="A308" s="9">
        <v>1</v>
      </c>
      <c r="B308" s="326"/>
      <c r="C308" s="135" t="s">
        <v>14</v>
      </c>
      <c r="D308" s="135"/>
      <c r="E308" s="90"/>
      <c r="F308" s="255"/>
      <c r="G308" s="255"/>
      <c r="H308" s="255"/>
      <c r="I308" s="255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  <c r="AD308" s="255"/>
      <c r="AE308" s="255"/>
      <c r="AF308" s="255"/>
      <c r="AG308" s="255"/>
      <c r="AH308" s="255"/>
      <c r="AI308" s="255"/>
      <c r="AJ308" s="255"/>
      <c r="AK308" s="167">
        <f>SUM(E308:AJ308)</f>
        <v>0</v>
      </c>
      <c r="AL308" s="123"/>
      <c r="AM308" s="123"/>
      <c r="AN308" s="211"/>
      <c r="AO308" s="227"/>
      <c r="AP308" s="42">
        <f>AP306</f>
        <v>0</v>
      </c>
      <c r="AQ308" s="16" t="str">
        <f t="shared" si="236"/>
        <v>圧検加工計画</v>
      </c>
      <c r="AR308" s="44">
        <f t="shared" si="234"/>
        <v>0</v>
      </c>
      <c r="AT308" s="248" t="s">
        <v>61</v>
      </c>
      <c r="AU308" s="60"/>
      <c r="AV308" s="60"/>
      <c r="AW308" s="60"/>
      <c r="AX308" s="60"/>
    </row>
    <row r="309" spans="1:56" ht="18.75" hidden="1" customHeight="1">
      <c r="A309" s="9">
        <v>0</v>
      </c>
      <c r="B309" s="388"/>
      <c r="C309" s="146" t="s">
        <v>15</v>
      </c>
      <c r="D309" s="147">
        <v>0.08</v>
      </c>
      <c r="E309" s="80"/>
      <c r="F309" s="257">
        <f>ROUND(F308*$D309,0)</f>
        <v>0</v>
      </c>
      <c r="G309" s="257">
        <f>ROUND(G308*$D309,0)</f>
        <v>0</v>
      </c>
      <c r="H309" s="257">
        <f>ROUND(H308*$D309,0)</f>
        <v>0</v>
      </c>
      <c r="I309" s="257">
        <f>ROUND(I308*$D309,0)</f>
        <v>0</v>
      </c>
      <c r="J309" s="257">
        <f>ROUND(J308*$D309,0)</f>
        <v>0</v>
      </c>
      <c r="K309" s="257">
        <f t="shared" ref="K309:P309" si="275">ROUND(K308*$D309,0)</f>
        <v>0</v>
      </c>
      <c r="L309" s="257">
        <f t="shared" si="275"/>
        <v>0</v>
      </c>
      <c r="M309" s="257">
        <f t="shared" si="275"/>
        <v>0</v>
      </c>
      <c r="N309" s="257">
        <f t="shared" si="275"/>
        <v>0</v>
      </c>
      <c r="O309" s="257">
        <f t="shared" si="275"/>
        <v>0</v>
      </c>
      <c r="P309" s="257">
        <f t="shared" si="275"/>
        <v>0</v>
      </c>
      <c r="Q309" s="257">
        <f t="shared" ref="Q309:AI309" si="276">ROUND(Q308*$D309,0)</f>
        <v>0</v>
      </c>
      <c r="R309" s="257">
        <f t="shared" si="276"/>
        <v>0</v>
      </c>
      <c r="S309" s="257">
        <f t="shared" si="276"/>
        <v>0</v>
      </c>
      <c r="T309" s="257">
        <f t="shared" si="276"/>
        <v>0</v>
      </c>
      <c r="U309" s="257">
        <f t="shared" si="276"/>
        <v>0</v>
      </c>
      <c r="V309" s="257">
        <f t="shared" si="276"/>
        <v>0</v>
      </c>
      <c r="W309" s="257">
        <f t="shared" si="276"/>
        <v>0</v>
      </c>
      <c r="X309" s="257">
        <f t="shared" si="276"/>
        <v>0</v>
      </c>
      <c r="Y309" s="257">
        <f t="shared" si="276"/>
        <v>0</v>
      </c>
      <c r="Z309" s="257">
        <f t="shared" si="276"/>
        <v>0</v>
      </c>
      <c r="AA309" s="257">
        <f t="shared" si="276"/>
        <v>0</v>
      </c>
      <c r="AB309" s="257">
        <f t="shared" si="276"/>
        <v>0</v>
      </c>
      <c r="AC309" s="257">
        <f t="shared" si="276"/>
        <v>0</v>
      </c>
      <c r="AD309" s="257">
        <f t="shared" si="276"/>
        <v>0</v>
      </c>
      <c r="AE309" s="257">
        <f t="shared" si="276"/>
        <v>0</v>
      </c>
      <c r="AF309" s="257">
        <f t="shared" si="276"/>
        <v>0</v>
      </c>
      <c r="AG309" s="257">
        <f t="shared" si="276"/>
        <v>0</v>
      </c>
      <c r="AH309" s="257">
        <f t="shared" si="276"/>
        <v>0</v>
      </c>
      <c r="AI309" s="257">
        <f t="shared" si="276"/>
        <v>0</v>
      </c>
      <c r="AJ309" s="257">
        <f>ROUND(AJ308*$D309,0)</f>
        <v>0</v>
      </c>
      <c r="AK309" s="128">
        <f>SUM(F309:AJ309)</f>
        <v>0</v>
      </c>
      <c r="AL309" s="32"/>
      <c r="AM309" s="32"/>
      <c r="AO309" s="227">
        <v>55</v>
      </c>
      <c r="AP309" s="42">
        <f t="shared" si="251"/>
        <v>0</v>
      </c>
      <c r="AQ309" s="17" t="str">
        <f t="shared" si="236"/>
        <v>一次漏れ数</v>
      </c>
      <c r="AR309" s="45">
        <f t="shared" si="234"/>
        <v>0</v>
      </c>
      <c r="AT309" s="246" t="s">
        <v>60</v>
      </c>
      <c r="AU309" s="60"/>
      <c r="AV309" s="60"/>
      <c r="AW309" s="60"/>
      <c r="AX309" s="60"/>
    </row>
    <row r="310" spans="1:56" ht="18.75" hidden="1" customHeight="1">
      <c r="A310" s="9">
        <v>0</v>
      </c>
      <c r="B310" s="388"/>
      <c r="C310" s="148" t="s">
        <v>16</v>
      </c>
      <c r="D310" s="149"/>
      <c r="E310" s="66"/>
      <c r="F310" s="255">
        <f t="shared" ref="F310:AJ310" si="277">E310+F309-F311</f>
        <v>0</v>
      </c>
      <c r="G310" s="255">
        <f t="shared" si="277"/>
        <v>0</v>
      </c>
      <c r="H310" s="255">
        <f t="shared" si="277"/>
        <v>0</v>
      </c>
      <c r="I310" s="255">
        <f t="shared" si="277"/>
        <v>0</v>
      </c>
      <c r="J310" s="255">
        <f t="shared" si="277"/>
        <v>0</v>
      </c>
      <c r="K310" s="255">
        <f t="shared" si="277"/>
        <v>0</v>
      </c>
      <c r="L310" s="255">
        <f t="shared" si="277"/>
        <v>0</v>
      </c>
      <c r="M310" s="255">
        <f t="shared" si="277"/>
        <v>0</v>
      </c>
      <c r="N310" s="255">
        <f t="shared" si="277"/>
        <v>0</v>
      </c>
      <c r="O310" s="255">
        <f t="shared" si="277"/>
        <v>0</v>
      </c>
      <c r="P310" s="255">
        <f t="shared" si="277"/>
        <v>0</v>
      </c>
      <c r="Q310" s="255">
        <f t="shared" si="277"/>
        <v>0</v>
      </c>
      <c r="R310" s="255">
        <f t="shared" si="277"/>
        <v>0</v>
      </c>
      <c r="S310" s="255">
        <f t="shared" si="277"/>
        <v>0</v>
      </c>
      <c r="T310" s="255">
        <f t="shared" si="277"/>
        <v>0</v>
      </c>
      <c r="U310" s="255">
        <f t="shared" si="277"/>
        <v>0</v>
      </c>
      <c r="V310" s="255">
        <f t="shared" si="277"/>
        <v>0</v>
      </c>
      <c r="W310" s="255">
        <f t="shared" si="277"/>
        <v>0</v>
      </c>
      <c r="X310" s="255">
        <f t="shared" si="277"/>
        <v>0</v>
      </c>
      <c r="Y310" s="255">
        <f t="shared" si="277"/>
        <v>0</v>
      </c>
      <c r="Z310" s="255">
        <f t="shared" si="277"/>
        <v>0</v>
      </c>
      <c r="AA310" s="255">
        <f t="shared" si="277"/>
        <v>0</v>
      </c>
      <c r="AB310" s="255">
        <f t="shared" si="277"/>
        <v>0</v>
      </c>
      <c r="AC310" s="255">
        <f t="shared" si="277"/>
        <v>0</v>
      </c>
      <c r="AD310" s="255">
        <f t="shared" si="277"/>
        <v>0</v>
      </c>
      <c r="AE310" s="255">
        <f t="shared" si="277"/>
        <v>0</v>
      </c>
      <c r="AF310" s="255">
        <f t="shared" si="277"/>
        <v>0</v>
      </c>
      <c r="AG310" s="255">
        <f t="shared" si="277"/>
        <v>0</v>
      </c>
      <c r="AH310" s="255">
        <f t="shared" si="277"/>
        <v>0</v>
      </c>
      <c r="AI310" s="255">
        <f t="shared" si="277"/>
        <v>0</v>
      </c>
      <c r="AJ310" s="255">
        <f t="shared" si="277"/>
        <v>0</v>
      </c>
      <c r="AK310" s="129">
        <f>AJ310</f>
        <v>0</v>
      </c>
      <c r="AL310" s="32"/>
      <c r="AM310" s="32"/>
      <c r="AO310" s="227">
        <v>55</v>
      </c>
      <c r="AP310" s="42">
        <f t="shared" si="251"/>
        <v>0</v>
      </c>
      <c r="AQ310" s="18" t="str">
        <f t="shared" si="236"/>
        <v>一次漏れ在庫</v>
      </c>
      <c r="AR310" s="46">
        <f t="shared" si="234"/>
        <v>0</v>
      </c>
      <c r="AT310" s="246" t="s">
        <v>60</v>
      </c>
      <c r="AU310" s="60"/>
      <c r="AV310" s="60"/>
      <c r="AW310" s="60"/>
      <c r="AX310" s="60"/>
    </row>
    <row r="311" spans="1:56" ht="18.75" hidden="1" customHeight="1">
      <c r="A311" s="9">
        <v>0</v>
      </c>
      <c r="B311" s="388"/>
      <c r="C311" s="148" t="s">
        <v>17</v>
      </c>
      <c r="D311" s="149"/>
      <c r="E311" s="80"/>
      <c r="F311" s="255"/>
      <c r="G311" s="255"/>
      <c r="H311" s="255"/>
      <c r="I311" s="255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  <c r="AD311" s="255"/>
      <c r="AE311" s="255"/>
      <c r="AF311" s="255"/>
      <c r="AG311" s="255"/>
      <c r="AH311" s="255"/>
      <c r="AI311" s="255"/>
      <c r="AJ311" s="255"/>
      <c r="AK311" s="129">
        <f>SUM(F311:AJ311)</f>
        <v>0</v>
      </c>
      <c r="AL311" s="32"/>
      <c r="AM311" s="32"/>
      <c r="AO311" s="227">
        <v>0</v>
      </c>
      <c r="AP311" s="42">
        <f t="shared" si="251"/>
        <v>0</v>
      </c>
      <c r="AQ311" s="18" t="str">
        <f t="shared" si="236"/>
        <v>二次圧検計画</v>
      </c>
      <c r="AR311" s="46">
        <f t="shared" si="234"/>
        <v>0</v>
      </c>
      <c r="AT311" s="246" t="s">
        <v>60</v>
      </c>
      <c r="AU311" s="60"/>
      <c r="AV311" s="60"/>
      <c r="AW311" s="60"/>
      <c r="AX311" s="60"/>
    </row>
    <row r="312" spans="1:56" ht="18.75" hidden="1" customHeight="1">
      <c r="A312" s="9">
        <v>0</v>
      </c>
      <c r="B312" s="388"/>
      <c r="C312" s="150" t="s">
        <v>18</v>
      </c>
      <c r="D312" s="151">
        <v>0.5</v>
      </c>
      <c r="E312" s="81"/>
      <c r="F312" s="258">
        <f>ROUND(F311*$D312,0)</f>
        <v>0</v>
      </c>
      <c r="G312" s="258">
        <f>ROUND(G311*$D312,0)</f>
        <v>0</v>
      </c>
      <c r="H312" s="258">
        <f>ROUND(H311*$D312,0)</f>
        <v>0</v>
      </c>
      <c r="I312" s="258">
        <f>ROUND(I311*$D312,0)</f>
        <v>0</v>
      </c>
      <c r="J312" s="258">
        <f>ROUND(J311*$D312,0)</f>
        <v>0</v>
      </c>
      <c r="K312" s="258">
        <f t="shared" ref="K312:P312" si="278">ROUND(K311*$D312,0)</f>
        <v>0</v>
      </c>
      <c r="L312" s="258">
        <f t="shared" si="278"/>
        <v>0</v>
      </c>
      <c r="M312" s="258">
        <f t="shared" si="278"/>
        <v>0</v>
      </c>
      <c r="N312" s="258">
        <f t="shared" si="278"/>
        <v>0</v>
      </c>
      <c r="O312" s="258">
        <f t="shared" si="278"/>
        <v>0</v>
      </c>
      <c r="P312" s="258">
        <f t="shared" si="278"/>
        <v>0</v>
      </c>
      <c r="Q312" s="258">
        <f t="shared" ref="Q312:AI312" si="279">ROUND(Q311*$D312,0)</f>
        <v>0</v>
      </c>
      <c r="R312" s="258">
        <f t="shared" si="279"/>
        <v>0</v>
      </c>
      <c r="S312" s="258">
        <f t="shared" si="279"/>
        <v>0</v>
      </c>
      <c r="T312" s="258">
        <f t="shared" si="279"/>
        <v>0</v>
      </c>
      <c r="U312" s="258">
        <f t="shared" si="279"/>
        <v>0</v>
      </c>
      <c r="V312" s="258">
        <f t="shared" si="279"/>
        <v>0</v>
      </c>
      <c r="W312" s="258">
        <f t="shared" si="279"/>
        <v>0</v>
      </c>
      <c r="X312" s="258">
        <f t="shared" si="279"/>
        <v>0</v>
      </c>
      <c r="Y312" s="258">
        <f t="shared" si="279"/>
        <v>0</v>
      </c>
      <c r="Z312" s="258">
        <f t="shared" si="279"/>
        <v>0</v>
      </c>
      <c r="AA312" s="258">
        <f t="shared" si="279"/>
        <v>0</v>
      </c>
      <c r="AB312" s="258">
        <f t="shared" si="279"/>
        <v>0</v>
      </c>
      <c r="AC312" s="258">
        <f t="shared" si="279"/>
        <v>0</v>
      </c>
      <c r="AD312" s="258">
        <f t="shared" si="279"/>
        <v>0</v>
      </c>
      <c r="AE312" s="258">
        <f t="shared" si="279"/>
        <v>0</v>
      </c>
      <c r="AF312" s="258">
        <f t="shared" si="279"/>
        <v>0</v>
      </c>
      <c r="AG312" s="258">
        <f t="shared" si="279"/>
        <v>0</v>
      </c>
      <c r="AH312" s="258">
        <f t="shared" si="279"/>
        <v>0</v>
      </c>
      <c r="AI312" s="258">
        <f t="shared" si="279"/>
        <v>0</v>
      </c>
      <c r="AJ312" s="258">
        <f>ROUND(AJ311*$D312,0)</f>
        <v>0</v>
      </c>
      <c r="AK312" s="130">
        <f>SUM(F312:AJ312)</f>
        <v>0</v>
      </c>
      <c r="AL312" s="32"/>
      <c r="AM312" s="32"/>
      <c r="AO312" s="227">
        <v>0</v>
      </c>
      <c r="AP312" s="42">
        <f t="shared" si="251"/>
        <v>0</v>
      </c>
      <c r="AQ312" s="14" t="str">
        <f t="shared" si="236"/>
        <v>二次漏れ数（廃却）</v>
      </c>
      <c r="AR312" s="47">
        <f t="shared" si="234"/>
        <v>0</v>
      </c>
      <c r="AT312" s="246" t="s">
        <v>60</v>
      </c>
      <c r="AU312" s="60"/>
      <c r="AV312" s="60"/>
      <c r="AW312" s="60"/>
      <c r="AX312" s="60"/>
    </row>
    <row r="313" spans="1:56" ht="18.75" hidden="1" customHeight="1">
      <c r="A313" s="9"/>
      <c r="B313" s="388"/>
      <c r="C313" s="373" t="s">
        <v>153</v>
      </c>
      <c r="D313" s="374"/>
      <c r="E313" s="375"/>
      <c r="F313" s="258"/>
      <c r="G313" s="258"/>
      <c r="H313" s="258"/>
      <c r="I313" s="258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  <c r="AD313" s="258"/>
      <c r="AE313" s="258"/>
      <c r="AF313" s="258"/>
      <c r="AG313" s="258"/>
      <c r="AH313" s="258"/>
      <c r="AI313" s="258"/>
      <c r="AJ313" s="258"/>
      <c r="AK313" s="377"/>
      <c r="AL313" s="31"/>
      <c r="AM313" s="31"/>
      <c r="AO313" s="227"/>
      <c r="AP313" s="42"/>
      <c r="AQ313" s="372" t="str">
        <f t="shared" si="236"/>
        <v>圧検在庫</v>
      </c>
      <c r="AR313" s="358"/>
      <c r="AT313" s="246"/>
      <c r="AU313" s="60"/>
      <c r="AV313" s="60"/>
      <c r="AW313" s="60"/>
      <c r="AX313" s="60"/>
    </row>
    <row r="314" spans="1:56" ht="18.75" hidden="1" customHeight="1">
      <c r="A314" s="9">
        <v>1</v>
      </c>
      <c r="B314" s="384"/>
      <c r="C314" s="135" t="s">
        <v>19</v>
      </c>
      <c r="D314" s="136">
        <f>1-D309</f>
        <v>0.92</v>
      </c>
      <c r="E314" s="90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255"/>
      <c r="AE314" s="255"/>
      <c r="AF314" s="255"/>
      <c r="AG314" s="255"/>
      <c r="AH314" s="255"/>
      <c r="AI314" s="255"/>
      <c r="AJ314" s="255"/>
      <c r="AK314" s="117">
        <f>SUM(E314:AJ314)</f>
        <v>0</v>
      </c>
      <c r="AL314" s="82">
        <f>ROUNDUP(AY314*1.1,0)</f>
        <v>498</v>
      </c>
      <c r="AM314" s="82">
        <f>ROUNDUP(AZ314*1.1,0)</f>
        <v>0</v>
      </c>
      <c r="AN314" s="211"/>
      <c r="AO314" s="227"/>
      <c r="AP314" s="42">
        <f>AP312</f>
        <v>0</v>
      </c>
      <c r="AQ314" s="11" t="str">
        <f t="shared" si="236"/>
        <v>Ｌ３加工計画</v>
      </c>
      <c r="AR314" s="48">
        <f t="shared" si="234"/>
        <v>0</v>
      </c>
      <c r="AT314" s="248" t="s">
        <v>61</v>
      </c>
      <c r="AU314" s="60"/>
      <c r="AV314" s="60"/>
      <c r="AW314" s="60"/>
      <c r="AX314" s="60"/>
      <c r="AY314" s="12">
        <f>AY369</f>
        <v>452</v>
      </c>
      <c r="AZ314" s="12">
        <f>AZ369</f>
        <v>0</v>
      </c>
    </row>
    <row r="315" spans="1:56" ht="18.75" hidden="1" customHeight="1">
      <c r="A315" s="9">
        <v>1</v>
      </c>
      <c r="B315" s="384"/>
      <c r="C315" s="109" t="s">
        <v>48</v>
      </c>
      <c r="D315" s="109"/>
      <c r="E315" s="7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  <c r="AD315" s="257"/>
      <c r="AE315" s="257"/>
      <c r="AF315" s="257"/>
      <c r="AG315" s="257"/>
      <c r="AH315" s="257"/>
      <c r="AI315" s="257"/>
      <c r="AJ315" s="257"/>
      <c r="AK315" s="104">
        <f>SUM(F315:AJ315)</f>
        <v>0</v>
      </c>
      <c r="AL315" s="112"/>
      <c r="AM315" s="112"/>
      <c r="AN315" s="207"/>
      <c r="AO315" s="227"/>
      <c r="AP315" s="42">
        <f t="shared" si="251"/>
        <v>0</v>
      </c>
      <c r="AQ315" s="19" t="str">
        <f t="shared" si="236"/>
        <v>組立計画</v>
      </c>
      <c r="AR315" s="49">
        <f t="shared" si="234"/>
        <v>0</v>
      </c>
      <c r="AT315" s="63" t="s">
        <v>62</v>
      </c>
      <c r="AU315" s="60"/>
      <c r="AV315" s="60"/>
      <c r="AW315" s="60"/>
      <c r="AX315" s="60"/>
    </row>
    <row r="316" spans="1:56" ht="18.75" hidden="1" customHeight="1">
      <c r="A316" s="9">
        <v>1</v>
      </c>
      <c r="B316" s="388"/>
      <c r="C316" s="111" t="s">
        <v>66</v>
      </c>
      <c r="D316" s="111"/>
      <c r="E316" s="74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  <c r="AA316" s="267"/>
      <c r="AB316" s="267"/>
      <c r="AC316" s="267"/>
      <c r="AD316" s="267"/>
      <c r="AE316" s="267"/>
      <c r="AF316" s="267"/>
      <c r="AG316" s="267"/>
      <c r="AH316" s="267"/>
      <c r="AI316" s="267"/>
      <c r="AJ316" s="267"/>
      <c r="AK316" s="107">
        <f>SUM(F316:AJ316)</f>
        <v>0</v>
      </c>
      <c r="AL316" s="75"/>
      <c r="AM316" s="75"/>
      <c r="AN316" s="207"/>
      <c r="AO316" s="227"/>
      <c r="AP316" s="42">
        <f t="shared" si="251"/>
        <v>0</v>
      </c>
      <c r="AQ316" s="20" t="str">
        <f t="shared" si="236"/>
        <v>ＳＰ</v>
      </c>
      <c r="AR316" s="50">
        <f t="shared" si="234"/>
        <v>0</v>
      </c>
      <c r="AT316" s="63" t="s">
        <v>62</v>
      </c>
      <c r="AU316" s="60"/>
      <c r="AV316" s="60"/>
      <c r="AW316" s="60"/>
      <c r="AX316" s="60"/>
    </row>
    <row r="317" spans="1:56" ht="18.75" hidden="1" customHeight="1">
      <c r="A317" s="9">
        <v>1</v>
      </c>
      <c r="B317" s="326"/>
      <c r="C317" s="152" t="s">
        <v>21</v>
      </c>
      <c r="D317" s="152"/>
      <c r="E317" s="67"/>
      <c r="F317" s="259">
        <f t="shared" ref="F317:AJ317" si="280">SUBTOTAL(9,L315:L316)</f>
        <v>0</v>
      </c>
      <c r="G317" s="259">
        <f t="shared" si="280"/>
        <v>0</v>
      </c>
      <c r="H317" s="259">
        <f t="shared" si="280"/>
        <v>0</v>
      </c>
      <c r="I317" s="259">
        <f t="shared" si="280"/>
        <v>0</v>
      </c>
      <c r="J317" s="259">
        <f t="shared" si="280"/>
        <v>0</v>
      </c>
      <c r="K317" s="259">
        <f t="shared" si="280"/>
        <v>0</v>
      </c>
      <c r="L317" s="259">
        <f t="shared" si="280"/>
        <v>0</v>
      </c>
      <c r="M317" s="259">
        <f t="shared" si="280"/>
        <v>0</v>
      </c>
      <c r="N317" s="259">
        <f t="shared" si="280"/>
        <v>0</v>
      </c>
      <c r="O317" s="259">
        <f t="shared" si="280"/>
        <v>0</v>
      </c>
      <c r="P317" s="259">
        <f t="shared" si="280"/>
        <v>0</v>
      </c>
      <c r="Q317" s="259">
        <f t="shared" si="280"/>
        <v>0</v>
      </c>
      <c r="R317" s="259">
        <f t="shared" si="280"/>
        <v>0</v>
      </c>
      <c r="S317" s="259">
        <f t="shared" si="280"/>
        <v>0</v>
      </c>
      <c r="T317" s="259">
        <f t="shared" si="280"/>
        <v>0</v>
      </c>
      <c r="U317" s="259">
        <f t="shared" si="280"/>
        <v>0</v>
      </c>
      <c r="V317" s="259">
        <f t="shared" si="280"/>
        <v>0</v>
      </c>
      <c r="W317" s="259">
        <f t="shared" si="280"/>
        <v>0</v>
      </c>
      <c r="X317" s="259">
        <f t="shared" si="280"/>
        <v>0</v>
      </c>
      <c r="Y317" s="259">
        <f t="shared" si="280"/>
        <v>0</v>
      </c>
      <c r="Z317" s="259">
        <f t="shared" si="280"/>
        <v>0</v>
      </c>
      <c r="AA317" s="259">
        <f t="shared" si="280"/>
        <v>0</v>
      </c>
      <c r="AB317" s="259">
        <f t="shared" si="280"/>
        <v>0</v>
      </c>
      <c r="AC317" s="259">
        <f t="shared" si="280"/>
        <v>0</v>
      </c>
      <c r="AD317" s="259">
        <f t="shared" si="280"/>
        <v>0</v>
      </c>
      <c r="AE317" s="259">
        <f t="shared" si="280"/>
        <v>0</v>
      </c>
      <c r="AF317" s="259">
        <f t="shared" si="280"/>
        <v>0</v>
      </c>
      <c r="AG317" s="259">
        <f t="shared" si="280"/>
        <v>0</v>
      </c>
      <c r="AH317" s="259">
        <f t="shared" si="280"/>
        <v>0</v>
      </c>
      <c r="AI317" s="259">
        <f t="shared" si="280"/>
        <v>0</v>
      </c>
      <c r="AJ317" s="259">
        <f t="shared" si="280"/>
        <v>0</v>
      </c>
      <c r="AK317" s="131">
        <f>SUM(F317:AJ317)</f>
        <v>0</v>
      </c>
      <c r="AL317" s="32"/>
      <c r="AM317" s="32"/>
      <c r="AO317" s="227"/>
      <c r="AP317" s="42">
        <f t="shared" si="251"/>
        <v>0</v>
      </c>
      <c r="AQ317" s="21" t="str">
        <f t="shared" si="236"/>
        <v>解体</v>
      </c>
      <c r="AR317" s="51">
        <f t="shared" si="234"/>
        <v>0</v>
      </c>
      <c r="AT317" s="246" t="s">
        <v>60</v>
      </c>
      <c r="AU317" s="60"/>
      <c r="AV317" s="60"/>
      <c r="AW317" s="60"/>
      <c r="AX317" s="60"/>
    </row>
    <row r="318" spans="1:56" ht="18.75" hidden="1" customHeight="1">
      <c r="A318" s="9">
        <v>1</v>
      </c>
      <c r="B318" s="379"/>
      <c r="C318" s="153" t="s">
        <v>22</v>
      </c>
      <c r="D318" s="153"/>
      <c r="E318" s="68"/>
      <c r="F318" s="260">
        <f t="shared" ref="F318:AJ318" si="281">E318+F314-F317</f>
        <v>0</v>
      </c>
      <c r="G318" s="260">
        <f t="shared" si="281"/>
        <v>0</v>
      </c>
      <c r="H318" s="260">
        <f t="shared" si="281"/>
        <v>0</v>
      </c>
      <c r="I318" s="260">
        <f t="shared" si="281"/>
        <v>0</v>
      </c>
      <c r="J318" s="260">
        <f t="shared" si="281"/>
        <v>0</v>
      </c>
      <c r="K318" s="260">
        <f t="shared" si="281"/>
        <v>0</v>
      </c>
      <c r="L318" s="260">
        <f t="shared" si="281"/>
        <v>0</v>
      </c>
      <c r="M318" s="260">
        <f t="shared" si="281"/>
        <v>0</v>
      </c>
      <c r="N318" s="260">
        <f t="shared" si="281"/>
        <v>0</v>
      </c>
      <c r="O318" s="260">
        <f t="shared" si="281"/>
        <v>0</v>
      </c>
      <c r="P318" s="260">
        <f t="shared" si="281"/>
        <v>0</v>
      </c>
      <c r="Q318" s="260">
        <f t="shared" si="281"/>
        <v>0</v>
      </c>
      <c r="R318" s="260">
        <f t="shared" si="281"/>
        <v>0</v>
      </c>
      <c r="S318" s="260">
        <f t="shared" si="281"/>
        <v>0</v>
      </c>
      <c r="T318" s="260">
        <f t="shared" si="281"/>
        <v>0</v>
      </c>
      <c r="U318" s="260">
        <f t="shared" si="281"/>
        <v>0</v>
      </c>
      <c r="V318" s="260">
        <f t="shared" si="281"/>
        <v>0</v>
      </c>
      <c r="W318" s="260">
        <f t="shared" si="281"/>
        <v>0</v>
      </c>
      <c r="X318" s="260">
        <f t="shared" si="281"/>
        <v>0</v>
      </c>
      <c r="Y318" s="260">
        <f t="shared" si="281"/>
        <v>0</v>
      </c>
      <c r="Z318" s="260">
        <f t="shared" si="281"/>
        <v>0</v>
      </c>
      <c r="AA318" s="260">
        <f t="shared" si="281"/>
        <v>0</v>
      </c>
      <c r="AB318" s="260">
        <f t="shared" si="281"/>
        <v>0</v>
      </c>
      <c r="AC318" s="260">
        <f t="shared" si="281"/>
        <v>0</v>
      </c>
      <c r="AD318" s="260">
        <f t="shared" si="281"/>
        <v>0</v>
      </c>
      <c r="AE318" s="260">
        <f t="shared" si="281"/>
        <v>0</v>
      </c>
      <c r="AF318" s="260">
        <f t="shared" si="281"/>
        <v>0</v>
      </c>
      <c r="AG318" s="260">
        <f t="shared" si="281"/>
        <v>0</v>
      </c>
      <c r="AH318" s="260">
        <f t="shared" si="281"/>
        <v>0</v>
      </c>
      <c r="AI318" s="260">
        <f t="shared" si="281"/>
        <v>0</v>
      </c>
      <c r="AJ318" s="260">
        <f t="shared" si="281"/>
        <v>0</v>
      </c>
      <c r="AK318" s="132"/>
      <c r="AL318" s="32"/>
      <c r="AM318" s="32"/>
      <c r="AO318" s="227"/>
      <c r="AP318" s="42">
        <f t="shared" si="251"/>
        <v>0</v>
      </c>
      <c r="AQ318" s="22" t="str">
        <f t="shared" si="236"/>
        <v>解体在庫</v>
      </c>
      <c r="AR318" s="52">
        <f t="shared" si="234"/>
        <v>0</v>
      </c>
      <c r="AT318" s="246" t="s">
        <v>60</v>
      </c>
      <c r="AU318" s="60"/>
      <c r="AV318" s="60"/>
      <c r="AW318" s="60"/>
      <c r="AX318" s="60"/>
    </row>
    <row r="319" spans="1:56" ht="19.5" hidden="1" customHeight="1" thickBot="1">
      <c r="A319" s="9">
        <v>1</v>
      </c>
      <c r="B319" s="380"/>
      <c r="C319" s="138" t="s">
        <v>23</v>
      </c>
      <c r="D319" s="138"/>
      <c r="E319" s="215"/>
      <c r="F319" s="262">
        <f t="shared" ref="F319:AJ319" si="282">E319+F314-F315-F316</f>
        <v>0</v>
      </c>
      <c r="G319" s="262">
        <f t="shared" si="282"/>
        <v>0</v>
      </c>
      <c r="H319" s="262">
        <f t="shared" si="282"/>
        <v>0</v>
      </c>
      <c r="I319" s="262">
        <f t="shared" si="282"/>
        <v>0</v>
      </c>
      <c r="J319" s="262">
        <f t="shared" si="282"/>
        <v>0</v>
      </c>
      <c r="K319" s="262">
        <f t="shared" si="282"/>
        <v>0</v>
      </c>
      <c r="L319" s="262">
        <f t="shared" si="282"/>
        <v>0</v>
      </c>
      <c r="M319" s="262">
        <f t="shared" si="282"/>
        <v>0</v>
      </c>
      <c r="N319" s="262">
        <f t="shared" si="282"/>
        <v>0</v>
      </c>
      <c r="O319" s="262">
        <f t="shared" si="282"/>
        <v>0</v>
      </c>
      <c r="P319" s="262">
        <f t="shared" si="282"/>
        <v>0</v>
      </c>
      <c r="Q319" s="262">
        <f t="shared" si="282"/>
        <v>0</v>
      </c>
      <c r="R319" s="262">
        <f t="shared" si="282"/>
        <v>0</v>
      </c>
      <c r="S319" s="262">
        <f t="shared" si="282"/>
        <v>0</v>
      </c>
      <c r="T319" s="262">
        <f t="shared" si="282"/>
        <v>0</v>
      </c>
      <c r="U319" s="262">
        <f t="shared" si="282"/>
        <v>0</v>
      </c>
      <c r="V319" s="262">
        <f t="shared" si="282"/>
        <v>0</v>
      </c>
      <c r="W319" s="262">
        <f t="shared" si="282"/>
        <v>0</v>
      </c>
      <c r="X319" s="262">
        <f t="shared" si="282"/>
        <v>0</v>
      </c>
      <c r="Y319" s="262">
        <f t="shared" si="282"/>
        <v>0</v>
      </c>
      <c r="Z319" s="262">
        <f t="shared" si="282"/>
        <v>0</v>
      </c>
      <c r="AA319" s="262">
        <f t="shared" si="282"/>
        <v>0</v>
      </c>
      <c r="AB319" s="262">
        <f t="shared" si="282"/>
        <v>0</v>
      </c>
      <c r="AC319" s="262">
        <f t="shared" si="282"/>
        <v>0</v>
      </c>
      <c r="AD319" s="262">
        <f t="shared" si="282"/>
        <v>0</v>
      </c>
      <c r="AE319" s="262">
        <f t="shared" si="282"/>
        <v>0</v>
      </c>
      <c r="AF319" s="262">
        <f t="shared" si="282"/>
        <v>0</v>
      </c>
      <c r="AG319" s="262">
        <f t="shared" si="282"/>
        <v>0</v>
      </c>
      <c r="AH319" s="262">
        <f t="shared" si="282"/>
        <v>0</v>
      </c>
      <c r="AI319" s="262">
        <f t="shared" si="282"/>
        <v>0</v>
      </c>
      <c r="AJ319" s="262">
        <f t="shared" si="282"/>
        <v>0</v>
      </c>
      <c r="AK319" s="222">
        <f>AJ319</f>
        <v>0</v>
      </c>
      <c r="AL319" s="33"/>
      <c r="AM319" s="33"/>
      <c r="AN319" s="9">
        <f>AK319-AL315</f>
        <v>0</v>
      </c>
      <c r="AO319" s="227">
        <f>AJ319/50</f>
        <v>0</v>
      </c>
      <c r="AP319" s="53">
        <f t="shared" si="251"/>
        <v>0</v>
      </c>
      <c r="AQ319" s="24" t="str">
        <f t="shared" si="236"/>
        <v>完成品在庫</v>
      </c>
      <c r="AR319" s="54">
        <f t="shared" si="234"/>
        <v>0</v>
      </c>
      <c r="AT319" s="246" t="s">
        <v>60</v>
      </c>
      <c r="AU319" s="60"/>
      <c r="AV319" s="60"/>
      <c r="AW319" s="60"/>
      <c r="AX319" s="60"/>
      <c r="BD319" s="250">
        <f>MIN(F319:AJ319)</f>
        <v>0</v>
      </c>
    </row>
    <row r="320" spans="1:56" ht="19.5" hidden="1" customHeight="1">
      <c r="A320" s="9">
        <v>1</v>
      </c>
      <c r="B320" s="393"/>
      <c r="C320" s="101" t="s">
        <v>12</v>
      </c>
      <c r="D320" s="101"/>
      <c r="E320" s="88"/>
      <c r="F320" s="263"/>
      <c r="G320" s="263"/>
      <c r="H320" s="263"/>
      <c r="I320" s="263"/>
      <c r="J320" s="263"/>
      <c r="K320" s="263"/>
      <c r="L320" s="263"/>
      <c r="M320" s="263"/>
      <c r="N320" s="263"/>
      <c r="O320" s="263"/>
      <c r="P320" s="263"/>
      <c r="Q320" s="263"/>
      <c r="R320" s="263"/>
      <c r="S320" s="263"/>
      <c r="T320" s="263"/>
      <c r="U320" s="263"/>
      <c r="V320" s="263"/>
      <c r="W320" s="263"/>
      <c r="X320" s="263"/>
      <c r="Y320" s="263"/>
      <c r="Z320" s="263"/>
      <c r="AA320" s="263"/>
      <c r="AB320" s="263"/>
      <c r="AC320" s="263"/>
      <c r="AD320" s="263"/>
      <c r="AE320" s="263"/>
      <c r="AF320" s="263"/>
      <c r="AG320" s="263"/>
      <c r="AH320" s="263"/>
      <c r="AI320" s="263"/>
      <c r="AJ320" s="263"/>
      <c r="AK320" s="166">
        <f>SUM(E320:AJ320)</f>
        <v>0</v>
      </c>
      <c r="AL320" s="198">
        <f>ROUNDUP(AL327/0.92,0)</f>
        <v>292</v>
      </c>
      <c r="AM320" s="198">
        <f>ROUNDUP(AM327/0.92,0)</f>
        <v>894</v>
      </c>
      <c r="AN320" s="251"/>
      <c r="AO320" s="227"/>
      <c r="AP320" s="40">
        <f>B320</f>
        <v>0</v>
      </c>
      <c r="AQ320" s="29" t="str">
        <f t="shared" si="236"/>
        <v>素材納入計画</v>
      </c>
      <c r="AR320" s="41">
        <f t="shared" si="234"/>
        <v>0</v>
      </c>
      <c r="AT320" s="247" t="s">
        <v>59</v>
      </c>
      <c r="AU320" s="60"/>
      <c r="AV320" s="60"/>
      <c r="AW320" s="60"/>
      <c r="AX320" s="60"/>
    </row>
    <row r="321" spans="1:56" ht="19.5" hidden="1" customHeight="1">
      <c r="A321" s="9">
        <v>1</v>
      </c>
      <c r="B321" s="326"/>
      <c r="C321" s="145" t="s">
        <v>125</v>
      </c>
      <c r="D321" s="154"/>
      <c r="E321" s="35"/>
      <c r="F321" s="397">
        <f t="shared" ref="F321:AJ321" si="283">E321+F320-F322</f>
        <v>0</v>
      </c>
      <c r="G321" s="397">
        <f t="shared" si="283"/>
        <v>0</v>
      </c>
      <c r="H321" s="397">
        <f t="shared" si="283"/>
        <v>0</v>
      </c>
      <c r="I321" s="397">
        <f t="shared" si="283"/>
        <v>0</v>
      </c>
      <c r="J321" s="397">
        <f t="shared" si="283"/>
        <v>0</v>
      </c>
      <c r="K321" s="397">
        <f t="shared" si="283"/>
        <v>0</v>
      </c>
      <c r="L321" s="397">
        <f t="shared" si="283"/>
        <v>0</v>
      </c>
      <c r="M321" s="397">
        <f t="shared" si="283"/>
        <v>0</v>
      </c>
      <c r="N321" s="397">
        <f t="shared" si="283"/>
        <v>0</v>
      </c>
      <c r="O321" s="397">
        <f t="shared" si="283"/>
        <v>0</v>
      </c>
      <c r="P321" s="397">
        <f t="shared" si="283"/>
        <v>0</v>
      </c>
      <c r="Q321" s="397">
        <f t="shared" si="283"/>
        <v>0</v>
      </c>
      <c r="R321" s="397">
        <f t="shared" si="283"/>
        <v>0</v>
      </c>
      <c r="S321" s="397">
        <f t="shared" si="283"/>
        <v>0</v>
      </c>
      <c r="T321" s="397">
        <f t="shared" si="283"/>
        <v>0</v>
      </c>
      <c r="U321" s="397">
        <f t="shared" si="283"/>
        <v>0</v>
      </c>
      <c r="V321" s="397">
        <f t="shared" si="283"/>
        <v>0</v>
      </c>
      <c r="W321" s="397">
        <f t="shared" si="283"/>
        <v>0</v>
      </c>
      <c r="X321" s="397">
        <f t="shared" si="283"/>
        <v>0</v>
      </c>
      <c r="Y321" s="397">
        <f t="shared" si="283"/>
        <v>0</v>
      </c>
      <c r="Z321" s="397">
        <f t="shared" si="283"/>
        <v>0</v>
      </c>
      <c r="AA321" s="397">
        <f t="shared" si="283"/>
        <v>0</v>
      </c>
      <c r="AB321" s="397">
        <f t="shared" si="283"/>
        <v>0</v>
      </c>
      <c r="AC321" s="397">
        <f t="shared" si="283"/>
        <v>0</v>
      </c>
      <c r="AD321" s="397">
        <f t="shared" si="283"/>
        <v>0</v>
      </c>
      <c r="AE321" s="397">
        <f t="shared" si="283"/>
        <v>0</v>
      </c>
      <c r="AF321" s="397">
        <f t="shared" si="283"/>
        <v>0</v>
      </c>
      <c r="AG321" s="397">
        <f t="shared" si="283"/>
        <v>0</v>
      </c>
      <c r="AH321" s="397">
        <f t="shared" si="283"/>
        <v>0</v>
      </c>
      <c r="AI321" s="397">
        <f t="shared" si="283"/>
        <v>0</v>
      </c>
      <c r="AJ321" s="397">
        <f t="shared" si="283"/>
        <v>0</v>
      </c>
      <c r="AK321" s="171">
        <f>AJ321</f>
        <v>0</v>
      </c>
      <c r="AL321" s="32"/>
      <c r="AM321" s="32"/>
      <c r="AO321" s="227"/>
      <c r="AP321" s="42">
        <f t="shared" si="251"/>
        <v>0</v>
      </c>
      <c r="AQ321" s="14" t="str">
        <f t="shared" si="236"/>
        <v>素材在庫計画</v>
      </c>
      <c r="AR321" s="43">
        <f t="shared" si="234"/>
        <v>0</v>
      </c>
      <c r="AT321" s="246" t="s">
        <v>60</v>
      </c>
      <c r="AU321" s="60"/>
      <c r="AV321" s="60"/>
      <c r="AW321" s="60"/>
      <c r="AX321" s="60"/>
    </row>
    <row r="322" spans="1:56" ht="18.75" hidden="1" customHeight="1">
      <c r="A322" s="9">
        <v>1</v>
      </c>
      <c r="B322" s="326"/>
      <c r="C322" s="135" t="s">
        <v>14</v>
      </c>
      <c r="D322" s="135"/>
      <c r="E322" s="90"/>
      <c r="F322" s="255"/>
      <c r="G322" s="255"/>
      <c r="H322" s="255"/>
      <c r="I322" s="255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  <c r="AD322" s="255"/>
      <c r="AE322" s="255"/>
      <c r="AF322" s="255"/>
      <c r="AG322" s="255"/>
      <c r="AH322" s="255"/>
      <c r="AI322" s="255"/>
      <c r="AJ322" s="255"/>
      <c r="AK322" s="167">
        <f>SUM(E322:AJ322)</f>
        <v>0</v>
      </c>
      <c r="AL322" s="123"/>
      <c r="AM322" s="123"/>
      <c r="AN322" s="211"/>
      <c r="AO322" s="227"/>
      <c r="AP322" s="42">
        <f t="shared" si="251"/>
        <v>0</v>
      </c>
      <c r="AQ322" s="16" t="str">
        <f t="shared" si="236"/>
        <v>圧検加工計画</v>
      </c>
      <c r="AR322" s="44">
        <f t="shared" si="234"/>
        <v>0</v>
      </c>
      <c r="AT322" s="248" t="s">
        <v>61</v>
      </c>
      <c r="AU322" s="60"/>
      <c r="AV322" s="60"/>
      <c r="AW322" s="60"/>
      <c r="AX322" s="60"/>
    </row>
    <row r="323" spans="1:56" ht="18.75" hidden="1" customHeight="1">
      <c r="A323" s="9">
        <v>0</v>
      </c>
      <c r="B323" s="388"/>
      <c r="C323" s="146" t="s">
        <v>15</v>
      </c>
      <c r="D323" s="147">
        <v>0.08</v>
      </c>
      <c r="E323" s="80"/>
      <c r="F323" s="257">
        <f>ROUND(F322*$D323,0)</f>
        <v>0</v>
      </c>
      <c r="G323" s="257">
        <f>ROUND(G322*$D323,0)</f>
        <v>0</v>
      </c>
      <c r="H323" s="257">
        <f>ROUND(H322*$D323,0)</f>
        <v>0</v>
      </c>
      <c r="I323" s="257">
        <f>ROUND(I322*$D323,0)</f>
        <v>0</v>
      </c>
      <c r="J323" s="257">
        <f>ROUND(J322*$D323,0)</f>
        <v>0</v>
      </c>
      <c r="K323" s="257">
        <f t="shared" ref="K323:P323" si="284">ROUND(K322*$D323,0)</f>
        <v>0</v>
      </c>
      <c r="L323" s="257">
        <f t="shared" si="284"/>
        <v>0</v>
      </c>
      <c r="M323" s="257">
        <f t="shared" si="284"/>
        <v>0</v>
      </c>
      <c r="N323" s="257">
        <f t="shared" si="284"/>
        <v>0</v>
      </c>
      <c r="O323" s="257">
        <f t="shared" si="284"/>
        <v>0</v>
      </c>
      <c r="P323" s="257">
        <f t="shared" si="284"/>
        <v>0</v>
      </c>
      <c r="Q323" s="257">
        <f t="shared" ref="Q323:AI323" si="285">ROUND(Q322*$D323,0)</f>
        <v>0</v>
      </c>
      <c r="R323" s="257">
        <f t="shared" si="285"/>
        <v>0</v>
      </c>
      <c r="S323" s="257">
        <f t="shared" si="285"/>
        <v>0</v>
      </c>
      <c r="T323" s="257">
        <f t="shared" si="285"/>
        <v>0</v>
      </c>
      <c r="U323" s="257">
        <f t="shared" si="285"/>
        <v>0</v>
      </c>
      <c r="V323" s="257">
        <f t="shared" si="285"/>
        <v>0</v>
      </c>
      <c r="W323" s="257">
        <f t="shared" si="285"/>
        <v>0</v>
      </c>
      <c r="X323" s="257">
        <f t="shared" si="285"/>
        <v>0</v>
      </c>
      <c r="Y323" s="257">
        <f t="shared" si="285"/>
        <v>0</v>
      </c>
      <c r="Z323" s="257">
        <f t="shared" si="285"/>
        <v>0</v>
      </c>
      <c r="AA323" s="257">
        <f t="shared" si="285"/>
        <v>0</v>
      </c>
      <c r="AB323" s="257">
        <f t="shared" si="285"/>
        <v>0</v>
      </c>
      <c r="AC323" s="257">
        <f t="shared" si="285"/>
        <v>0</v>
      </c>
      <c r="AD323" s="257">
        <f t="shared" si="285"/>
        <v>0</v>
      </c>
      <c r="AE323" s="257">
        <f t="shared" si="285"/>
        <v>0</v>
      </c>
      <c r="AF323" s="257">
        <f t="shared" si="285"/>
        <v>0</v>
      </c>
      <c r="AG323" s="257">
        <f t="shared" si="285"/>
        <v>0</v>
      </c>
      <c r="AH323" s="257">
        <f t="shared" si="285"/>
        <v>0</v>
      </c>
      <c r="AI323" s="257">
        <f t="shared" si="285"/>
        <v>0</v>
      </c>
      <c r="AJ323" s="257">
        <f>ROUND(AJ322*$D323,0)</f>
        <v>0</v>
      </c>
      <c r="AK323" s="338">
        <f>SUM(F323:AJ323)</f>
        <v>0</v>
      </c>
      <c r="AL323" s="32"/>
      <c r="AM323" s="32"/>
      <c r="AO323" s="227">
        <v>55</v>
      </c>
      <c r="AP323" s="42">
        <f t="shared" si="251"/>
        <v>0</v>
      </c>
      <c r="AQ323" s="17" t="str">
        <f t="shared" si="236"/>
        <v>一次漏れ数</v>
      </c>
      <c r="AR323" s="45">
        <f t="shared" si="234"/>
        <v>0</v>
      </c>
      <c r="AT323" s="246" t="s">
        <v>60</v>
      </c>
      <c r="AU323" s="60"/>
      <c r="AV323" s="60"/>
      <c r="AW323" s="60"/>
      <c r="AX323" s="60"/>
    </row>
    <row r="324" spans="1:56" ht="18.75" hidden="1" customHeight="1">
      <c r="A324" s="9">
        <v>0</v>
      </c>
      <c r="B324" s="388"/>
      <c r="C324" s="148" t="s">
        <v>16</v>
      </c>
      <c r="D324" s="149"/>
      <c r="E324" s="66"/>
      <c r="F324" s="255">
        <f t="shared" ref="F324:AJ324" si="286">E324+F323-F325</f>
        <v>0</v>
      </c>
      <c r="G324" s="255">
        <f t="shared" si="286"/>
        <v>0</v>
      </c>
      <c r="H324" s="255">
        <f t="shared" si="286"/>
        <v>0</v>
      </c>
      <c r="I324" s="255">
        <f t="shared" si="286"/>
        <v>0</v>
      </c>
      <c r="J324" s="255">
        <f t="shared" si="286"/>
        <v>0</v>
      </c>
      <c r="K324" s="255">
        <f t="shared" si="286"/>
        <v>0</v>
      </c>
      <c r="L324" s="255">
        <f t="shared" si="286"/>
        <v>0</v>
      </c>
      <c r="M324" s="255">
        <f t="shared" si="286"/>
        <v>0</v>
      </c>
      <c r="N324" s="255">
        <f t="shared" si="286"/>
        <v>0</v>
      </c>
      <c r="O324" s="255">
        <f t="shared" si="286"/>
        <v>0</v>
      </c>
      <c r="P324" s="255">
        <f t="shared" si="286"/>
        <v>0</v>
      </c>
      <c r="Q324" s="255">
        <f t="shared" si="286"/>
        <v>0</v>
      </c>
      <c r="R324" s="255">
        <f t="shared" si="286"/>
        <v>0</v>
      </c>
      <c r="S324" s="255">
        <f t="shared" si="286"/>
        <v>0</v>
      </c>
      <c r="T324" s="255">
        <f t="shared" si="286"/>
        <v>0</v>
      </c>
      <c r="U324" s="255">
        <f t="shared" si="286"/>
        <v>0</v>
      </c>
      <c r="V324" s="255">
        <f t="shared" si="286"/>
        <v>0</v>
      </c>
      <c r="W324" s="255">
        <f t="shared" si="286"/>
        <v>0</v>
      </c>
      <c r="X324" s="255">
        <f t="shared" si="286"/>
        <v>0</v>
      </c>
      <c r="Y324" s="255">
        <f t="shared" si="286"/>
        <v>0</v>
      </c>
      <c r="Z324" s="255">
        <f t="shared" si="286"/>
        <v>0</v>
      </c>
      <c r="AA324" s="255">
        <f t="shared" si="286"/>
        <v>0</v>
      </c>
      <c r="AB324" s="255">
        <f t="shared" si="286"/>
        <v>0</v>
      </c>
      <c r="AC324" s="255">
        <f t="shared" si="286"/>
        <v>0</v>
      </c>
      <c r="AD324" s="255">
        <f t="shared" si="286"/>
        <v>0</v>
      </c>
      <c r="AE324" s="255">
        <f t="shared" si="286"/>
        <v>0</v>
      </c>
      <c r="AF324" s="255">
        <f t="shared" si="286"/>
        <v>0</v>
      </c>
      <c r="AG324" s="255">
        <f t="shared" si="286"/>
        <v>0</v>
      </c>
      <c r="AH324" s="255">
        <f t="shared" si="286"/>
        <v>0</v>
      </c>
      <c r="AI324" s="255">
        <f t="shared" si="286"/>
        <v>0</v>
      </c>
      <c r="AJ324" s="255">
        <f t="shared" si="286"/>
        <v>0</v>
      </c>
      <c r="AK324" s="340">
        <f>AJ324</f>
        <v>0</v>
      </c>
      <c r="AL324" s="32"/>
      <c r="AM324" s="32"/>
      <c r="AO324" s="227">
        <v>55</v>
      </c>
      <c r="AP324" s="42">
        <f t="shared" si="251"/>
        <v>0</v>
      </c>
      <c r="AQ324" s="18" t="str">
        <f t="shared" si="236"/>
        <v>一次漏れ在庫</v>
      </c>
      <c r="AR324" s="46">
        <f t="shared" si="234"/>
        <v>0</v>
      </c>
      <c r="AT324" s="246" t="s">
        <v>60</v>
      </c>
      <c r="AU324" s="60"/>
      <c r="AV324" s="60"/>
      <c r="AW324" s="60"/>
      <c r="AX324" s="60"/>
    </row>
    <row r="325" spans="1:56" ht="18.75" hidden="1" customHeight="1">
      <c r="A325" s="9">
        <v>0</v>
      </c>
      <c r="B325" s="388"/>
      <c r="C325" s="148" t="s">
        <v>17</v>
      </c>
      <c r="D325" s="149"/>
      <c r="E325" s="80"/>
      <c r="F325" s="255"/>
      <c r="G325" s="255"/>
      <c r="H325" s="255"/>
      <c r="I325" s="255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  <c r="AF325" s="255"/>
      <c r="AG325" s="255"/>
      <c r="AH325" s="255"/>
      <c r="AI325" s="255"/>
      <c r="AJ325" s="255"/>
      <c r="AK325" s="340">
        <f>SUM(F325:AJ325)</f>
        <v>0</v>
      </c>
      <c r="AL325" s="32"/>
      <c r="AM325" s="32"/>
      <c r="AO325" s="227">
        <v>0</v>
      </c>
      <c r="AP325" s="42">
        <f t="shared" si="251"/>
        <v>0</v>
      </c>
      <c r="AQ325" s="18" t="str">
        <f t="shared" si="236"/>
        <v>二次圧検計画</v>
      </c>
      <c r="AR325" s="46">
        <f t="shared" si="234"/>
        <v>0</v>
      </c>
      <c r="AT325" s="246" t="s">
        <v>60</v>
      </c>
      <c r="AU325" s="60"/>
      <c r="AV325" s="60"/>
      <c r="AW325" s="60"/>
      <c r="AX325" s="60"/>
    </row>
    <row r="326" spans="1:56" ht="18.75" hidden="1" customHeight="1">
      <c r="A326" s="9">
        <v>0</v>
      </c>
      <c r="B326" s="388"/>
      <c r="C326" s="150" t="s">
        <v>18</v>
      </c>
      <c r="D326" s="151">
        <v>0.5</v>
      </c>
      <c r="E326" s="81"/>
      <c r="F326" s="258">
        <f>ROUND(F325*$D326,0)</f>
        <v>0</v>
      </c>
      <c r="G326" s="258">
        <f>ROUND(G325*$D326,0)</f>
        <v>0</v>
      </c>
      <c r="H326" s="258">
        <f>ROUND(H325*$D326,0)</f>
        <v>0</v>
      </c>
      <c r="I326" s="258">
        <f>ROUND(I325*$D326,0)</f>
        <v>0</v>
      </c>
      <c r="J326" s="258">
        <f>ROUND(J325*$D326,0)</f>
        <v>0</v>
      </c>
      <c r="K326" s="258">
        <f t="shared" ref="K326:P326" si="287">ROUND(K325*$D326,0)</f>
        <v>0</v>
      </c>
      <c r="L326" s="258">
        <f t="shared" si="287"/>
        <v>0</v>
      </c>
      <c r="M326" s="258">
        <f t="shared" si="287"/>
        <v>0</v>
      </c>
      <c r="N326" s="258">
        <f t="shared" si="287"/>
        <v>0</v>
      </c>
      <c r="O326" s="258">
        <f t="shared" si="287"/>
        <v>0</v>
      </c>
      <c r="P326" s="258">
        <f t="shared" si="287"/>
        <v>0</v>
      </c>
      <c r="Q326" s="258">
        <f t="shared" ref="Q326:AI326" si="288">ROUND(Q325*$D326,0)</f>
        <v>0</v>
      </c>
      <c r="R326" s="258">
        <f t="shared" si="288"/>
        <v>0</v>
      </c>
      <c r="S326" s="258">
        <f t="shared" si="288"/>
        <v>0</v>
      </c>
      <c r="T326" s="258">
        <f t="shared" si="288"/>
        <v>0</v>
      </c>
      <c r="U326" s="258">
        <f t="shared" si="288"/>
        <v>0</v>
      </c>
      <c r="V326" s="258">
        <f t="shared" si="288"/>
        <v>0</v>
      </c>
      <c r="W326" s="258">
        <f t="shared" si="288"/>
        <v>0</v>
      </c>
      <c r="X326" s="258">
        <f t="shared" si="288"/>
        <v>0</v>
      </c>
      <c r="Y326" s="258">
        <f t="shared" si="288"/>
        <v>0</v>
      </c>
      <c r="Z326" s="258">
        <f t="shared" si="288"/>
        <v>0</v>
      </c>
      <c r="AA326" s="258">
        <f t="shared" si="288"/>
        <v>0</v>
      </c>
      <c r="AB326" s="258">
        <f t="shared" si="288"/>
        <v>0</v>
      </c>
      <c r="AC326" s="258">
        <f t="shared" si="288"/>
        <v>0</v>
      </c>
      <c r="AD326" s="258">
        <f t="shared" si="288"/>
        <v>0</v>
      </c>
      <c r="AE326" s="258">
        <f t="shared" si="288"/>
        <v>0</v>
      </c>
      <c r="AF326" s="258">
        <f t="shared" si="288"/>
        <v>0</v>
      </c>
      <c r="AG326" s="258">
        <f t="shared" si="288"/>
        <v>0</v>
      </c>
      <c r="AH326" s="258">
        <f t="shared" si="288"/>
        <v>0</v>
      </c>
      <c r="AI326" s="258">
        <f t="shared" si="288"/>
        <v>0</v>
      </c>
      <c r="AJ326" s="258">
        <f>ROUND(AJ325*$D326,0)</f>
        <v>0</v>
      </c>
      <c r="AK326" s="342">
        <f>SUM(F326:AJ326)</f>
        <v>0</v>
      </c>
      <c r="AL326" s="32"/>
      <c r="AM326" s="32"/>
      <c r="AO326" s="227">
        <v>0</v>
      </c>
      <c r="AP326" s="42">
        <f t="shared" si="251"/>
        <v>0</v>
      </c>
      <c r="AQ326" s="14" t="str">
        <f t="shared" si="236"/>
        <v>二次漏れ数（廃却）</v>
      </c>
      <c r="AR326" s="47">
        <f t="shared" si="234"/>
        <v>0</v>
      </c>
      <c r="AT326" s="246" t="s">
        <v>60</v>
      </c>
      <c r="AU326" s="60"/>
      <c r="AV326" s="60"/>
      <c r="AW326" s="60"/>
      <c r="AX326" s="60"/>
    </row>
    <row r="327" spans="1:56" ht="18.75" hidden="1" customHeight="1">
      <c r="A327" s="9">
        <v>1</v>
      </c>
      <c r="B327" s="384"/>
      <c r="C327" s="135" t="s">
        <v>19</v>
      </c>
      <c r="D327" s="136">
        <f>1-D323</f>
        <v>0.92</v>
      </c>
      <c r="E327" s="90"/>
      <c r="F327" s="255">
        <f>(F322-F323)+(F325-F326)</f>
        <v>0</v>
      </c>
      <c r="G327" s="255">
        <f>(G322-G323)+(G325-G326)</f>
        <v>0</v>
      </c>
      <c r="H327" s="255">
        <f>(H322-H323)+(H325-H326)</f>
        <v>0</v>
      </c>
      <c r="I327" s="255">
        <f>(I322-I323)+(I325-I326)</f>
        <v>0</v>
      </c>
      <c r="J327" s="255">
        <f>(J322-J323)+(J325-J326)</f>
        <v>0</v>
      </c>
      <c r="K327" s="255">
        <f t="shared" ref="K327:P327" si="289">(K322-K323)+(K325-K326)</f>
        <v>0</v>
      </c>
      <c r="L327" s="255">
        <f t="shared" si="289"/>
        <v>0</v>
      </c>
      <c r="M327" s="255">
        <f t="shared" si="289"/>
        <v>0</v>
      </c>
      <c r="N327" s="255">
        <f t="shared" si="289"/>
        <v>0</v>
      </c>
      <c r="O327" s="255">
        <f t="shared" si="289"/>
        <v>0</v>
      </c>
      <c r="P327" s="255">
        <f t="shared" si="289"/>
        <v>0</v>
      </c>
      <c r="Q327" s="255">
        <f t="shared" ref="Q327:AI327" si="290">(Q322-Q323)+(Q325-Q326)</f>
        <v>0</v>
      </c>
      <c r="R327" s="255">
        <f t="shared" si="290"/>
        <v>0</v>
      </c>
      <c r="S327" s="255">
        <f t="shared" si="290"/>
        <v>0</v>
      </c>
      <c r="T327" s="255">
        <f t="shared" si="290"/>
        <v>0</v>
      </c>
      <c r="U327" s="255">
        <f t="shared" si="290"/>
        <v>0</v>
      </c>
      <c r="V327" s="255">
        <f t="shared" si="290"/>
        <v>0</v>
      </c>
      <c r="W327" s="255">
        <f t="shared" si="290"/>
        <v>0</v>
      </c>
      <c r="X327" s="255">
        <f t="shared" si="290"/>
        <v>0</v>
      </c>
      <c r="Y327" s="255">
        <f t="shared" si="290"/>
        <v>0</v>
      </c>
      <c r="Z327" s="255">
        <f t="shared" si="290"/>
        <v>0</v>
      </c>
      <c r="AA327" s="255">
        <f t="shared" si="290"/>
        <v>0</v>
      </c>
      <c r="AB327" s="255">
        <f t="shared" si="290"/>
        <v>0</v>
      </c>
      <c r="AC327" s="255">
        <f t="shared" si="290"/>
        <v>0</v>
      </c>
      <c r="AD327" s="255">
        <f t="shared" si="290"/>
        <v>0</v>
      </c>
      <c r="AE327" s="255">
        <f t="shared" si="290"/>
        <v>0</v>
      </c>
      <c r="AF327" s="255">
        <f t="shared" si="290"/>
        <v>0</v>
      </c>
      <c r="AG327" s="255">
        <f t="shared" si="290"/>
        <v>0</v>
      </c>
      <c r="AH327" s="255">
        <f t="shared" si="290"/>
        <v>0</v>
      </c>
      <c r="AI327" s="255">
        <f t="shared" si="290"/>
        <v>0</v>
      </c>
      <c r="AJ327" s="255">
        <f>(AJ322-AJ323)+(AJ325-AJ326)</f>
        <v>0</v>
      </c>
      <c r="AK327" s="167">
        <f>SUM(E327:AJ327)</f>
        <v>0</v>
      </c>
      <c r="AL327" s="82">
        <f>ROUNDUP(AY327*1.1,0)</f>
        <v>268</v>
      </c>
      <c r="AM327" s="82">
        <f>ROUNDUP(AZ327*1.1,0)</f>
        <v>822</v>
      </c>
      <c r="AN327" s="211"/>
      <c r="AO327" s="227"/>
      <c r="AP327" s="42">
        <f t="shared" si="251"/>
        <v>0</v>
      </c>
      <c r="AQ327" s="11" t="str">
        <f t="shared" si="236"/>
        <v>Ｌ３加工計画</v>
      </c>
      <c r="AR327" s="48">
        <f t="shared" si="234"/>
        <v>0</v>
      </c>
      <c r="AT327" s="248" t="s">
        <v>61</v>
      </c>
      <c r="AU327" s="60"/>
      <c r="AV327" s="60"/>
      <c r="AW327" s="60"/>
      <c r="AX327" s="60"/>
      <c r="AY327" s="12">
        <f>AY370</f>
        <v>243</v>
      </c>
      <c r="AZ327" s="12">
        <f>AZ370</f>
        <v>747</v>
      </c>
    </row>
    <row r="328" spans="1:56" ht="18.75" hidden="1" customHeight="1">
      <c r="A328" s="9">
        <v>1</v>
      </c>
      <c r="B328" s="384"/>
      <c r="C328" s="109" t="s">
        <v>48</v>
      </c>
      <c r="D328" s="109"/>
      <c r="E328" s="7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  <c r="AD328" s="257"/>
      <c r="AE328" s="257"/>
      <c r="AF328" s="257"/>
      <c r="AG328" s="257"/>
      <c r="AH328" s="257"/>
      <c r="AI328" s="257"/>
      <c r="AJ328" s="257"/>
      <c r="AK328" s="168">
        <f>SUM(F328:AJ328)</f>
        <v>0</v>
      </c>
      <c r="AL328" s="112"/>
      <c r="AM328" s="112"/>
      <c r="AN328" s="207"/>
      <c r="AO328" s="227"/>
      <c r="AP328" s="42">
        <f t="shared" si="251"/>
        <v>0</v>
      </c>
      <c r="AQ328" s="19" t="str">
        <f t="shared" si="236"/>
        <v>組立計画</v>
      </c>
      <c r="AR328" s="49">
        <f t="shared" si="234"/>
        <v>0</v>
      </c>
      <c r="AT328" s="63" t="s">
        <v>62</v>
      </c>
      <c r="AU328" s="60"/>
      <c r="AV328" s="60"/>
      <c r="AW328" s="60"/>
      <c r="AX328" s="60"/>
    </row>
    <row r="329" spans="1:56" ht="18.75" hidden="1" customHeight="1">
      <c r="A329" s="9">
        <v>1</v>
      </c>
      <c r="B329" s="388"/>
      <c r="C329" s="111" t="s">
        <v>66</v>
      </c>
      <c r="D329" s="111"/>
      <c r="E329" s="74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  <c r="AD329" s="267"/>
      <c r="AE329" s="267"/>
      <c r="AF329" s="267"/>
      <c r="AG329" s="267"/>
      <c r="AH329" s="267"/>
      <c r="AI329" s="267"/>
      <c r="AJ329" s="267"/>
      <c r="AK329" s="107">
        <f>SUM(F329:AJ329)</f>
        <v>0</v>
      </c>
      <c r="AL329" s="75"/>
      <c r="AM329" s="75"/>
      <c r="AN329" s="207"/>
      <c r="AO329" s="227"/>
      <c r="AP329" s="42">
        <f t="shared" si="251"/>
        <v>0</v>
      </c>
      <c r="AQ329" s="20" t="str">
        <f t="shared" si="236"/>
        <v>ＳＰ</v>
      </c>
      <c r="AR329" s="50">
        <f t="shared" si="234"/>
        <v>0</v>
      </c>
      <c r="AT329" s="63" t="s">
        <v>62</v>
      </c>
      <c r="AU329" s="60"/>
      <c r="AV329" s="60"/>
      <c r="AW329" s="60"/>
      <c r="AX329" s="60"/>
    </row>
    <row r="330" spans="1:56" ht="18.75" hidden="1" customHeight="1">
      <c r="A330" s="9">
        <v>1</v>
      </c>
      <c r="B330" s="326"/>
      <c r="C330" s="152" t="s">
        <v>21</v>
      </c>
      <c r="D330" s="152"/>
      <c r="E330" s="67"/>
      <c r="F330" s="259">
        <f t="shared" ref="F330:AJ330" si="291">SUBTOTAL(9,L328:L329)</f>
        <v>0</v>
      </c>
      <c r="G330" s="259">
        <f t="shared" si="291"/>
        <v>0</v>
      </c>
      <c r="H330" s="259">
        <f t="shared" si="291"/>
        <v>0</v>
      </c>
      <c r="I330" s="259">
        <f t="shared" si="291"/>
        <v>0</v>
      </c>
      <c r="J330" s="259">
        <f t="shared" si="291"/>
        <v>0</v>
      </c>
      <c r="K330" s="259">
        <f t="shared" si="291"/>
        <v>0</v>
      </c>
      <c r="L330" s="259">
        <f t="shared" si="291"/>
        <v>0</v>
      </c>
      <c r="M330" s="259">
        <f t="shared" si="291"/>
        <v>0</v>
      </c>
      <c r="N330" s="259">
        <f t="shared" si="291"/>
        <v>0</v>
      </c>
      <c r="O330" s="259">
        <f t="shared" si="291"/>
        <v>0</v>
      </c>
      <c r="P330" s="259">
        <f t="shared" si="291"/>
        <v>0</v>
      </c>
      <c r="Q330" s="259">
        <f t="shared" si="291"/>
        <v>0</v>
      </c>
      <c r="R330" s="259">
        <f t="shared" si="291"/>
        <v>0</v>
      </c>
      <c r="S330" s="259">
        <f t="shared" si="291"/>
        <v>0</v>
      </c>
      <c r="T330" s="259">
        <f t="shared" si="291"/>
        <v>0</v>
      </c>
      <c r="U330" s="259">
        <f t="shared" si="291"/>
        <v>0</v>
      </c>
      <c r="V330" s="259">
        <f t="shared" si="291"/>
        <v>0</v>
      </c>
      <c r="W330" s="259">
        <f t="shared" si="291"/>
        <v>0</v>
      </c>
      <c r="X330" s="259">
        <f t="shared" si="291"/>
        <v>0</v>
      </c>
      <c r="Y330" s="259">
        <f t="shared" si="291"/>
        <v>0</v>
      </c>
      <c r="Z330" s="259">
        <f t="shared" si="291"/>
        <v>0</v>
      </c>
      <c r="AA330" s="259">
        <f t="shared" si="291"/>
        <v>0</v>
      </c>
      <c r="AB330" s="259">
        <f t="shared" si="291"/>
        <v>0</v>
      </c>
      <c r="AC330" s="259">
        <f t="shared" si="291"/>
        <v>0</v>
      </c>
      <c r="AD330" s="259">
        <f t="shared" si="291"/>
        <v>0</v>
      </c>
      <c r="AE330" s="259">
        <f t="shared" si="291"/>
        <v>0</v>
      </c>
      <c r="AF330" s="259">
        <f t="shared" si="291"/>
        <v>0</v>
      </c>
      <c r="AG330" s="259">
        <f t="shared" si="291"/>
        <v>0</v>
      </c>
      <c r="AH330" s="259">
        <f t="shared" si="291"/>
        <v>0</v>
      </c>
      <c r="AI330" s="259">
        <f t="shared" si="291"/>
        <v>0</v>
      </c>
      <c r="AJ330" s="259">
        <f t="shared" si="291"/>
        <v>0</v>
      </c>
      <c r="AK330" s="131">
        <f>SUM(F330:AJ330)</f>
        <v>0</v>
      </c>
      <c r="AL330" s="32"/>
      <c r="AM330" s="32"/>
      <c r="AO330" s="227"/>
      <c r="AP330" s="42">
        <f t="shared" si="251"/>
        <v>0</v>
      </c>
      <c r="AQ330" s="21" t="str">
        <f t="shared" si="236"/>
        <v>解体</v>
      </c>
      <c r="AR330" s="51">
        <f t="shared" si="234"/>
        <v>0</v>
      </c>
      <c r="AT330" s="246" t="s">
        <v>60</v>
      </c>
      <c r="AU330" s="60"/>
      <c r="AV330" s="60"/>
      <c r="AW330" s="60"/>
      <c r="AX330" s="60"/>
    </row>
    <row r="331" spans="1:56" ht="18.75" hidden="1" customHeight="1">
      <c r="A331" s="9">
        <v>1</v>
      </c>
      <c r="B331" s="379"/>
      <c r="C331" s="153" t="s">
        <v>22</v>
      </c>
      <c r="D331" s="153"/>
      <c r="E331" s="68"/>
      <c r="F331" s="260">
        <f t="shared" ref="F331:AJ331" si="292">E331+F327-F330</f>
        <v>0</v>
      </c>
      <c r="G331" s="260">
        <f t="shared" si="292"/>
        <v>0</v>
      </c>
      <c r="H331" s="260">
        <f t="shared" si="292"/>
        <v>0</v>
      </c>
      <c r="I331" s="260">
        <f t="shared" si="292"/>
        <v>0</v>
      </c>
      <c r="J331" s="260">
        <f t="shared" si="292"/>
        <v>0</v>
      </c>
      <c r="K331" s="260">
        <f t="shared" si="292"/>
        <v>0</v>
      </c>
      <c r="L331" s="260">
        <f t="shared" si="292"/>
        <v>0</v>
      </c>
      <c r="M331" s="260">
        <f t="shared" si="292"/>
        <v>0</v>
      </c>
      <c r="N331" s="260">
        <f t="shared" si="292"/>
        <v>0</v>
      </c>
      <c r="O331" s="260">
        <f t="shared" si="292"/>
        <v>0</v>
      </c>
      <c r="P331" s="260">
        <f t="shared" si="292"/>
        <v>0</v>
      </c>
      <c r="Q331" s="260">
        <f t="shared" si="292"/>
        <v>0</v>
      </c>
      <c r="R331" s="260">
        <f t="shared" si="292"/>
        <v>0</v>
      </c>
      <c r="S331" s="260">
        <f t="shared" si="292"/>
        <v>0</v>
      </c>
      <c r="T331" s="260">
        <f t="shared" si="292"/>
        <v>0</v>
      </c>
      <c r="U331" s="260">
        <f t="shared" si="292"/>
        <v>0</v>
      </c>
      <c r="V331" s="260">
        <f t="shared" si="292"/>
        <v>0</v>
      </c>
      <c r="W331" s="260">
        <f t="shared" si="292"/>
        <v>0</v>
      </c>
      <c r="X331" s="260">
        <f t="shared" si="292"/>
        <v>0</v>
      </c>
      <c r="Y331" s="260">
        <f t="shared" si="292"/>
        <v>0</v>
      </c>
      <c r="Z331" s="260">
        <f t="shared" si="292"/>
        <v>0</v>
      </c>
      <c r="AA331" s="260">
        <f t="shared" si="292"/>
        <v>0</v>
      </c>
      <c r="AB331" s="260">
        <f t="shared" si="292"/>
        <v>0</v>
      </c>
      <c r="AC331" s="260">
        <f t="shared" si="292"/>
        <v>0</v>
      </c>
      <c r="AD331" s="260">
        <f t="shared" si="292"/>
        <v>0</v>
      </c>
      <c r="AE331" s="260">
        <f t="shared" si="292"/>
        <v>0</v>
      </c>
      <c r="AF331" s="260">
        <f t="shared" si="292"/>
        <v>0</v>
      </c>
      <c r="AG331" s="260">
        <f t="shared" si="292"/>
        <v>0</v>
      </c>
      <c r="AH331" s="260">
        <f t="shared" si="292"/>
        <v>0</v>
      </c>
      <c r="AI331" s="260">
        <f t="shared" si="292"/>
        <v>0</v>
      </c>
      <c r="AJ331" s="260">
        <f t="shared" si="292"/>
        <v>0</v>
      </c>
      <c r="AK331" s="132"/>
      <c r="AL331" s="32"/>
      <c r="AM331" s="32"/>
      <c r="AO331" s="227"/>
      <c r="AP331" s="42">
        <f t="shared" si="251"/>
        <v>0</v>
      </c>
      <c r="AQ331" s="22" t="str">
        <f t="shared" si="236"/>
        <v>解体在庫</v>
      </c>
      <c r="AR331" s="52">
        <f t="shared" si="234"/>
        <v>0</v>
      </c>
      <c r="AT331" s="246" t="s">
        <v>60</v>
      </c>
      <c r="AU331" s="60"/>
      <c r="AV331" s="60"/>
      <c r="AW331" s="60"/>
      <c r="AX331" s="60"/>
    </row>
    <row r="332" spans="1:56" ht="19.5" hidden="1" customHeight="1" thickBot="1">
      <c r="A332" s="9">
        <v>1</v>
      </c>
      <c r="B332" s="380"/>
      <c r="C332" s="138" t="s">
        <v>23</v>
      </c>
      <c r="D332" s="138"/>
      <c r="E332" s="215"/>
      <c r="F332" s="262">
        <f t="shared" ref="F332:AJ332" si="293">E332+F327-F328-F329</f>
        <v>0</v>
      </c>
      <c r="G332" s="262">
        <f t="shared" si="293"/>
        <v>0</v>
      </c>
      <c r="H332" s="262">
        <f t="shared" si="293"/>
        <v>0</v>
      </c>
      <c r="I332" s="262">
        <f t="shared" si="293"/>
        <v>0</v>
      </c>
      <c r="J332" s="262">
        <f t="shared" si="293"/>
        <v>0</v>
      </c>
      <c r="K332" s="262">
        <f t="shared" si="293"/>
        <v>0</v>
      </c>
      <c r="L332" s="262">
        <f t="shared" si="293"/>
        <v>0</v>
      </c>
      <c r="M332" s="262">
        <f t="shared" si="293"/>
        <v>0</v>
      </c>
      <c r="N332" s="262">
        <f t="shared" si="293"/>
        <v>0</v>
      </c>
      <c r="O332" s="262">
        <f t="shared" si="293"/>
        <v>0</v>
      </c>
      <c r="P332" s="262">
        <f t="shared" si="293"/>
        <v>0</v>
      </c>
      <c r="Q332" s="262">
        <f t="shared" si="293"/>
        <v>0</v>
      </c>
      <c r="R332" s="262">
        <f t="shared" si="293"/>
        <v>0</v>
      </c>
      <c r="S332" s="262">
        <f t="shared" si="293"/>
        <v>0</v>
      </c>
      <c r="T332" s="262">
        <f t="shared" si="293"/>
        <v>0</v>
      </c>
      <c r="U332" s="262">
        <f t="shared" si="293"/>
        <v>0</v>
      </c>
      <c r="V332" s="262">
        <f t="shared" si="293"/>
        <v>0</v>
      </c>
      <c r="W332" s="262">
        <f t="shared" si="293"/>
        <v>0</v>
      </c>
      <c r="X332" s="262">
        <f t="shared" si="293"/>
        <v>0</v>
      </c>
      <c r="Y332" s="262">
        <f t="shared" si="293"/>
        <v>0</v>
      </c>
      <c r="Z332" s="262">
        <f t="shared" si="293"/>
        <v>0</v>
      </c>
      <c r="AA332" s="262">
        <f t="shared" si="293"/>
        <v>0</v>
      </c>
      <c r="AB332" s="262">
        <f t="shared" si="293"/>
        <v>0</v>
      </c>
      <c r="AC332" s="262">
        <f t="shared" si="293"/>
        <v>0</v>
      </c>
      <c r="AD332" s="262">
        <f t="shared" si="293"/>
        <v>0</v>
      </c>
      <c r="AE332" s="262">
        <f t="shared" si="293"/>
        <v>0</v>
      </c>
      <c r="AF332" s="262">
        <f t="shared" si="293"/>
        <v>0</v>
      </c>
      <c r="AG332" s="262">
        <f t="shared" si="293"/>
        <v>0</v>
      </c>
      <c r="AH332" s="262">
        <f t="shared" si="293"/>
        <v>0</v>
      </c>
      <c r="AI332" s="262">
        <f t="shared" si="293"/>
        <v>0</v>
      </c>
      <c r="AJ332" s="262">
        <f t="shared" si="293"/>
        <v>0</v>
      </c>
      <c r="AK332" s="249">
        <f>AJ332</f>
        <v>0</v>
      </c>
      <c r="AL332" s="33"/>
      <c r="AM332" s="33"/>
      <c r="AN332" s="9">
        <f>AK332-AL328</f>
        <v>0</v>
      </c>
      <c r="AO332" s="227">
        <f>AJ332/50</f>
        <v>0</v>
      </c>
      <c r="AP332" s="53">
        <f t="shared" si="251"/>
        <v>0</v>
      </c>
      <c r="AQ332" s="24" t="str">
        <f t="shared" si="236"/>
        <v>完成品在庫</v>
      </c>
      <c r="AR332" s="54">
        <f t="shared" si="234"/>
        <v>0</v>
      </c>
      <c r="AT332" s="246" t="s">
        <v>60</v>
      </c>
      <c r="AU332" s="60"/>
      <c r="AV332" s="60"/>
      <c r="AW332" s="60"/>
      <c r="AX332" s="60"/>
      <c r="BD332" s="250">
        <f>MIN(F332:AJ332)</f>
        <v>0</v>
      </c>
    </row>
    <row r="333" spans="1:56" ht="18.75" customHeight="1">
      <c r="A333" s="1">
        <v>1</v>
      </c>
      <c r="B333" s="4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192"/>
      <c r="AO333" s="227"/>
      <c r="AP333" s="55" t="s">
        <v>80</v>
      </c>
      <c r="AQ333" s="56"/>
      <c r="AR333" s="57"/>
      <c r="AT333" s="246" t="s">
        <v>60</v>
      </c>
      <c r="AU333" s="60"/>
      <c r="AV333" s="60"/>
      <c r="AW333" s="60"/>
      <c r="AX333" s="60"/>
    </row>
    <row r="334" spans="1:56" ht="18.75" customHeight="1">
      <c r="A334" s="1">
        <v>1</v>
      </c>
      <c r="B334" s="4"/>
      <c r="C334" s="540"/>
      <c r="D334" s="541"/>
      <c r="E334" s="542"/>
      <c r="F334" s="304">
        <f>F3</f>
        <v>45809</v>
      </c>
      <c r="G334" s="304">
        <f>G3</f>
        <v>45810</v>
      </c>
      <c r="H334" s="304">
        <f>H3</f>
        <v>45811</v>
      </c>
      <c r="I334" s="304">
        <f>I3</f>
        <v>45812</v>
      </c>
      <c r="J334" s="304">
        <f>J3</f>
        <v>45813</v>
      </c>
      <c r="K334" s="304">
        <f t="shared" ref="K334:P334" si="294">K3</f>
        <v>45814</v>
      </c>
      <c r="L334" s="304">
        <f t="shared" si="294"/>
        <v>45815</v>
      </c>
      <c r="M334" s="304">
        <f t="shared" si="294"/>
        <v>45816</v>
      </c>
      <c r="N334" s="304">
        <f t="shared" si="294"/>
        <v>45817</v>
      </c>
      <c r="O334" s="304">
        <f t="shared" si="294"/>
        <v>45818</v>
      </c>
      <c r="P334" s="304">
        <f t="shared" si="294"/>
        <v>45819</v>
      </c>
      <c r="Q334" s="304">
        <f t="shared" ref="Q334:AI334" si="295">Q3</f>
        <v>45820</v>
      </c>
      <c r="R334" s="304">
        <f t="shared" si="295"/>
        <v>45821</v>
      </c>
      <c r="S334" s="304">
        <f t="shared" si="295"/>
        <v>45822</v>
      </c>
      <c r="T334" s="304">
        <f t="shared" si="295"/>
        <v>45823</v>
      </c>
      <c r="U334" s="304">
        <f t="shared" si="295"/>
        <v>45824</v>
      </c>
      <c r="V334" s="304">
        <f t="shared" si="295"/>
        <v>45825</v>
      </c>
      <c r="W334" s="304">
        <f t="shared" si="295"/>
        <v>45826</v>
      </c>
      <c r="X334" s="304">
        <f t="shared" si="295"/>
        <v>45827</v>
      </c>
      <c r="Y334" s="304">
        <f t="shared" si="295"/>
        <v>45828</v>
      </c>
      <c r="Z334" s="304">
        <f t="shared" si="295"/>
        <v>45829</v>
      </c>
      <c r="AA334" s="304">
        <f t="shared" si="295"/>
        <v>45830</v>
      </c>
      <c r="AB334" s="304">
        <f t="shared" si="295"/>
        <v>45831</v>
      </c>
      <c r="AC334" s="304">
        <f t="shared" si="295"/>
        <v>45832</v>
      </c>
      <c r="AD334" s="304">
        <f t="shared" si="295"/>
        <v>45833</v>
      </c>
      <c r="AE334" s="304">
        <f t="shared" si="295"/>
        <v>45834</v>
      </c>
      <c r="AF334" s="304">
        <f t="shared" si="295"/>
        <v>45835</v>
      </c>
      <c r="AG334" s="304">
        <f t="shared" si="295"/>
        <v>45836</v>
      </c>
      <c r="AH334" s="304">
        <f t="shared" si="295"/>
        <v>45837</v>
      </c>
      <c r="AI334" s="304">
        <f t="shared" si="295"/>
        <v>45838</v>
      </c>
      <c r="AJ334" s="304">
        <f>AJ3</f>
        <v>45839</v>
      </c>
      <c r="AK334" s="546" t="s">
        <v>7</v>
      </c>
      <c r="AL334" s="548"/>
      <c r="AM334" s="548" t="s">
        <v>7</v>
      </c>
      <c r="AO334" s="227"/>
      <c r="AP334" s="55" t="str">
        <f t="shared" ref="AP334:AP341" si="296">AP333</f>
        <v>TOTAL</v>
      </c>
      <c r="AQ334" s="58"/>
      <c r="AR334" s="9"/>
      <c r="AT334" s="246" t="s">
        <v>60</v>
      </c>
      <c r="AU334" s="60"/>
      <c r="AV334" s="60"/>
      <c r="AW334" s="60"/>
      <c r="AX334" s="60"/>
    </row>
    <row r="335" spans="1:56" ht="19.5" customHeight="1" thickBot="1">
      <c r="A335" s="1">
        <v>1</v>
      </c>
      <c r="B335" s="4"/>
      <c r="C335" s="543"/>
      <c r="D335" s="544"/>
      <c r="E335" s="545"/>
      <c r="F335" s="305">
        <f t="shared" ref="F335:AJ335" si="297">E335+1</f>
        <v>1</v>
      </c>
      <c r="G335" s="305">
        <f t="shared" si="297"/>
        <v>2</v>
      </c>
      <c r="H335" s="305">
        <f t="shared" si="297"/>
        <v>3</v>
      </c>
      <c r="I335" s="305">
        <f t="shared" si="297"/>
        <v>4</v>
      </c>
      <c r="J335" s="305">
        <f t="shared" si="297"/>
        <v>5</v>
      </c>
      <c r="K335" s="305">
        <f t="shared" si="297"/>
        <v>6</v>
      </c>
      <c r="L335" s="305">
        <f t="shared" si="297"/>
        <v>7</v>
      </c>
      <c r="M335" s="305">
        <f t="shared" si="297"/>
        <v>8</v>
      </c>
      <c r="N335" s="305">
        <f t="shared" si="297"/>
        <v>9</v>
      </c>
      <c r="O335" s="305">
        <f t="shared" si="297"/>
        <v>10</v>
      </c>
      <c r="P335" s="305">
        <f t="shared" si="297"/>
        <v>11</v>
      </c>
      <c r="Q335" s="305">
        <f t="shared" si="297"/>
        <v>12</v>
      </c>
      <c r="R335" s="305">
        <f t="shared" si="297"/>
        <v>13</v>
      </c>
      <c r="S335" s="305">
        <f t="shared" si="297"/>
        <v>14</v>
      </c>
      <c r="T335" s="305">
        <f t="shared" si="297"/>
        <v>15</v>
      </c>
      <c r="U335" s="305">
        <f t="shared" si="297"/>
        <v>16</v>
      </c>
      <c r="V335" s="305">
        <f t="shared" si="297"/>
        <v>17</v>
      </c>
      <c r="W335" s="305">
        <f t="shared" si="297"/>
        <v>18</v>
      </c>
      <c r="X335" s="305">
        <f t="shared" si="297"/>
        <v>19</v>
      </c>
      <c r="Y335" s="305">
        <f t="shared" si="297"/>
        <v>20</v>
      </c>
      <c r="Z335" s="305">
        <f t="shared" si="297"/>
        <v>21</v>
      </c>
      <c r="AA335" s="305">
        <f t="shared" si="297"/>
        <v>22</v>
      </c>
      <c r="AB335" s="305">
        <f t="shared" si="297"/>
        <v>23</v>
      </c>
      <c r="AC335" s="305">
        <f t="shared" si="297"/>
        <v>24</v>
      </c>
      <c r="AD335" s="305">
        <f t="shared" si="297"/>
        <v>25</v>
      </c>
      <c r="AE335" s="305">
        <f t="shared" si="297"/>
        <v>26</v>
      </c>
      <c r="AF335" s="305">
        <f t="shared" si="297"/>
        <v>27</v>
      </c>
      <c r="AG335" s="305">
        <f t="shared" si="297"/>
        <v>28</v>
      </c>
      <c r="AH335" s="305">
        <f t="shared" si="297"/>
        <v>29</v>
      </c>
      <c r="AI335" s="305">
        <f t="shared" si="297"/>
        <v>30</v>
      </c>
      <c r="AJ335" s="305">
        <f t="shared" si="297"/>
        <v>31</v>
      </c>
      <c r="AK335" s="547"/>
      <c r="AL335" s="549"/>
      <c r="AM335" s="549"/>
      <c r="AO335" s="227"/>
      <c r="AP335" s="55" t="str">
        <f t="shared" si="296"/>
        <v>TOTAL</v>
      </c>
      <c r="AQ335" s="3"/>
      <c r="AT335" s="246" t="s">
        <v>60</v>
      </c>
      <c r="AU335" s="60"/>
      <c r="AV335" s="60"/>
      <c r="AW335" s="60"/>
      <c r="AX335" s="60"/>
    </row>
    <row r="336" spans="1:56" ht="19.5" customHeight="1" thickTop="1">
      <c r="A336" s="1">
        <v>1</v>
      </c>
      <c r="B336" s="4"/>
      <c r="C336" s="551" t="s">
        <v>26</v>
      </c>
      <c r="D336" s="552"/>
      <c r="E336" s="203">
        <f>SUMIFS(E5:E333,$C$5:$C$333,$C$336)</f>
        <v>0</v>
      </c>
      <c r="F336" s="195">
        <f>SUMIFS(F5:F43,$C$5:$C$43,$C$336)</f>
        <v>0</v>
      </c>
      <c r="G336" s="195">
        <f>SUMIFS(G5:G43,$C$5:$C$43,$C$336)</f>
        <v>0</v>
      </c>
      <c r="H336" s="195">
        <f>SUMIFS(H5:H43,$C$5:$C$43,$C$336)</f>
        <v>0</v>
      </c>
      <c r="I336" s="195">
        <f>SUMIFS(I5:I43,$C$5:$C$43,$C$336)</f>
        <v>0</v>
      </c>
      <c r="J336" s="195">
        <f>SUMIFS(J5:J43,$C$5:$C$43,$C$336)</f>
        <v>0</v>
      </c>
      <c r="K336" s="195">
        <f t="shared" ref="K336:P336" si="298">SUMIFS(K5:K43,$C$5:$C$43,$C$336)</f>
        <v>0</v>
      </c>
      <c r="L336" s="195">
        <f t="shared" si="298"/>
        <v>0</v>
      </c>
      <c r="M336" s="195">
        <f t="shared" si="298"/>
        <v>0</v>
      </c>
      <c r="N336" s="195">
        <f t="shared" si="298"/>
        <v>0</v>
      </c>
      <c r="O336" s="195">
        <f t="shared" si="298"/>
        <v>0</v>
      </c>
      <c r="P336" s="195">
        <f t="shared" si="298"/>
        <v>0</v>
      </c>
      <c r="Q336" s="195">
        <f t="shared" ref="Q336:AI336" si="299">SUMIFS(Q5:Q43,$C$5:$C$43,$C$336)</f>
        <v>0</v>
      </c>
      <c r="R336" s="195">
        <f t="shared" si="299"/>
        <v>0</v>
      </c>
      <c r="S336" s="195">
        <f t="shared" si="299"/>
        <v>0</v>
      </c>
      <c r="T336" s="195">
        <f t="shared" si="299"/>
        <v>0</v>
      </c>
      <c r="U336" s="195">
        <f t="shared" si="299"/>
        <v>0</v>
      </c>
      <c r="V336" s="195">
        <f t="shared" si="299"/>
        <v>0</v>
      </c>
      <c r="W336" s="195">
        <f t="shared" si="299"/>
        <v>0</v>
      </c>
      <c r="X336" s="195">
        <f t="shared" si="299"/>
        <v>0</v>
      </c>
      <c r="Y336" s="195">
        <f t="shared" si="299"/>
        <v>0</v>
      </c>
      <c r="Z336" s="195">
        <f t="shared" si="299"/>
        <v>0</v>
      </c>
      <c r="AA336" s="195">
        <f t="shared" si="299"/>
        <v>0</v>
      </c>
      <c r="AB336" s="195">
        <f t="shared" si="299"/>
        <v>0</v>
      </c>
      <c r="AC336" s="195">
        <f t="shared" si="299"/>
        <v>0</v>
      </c>
      <c r="AD336" s="195">
        <f t="shared" si="299"/>
        <v>0</v>
      </c>
      <c r="AE336" s="195">
        <f t="shared" si="299"/>
        <v>0</v>
      </c>
      <c r="AF336" s="195">
        <f t="shared" si="299"/>
        <v>0</v>
      </c>
      <c r="AG336" s="195">
        <f t="shared" si="299"/>
        <v>0</v>
      </c>
      <c r="AH336" s="195">
        <f t="shared" si="299"/>
        <v>0</v>
      </c>
      <c r="AI336" s="195">
        <f t="shared" si="299"/>
        <v>0</v>
      </c>
      <c r="AJ336" s="195">
        <f>SUMIFS(AJ5:AJ43,$C$5:$C$43,$C$336)</f>
        <v>0</v>
      </c>
      <c r="AK336" s="202">
        <f>SUMIFS(AK5:AK333,$C$5:$C$333,$C$336)</f>
        <v>0</v>
      </c>
      <c r="AL336" s="94">
        <f>SUMIFS(AL5:AL333,$C$5:$C$333,$C$336)</f>
        <v>16274</v>
      </c>
      <c r="AM336" s="94">
        <f>SUMIFS(AM5:AM333,$C$5:$C$333,$C$336)</f>
        <v>18768</v>
      </c>
      <c r="AN336" s="251"/>
      <c r="AO336" s="227"/>
      <c r="AP336" s="55" t="str">
        <f t="shared" si="296"/>
        <v>TOTAL</v>
      </c>
      <c r="AQ336" s="3"/>
      <c r="AT336" s="247" t="s">
        <v>59</v>
      </c>
      <c r="AU336" s="60"/>
      <c r="AV336" s="60"/>
      <c r="AW336" s="60"/>
      <c r="AX336" s="60"/>
    </row>
    <row r="337" spans="1:58" ht="19.5" customHeight="1">
      <c r="A337" s="1">
        <v>1</v>
      </c>
      <c r="B337" s="4"/>
      <c r="C337" s="553" t="s">
        <v>27</v>
      </c>
      <c r="D337" s="554"/>
      <c r="E337" s="275">
        <f t="shared" ref="E337:P337" si="300">SUMIFS(E4:E332,$C$5:$C$333,$C$337)</f>
        <v>0</v>
      </c>
      <c r="F337" s="335">
        <f t="shared" si="300"/>
        <v>0</v>
      </c>
      <c r="G337" s="335">
        <f t="shared" si="300"/>
        <v>0</v>
      </c>
      <c r="H337" s="335">
        <f t="shared" si="300"/>
        <v>0</v>
      </c>
      <c r="I337" s="335">
        <f t="shared" si="300"/>
        <v>0</v>
      </c>
      <c r="J337" s="335">
        <f t="shared" si="300"/>
        <v>0</v>
      </c>
      <c r="K337" s="335">
        <f t="shared" si="300"/>
        <v>0</v>
      </c>
      <c r="L337" s="335">
        <f t="shared" si="300"/>
        <v>0</v>
      </c>
      <c r="M337" s="335">
        <f t="shared" si="300"/>
        <v>0</v>
      </c>
      <c r="N337" s="335">
        <f t="shared" si="300"/>
        <v>0</v>
      </c>
      <c r="O337" s="335">
        <f t="shared" si="300"/>
        <v>0</v>
      </c>
      <c r="P337" s="335">
        <f t="shared" si="300"/>
        <v>0</v>
      </c>
      <c r="Q337" s="335">
        <f t="shared" ref="Q337:AI337" si="301">SUMIFS(Q4:Q332,$C$5:$C$333,$C$337)</f>
        <v>0</v>
      </c>
      <c r="R337" s="335">
        <f t="shared" si="301"/>
        <v>0</v>
      </c>
      <c r="S337" s="335">
        <f t="shared" si="301"/>
        <v>0</v>
      </c>
      <c r="T337" s="335">
        <f t="shared" si="301"/>
        <v>0</v>
      </c>
      <c r="U337" s="335">
        <f t="shared" si="301"/>
        <v>0</v>
      </c>
      <c r="V337" s="335">
        <f t="shared" si="301"/>
        <v>0</v>
      </c>
      <c r="W337" s="335">
        <f t="shared" si="301"/>
        <v>0</v>
      </c>
      <c r="X337" s="335">
        <f t="shared" si="301"/>
        <v>0</v>
      </c>
      <c r="Y337" s="335">
        <f t="shared" si="301"/>
        <v>0</v>
      </c>
      <c r="Z337" s="335">
        <f t="shared" si="301"/>
        <v>0</v>
      </c>
      <c r="AA337" s="335">
        <f t="shared" si="301"/>
        <v>0</v>
      </c>
      <c r="AB337" s="335">
        <f t="shared" si="301"/>
        <v>0</v>
      </c>
      <c r="AC337" s="335">
        <f t="shared" si="301"/>
        <v>0</v>
      </c>
      <c r="AD337" s="335">
        <f t="shared" si="301"/>
        <v>0</v>
      </c>
      <c r="AE337" s="335">
        <f t="shared" si="301"/>
        <v>0</v>
      </c>
      <c r="AF337" s="335">
        <f t="shared" si="301"/>
        <v>0</v>
      </c>
      <c r="AG337" s="335">
        <f t="shared" si="301"/>
        <v>0</v>
      </c>
      <c r="AH337" s="335">
        <f t="shared" si="301"/>
        <v>0</v>
      </c>
      <c r="AI337" s="335">
        <f t="shared" si="301"/>
        <v>0</v>
      </c>
      <c r="AJ337" s="335">
        <f>SUMIFS(AJ4:AJ332,$C$5:$C$333,$C$337)</f>
        <v>0</v>
      </c>
      <c r="AK337" s="205">
        <f>SUMIFS(AK4:AK332,$C$5:$C$333,$C$337)</f>
        <v>0</v>
      </c>
      <c r="AL337" s="127">
        <f>SUMIFS(AL5:AL333,$C$5:$C$333,$C$337)</f>
        <v>0</v>
      </c>
      <c r="AM337" s="32">
        <f>SUMIFS(AM5:AM333,$C$5:$C$333,$C$337)</f>
        <v>0</v>
      </c>
      <c r="AO337" s="227"/>
      <c r="AP337" s="55" t="str">
        <f t="shared" si="296"/>
        <v>TOTAL</v>
      </c>
      <c r="AQ337" s="3"/>
      <c r="AT337" s="246" t="s">
        <v>60</v>
      </c>
      <c r="AU337" s="60"/>
      <c r="AV337" s="60"/>
      <c r="AW337" s="60"/>
      <c r="AX337" s="60"/>
    </row>
    <row r="338" spans="1:58" ht="18.75" customHeight="1">
      <c r="A338" s="1">
        <v>1</v>
      </c>
      <c r="B338" s="4"/>
      <c r="C338" s="555" t="s">
        <v>28</v>
      </c>
      <c r="D338" s="556"/>
      <c r="E338" s="137"/>
      <c r="F338" s="196">
        <f t="shared" ref="F338:P338" si="302">SUMIFS(F5:F333,$C$5:$C$333,$C$338)</f>
        <v>0</v>
      </c>
      <c r="G338" s="196">
        <f t="shared" si="302"/>
        <v>216</v>
      </c>
      <c r="H338" s="196">
        <f t="shared" si="302"/>
        <v>230</v>
      </c>
      <c r="I338" s="196">
        <f t="shared" si="302"/>
        <v>230</v>
      </c>
      <c r="J338" s="196">
        <f t="shared" si="302"/>
        <v>230</v>
      </c>
      <c r="K338" s="196">
        <f t="shared" si="302"/>
        <v>216</v>
      </c>
      <c r="L338" s="196">
        <f t="shared" si="302"/>
        <v>0</v>
      </c>
      <c r="M338" s="196">
        <f t="shared" si="302"/>
        <v>0</v>
      </c>
      <c r="N338" s="196">
        <f t="shared" si="302"/>
        <v>216</v>
      </c>
      <c r="O338" s="196">
        <f t="shared" si="302"/>
        <v>230</v>
      </c>
      <c r="P338" s="196">
        <f t="shared" si="302"/>
        <v>230</v>
      </c>
      <c r="Q338" s="196">
        <f t="shared" ref="Q338:AI338" si="303">SUMIFS(Q5:Q333,$C$5:$C$333,$C$338)</f>
        <v>230</v>
      </c>
      <c r="R338" s="196">
        <f t="shared" si="303"/>
        <v>216</v>
      </c>
      <c r="S338" s="196">
        <f t="shared" si="303"/>
        <v>0</v>
      </c>
      <c r="T338" s="196">
        <f t="shared" si="303"/>
        <v>0</v>
      </c>
      <c r="U338" s="196">
        <f t="shared" si="303"/>
        <v>216</v>
      </c>
      <c r="V338" s="196">
        <f t="shared" si="303"/>
        <v>230</v>
      </c>
      <c r="W338" s="196">
        <f t="shared" si="303"/>
        <v>230</v>
      </c>
      <c r="X338" s="196">
        <f t="shared" si="303"/>
        <v>230</v>
      </c>
      <c r="Y338" s="196">
        <f t="shared" si="303"/>
        <v>216</v>
      </c>
      <c r="Z338" s="196">
        <f t="shared" si="303"/>
        <v>0</v>
      </c>
      <c r="AA338" s="196">
        <f t="shared" si="303"/>
        <v>0</v>
      </c>
      <c r="AB338" s="196">
        <f t="shared" si="303"/>
        <v>216</v>
      </c>
      <c r="AC338" s="196">
        <f t="shared" si="303"/>
        <v>230</v>
      </c>
      <c r="AD338" s="196">
        <f t="shared" si="303"/>
        <v>230</v>
      </c>
      <c r="AE338" s="196">
        <f t="shared" si="303"/>
        <v>230</v>
      </c>
      <c r="AF338" s="196">
        <f t="shared" si="303"/>
        <v>216</v>
      </c>
      <c r="AG338" s="196">
        <f t="shared" si="303"/>
        <v>0</v>
      </c>
      <c r="AH338" s="196">
        <f t="shared" si="303"/>
        <v>0</v>
      </c>
      <c r="AI338" s="196">
        <f t="shared" si="303"/>
        <v>216</v>
      </c>
      <c r="AJ338" s="196">
        <f>SUMIFS(AJ5:AJ333,$C$5:$C$333,$C$338)</f>
        <v>0</v>
      </c>
      <c r="AK338" s="206">
        <f>SUMIFS(AK5:AK333,$C$5:$C$333,$C$338)</f>
        <v>4704</v>
      </c>
      <c r="AL338" s="123">
        <f>SUMIFS(AL5:AL333,$C$5:$C$333,$C$338)</f>
        <v>0</v>
      </c>
      <c r="AM338" s="121">
        <f>SUMIFS(AM5:AM333,$C$5:$C$333,$C$338)</f>
        <v>0</v>
      </c>
      <c r="AN338" s="211"/>
      <c r="AO338" s="227"/>
      <c r="AP338" s="55" t="str">
        <f t="shared" si="296"/>
        <v>TOTAL</v>
      </c>
      <c r="AQ338" s="3"/>
      <c r="AT338" s="248" t="s">
        <v>61</v>
      </c>
      <c r="AU338" s="60"/>
      <c r="AV338" s="60"/>
      <c r="AW338" s="60"/>
      <c r="AX338" s="60"/>
    </row>
    <row r="339" spans="1:58" ht="18.75" customHeight="1">
      <c r="A339" s="1">
        <v>1</v>
      </c>
      <c r="B339" s="4"/>
      <c r="C339" s="555" t="s">
        <v>19</v>
      </c>
      <c r="D339" s="556"/>
      <c r="E339" s="137"/>
      <c r="F339" s="197">
        <f t="shared" ref="F339:P339" si="304">SUMIFS(F5:F333,$C$5:$C$333,$C$339)</f>
        <v>0</v>
      </c>
      <c r="G339" s="197">
        <f t="shared" si="304"/>
        <v>206</v>
      </c>
      <c r="H339" s="197">
        <f t="shared" si="304"/>
        <v>212</v>
      </c>
      <c r="I339" s="197">
        <f t="shared" si="304"/>
        <v>212</v>
      </c>
      <c r="J339" s="197">
        <f t="shared" si="304"/>
        <v>212</v>
      </c>
      <c r="K339" s="197">
        <f t="shared" si="304"/>
        <v>206</v>
      </c>
      <c r="L339" s="197">
        <f t="shared" si="304"/>
        <v>0</v>
      </c>
      <c r="M339" s="197">
        <f t="shared" si="304"/>
        <v>0</v>
      </c>
      <c r="N339" s="197">
        <f t="shared" si="304"/>
        <v>206</v>
      </c>
      <c r="O339" s="197">
        <f t="shared" si="304"/>
        <v>212</v>
      </c>
      <c r="P339" s="197">
        <f t="shared" si="304"/>
        <v>212</v>
      </c>
      <c r="Q339" s="197">
        <f t="shared" ref="Q339:AI339" si="305">SUMIFS(Q5:Q333,$C$5:$C$333,$C$339)</f>
        <v>212</v>
      </c>
      <c r="R339" s="197">
        <f t="shared" si="305"/>
        <v>206</v>
      </c>
      <c r="S339" s="197">
        <f t="shared" si="305"/>
        <v>0</v>
      </c>
      <c r="T339" s="197">
        <f t="shared" si="305"/>
        <v>0</v>
      </c>
      <c r="U339" s="197">
        <f t="shared" si="305"/>
        <v>206</v>
      </c>
      <c r="V339" s="197">
        <f t="shared" si="305"/>
        <v>212</v>
      </c>
      <c r="W339" s="197">
        <f t="shared" si="305"/>
        <v>212</v>
      </c>
      <c r="X339" s="197">
        <f t="shared" si="305"/>
        <v>212</v>
      </c>
      <c r="Y339" s="197">
        <f t="shared" si="305"/>
        <v>206</v>
      </c>
      <c r="Z339" s="197">
        <f t="shared" si="305"/>
        <v>0</v>
      </c>
      <c r="AA339" s="197">
        <f t="shared" si="305"/>
        <v>0</v>
      </c>
      <c r="AB339" s="197">
        <f t="shared" si="305"/>
        <v>206</v>
      </c>
      <c r="AC339" s="197">
        <f t="shared" si="305"/>
        <v>212</v>
      </c>
      <c r="AD339" s="197">
        <f t="shared" si="305"/>
        <v>212</v>
      </c>
      <c r="AE339" s="197">
        <f t="shared" si="305"/>
        <v>212</v>
      </c>
      <c r="AF339" s="197">
        <f t="shared" si="305"/>
        <v>206</v>
      </c>
      <c r="AG339" s="197">
        <f t="shared" si="305"/>
        <v>0</v>
      </c>
      <c r="AH339" s="197">
        <f t="shared" si="305"/>
        <v>0</v>
      </c>
      <c r="AI339" s="197">
        <f t="shared" si="305"/>
        <v>206</v>
      </c>
      <c r="AJ339" s="197">
        <f>SUMIFS(AJ5:AJ333,$C$5:$C$333,$C$339)</f>
        <v>0</v>
      </c>
      <c r="AK339" s="200">
        <f>SUMIFS(AK5:AK333,$C$5:$C$333,$C$339)</f>
        <v>4398</v>
      </c>
      <c r="AL339" s="213">
        <f>SUMIFS(AL5:AL333,$C$5:$C$333,$C$339)</f>
        <v>11385</v>
      </c>
      <c r="AM339" s="213">
        <f>SUMIFS(AM5:AM333,$C$5:$C$333,$C$339)</f>
        <v>11914</v>
      </c>
      <c r="AN339" s="211"/>
      <c r="AO339" s="227"/>
      <c r="AP339" s="55" t="str">
        <f t="shared" si="296"/>
        <v>TOTAL</v>
      </c>
      <c r="AQ339" s="3"/>
      <c r="AT339" s="248" t="s">
        <v>61</v>
      </c>
      <c r="AU339" s="60"/>
      <c r="AV339" s="60"/>
      <c r="AW339" s="60"/>
      <c r="AX339" s="60"/>
      <c r="AY339" s="124">
        <f>SUM(AY31:AY338)</f>
        <v>10347</v>
      </c>
      <c r="AZ339" s="124">
        <f>SUM(AZ31:AZ338)</f>
        <v>10829</v>
      </c>
    </row>
    <row r="340" spans="1:58" ht="18.75" customHeight="1">
      <c r="A340" s="1">
        <v>1</v>
      </c>
      <c r="B340" s="4"/>
      <c r="C340" s="557" t="s">
        <v>29</v>
      </c>
      <c r="D340" s="558"/>
      <c r="E340" s="115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201">
        <f>AK12+AK26+AK39+AK52+AK65+AK234+AK247+AK260+AK273+AK299+AK315+AK328</f>
        <v>2530</v>
      </c>
      <c r="AL340" s="116">
        <f>SUMIFS(AL5:AL333,$C$5:$C$333,$C$340)</f>
        <v>0</v>
      </c>
      <c r="AM340" s="76">
        <f>SUMIFS(AM5:AM333,$C$5:$C$333,$C$340)</f>
        <v>0</v>
      </c>
      <c r="AN340" s="207"/>
      <c r="AO340" s="227"/>
      <c r="AP340" s="55" t="str">
        <f t="shared" si="296"/>
        <v>TOTAL</v>
      </c>
      <c r="AQ340" s="3"/>
      <c r="AT340" s="63" t="s">
        <v>62</v>
      </c>
      <c r="AU340" s="60"/>
      <c r="AV340" s="60"/>
      <c r="AW340" s="60"/>
      <c r="AX340" s="60"/>
    </row>
    <row r="341" spans="1:58" ht="18.75" customHeight="1">
      <c r="A341" s="1">
        <v>1</v>
      </c>
      <c r="B341" s="4"/>
      <c r="C341" s="559" t="s">
        <v>126</v>
      </c>
      <c r="D341" s="560"/>
      <c r="E341" s="225">
        <f>E17+E30+E43+E56+E251+E264+E277+E303+E319+E332+E238+E69</f>
        <v>1432</v>
      </c>
      <c r="F341" s="336">
        <f>F43</f>
        <v>246</v>
      </c>
      <c r="G341" s="336">
        <f>G43</f>
        <v>349</v>
      </c>
      <c r="H341" s="336">
        <f>H43</f>
        <v>385</v>
      </c>
      <c r="I341" s="336">
        <f>I43</f>
        <v>421</v>
      </c>
      <c r="J341" s="336">
        <f>J43</f>
        <v>447</v>
      </c>
      <c r="K341" s="336">
        <f t="shared" ref="K341:P341" si="306">K43</f>
        <v>469</v>
      </c>
      <c r="L341" s="336">
        <f t="shared" si="306"/>
        <v>469</v>
      </c>
      <c r="M341" s="336">
        <f t="shared" si="306"/>
        <v>469</v>
      </c>
      <c r="N341" s="336">
        <f t="shared" si="306"/>
        <v>492</v>
      </c>
      <c r="O341" s="336">
        <f t="shared" si="306"/>
        <v>518</v>
      </c>
      <c r="P341" s="336">
        <f t="shared" si="306"/>
        <v>564</v>
      </c>
      <c r="Q341" s="336">
        <f t="shared" ref="Q341:AI341" si="307">Q43</f>
        <v>590</v>
      </c>
      <c r="R341" s="336">
        <f t="shared" si="307"/>
        <v>623</v>
      </c>
      <c r="S341" s="336">
        <f t="shared" si="307"/>
        <v>623</v>
      </c>
      <c r="T341" s="336">
        <f t="shared" si="307"/>
        <v>623</v>
      </c>
      <c r="U341" s="336">
        <f t="shared" si="307"/>
        <v>656</v>
      </c>
      <c r="V341" s="336">
        <f t="shared" si="307"/>
        <v>692</v>
      </c>
      <c r="W341" s="336">
        <f t="shared" si="307"/>
        <v>728</v>
      </c>
      <c r="X341" s="336">
        <f t="shared" si="307"/>
        <v>764</v>
      </c>
      <c r="Y341" s="336">
        <f t="shared" si="307"/>
        <v>797</v>
      </c>
      <c r="Z341" s="336">
        <f t="shared" si="307"/>
        <v>797</v>
      </c>
      <c r="AA341" s="336">
        <f t="shared" si="307"/>
        <v>797</v>
      </c>
      <c r="AB341" s="336">
        <f t="shared" si="307"/>
        <v>820</v>
      </c>
      <c r="AC341" s="336">
        <f t="shared" si="307"/>
        <v>846</v>
      </c>
      <c r="AD341" s="336">
        <f t="shared" si="307"/>
        <v>862</v>
      </c>
      <c r="AE341" s="336">
        <f t="shared" si="307"/>
        <v>878</v>
      </c>
      <c r="AF341" s="336">
        <f t="shared" si="307"/>
        <v>911</v>
      </c>
      <c r="AG341" s="336">
        <f t="shared" si="307"/>
        <v>911</v>
      </c>
      <c r="AH341" s="336">
        <f t="shared" si="307"/>
        <v>911</v>
      </c>
      <c r="AI341" s="336">
        <f t="shared" si="307"/>
        <v>944</v>
      </c>
      <c r="AJ341" s="336">
        <f>AJ43</f>
        <v>944</v>
      </c>
      <c r="AK341" s="226">
        <f>+AJ17+AJ30+AJ43+AJ56+AJ251+AJ264+AJ277+AJ303+AJ319+AJ332</f>
        <v>4602</v>
      </c>
      <c r="AL341" s="245">
        <f>SUMIFS(AL5:AL333,$C$5:$C$333,$C$341)</f>
        <v>0</v>
      </c>
      <c r="AM341" s="33">
        <f>SUMIFS(AM5:AM333,$C$5:$C$333,$C$341)</f>
        <v>0</v>
      </c>
      <c r="AO341" s="227"/>
      <c r="AP341" s="55" t="str">
        <f t="shared" si="296"/>
        <v>TOTAL</v>
      </c>
      <c r="AQ341" s="3"/>
      <c r="AT341" s="246" t="s">
        <v>60</v>
      </c>
      <c r="AU341" s="60"/>
      <c r="AV341" s="60"/>
      <c r="AW341" s="60"/>
      <c r="AX341" s="60"/>
    </row>
    <row r="342" spans="1:58" ht="19">
      <c r="A342" s="1"/>
      <c r="B342" s="4"/>
      <c r="C342" s="139"/>
      <c r="D342" s="139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P342" s="55"/>
      <c r="AQ342" s="3"/>
      <c r="AT342" s="232"/>
      <c r="AU342" s="60"/>
      <c r="AV342" s="60"/>
      <c r="AW342" s="60"/>
      <c r="AX342" s="233" t="s">
        <v>108</v>
      </c>
      <c r="AY342" s="124">
        <f>AY339-AY371</f>
        <v>0</v>
      </c>
      <c r="AZ342" s="124">
        <f>AZ339-AZ371</f>
        <v>0</v>
      </c>
    </row>
    <row r="343" spans="1:58" ht="19">
      <c r="A343" s="1"/>
      <c r="B343" s="4"/>
      <c r="C343" s="139"/>
      <c r="D343" s="139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M343" s="9"/>
      <c r="AO343" s="302">
        <f>AO17+AO43+AO264+AO290+AO303+AO319+AO332</f>
        <v>18.88</v>
      </c>
      <c r="AP343" s="55"/>
      <c r="AQ343" s="3"/>
      <c r="AT343" s="232"/>
      <c r="AU343" s="60"/>
      <c r="AV343" s="60"/>
      <c r="AW343" s="60"/>
      <c r="AX343" s="60"/>
    </row>
    <row r="344" spans="1:58" ht="19">
      <c r="A344" s="1"/>
      <c r="B344" s="4"/>
      <c r="C344" s="540"/>
      <c r="D344" s="541"/>
      <c r="E344" s="542"/>
      <c r="F344" s="304">
        <f>F334</f>
        <v>45809</v>
      </c>
      <c r="G344" s="304">
        <f>G334</f>
        <v>45810</v>
      </c>
      <c r="H344" s="304">
        <f>H334</f>
        <v>45811</v>
      </c>
      <c r="I344" s="304">
        <f>I334</f>
        <v>45812</v>
      </c>
      <c r="J344" s="304">
        <f>J334</f>
        <v>45813</v>
      </c>
      <c r="K344" s="304">
        <f t="shared" ref="K344:P344" si="308">K334</f>
        <v>45814</v>
      </c>
      <c r="L344" s="304">
        <f t="shared" si="308"/>
        <v>45815</v>
      </c>
      <c r="M344" s="304">
        <f t="shared" si="308"/>
        <v>45816</v>
      </c>
      <c r="N344" s="304">
        <f t="shared" si="308"/>
        <v>45817</v>
      </c>
      <c r="O344" s="304">
        <f t="shared" si="308"/>
        <v>45818</v>
      </c>
      <c r="P344" s="304">
        <f t="shared" si="308"/>
        <v>45819</v>
      </c>
      <c r="Q344" s="304">
        <f t="shared" ref="Q344:AI344" si="309">Q334</f>
        <v>45820</v>
      </c>
      <c r="R344" s="304">
        <f t="shared" si="309"/>
        <v>45821</v>
      </c>
      <c r="S344" s="304">
        <f t="shared" si="309"/>
        <v>45822</v>
      </c>
      <c r="T344" s="304">
        <f t="shared" si="309"/>
        <v>45823</v>
      </c>
      <c r="U344" s="304">
        <f t="shared" si="309"/>
        <v>45824</v>
      </c>
      <c r="V344" s="304">
        <f t="shared" si="309"/>
        <v>45825</v>
      </c>
      <c r="W344" s="304">
        <f t="shared" si="309"/>
        <v>45826</v>
      </c>
      <c r="X344" s="304">
        <f t="shared" si="309"/>
        <v>45827</v>
      </c>
      <c r="Y344" s="304">
        <f t="shared" si="309"/>
        <v>45828</v>
      </c>
      <c r="Z344" s="304">
        <f t="shared" si="309"/>
        <v>45829</v>
      </c>
      <c r="AA344" s="304">
        <f t="shared" si="309"/>
        <v>45830</v>
      </c>
      <c r="AB344" s="304">
        <f t="shared" si="309"/>
        <v>45831</v>
      </c>
      <c r="AC344" s="304">
        <f t="shared" si="309"/>
        <v>45832</v>
      </c>
      <c r="AD344" s="304">
        <f t="shared" si="309"/>
        <v>45833</v>
      </c>
      <c r="AE344" s="304">
        <f t="shared" si="309"/>
        <v>45834</v>
      </c>
      <c r="AF344" s="304">
        <f t="shared" si="309"/>
        <v>45835</v>
      </c>
      <c r="AG344" s="304">
        <f t="shared" si="309"/>
        <v>45836</v>
      </c>
      <c r="AH344" s="304">
        <f t="shared" si="309"/>
        <v>45837</v>
      </c>
      <c r="AI344" s="304">
        <f t="shared" si="309"/>
        <v>45838</v>
      </c>
      <c r="AJ344" s="304">
        <f>AJ334</f>
        <v>45839</v>
      </c>
      <c r="AK344" s="546" t="s">
        <v>7</v>
      </c>
      <c r="AL344" s="548"/>
      <c r="AM344" s="548" t="s">
        <v>7</v>
      </c>
      <c r="AP344" s="234"/>
      <c r="AT344" s="232"/>
      <c r="AU344" s="60"/>
      <c r="AV344" s="60"/>
      <c r="AW344" s="60"/>
      <c r="AX344" s="60" t="s">
        <v>107</v>
      </c>
      <c r="AY344" s="60" t="s">
        <v>122</v>
      </c>
      <c r="BB344" s="60" t="s">
        <v>120</v>
      </c>
    </row>
    <row r="345" spans="1:58" ht="19.5" thickBot="1">
      <c r="C345" s="543"/>
      <c r="D345" s="544"/>
      <c r="E345" s="545"/>
      <c r="F345" s="305">
        <f t="shared" ref="F345:AJ345" si="310">E345+1</f>
        <v>1</v>
      </c>
      <c r="G345" s="305">
        <f t="shared" si="310"/>
        <v>2</v>
      </c>
      <c r="H345" s="305">
        <f t="shared" si="310"/>
        <v>3</v>
      </c>
      <c r="I345" s="305">
        <f t="shared" si="310"/>
        <v>4</v>
      </c>
      <c r="J345" s="305">
        <f t="shared" si="310"/>
        <v>5</v>
      </c>
      <c r="K345" s="305">
        <f t="shared" si="310"/>
        <v>6</v>
      </c>
      <c r="L345" s="305">
        <f t="shared" si="310"/>
        <v>7</v>
      </c>
      <c r="M345" s="305">
        <f t="shared" si="310"/>
        <v>8</v>
      </c>
      <c r="N345" s="305">
        <f t="shared" si="310"/>
        <v>9</v>
      </c>
      <c r="O345" s="305">
        <f t="shared" si="310"/>
        <v>10</v>
      </c>
      <c r="P345" s="305">
        <f t="shared" si="310"/>
        <v>11</v>
      </c>
      <c r="Q345" s="305">
        <f t="shared" si="310"/>
        <v>12</v>
      </c>
      <c r="R345" s="305">
        <f t="shared" si="310"/>
        <v>13</v>
      </c>
      <c r="S345" s="305">
        <f t="shared" si="310"/>
        <v>14</v>
      </c>
      <c r="T345" s="305">
        <f t="shared" si="310"/>
        <v>15</v>
      </c>
      <c r="U345" s="305">
        <f t="shared" si="310"/>
        <v>16</v>
      </c>
      <c r="V345" s="305">
        <f t="shared" si="310"/>
        <v>17</v>
      </c>
      <c r="W345" s="305">
        <f t="shared" si="310"/>
        <v>18</v>
      </c>
      <c r="X345" s="305">
        <f t="shared" si="310"/>
        <v>19</v>
      </c>
      <c r="Y345" s="305">
        <f t="shared" si="310"/>
        <v>20</v>
      </c>
      <c r="Z345" s="305">
        <f t="shared" si="310"/>
        <v>21</v>
      </c>
      <c r="AA345" s="305">
        <f t="shared" si="310"/>
        <v>22</v>
      </c>
      <c r="AB345" s="305">
        <f t="shared" si="310"/>
        <v>23</v>
      </c>
      <c r="AC345" s="305">
        <f t="shared" si="310"/>
        <v>24</v>
      </c>
      <c r="AD345" s="305">
        <f t="shared" si="310"/>
        <v>25</v>
      </c>
      <c r="AE345" s="305">
        <f t="shared" si="310"/>
        <v>26</v>
      </c>
      <c r="AF345" s="305">
        <f t="shared" si="310"/>
        <v>27</v>
      </c>
      <c r="AG345" s="305">
        <f t="shared" si="310"/>
        <v>28</v>
      </c>
      <c r="AH345" s="305">
        <f t="shared" si="310"/>
        <v>29</v>
      </c>
      <c r="AI345" s="305">
        <f t="shared" si="310"/>
        <v>30</v>
      </c>
      <c r="AJ345" s="305">
        <f t="shared" si="310"/>
        <v>31</v>
      </c>
      <c r="AK345" s="547"/>
      <c r="AL345" s="549"/>
      <c r="AM345" s="549"/>
      <c r="AP345" s="234"/>
      <c r="AT345" s="231"/>
      <c r="AU345" s="60"/>
      <c r="AV345" s="60"/>
      <c r="AW345" s="60"/>
      <c r="AX345" s="236" t="s">
        <v>106</v>
      </c>
      <c r="AY345" s="237" t="s">
        <v>81</v>
      </c>
      <c r="AZ345" s="237" t="s">
        <v>82</v>
      </c>
      <c r="BB345" s="237" t="s">
        <v>81</v>
      </c>
      <c r="BC345" s="237" t="s">
        <v>82</v>
      </c>
      <c r="BE345" s="238" t="s">
        <v>110</v>
      </c>
      <c r="BF345" s="238" t="s">
        <v>110</v>
      </c>
    </row>
    <row r="346" spans="1:58" ht="20.5" thickTop="1" thickBot="1">
      <c r="C346" s="551" t="s">
        <v>26</v>
      </c>
      <c r="D346" s="552"/>
      <c r="E346" s="203">
        <f>SUMIFS(E15:E343,$C$5:$C$333,$C$336)</f>
        <v>0</v>
      </c>
      <c r="F346" s="195">
        <f t="shared" ref="F346:J348" si="311">F44</f>
        <v>0</v>
      </c>
      <c r="G346" s="195">
        <f t="shared" si="311"/>
        <v>0</v>
      </c>
      <c r="H346" s="195">
        <f t="shared" si="311"/>
        <v>0</v>
      </c>
      <c r="I346" s="195">
        <f t="shared" si="311"/>
        <v>0</v>
      </c>
      <c r="J346" s="195">
        <f t="shared" si="311"/>
        <v>0</v>
      </c>
      <c r="K346" s="195">
        <f t="shared" ref="K346:P348" si="312">K44</f>
        <v>0</v>
      </c>
      <c r="L346" s="195">
        <f t="shared" si="312"/>
        <v>0</v>
      </c>
      <c r="M346" s="195">
        <f t="shared" si="312"/>
        <v>0</v>
      </c>
      <c r="N346" s="195">
        <f t="shared" si="312"/>
        <v>0</v>
      </c>
      <c r="O346" s="195">
        <f t="shared" si="312"/>
        <v>0</v>
      </c>
      <c r="P346" s="195">
        <f t="shared" si="312"/>
        <v>0</v>
      </c>
      <c r="Q346" s="195">
        <f t="shared" ref="Q346:AI346" si="313">Q44</f>
        <v>0</v>
      </c>
      <c r="R346" s="195">
        <f t="shared" si="313"/>
        <v>0</v>
      </c>
      <c r="S346" s="195">
        <f t="shared" si="313"/>
        <v>0</v>
      </c>
      <c r="T346" s="195">
        <f t="shared" si="313"/>
        <v>0</v>
      </c>
      <c r="U346" s="195">
        <f t="shared" si="313"/>
        <v>0</v>
      </c>
      <c r="V346" s="195">
        <f t="shared" si="313"/>
        <v>0</v>
      </c>
      <c r="W346" s="195">
        <f t="shared" si="313"/>
        <v>0</v>
      </c>
      <c r="X346" s="195">
        <f t="shared" si="313"/>
        <v>0</v>
      </c>
      <c r="Y346" s="195">
        <f t="shared" si="313"/>
        <v>0</v>
      </c>
      <c r="Z346" s="195">
        <f t="shared" si="313"/>
        <v>0</v>
      </c>
      <c r="AA346" s="195">
        <f t="shared" si="313"/>
        <v>0</v>
      </c>
      <c r="AB346" s="195">
        <f t="shared" si="313"/>
        <v>0</v>
      </c>
      <c r="AC346" s="195">
        <f t="shared" si="313"/>
        <v>0</v>
      </c>
      <c r="AD346" s="195">
        <f t="shared" si="313"/>
        <v>0</v>
      </c>
      <c r="AE346" s="195">
        <f t="shared" si="313"/>
        <v>0</v>
      </c>
      <c r="AF346" s="195">
        <f t="shared" si="313"/>
        <v>0</v>
      </c>
      <c r="AG346" s="195">
        <f t="shared" si="313"/>
        <v>0</v>
      </c>
      <c r="AH346" s="195">
        <f t="shared" si="313"/>
        <v>0</v>
      </c>
      <c r="AI346" s="195">
        <f t="shared" si="313"/>
        <v>0</v>
      </c>
      <c r="AJ346" s="195">
        <f>AJ44</f>
        <v>0</v>
      </c>
      <c r="AK346" s="202">
        <f>SUMIFS(AK15:AK343,$C$5:$C$333,$C$336)</f>
        <v>2866</v>
      </c>
      <c r="AL346" s="94">
        <f>SUMIFS(AL15:AL343,$C$5:$C$333,$C$336)</f>
        <v>498</v>
      </c>
      <c r="AM346" s="94">
        <f>SUMIFS(AM15:AM343,$C$5:$C$333,$C$336)</f>
        <v>0</v>
      </c>
      <c r="AP346" s="234"/>
      <c r="AT346" s="231"/>
      <c r="AU346" s="60"/>
      <c r="AV346" s="60"/>
      <c r="AW346" s="60"/>
      <c r="AX346" s="236" t="s">
        <v>86</v>
      </c>
      <c r="AY346" s="239"/>
      <c r="AZ346" s="240"/>
      <c r="BB346" s="239">
        <v>0</v>
      </c>
      <c r="BC346" s="240"/>
      <c r="BE346" s="142">
        <f>AY346-BB346</f>
        <v>0</v>
      </c>
      <c r="BF346" s="142">
        <f>AZ346-BC346</f>
        <v>0</v>
      </c>
    </row>
    <row r="347" spans="1:58" ht="20" thickBot="1">
      <c r="B347" s="3"/>
      <c r="C347" s="553" t="s">
        <v>27</v>
      </c>
      <c r="D347" s="554"/>
      <c r="E347" s="275">
        <f>SUMIFS(E14:E342,$C$5:$C$333,$C$337)</f>
        <v>0</v>
      </c>
      <c r="F347" s="335">
        <f t="shared" si="311"/>
        <v>0</v>
      </c>
      <c r="G347" s="335">
        <f t="shared" si="311"/>
        <v>0</v>
      </c>
      <c r="H347" s="335">
        <f t="shared" si="311"/>
        <v>0</v>
      </c>
      <c r="I347" s="335">
        <f t="shared" si="311"/>
        <v>0</v>
      </c>
      <c r="J347" s="335">
        <f t="shared" si="311"/>
        <v>0</v>
      </c>
      <c r="K347" s="335">
        <f t="shared" si="312"/>
        <v>0</v>
      </c>
      <c r="L347" s="335">
        <f t="shared" si="312"/>
        <v>0</v>
      </c>
      <c r="M347" s="335">
        <f t="shared" si="312"/>
        <v>0</v>
      </c>
      <c r="N347" s="335">
        <f t="shared" si="312"/>
        <v>0</v>
      </c>
      <c r="O347" s="335">
        <f t="shared" si="312"/>
        <v>0</v>
      </c>
      <c r="P347" s="335">
        <f t="shared" si="312"/>
        <v>0</v>
      </c>
      <c r="Q347" s="335">
        <f t="shared" ref="Q347:AI347" si="314">Q45</f>
        <v>0</v>
      </c>
      <c r="R347" s="335">
        <f t="shared" si="314"/>
        <v>0</v>
      </c>
      <c r="S347" s="335">
        <f t="shared" si="314"/>
        <v>0</v>
      </c>
      <c r="T347" s="335">
        <f t="shared" si="314"/>
        <v>0</v>
      </c>
      <c r="U347" s="335">
        <f t="shared" si="314"/>
        <v>0</v>
      </c>
      <c r="V347" s="335">
        <f t="shared" si="314"/>
        <v>0</v>
      </c>
      <c r="W347" s="335">
        <f t="shared" si="314"/>
        <v>0</v>
      </c>
      <c r="X347" s="335">
        <f t="shared" si="314"/>
        <v>0</v>
      </c>
      <c r="Y347" s="335">
        <f t="shared" si="314"/>
        <v>0</v>
      </c>
      <c r="Z347" s="335">
        <f t="shared" si="314"/>
        <v>0</v>
      </c>
      <c r="AA347" s="335">
        <f t="shared" si="314"/>
        <v>0</v>
      </c>
      <c r="AB347" s="335">
        <f t="shared" si="314"/>
        <v>0</v>
      </c>
      <c r="AC347" s="335">
        <f t="shared" si="314"/>
        <v>0</v>
      </c>
      <c r="AD347" s="335">
        <f t="shared" si="314"/>
        <v>0</v>
      </c>
      <c r="AE347" s="335">
        <f t="shared" si="314"/>
        <v>0</v>
      </c>
      <c r="AF347" s="335">
        <f t="shared" si="314"/>
        <v>0</v>
      </c>
      <c r="AG347" s="335">
        <f t="shared" si="314"/>
        <v>0</v>
      </c>
      <c r="AH347" s="335">
        <f t="shared" si="314"/>
        <v>0</v>
      </c>
      <c r="AI347" s="335">
        <f t="shared" si="314"/>
        <v>0</v>
      </c>
      <c r="AJ347" s="335">
        <f>AJ45</f>
        <v>0</v>
      </c>
      <c r="AK347" s="205">
        <f>SUMIFS(AK14:AK342,$C$5:$C$333,$C$337)</f>
        <v>2866</v>
      </c>
      <c r="AL347" s="127">
        <f>SUMIFS(AL15:AL343,$C$5:$C$333,$C$337)</f>
        <v>0</v>
      </c>
      <c r="AM347" s="32">
        <f>SUMIFS(AM15:AM343,$C$5:$C$333,$C$337)</f>
        <v>0</v>
      </c>
      <c r="AP347" s="234"/>
      <c r="AT347" s="231"/>
      <c r="AU347" s="60"/>
      <c r="AV347" s="60"/>
      <c r="AW347" s="60"/>
      <c r="AX347" s="236" t="s">
        <v>87</v>
      </c>
      <c r="AY347" s="239"/>
      <c r="AZ347" s="240"/>
      <c r="BB347" s="239">
        <v>0</v>
      </c>
      <c r="BC347" s="240"/>
      <c r="BE347" s="142">
        <f t="shared" ref="BE347:BF371" si="315">AY347-BB347</f>
        <v>0</v>
      </c>
      <c r="BF347" s="142">
        <f t="shared" si="315"/>
        <v>0</v>
      </c>
    </row>
    <row r="348" spans="1:58" ht="20" thickBot="1">
      <c r="B348" s="3"/>
      <c r="C348" s="555" t="s">
        <v>28</v>
      </c>
      <c r="D348" s="556"/>
      <c r="E348" s="137"/>
      <c r="F348" s="196">
        <f t="shared" si="311"/>
        <v>0</v>
      </c>
      <c r="G348" s="196">
        <f t="shared" si="311"/>
        <v>108</v>
      </c>
      <c r="H348" s="196">
        <f t="shared" si="311"/>
        <v>115</v>
      </c>
      <c r="I348" s="196">
        <f t="shared" si="311"/>
        <v>115</v>
      </c>
      <c r="J348" s="196">
        <f t="shared" si="311"/>
        <v>115</v>
      </c>
      <c r="K348" s="196">
        <f t="shared" si="312"/>
        <v>108</v>
      </c>
      <c r="L348" s="196">
        <f t="shared" si="312"/>
        <v>0</v>
      </c>
      <c r="M348" s="196">
        <f t="shared" si="312"/>
        <v>0</v>
      </c>
      <c r="N348" s="196">
        <f t="shared" si="312"/>
        <v>108</v>
      </c>
      <c r="O348" s="196">
        <f t="shared" si="312"/>
        <v>115</v>
      </c>
      <c r="P348" s="196">
        <f t="shared" si="312"/>
        <v>115</v>
      </c>
      <c r="Q348" s="196">
        <f t="shared" ref="Q348:AI348" si="316">Q46</f>
        <v>115</v>
      </c>
      <c r="R348" s="196">
        <f t="shared" si="316"/>
        <v>108</v>
      </c>
      <c r="S348" s="196">
        <f t="shared" si="316"/>
        <v>0</v>
      </c>
      <c r="T348" s="196">
        <f t="shared" si="316"/>
        <v>0</v>
      </c>
      <c r="U348" s="196">
        <f t="shared" si="316"/>
        <v>108</v>
      </c>
      <c r="V348" s="196">
        <f t="shared" si="316"/>
        <v>115</v>
      </c>
      <c r="W348" s="196">
        <f t="shared" si="316"/>
        <v>115</v>
      </c>
      <c r="X348" s="196">
        <f t="shared" si="316"/>
        <v>115</v>
      </c>
      <c r="Y348" s="196">
        <f t="shared" si="316"/>
        <v>108</v>
      </c>
      <c r="Z348" s="196">
        <f t="shared" si="316"/>
        <v>0</v>
      </c>
      <c r="AA348" s="196">
        <f t="shared" si="316"/>
        <v>0</v>
      </c>
      <c r="AB348" s="196">
        <f t="shared" si="316"/>
        <v>108</v>
      </c>
      <c r="AC348" s="196">
        <f t="shared" si="316"/>
        <v>115</v>
      </c>
      <c r="AD348" s="196">
        <f t="shared" si="316"/>
        <v>115</v>
      </c>
      <c r="AE348" s="196">
        <f t="shared" si="316"/>
        <v>115</v>
      </c>
      <c r="AF348" s="196">
        <f t="shared" si="316"/>
        <v>108</v>
      </c>
      <c r="AG348" s="196">
        <f t="shared" si="316"/>
        <v>0</v>
      </c>
      <c r="AH348" s="196">
        <f t="shared" si="316"/>
        <v>0</v>
      </c>
      <c r="AI348" s="196">
        <f t="shared" si="316"/>
        <v>108</v>
      </c>
      <c r="AJ348" s="196">
        <f>AJ46</f>
        <v>0</v>
      </c>
      <c r="AK348" s="206">
        <f>SUMIFS(AK15:AK343,$C$5:$C$333,$C$338)</f>
        <v>4602</v>
      </c>
      <c r="AL348" s="123">
        <f>SUMIFS(AL15:AL343,$C$5:$C$333,$C$338)</f>
        <v>0</v>
      </c>
      <c r="AM348" s="121">
        <f>SUMIFS(AM15:AM343,$C$5:$C$333,$C$338)</f>
        <v>0</v>
      </c>
      <c r="AT348" s="232"/>
      <c r="AU348" s="60"/>
      <c r="AV348" s="60"/>
      <c r="AW348" s="60"/>
      <c r="AX348" s="236" t="s">
        <v>88</v>
      </c>
      <c r="AY348" s="239">
        <v>0</v>
      </c>
      <c r="AZ348" s="240">
        <v>121</v>
      </c>
      <c r="BB348" s="239">
        <v>255</v>
      </c>
      <c r="BC348" s="240"/>
      <c r="BE348" s="142">
        <f t="shared" si="315"/>
        <v>-255</v>
      </c>
      <c r="BF348" s="142">
        <f t="shared" si="315"/>
        <v>121</v>
      </c>
    </row>
    <row r="349" spans="1:58" ht="20" thickBot="1">
      <c r="B349" s="3"/>
      <c r="C349" s="555" t="s">
        <v>19</v>
      </c>
      <c r="D349" s="556"/>
      <c r="E349" s="137"/>
      <c r="F349" s="197">
        <f>F51</f>
        <v>0</v>
      </c>
      <c r="G349" s="197">
        <f>G51</f>
        <v>103</v>
      </c>
      <c r="H349" s="197">
        <f>H51</f>
        <v>106</v>
      </c>
      <c r="I349" s="197">
        <f>I51</f>
        <v>106</v>
      </c>
      <c r="J349" s="197">
        <f>J51</f>
        <v>106</v>
      </c>
      <c r="K349" s="197">
        <f t="shared" ref="K349:P349" si="317">K51</f>
        <v>103</v>
      </c>
      <c r="L349" s="197">
        <f t="shared" si="317"/>
        <v>0</v>
      </c>
      <c r="M349" s="197">
        <f t="shared" si="317"/>
        <v>0</v>
      </c>
      <c r="N349" s="197">
        <f t="shared" si="317"/>
        <v>103</v>
      </c>
      <c r="O349" s="197">
        <f t="shared" si="317"/>
        <v>106</v>
      </c>
      <c r="P349" s="197">
        <f t="shared" si="317"/>
        <v>106</v>
      </c>
      <c r="Q349" s="197">
        <f t="shared" ref="Q349:AI349" si="318">Q51</f>
        <v>106</v>
      </c>
      <c r="R349" s="197">
        <f t="shared" si="318"/>
        <v>103</v>
      </c>
      <c r="S349" s="197">
        <f t="shared" si="318"/>
        <v>0</v>
      </c>
      <c r="T349" s="197">
        <f t="shared" si="318"/>
        <v>0</v>
      </c>
      <c r="U349" s="197">
        <f t="shared" si="318"/>
        <v>103</v>
      </c>
      <c r="V349" s="197">
        <f t="shared" si="318"/>
        <v>106</v>
      </c>
      <c r="W349" s="197">
        <f t="shared" si="318"/>
        <v>106</v>
      </c>
      <c r="X349" s="197">
        <f t="shared" si="318"/>
        <v>106</v>
      </c>
      <c r="Y349" s="197">
        <f t="shared" si="318"/>
        <v>103</v>
      </c>
      <c r="Z349" s="197">
        <f t="shared" si="318"/>
        <v>0</v>
      </c>
      <c r="AA349" s="197">
        <f t="shared" si="318"/>
        <v>0</v>
      </c>
      <c r="AB349" s="197">
        <f t="shared" si="318"/>
        <v>103</v>
      </c>
      <c r="AC349" s="197">
        <f t="shared" si="318"/>
        <v>106</v>
      </c>
      <c r="AD349" s="197">
        <f t="shared" si="318"/>
        <v>106</v>
      </c>
      <c r="AE349" s="197">
        <f t="shared" si="318"/>
        <v>106</v>
      </c>
      <c r="AF349" s="197">
        <f t="shared" si="318"/>
        <v>103</v>
      </c>
      <c r="AG349" s="197">
        <f t="shared" si="318"/>
        <v>0</v>
      </c>
      <c r="AH349" s="197">
        <f t="shared" si="318"/>
        <v>0</v>
      </c>
      <c r="AI349" s="197">
        <f t="shared" si="318"/>
        <v>103</v>
      </c>
      <c r="AJ349" s="197">
        <f>AJ51</f>
        <v>0</v>
      </c>
      <c r="AK349" s="200">
        <f>SUMIFS(AK15:AK343,$C$5:$C$333,$C$339)</f>
        <v>234</v>
      </c>
      <c r="AL349" s="213">
        <f>SUMIFS(AL15:AL343,$C$5:$C$333,$C$339)</f>
        <v>0</v>
      </c>
      <c r="AM349" s="213">
        <f>SUMIFS(AM15:AM343,$C$5:$C$333,$C$339)</f>
        <v>0</v>
      </c>
      <c r="AT349" s="231"/>
      <c r="AU349" s="60"/>
      <c r="AV349" s="60"/>
      <c r="AW349" s="60"/>
      <c r="AX349" s="236" t="s">
        <v>89</v>
      </c>
      <c r="AY349" s="239"/>
      <c r="AZ349" s="240"/>
      <c r="BB349" s="239">
        <v>0</v>
      </c>
      <c r="BC349" s="240"/>
      <c r="BE349" s="142">
        <f t="shared" si="315"/>
        <v>0</v>
      </c>
      <c r="BF349" s="142">
        <f t="shared" si="315"/>
        <v>0</v>
      </c>
    </row>
    <row r="350" spans="1:58" ht="20" thickBot="1">
      <c r="B350" s="3"/>
      <c r="C350" s="557" t="s">
        <v>29</v>
      </c>
      <c r="D350" s="558"/>
      <c r="E350" s="115"/>
      <c r="F350" s="178">
        <f>F52+F53</f>
        <v>0</v>
      </c>
      <c r="G350" s="178">
        <f>G52+G53</f>
        <v>49</v>
      </c>
      <c r="H350" s="178">
        <f>H52+H53</f>
        <v>49</v>
      </c>
      <c r="I350" s="178">
        <f>I52+I53</f>
        <v>49</v>
      </c>
      <c r="J350" s="178">
        <f>J52+J53</f>
        <v>49</v>
      </c>
      <c r="K350" s="178">
        <f t="shared" ref="K350:P350" si="319">K52+K53</f>
        <v>49</v>
      </c>
      <c r="L350" s="178">
        <f t="shared" si="319"/>
        <v>0</v>
      </c>
      <c r="M350" s="178">
        <f t="shared" si="319"/>
        <v>0</v>
      </c>
      <c r="N350" s="178">
        <f t="shared" si="319"/>
        <v>49</v>
      </c>
      <c r="O350" s="178">
        <f t="shared" si="319"/>
        <v>49</v>
      </c>
      <c r="P350" s="178">
        <f t="shared" si="319"/>
        <v>49</v>
      </c>
      <c r="Q350" s="178">
        <f t="shared" ref="Q350:AI350" si="320">Q52+Q53</f>
        <v>49</v>
      </c>
      <c r="R350" s="178">
        <f t="shared" si="320"/>
        <v>49</v>
      </c>
      <c r="S350" s="178">
        <f t="shared" si="320"/>
        <v>0</v>
      </c>
      <c r="T350" s="178">
        <f t="shared" si="320"/>
        <v>0</v>
      </c>
      <c r="U350" s="178">
        <f t="shared" si="320"/>
        <v>49</v>
      </c>
      <c r="V350" s="178">
        <f t="shared" si="320"/>
        <v>49</v>
      </c>
      <c r="W350" s="178">
        <f t="shared" si="320"/>
        <v>49</v>
      </c>
      <c r="X350" s="178">
        <f t="shared" si="320"/>
        <v>49</v>
      </c>
      <c r="Y350" s="178">
        <f t="shared" si="320"/>
        <v>49</v>
      </c>
      <c r="Z350" s="178">
        <f t="shared" si="320"/>
        <v>0</v>
      </c>
      <c r="AA350" s="178">
        <f t="shared" si="320"/>
        <v>0</v>
      </c>
      <c r="AB350" s="178">
        <f t="shared" si="320"/>
        <v>49</v>
      </c>
      <c r="AC350" s="178">
        <f t="shared" si="320"/>
        <v>49</v>
      </c>
      <c r="AD350" s="178">
        <f t="shared" si="320"/>
        <v>49</v>
      </c>
      <c r="AE350" s="178">
        <f t="shared" si="320"/>
        <v>49</v>
      </c>
      <c r="AF350" s="178">
        <f t="shared" si="320"/>
        <v>49</v>
      </c>
      <c r="AG350" s="178">
        <f t="shared" si="320"/>
        <v>0</v>
      </c>
      <c r="AH350" s="178">
        <f t="shared" si="320"/>
        <v>0</v>
      </c>
      <c r="AI350" s="178">
        <f t="shared" si="320"/>
        <v>49</v>
      </c>
      <c r="AJ350" s="178">
        <f>AJ52+AJ53</f>
        <v>0</v>
      </c>
      <c r="AK350" s="201">
        <f>AK22+AK36+AK49+AK62+AK75+AK244+AK257+AK270+AK283+AK309+AK325+AK338</f>
        <v>4704</v>
      </c>
      <c r="AL350" s="116">
        <f>SUMIFS(AL15:AL343,$C$5:$C$333,$C$340)</f>
        <v>0</v>
      </c>
      <c r="AM350" s="76">
        <f>SUMIFS(AM15:AM343,$C$5:$C$333,$C$340)</f>
        <v>0</v>
      </c>
      <c r="AT350" s="232"/>
      <c r="AU350" s="60"/>
      <c r="AV350" s="60"/>
      <c r="AW350" s="60"/>
      <c r="AX350" s="236" t="s">
        <v>90</v>
      </c>
      <c r="AY350" s="239">
        <v>0</v>
      </c>
      <c r="AZ350" s="240">
        <v>140</v>
      </c>
      <c r="BB350" s="239">
        <v>0</v>
      </c>
      <c r="BC350" s="240"/>
      <c r="BE350" s="142">
        <f t="shared" si="315"/>
        <v>0</v>
      </c>
      <c r="BF350" s="142">
        <f t="shared" si="315"/>
        <v>140</v>
      </c>
    </row>
    <row r="351" spans="1:58" ht="20" thickBot="1">
      <c r="B351" s="3"/>
      <c r="C351" s="559" t="s">
        <v>126</v>
      </c>
      <c r="D351" s="560"/>
      <c r="E351" s="225">
        <f>E27+E40+E53+E66+E261+E274+E287+E313+E329+E342+E248+E79</f>
        <v>0</v>
      </c>
      <c r="F351" s="336">
        <f>F56</f>
        <v>1186</v>
      </c>
      <c r="G351" s="336">
        <f>G56</f>
        <v>1240</v>
      </c>
      <c r="H351" s="336">
        <f>H56</f>
        <v>1297</v>
      </c>
      <c r="I351" s="336">
        <f>I56</f>
        <v>1354</v>
      </c>
      <c r="J351" s="336">
        <f>J56</f>
        <v>1411</v>
      </c>
      <c r="K351" s="336">
        <f t="shared" ref="K351:P351" si="321">K56</f>
        <v>1465</v>
      </c>
      <c r="L351" s="336">
        <f t="shared" si="321"/>
        <v>1465</v>
      </c>
      <c r="M351" s="336">
        <f t="shared" si="321"/>
        <v>1465</v>
      </c>
      <c r="N351" s="336">
        <f t="shared" si="321"/>
        <v>1519</v>
      </c>
      <c r="O351" s="336">
        <f t="shared" si="321"/>
        <v>1576</v>
      </c>
      <c r="P351" s="336">
        <f t="shared" si="321"/>
        <v>1633</v>
      </c>
      <c r="Q351" s="336">
        <f t="shared" ref="Q351:AI351" si="322">Q56</f>
        <v>1690</v>
      </c>
      <c r="R351" s="336">
        <f t="shared" si="322"/>
        <v>1744</v>
      </c>
      <c r="S351" s="336">
        <f t="shared" si="322"/>
        <v>1744</v>
      </c>
      <c r="T351" s="336">
        <f t="shared" si="322"/>
        <v>1744</v>
      </c>
      <c r="U351" s="336">
        <f t="shared" si="322"/>
        <v>1798</v>
      </c>
      <c r="V351" s="336">
        <f t="shared" si="322"/>
        <v>1855</v>
      </c>
      <c r="W351" s="336">
        <f t="shared" si="322"/>
        <v>1912</v>
      </c>
      <c r="X351" s="336">
        <f t="shared" si="322"/>
        <v>1969</v>
      </c>
      <c r="Y351" s="336">
        <f t="shared" si="322"/>
        <v>2023</v>
      </c>
      <c r="Z351" s="336">
        <f t="shared" si="322"/>
        <v>2023</v>
      </c>
      <c r="AA351" s="336">
        <f t="shared" si="322"/>
        <v>2023</v>
      </c>
      <c r="AB351" s="336">
        <f t="shared" si="322"/>
        <v>2377</v>
      </c>
      <c r="AC351" s="336">
        <f t="shared" si="322"/>
        <v>2820</v>
      </c>
      <c r="AD351" s="336">
        <f t="shared" si="322"/>
        <v>3263</v>
      </c>
      <c r="AE351" s="336">
        <f t="shared" si="322"/>
        <v>3550</v>
      </c>
      <c r="AF351" s="336">
        <f t="shared" si="322"/>
        <v>3604</v>
      </c>
      <c r="AG351" s="336">
        <f t="shared" si="322"/>
        <v>3604</v>
      </c>
      <c r="AH351" s="336">
        <f t="shared" si="322"/>
        <v>3604</v>
      </c>
      <c r="AI351" s="336">
        <f t="shared" si="322"/>
        <v>3658</v>
      </c>
      <c r="AJ351" s="336">
        <f>AJ56</f>
        <v>3658</v>
      </c>
      <c r="AK351" s="226">
        <f>+AJ27+AJ40+AJ53+AJ66+AJ261+AJ274+AJ287+AJ313+AJ329+AJ342</f>
        <v>0</v>
      </c>
      <c r="AL351" s="245">
        <f>SUMIFS(AL15:AL343,$C$5:$C$333,$C$341)</f>
        <v>0</v>
      </c>
      <c r="AM351" s="33">
        <f>SUMIFS(AM15:AM343,$C$5:$C$333,$C$341)</f>
        <v>0</v>
      </c>
      <c r="AT351" s="231"/>
      <c r="AU351" s="60"/>
      <c r="AV351" s="60"/>
      <c r="AW351" s="60"/>
      <c r="AX351" s="236" t="s">
        <v>91</v>
      </c>
      <c r="AY351" s="239"/>
      <c r="AZ351" s="240"/>
      <c r="BB351" s="239">
        <v>0</v>
      </c>
      <c r="BC351" s="240"/>
      <c r="BE351" s="142">
        <f t="shared" si="315"/>
        <v>0</v>
      </c>
      <c r="BF351" s="142">
        <f t="shared" si="315"/>
        <v>0</v>
      </c>
    </row>
    <row r="352" spans="1:58" ht="20" thickBot="1">
      <c r="B352" s="3"/>
      <c r="AT352" s="232"/>
      <c r="AU352" s="60"/>
      <c r="AV352" s="60"/>
      <c r="AW352" s="60"/>
      <c r="AX352" s="236" t="s">
        <v>92</v>
      </c>
      <c r="AY352" s="239"/>
      <c r="AZ352" s="240"/>
      <c r="BB352" s="239">
        <v>0</v>
      </c>
      <c r="BC352" s="240"/>
      <c r="BE352" s="142">
        <f t="shared" si="315"/>
        <v>0</v>
      </c>
      <c r="BF352" s="142">
        <f t="shared" si="315"/>
        <v>0</v>
      </c>
    </row>
    <row r="353" spans="2:58" ht="20" thickBot="1">
      <c r="B353" s="3"/>
      <c r="AT353" s="231"/>
      <c r="AU353" s="60"/>
      <c r="AV353" s="60"/>
      <c r="AW353" s="60"/>
      <c r="AX353" s="236" t="s">
        <v>93</v>
      </c>
      <c r="AY353" s="239"/>
      <c r="AZ353" s="240"/>
      <c r="BB353" s="239">
        <v>0</v>
      </c>
      <c r="BC353" s="240"/>
      <c r="BE353" s="142">
        <f t="shared" si="315"/>
        <v>0</v>
      </c>
      <c r="BF353" s="142">
        <f t="shared" si="315"/>
        <v>0</v>
      </c>
    </row>
    <row r="354" spans="2:58" ht="20" thickBot="1">
      <c r="B354" s="3"/>
      <c r="AT354" s="231"/>
      <c r="AU354" s="60"/>
      <c r="AV354" s="60"/>
      <c r="AW354" s="60"/>
      <c r="AX354" s="236" t="s">
        <v>94</v>
      </c>
      <c r="AY354" s="239"/>
      <c r="AZ354" s="240"/>
      <c r="BB354" s="239">
        <v>0</v>
      </c>
      <c r="BC354" s="240"/>
      <c r="BE354" s="142">
        <f t="shared" si="315"/>
        <v>0</v>
      </c>
      <c r="BF354" s="142">
        <f t="shared" si="315"/>
        <v>0</v>
      </c>
    </row>
    <row r="355" spans="2:58" ht="20" thickBot="1">
      <c r="B355" s="3"/>
      <c r="AT355" s="231"/>
      <c r="AU355" s="60"/>
      <c r="AV355" s="60"/>
      <c r="AW355" s="60"/>
      <c r="AX355" s="236" t="s">
        <v>95</v>
      </c>
      <c r="AY355" s="239"/>
      <c r="AZ355" s="240"/>
      <c r="BB355" s="239">
        <v>0</v>
      </c>
      <c r="BC355" s="240"/>
      <c r="BE355" s="142">
        <f t="shared" si="315"/>
        <v>0</v>
      </c>
      <c r="BF355" s="142">
        <f t="shared" si="315"/>
        <v>0</v>
      </c>
    </row>
    <row r="356" spans="2:58" ht="20" thickBot="1">
      <c r="B356" s="3"/>
      <c r="AT356" s="231"/>
      <c r="AU356" s="60"/>
      <c r="AV356" s="60"/>
      <c r="AW356" s="60"/>
      <c r="AX356" s="236" t="s">
        <v>96</v>
      </c>
      <c r="AY356" s="239"/>
      <c r="AZ356" s="240"/>
      <c r="BB356" s="239">
        <v>0</v>
      </c>
      <c r="BC356" s="240"/>
      <c r="BE356" s="142">
        <f t="shared" si="315"/>
        <v>0</v>
      </c>
      <c r="BF356" s="142">
        <f t="shared" si="315"/>
        <v>0</v>
      </c>
    </row>
    <row r="357" spans="2:58" ht="20" thickBot="1">
      <c r="B357" s="3"/>
      <c r="AT357" s="231"/>
      <c r="AU357" s="60"/>
      <c r="AV357" s="60"/>
      <c r="AW357" s="60"/>
      <c r="AX357" s="236" t="s">
        <v>97</v>
      </c>
      <c r="AY357" s="239"/>
      <c r="AZ357" s="240"/>
      <c r="BB357" s="239">
        <v>0</v>
      </c>
      <c r="BC357" s="240"/>
      <c r="BE357" s="142">
        <f t="shared" si="315"/>
        <v>0</v>
      </c>
      <c r="BF357" s="142">
        <f t="shared" si="315"/>
        <v>0</v>
      </c>
    </row>
    <row r="358" spans="2:58" ht="20" thickBot="1">
      <c r="B358" s="3"/>
      <c r="AT358" s="231"/>
      <c r="AU358" s="60"/>
      <c r="AV358" s="60"/>
      <c r="AW358" s="60"/>
      <c r="AX358" s="236" t="s">
        <v>98</v>
      </c>
      <c r="AY358" s="239"/>
      <c r="AZ358" s="240"/>
      <c r="BB358" s="239">
        <v>0</v>
      </c>
      <c r="BC358" s="240"/>
      <c r="BE358" s="142">
        <f t="shared" si="315"/>
        <v>0</v>
      </c>
      <c r="BF358" s="142">
        <f t="shared" si="315"/>
        <v>0</v>
      </c>
    </row>
    <row r="359" spans="2:58" ht="20" thickBot="1">
      <c r="B359" s="3"/>
      <c r="AT359" s="231"/>
      <c r="AU359" s="60"/>
      <c r="AV359" s="60"/>
      <c r="AW359" s="60"/>
      <c r="AX359" s="236" t="s">
        <v>99</v>
      </c>
      <c r="AY359" s="239"/>
      <c r="AZ359" s="240"/>
      <c r="BB359" s="239">
        <v>0</v>
      </c>
      <c r="BC359" s="240"/>
      <c r="BE359" s="142">
        <f t="shared" si="315"/>
        <v>0</v>
      </c>
      <c r="BF359" s="142">
        <f t="shared" si="315"/>
        <v>0</v>
      </c>
    </row>
    <row r="360" spans="2:58" ht="20" thickBot="1">
      <c r="B360" s="3"/>
      <c r="AT360" s="231"/>
      <c r="AU360" s="60"/>
      <c r="AV360" s="60"/>
      <c r="AW360" s="60"/>
      <c r="AX360" s="236" t="s">
        <v>100</v>
      </c>
      <c r="AY360" s="239"/>
      <c r="AZ360" s="240"/>
      <c r="BB360" s="239">
        <v>0</v>
      </c>
      <c r="BC360" s="240"/>
      <c r="BE360" s="142">
        <f t="shared" si="315"/>
        <v>0</v>
      </c>
      <c r="BF360" s="142">
        <f t="shared" si="315"/>
        <v>0</v>
      </c>
    </row>
    <row r="361" spans="2:58" ht="20" thickBot="1">
      <c r="B361" s="3"/>
      <c r="AT361" s="230"/>
      <c r="AU361" s="60"/>
      <c r="AV361" s="60"/>
      <c r="AW361" s="60"/>
      <c r="AX361" s="236" t="s">
        <v>101</v>
      </c>
      <c r="AY361" s="239"/>
      <c r="AZ361" s="240"/>
      <c r="BB361" s="239">
        <v>0</v>
      </c>
      <c r="BC361" s="240"/>
      <c r="BE361" s="142">
        <f t="shared" si="315"/>
        <v>0</v>
      </c>
      <c r="BF361" s="142">
        <f t="shared" si="315"/>
        <v>0</v>
      </c>
    </row>
    <row r="362" spans="2:58" ht="20" thickBot="1">
      <c r="B362" s="3"/>
      <c r="AT362" s="231"/>
      <c r="AU362" s="60"/>
      <c r="AV362" s="60"/>
      <c r="AW362" s="60"/>
      <c r="AX362" s="236" t="s">
        <v>102</v>
      </c>
      <c r="AY362" s="239"/>
      <c r="AZ362" s="240"/>
      <c r="BB362" s="239">
        <v>0</v>
      </c>
      <c r="BC362" s="240"/>
      <c r="BE362" s="142">
        <f t="shared" si="315"/>
        <v>0</v>
      </c>
      <c r="BF362" s="142">
        <f t="shared" si="315"/>
        <v>0</v>
      </c>
    </row>
    <row r="363" spans="2:58" ht="20" thickBot="1">
      <c r="B363" s="3"/>
      <c r="AL363" s="3"/>
      <c r="AM363" s="3"/>
      <c r="AN363" s="3"/>
      <c r="AP363" s="3"/>
      <c r="AQ363" s="3"/>
      <c r="AT363" s="232"/>
      <c r="AU363" s="60"/>
      <c r="AV363" s="60"/>
      <c r="AW363" s="60"/>
      <c r="AX363" s="236" t="s">
        <v>103</v>
      </c>
      <c r="AY363" s="239">
        <v>1132</v>
      </c>
      <c r="AZ363" s="240">
        <v>1315</v>
      </c>
      <c r="BB363" s="239">
        <v>0</v>
      </c>
      <c r="BC363" s="240"/>
      <c r="BE363" s="142">
        <f t="shared" si="315"/>
        <v>1132</v>
      </c>
      <c r="BF363" s="142">
        <f t="shared" si="315"/>
        <v>1315</v>
      </c>
    </row>
    <row r="364" spans="2:58" ht="20" thickBot="1">
      <c r="B364" s="3" t="s">
        <v>132</v>
      </c>
      <c r="C364" s="3">
        <v>450</v>
      </c>
      <c r="D364" s="3">
        <v>120</v>
      </c>
      <c r="E364" s="3">
        <f>D364/C364</f>
        <v>0.26666666666666666</v>
      </c>
      <c r="AL364" s="3"/>
      <c r="AM364" s="3"/>
      <c r="AN364" s="3"/>
      <c r="AP364" s="3"/>
      <c r="AQ364" s="3"/>
      <c r="AT364" s="231"/>
      <c r="AU364" s="60"/>
      <c r="AV364" s="60"/>
      <c r="AW364" s="60"/>
      <c r="AX364" s="236" t="s">
        <v>135</v>
      </c>
      <c r="AY364" s="239">
        <v>3349</v>
      </c>
      <c r="AZ364" s="240">
        <v>3700</v>
      </c>
      <c r="BB364" s="239">
        <v>0</v>
      </c>
      <c r="BC364" s="240"/>
      <c r="BE364" s="142">
        <f t="shared" si="315"/>
        <v>3349</v>
      </c>
      <c r="BF364" s="142">
        <f t="shared" si="315"/>
        <v>3700</v>
      </c>
    </row>
    <row r="365" spans="2:58" ht="20" thickBot="1">
      <c r="B365" s="3" t="s">
        <v>133</v>
      </c>
      <c r="C365" s="3">
        <v>360</v>
      </c>
      <c r="D365" s="3">
        <f>C365*E365</f>
        <v>96</v>
      </c>
      <c r="E365" s="3">
        <f>E364</f>
        <v>0.26666666666666666</v>
      </c>
      <c r="AL365" s="3"/>
      <c r="AM365" s="3"/>
      <c r="AN365" s="3"/>
      <c r="AP365" s="3"/>
      <c r="AQ365" s="3"/>
      <c r="AT365" s="232"/>
      <c r="AU365" s="60"/>
      <c r="AV365" s="60"/>
      <c r="AW365" s="60"/>
      <c r="AX365" s="236" t="s">
        <v>104</v>
      </c>
      <c r="AY365" s="239">
        <v>4086</v>
      </c>
      <c r="AZ365" s="240">
        <v>3508</v>
      </c>
      <c r="BB365" s="239">
        <v>1212</v>
      </c>
      <c r="BC365" s="240"/>
      <c r="BE365" s="142">
        <f t="shared" si="315"/>
        <v>2874</v>
      </c>
      <c r="BF365" s="142">
        <f t="shared" si="315"/>
        <v>3508</v>
      </c>
    </row>
    <row r="366" spans="2:58" ht="20" thickBot="1">
      <c r="B366" s="3"/>
      <c r="C366" s="274">
        <f>C365/C364</f>
        <v>0.8</v>
      </c>
      <c r="AL366" s="3"/>
      <c r="AM366" s="3"/>
      <c r="AN366" s="3"/>
      <c r="AP366" s="3"/>
      <c r="AQ366" s="3"/>
      <c r="AT366" s="232"/>
      <c r="AU366" s="60"/>
      <c r="AV366" s="60"/>
      <c r="AW366" s="60"/>
      <c r="AX366" s="236" t="s">
        <v>127</v>
      </c>
      <c r="AY366" s="239">
        <v>1085</v>
      </c>
      <c r="AZ366" s="240">
        <v>1298</v>
      </c>
      <c r="BB366" s="239">
        <v>1600</v>
      </c>
      <c r="BC366" s="240"/>
      <c r="BE366" s="142">
        <f t="shared" si="315"/>
        <v>-515</v>
      </c>
      <c r="BF366" s="142">
        <f t="shared" si="315"/>
        <v>1298</v>
      </c>
    </row>
    <row r="367" spans="2:58" ht="19.5" customHeight="1" thickBot="1">
      <c r="B367" s="3"/>
      <c r="AL367" s="3"/>
      <c r="AM367" s="3"/>
      <c r="AN367" s="3"/>
      <c r="AP367" s="3"/>
      <c r="AQ367" s="3"/>
      <c r="AT367" s="231"/>
      <c r="AU367" s="60"/>
      <c r="AV367" s="60"/>
      <c r="AW367" s="60"/>
      <c r="AX367" s="236" t="s">
        <v>105</v>
      </c>
      <c r="AY367" s="239"/>
      <c r="AZ367" s="240"/>
      <c r="BB367" s="239">
        <v>0</v>
      </c>
      <c r="BC367" s="240"/>
      <c r="BE367" s="142">
        <f t="shared" si="315"/>
        <v>0</v>
      </c>
      <c r="BF367" s="142">
        <f t="shared" si="315"/>
        <v>0</v>
      </c>
    </row>
    <row r="368" spans="2:58" ht="19.5" customHeight="1" thickBot="1">
      <c r="B368" s="3"/>
      <c r="E368" s="315" t="s">
        <v>88</v>
      </c>
      <c r="F368" s="317">
        <v>40</v>
      </c>
      <c r="G368" s="317">
        <v>40</v>
      </c>
      <c r="H368" s="317">
        <v>40</v>
      </c>
      <c r="I368" s="317">
        <v>40</v>
      </c>
      <c r="J368" s="317">
        <v>40</v>
      </c>
      <c r="K368" s="317">
        <v>40</v>
      </c>
      <c r="L368" s="317">
        <v>40</v>
      </c>
      <c r="M368" s="317">
        <v>40</v>
      </c>
      <c r="N368" s="317">
        <v>40</v>
      </c>
      <c r="O368" s="317">
        <v>40</v>
      </c>
      <c r="P368" s="317">
        <v>40</v>
      </c>
      <c r="Q368" s="317">
        <v>40</v>
      </c>
      <c r="R368" s="317">
        <v>40</v>
      </c>
      <c r="S368" s="317">
        <v>40</v>
      </c>
      <c r="T368" s="317">
        <v>40</v>
      </c>
      <c r="U368" s="317">
        <v>40</v>
      </c>
      <c r="V368" s="317">
        <v>40</v>
      </c>
      <c r="W368" s="317">
        <v>40</v>
      </c>
      <c r="X368" s="317">
        <v>40</v>
      </c>
      <c r="Y368" s="317">
        <v>40</v>
      </c>
      <c r="Z368" s="317">
        <v>40</v>
      </c>
      <c r="AA368" s="317">
        <v>40</v>
      </c>
      <c r="AB368" s="317">
        <v>40</v>
      </c>
      <c r="AC368" s="317">
        <v>40</v>
      </c>
      <c r="AD368" s="317">
        <v>40</v>
      </c>
      <c r="AE368" s="317">
        <v>40</v>
      </c>
      <c r="AF368" s="317">
        <v>40</v>
      </c>
      <c r="AG368" s="317">
        <v>40</v>
      </c>
      <c r="AH368" s="317">
        <v>40</v>
      </c>
      <c r="AI368" s="317">
        <v>40</v>
      </c>
      <c r="AJ368" s="317">
        <v>40</v>
      </c>
      <c r="AL368" s="3"/>
      <c r="AM368" s="3"/>
      <c r="AN368" s="3"/>
      <c r="AP368" s="3"/>
      <c r="AQ368" s="3"/>
      <c r="AT368" s="231"/>
      <c r="AU368" s="60"/>
      <c r="AV368" s="60"/>
      <c r="AW368" s="60"/>
      <c r="AX368" s="236" t="s">
        <v>124</v>
      </c>
      <c r="AY368" s="271"/>
      <c r="AZ368" s="272"/>
      <c r="BB368" s="239">
        <v>2773</v>
      </c>
      <c r="BC368" s="240"/>
      <c r="BE368" s="142">
        <f t="shared" si="315"/>
        <v>-2773</v>
      </c>
      <c r="BF368" s="142">
        <f t="shared" si="315"/>
        <v>0</v>
      </c>
    </row>
    <row r="369" spans="2:58" ht="20" thickBot="1">
      <c r="B369" s="3"/>
      <c r="E369" s="315" t="s">
        <v>138</v>
      </c>
      <c r="F369" s="317">
        <v>40</v>
      </c>
      <c r="G369" s="317">
        <v>40</v>
      </c>
      <c r="H369" s="317">
        <v>40</v>
      </c>
      <c r="I369" s="317">
        <v>40</v>
      </c>
      <c r="J369" s="317">
        <v>40</v>
      </c>
      <c r="K369" s="317">
        <v>40</v>
      </c>
      <c r="L369" s="317">
        <v>40</v>
      </c>
      <c r="M369" s="317">
        <v>40</v>
      </c>
      <c r="N369" s="317">
        <v>40</v>
      </c>
      <c r="O369" s="317">
        <v>40</v>
      </c>
      <c r="P369" s="317">
        <v>40</v>
      </c>
      <c r="Q369" s="317">
        <v>40</v>
      </c>
      <c r="R369" s="317">
        <v>40</v>
      </c>
      <c r="S369" s="317">
        <v>40</v>
      </c>
      <c r="T369" s="317">
        <v>40</v>
      </c>
      <c r="U369" s="317">
        <v>40</v>
      </c>
      <c r="V369" s="317">
        <v>40</v>
      </c>
      <c r="W369" s="317">
        <v>40</v>
      </c>
      <c r="X369" s="317">
        <v>40</v>
      </c>
      <c r="Y369" s="317">
        <v>40</v>
      </c>
      <c r="Z369" s="317">
        <v>40</v>
      </c>
      <c r="AA369" s="317">
        <v>40</v>
      </c>
      <c r="AB369" s="317">
        <v>40</v>
      </c>
      <c r="AC369" s="317">
        <v>40</v>
      </c>
      <c r="AD369" s="317">
        <v>40</v>
      </c>
      <c r="AE369" s="317">
        <v>40</v>
      </c>
      <c r="AF369" s="317">
        <v>40</v>
      </c>
      <c r="AG369" s="317">
        <v>40</v>
      </c>
      <c r="AH369" s="317">
        <v>40</v>
      </c>
      <c r="AI369" s="317">
        <v>40</v>
      </c>
      <c r="AJ369" s="317">
        <v>40</v>
      </c>
      <c r="AL369" s="3"/>
      <c r="AM369" s="3"/>
      <c r="AN369" s="3"/>
      <c r="AP369" s="3"/>
      <c r="AQ369" s="3"/>
      <c r="AT369" s="232"/>
      <c r="AU369" s="60"/>
      <c r="AV369" s="60"/>
      <c r="AW369" s="60"/>
      <c r="AX369" s="236" t="s">
        <v>84</v>
      </c>
      <c r="AY369" s="241">
        <v>452</v>
      </c>
      <c r="AZ369" s="242">
        <v>0</v>
      </c>
      <c r="BB369" s="241">
        <v>983</v>
      </c>
      <c r="BC369" s="242"/>
      <c r="BE369" s="142">
        <f t="shared" si="315"/>
        <v>-531</v>
      </c>
      <c r="BF369" s="142">
        <f t="shared" si="315"/>
        <v>0</v>
      </c>
    </row>
    <row r="370" spans="2:58" ht="20" thickBot="1">
      <c r="B370" s="3"/>
      <c r="E370" s="315" t="s">
        <v>139</v>
      </c>
      <c r="F370" s="317">
        <v>49</v>
      </c>
      <c r="G370" s="317">
        <v>49</v>
      </c>
      <c r="H370" s="317">
        <v>49</v>
      </c>
      <c r="I370" s="317">
        <v>49</v>
      </c>
      <c r="J370" s="317">
        <v>49</v>
      </c>
      <c r="K370" s="317">
        <v>49</v>
      </c>
      <c r="L370" s="317">
        <v>49</v>
      </c>
      <c r="M370" s="317">
        <v>49</v>
      </c>
      <c r="N370" s="317">
        <v>49</v>
      </c>
      <c r="O370" s="317">
        <v>49</v>
      </c>
      <c r="P370" s="317">
        <v>49</v>
      </c>
      <c r="Q370" s="317">
        <v>49</v>
      </c>
      <c r="R370" s="317">
        <v>49</v>
      </c>
      <c r="S370" s="317">
        <v>49</v>
      </c>
      <c r="T370" s="317">
        <v>49</v>
      </c>
      <c r="U370" s="317">
        <v>49</v>
      </c>
      <c r="V370" s="317">
        <v>49</v>
      </c>
      <c r="W370" s="317">
        <v>49</v>
      </c>
      <c r="X370" s="317">
        <v>49</v>
      </c>
      <c r="Y370" s="317">
        <v>49</v>
      </c>
      <c r="Z370" s="317">
        <v>49</v>
      </c>
      <c r="AA370" s="317">
        <v>49</v>
      </c>
      <c r="AB370" s="317">
        <v>49</v>
      </c>
      <c r="AC370" s="317">
        <v>49</v>
      </c>
      <c r="AD370" s="317">
        <v>49</v>
      </c>
      <c r="AE370" s="317">
        <v>49</v>
      </c>
      <c r="AF370" s="317">
        <v>49</v>
      </c>
      <c r="AG370" s="317">
        <v>49</v>
      </c>
      <c r="AH370" s="317">
        <v>49</v>
      </c>
      <c r="AI370" s="317">
        <v>49</v>
      </c>
      <c r="AJ370" s="317">
        <v>49</v>
      </c>
      <c r="AL370" s="3"/>
      <c r="AM370" s="3"/>
      <c r="AN370" s="3"/>
      <c r="AP370" s="3"/>
      <c r="AQ370" s="3"/>
      <c r="AT370" s="232"/>
      <c r="AU370" s="60"/>
      <c r="AV370" s="60"/>
      <c r="AW370" s="60"/>
      <c r="AX370" s="236" t="s">
        <v>123</v>
      </c>
      <c r="AY370" s="241">
        <v>243</v>
      </c>
      <c r="AZ370" s="242">
        <v>747</v>
      </c>
      <c r="BB370" s="241">
        <v>0</v>
      </c>
      <c r="BC370" s="242"/>
      <c r="BE370" s="142">
        <f t="shared" si="315"/>
        <v>243</v>
      </c>
      <c r="BF370" s="142">
        <f t="shared" si="315"/>
        <v>747</v>
      </c>
    </row>
    <row r="371" spans="2:58" ht="19.5" customHeight="1">
      <c r="B371" s="3"/>
      <c r="E371" s="315" t="s">
        <v>104</v>
      </c>
      <c r="F371" s="317">
        <v>49</v>
      </c>
      <c r="G371" s="317">
        <v>49</v>
      </c>
      <c r="H371" s="317">
        <v>49</v>
      </c>
      <c r="I371" s="317">
        <v>49</v>
      </c>
      <c r="J371" s="317">
        <v>49</v>
      </c>
      <c r="K371" s="317">
        <v>49</v>
      </c>
      <c r="L371" s="317">
        <v>49</v>
      </c>
      <c r="M371" s="317">
        <v>49</v>
      </c>
      <c r="N371" s="317">
        <v>49</v>
      </c>
      <c r="O371" s="317">
        <v>49</v>
      </c>
      <c r="P371" s="317">
        <v>49</v>
      </c>
      <c r="Q371" s="317">
        <v>49</v>
      </c>
      <c r="R371" s="317">
        <v>49</v>
      </c>
      <c r="S371" s="317">
        <v>49</v>
      </c>
      <c r="T371" s="317">
        <v>49</v>
      </c>
      <c r="U371" s="317">
        <v>49</v>
      </c>
      <c r="V371" s="317">
        <v>49</v>
      </c>
      <c r="W371" s="317">
        <v>49</v>
      </c>
      <c r="X371" s="317">
        <v>49</v>
      </c>
      <c r="Y371" s="317">
        <v>49</v>
      </c>
      <c r="Z371" s="317">
        <v>49</v>
      </c>
      <c r="AA371" s="317">
        <v>49</v>
      </c>
      <c r="AB371" s="317">
        <v>49</v>
      </c>
      <c r="AC371" s="317">
        <v>49</v>
      </c>
      <c r="AD371" s="317">
        <v>49</v>
      </c>
      <c r="AE371" s="317">
        <v>49</v>
      </c>
      <c r="AF371" s="317">
        <v>49</v>
      </c>
      <c r="AG371" s="317">
        <v>49</v>
      </c>
      <c r="AH371" s="317">
        <v>49</v>
      </c>
      <c r="AI371" s="317">
        <v>49</v>
      </c>
      <c r="AJ371" s="317">
        <v>49</v>
      </c>
      <c r="AL371" s="3"/>
      <c r="AM371" s="3"/>
      <c r="AN371" s="3"/>
      <c r="AP371" s="3"/>
      <c r="AQ371" s="3"/>
      <c r="AT371" s="231"/>
      <c r="AU371" s="60"/>
      <c r="AV371" s="60"/>
      <c r="AW371" s="60"/>
      <c r="AX371" s="236" t="s">
        <v>80</v>
      </c>
      <c r="AY371" s="143">
        <f>SUM(AY346:AY370)</f>
        <v>10347</v>
      </c>
      <c r="AZ371" s="143">
        <f>SUM(AZ346:AZ370)</f>
        <v>10829</v>
      </c>
      <c r="BB371" s="143">
        <f>SUM(BB346:BB370)</f>
        <v>6823</v>
      </c>
      <c r="BC371" s="143">
        <f>SUM(BC346:BC370)</f>
        <v>0</v>
      </c>
      <c r="BE371" s="142">
        <f t="shared" si="315"/>
        <v>3524</v>
      </c>
      <c r="BF371" s="142">
        <f t="shared" si="315"/>
        <v>10829</v>
      </c>
    </row>
    <row r="372" spans="2:58" ht="19">
      <c r="B372" s="3"/>
      <c r="E372" s="315" t="s">
        <v>140</v>
      </c>
      <c r="F372" s="317">
        <v>49</v>
      </c>
      <c r="G372" s="317">
        <v>49</v>
      </c>
      <c r="H372" s="317">
        <v>49</v>
      </c>
      <c r="I372" s="317">
        <v>49</v>
      </c>
      <c r="J372" s="317">
        <v>49</v>
      </c>
      <c r="K372" s="317">
        <v>49</v>
      </c>
      <c r="L372" s="317">
        <v>49</v>
      </c>
      <c r="M372" s="317">
        <v>49</v>
      </c>
      <c r="N372" s="317">
        <v>49</v>
      </c>
      <c r="O372" s="317">
        <v>49</v>
      </c>
      <c r="P372" s="317">
        <v>49</v>
      </c>
      <c r="Q372" s="317">
        <v>49</v>
      </c>
      <c r="R372" s="317">
        <v>49</v>
      </c>
      <c r="S372" s="317">
        <v>49</v>
      </c>
      <c r="T372" s="317">
        <v>49</v>
      </c>
      <c r="U372" s="317">
        <v>49</v>
      </c>
      <c r="V372" s="317">
        <v>49</v>
      </c>
      <c r="W372" s="317">
        <v>49</v>
      </c>
      <c r="X372" s="317">
        <v>49</v>
      </c>
      <c r="Y372" s="317">
        <v>49</v>
      </c>
      <c r="Z372" s="317">
        <v>49</v>
      </c>
      <c r="AA372" s="317">
        <v>49</v>
      </c>
      <c r="AB372" s="317">
        <v>49</v>
      </c>
      <c r="AC372" s="317">
        <v>49</v>
      </c>
      <c r="AD372" s="317">
        <v>49</v>
      </c>
      <c r="AE372" s="317">
        <v>49</v>
      </c>
      <c r="AF372" s="317">
        <v>49</v>
      </c>
      <c r="AG372" s="317">
        <v>49</v>
      </c>
      <c r="AH372" s="317">
        <v>49</v>
      </c>
      <c r="AI372" s="317">
        <v>49</v>
      </c>
      <c r="AJ372" s="317">
        <v>49</v>
      </c>
      <c r="AL372" s="3"/>
      <c r="AM372" s="3"/>
      <c r="AN372" s="3"/>
      <c r="AP372" s="3"/>
      <c r="AQ372" s="3"/>
      <c r="AT372" s="231"/>
      <c r="AU372" s="60"/>
      <c r="AV372" s="60"/>
      <c r="AW372" s="60"/>
      <c r="AX372" s="60"/>
    </row>
    <row r="373" spans="2:58" ht="18.75" customHeight="1">
      <c r="B373" s="3"/>
      <c r="E373" s="315" t="s">
        <v>141</v>
      </c>
      <c r="F373" s="317">
        <v>49</v>
      </c>
      <c r="G373" s="317">
        <v>49</v>
      </c>
      <c r="H373" s="317">
        <v>49</v>
      </c>
      <c r="I373" s="317">
        <v>49</v>
      </c>
      <c r="J373" s="317">
        <v>49</v>
      </c>
      <c r="K373" s="317">
        <v>49</v>
      </c>
      <c r="L373" s="317">
        <v>49</v>
      </c>
      <c r="M373" s="317">
        <v>49</v>
      </c>
      <c r="N373" s="317">
        <v>49</v>
      </c>
      <c r="O373" s="317">
        <v>49</v>
      </c>
      <c r="P373" s="317">
        <v>49</v>
      </c>
      <c r="Q373" s="317">
        <v>49</v>
      </c>
      <c r="R373" s="317">
        <v>49</v>
      </c>
      <c r="S373" s="317">
        <v>49</v>
      </c>
      <c r="T373" s="317">
        <v>49</v>
      </c>
      <c r="U373" s="317">
        <v>49</v>
      </c>
      <c r="V373" s="317">
        <v>49</v>
      </c>
      <c r="W373" s="317">
        <v>49</v>
      </c>
      <c r="X373" s="317">
        <v>49</v>
      </c>
      <c r="Y373" s="317">
        <v>49</v>
      </c>
      <c r="Z373" s="317">
        <v>49</v>
      </c>
      <c r="AA373" s="317">
        <v>49</v>
      </c>
      <c r="AB373" s="317">
        <v>49</v>
      </c>
      <c r="AC373" s="317">
        <v>49</v>
      </c>
      <c r="AD373" s="317">
        <v>49</v>
      </c>
      <c r="AE373" s="317">
        <v>49</v>
      </c>
      <c r="AF373" s="317">
        <v>49</v>
      </c>
      <c r="AG373" s="317">
        <v>49</v>
      </c>
      <c r="AH373" s="317">
        <v>49</v>
      </c>
      <c r="AI373" s="317">
        <v>49</v>
      </c>
      <c r="AJ373" s="317">
        <v>49</v>
      </c>
      <c r="AL373" s="3"/>
      <c r="AM373" s="3"/>
      <c r="AN373" s="3"/>
      <c r="AP373" s="3"/>
      <c r="AQ373" s="3"/>
      <c r="AT373" s="231"/>
      <c r="AU373" s="60"/>
      <c r="AV373" s="60"/>
      <c r="AW373" s="60"/>
      <c r="AX373" s="60"/>
    </row>
    <row r="374" spans="2:58" ht="19">
      <c r="B374" s="3"/>
      <c r="E374" s="315" t="s">
        <v>84</v>
      </c>
      <c r="F374" s="317">
        <v>40</v>
      </c>
      <c r="G374" s="317">
        <v>40</v>
      </c>
      <c r="H374" s="317">
        <v>40</v>
      </c>
      <c r="I374" s="317">
        <v>40</v>
      </c>
      <c r="J374" s="317">
        <v>40</v>
      </c>
      <c r="K374" s="317">
        <v>40</v>
      </c>
      <c r="L374" s="317">
        <v>40</v>
      </c>
      <c r="M374" s="317">
        <v>40</v>
      </c>
      <c r="N374" s="317">
        <v>40</v>
      </c>
      <c r="O374" s="317">
        <v>40</v>
      </c>
      <c r="P374" s="317">
        <v>40</v>
      </c>
      <c r="Q374" s="317">
        <v>40</v>
      </c>
      <c r="R374" s="317">
        <v>40</v>
      </c>
      <c r="S374" s="317">
        <v>40</v>
      </c>
      <c r="T374" s="317">
        <v>40</v>
      </c>
      <c r="U374" s="317">
        <v>40</v>
      </c>
      <c r="V374" s="317">
        <v>40</v>
      </c>
      <c r="W374" s="317">
        <v>40</v>
      </c>
      <c r="X374" s="317">
        <v>40</v>
      </c>
      <c r="Y374" s="317">
        <v>40</v>
      </c>
      <c r="Z374" s="317">
        <v>40</v>
      </c>
      <c r="AA374" s="317">
        <v>40</v>
      </c>
      <c r="AB374" s="317">
        <v>40</v>
      </c>
      <c r="AC374" s="317">
        <v>40</v>
      </c>
      <c r="AD374" s="317">
        <v>40</v>
      </c>
      <c r="AE374" s="317">
        <v>40</v>
      </c>
      <c r="AF374" s="317">
        <v>40</v>
      </c>
      <c r="AG374" s="317">
        <v>40</v>
      </c>
      <c r="AH374" s="317">
        <v>40</v>
      </c>
      <c r="AI374" s="317">
        <v>40</v>
      </c>
      <c r="AJ374" s="317">
        <v>40</v>
      </c>
      <c r="AL374" s="3"/>
      <c r="AM374" s="3"/>
      <c r="AN374" s="3"/>
      <c r="AP374" s="3"/>
      <c r="AQ374" s="3"/>
      <c r="AT374" s="232"/>
      <c r="AU374" s="60"/>
      <c r="AV374" s="60"/>
      <c r="AW374" s="60"/>
      <c r="AX374" s="60"/>
    </row>
    <row r="375" spans="2:58" ht="19">
      <c r="B375" s="3"/>
      <c r="E375" s="315" t="s">
        <v>142</v>
      </c>
      <c r="F375" s="317">
        <v>40</v>
      </c>
      <c r="G375" s="317">
        <v>40</v>
      </c>
      <c r="H375" s="317">
        <v>40</v>
      </c>
      <c r="I375" s="317">
        <v>40</v>
      </c>
      <c r="J375" s="317">
        <v>40</v>
      </c>
      <c r="K375" s="317">
        <v>40</v>
      </c>
      <c r="L375" s="317">
        <v>40</v>
      </c>
      <c r="M375" s="317">
        <v>40</v>
      </c>
      <c r="N375" s="317">
        <v>40</v>
      </c>
      <c r="O375" s="317">
        <v>40</v>
      </c>
      <c r="P375" s="317">
        <v>40</v>
      </c>
      <c r="Q375" s="317">
        <v>40</v>
      </c>
      <c r="R375" s="317">
        <v>40</v>
      </c>
      <c r="S375" s="317">
        <v>40</v>
      </c>
      <c r="T375" s="317">
        <v>40</v>
      </c>
      <c r="U375" s="317">
        <v>40</v>
      </c>
      <c r="V375" s="317">
        <v>40</v>
      </c>
      <c r="W375" s="317">
        <v>40</v>
      </c>
      <c r="X375" s="317">
        <v>40</v>
      </c>
      <c r="Y375" s="317">
        <v>40</v>
      </c>
      <c r="Z375" s="317">
        <v>40</v>
      </c>
      <c r="AA375" s="317">
        <v>40</v>
      </c>
      <c r="AB375" s="317">
        <v>40</v>
      </c>
      <c r="AC375" s="317">
        <v>40</v>
      </c>
      <c r="AD375" s="317">
        <v>40</v>
      </c>
      <c r="AE375" s="317">
        <v>40</v>
      </c>
      <c r="AF375" s="317">
        <v>40</v>
      </c>
      <c r="AG375" s="317">
        <v>40</v>
      </c>
      <c r="AH375" s="317">
        <v>40</v>
      </c>
      <c r="AI375" s="317">
        <v>40</v>
      </c>
      <c r="AJ375" s="317">
        <v>40</v>
      </c>
      <c r="AL375" s="3"/>
      <c r="AM375" s="3"/>
      <c r="AN375" s="3"/>
      <c r="AP375" s="3"/>
      <c r="AQ375" s="3"/>
      <c r="AT375" s="231"/>
      <c r="AU375" s="60"/>
      <c r="AV375" s="60"/>
      <c r="AW375" s="60"/>
      <c r="AX375" s="60"/>
    </row>
    <row r="376" spans="2:58" ht="19">
      <c r="B376" s="3"/>
      <c r="AL376" s="3"/>
      <c r="AM376" s="3"/>
      <c r="AN376" s="3"/>
      <c r="AP376" s="3"/>
      <c r="AQ376" s="3"/>
      <c r="AT376" s="232"/>
      <c r="AU376" s="60"/>
      <c r="AV376" s="60"/>
      <c r="AW376" s="60"/>
      <c r="AX376" s="60"/>
    </row>
    <row r="377" spans="2:58" ht="19">
      <c r="B377" s="3"/>
      <c r="AL377" s="3"/>
      <c r="AM377" s="3"/>
      <c r="AN377" s="3"/>
      <c r="AP377" s="3"/>
      <c r="AQ377" s="3"/>
      <c r="AT377" s="231"/>
      <c r="AU377" s="60"/>
      <c r="AV377" s="60"/>
      <c r="AW377" s="60"/>
      <c r="AX377" s="60"/>
    </row>
    <row r="378" spans="2:58" ht="19">
      <c r="B378" s="3"/>
      <c r="E378" s="315" t="s">
        <v>88</v>
      </c>
      <c r="F378" s="316">
        <f t="shared" ref="F378:AJ378" si="323">F43/F368</f>
        <v>6.15</v>
      </c>
      <c r="G378" s="316">
        <f t="shared" si="323"/>
        <v>8.7249999999999996</v>
      </c>
      <c r="H378" s="316">
        <f t="shared" si="323"/>
        <v>9.625</v>
      </c>
      <c r="I378" s="316">
        <f t="shared" si="323"/>
        <v>10.525</v>
      </c>
      <c r="J378" s="316">
        <f t="shared" si="323"/>
        <v>11.175000000000001</v>
      </c>
      <c r="K378" s="316">
        <f t="shared" si="323"/>
        <v>11.725</v>
      </c>
      <c r="L378" s="316">
        <f t="shared" si="323"/>
        <v>11.725</v>
      </c>
      <c r="M378" s="316">
        <f t="shared" si="323"/>
        <v>11.725</v>
      </c>
      <c r="N378" s="316">
        <f t="shared" si="323"/>
        <v>12.3</v>
      </c>
      <c r="O378" s="316">
        <f t="shared" si="323"/>
        <v>12.95</v>
      </c>
      <c r="P378" s="316">
        <f t="shared" si="323"/>
        <v>14.1</v>
      </c>
      <c r="Q378" s="316">
        <f t="shared" si="323"/>
        <v>14.75</v>
      </c>
      <c r="R378" s="316">
        <f t="shared" si="323"/>
        <v>15.574999999999999</v>
      </c>
      <c r="S378" s="316">
        <f t="shared" si="323"/>
        <v>15.574999999999999</v>
      </c>
      <c r="T378" s="316">
        <f t="shared" si="323"/>
        <v>15.574999999999999</v>
      </c>
      <c r="U378" s="316">
        <f t="shared" si="323"/>
        <v>16.399999999999999</v>
      </c>
      <c r="V378" s="316">
        <f t="shared" si="323"/>
        <v>17.3</v>
      </c>
      <c r="W378" s="316">
        <f t="shared" si="323"/>
        <v>18.2</v>
      </c>
      <c r="X378" s="316">
        <f t="shared" si="323"/>
        <v>19.100000000000001</v>
      </c>
      <c r="Y378" s="316">
        <f t="shared" si="323"/>
        <v>19.925000000000001</v>
      </c>
      <c r="Z378" s="316">
        <f t="shared" si="323"/>
        <v>19.925000000000001</v>
      </c>
      <c r="AA378" s="316">
        <f t="shared" si="323"/>
        <v>19.925000000000001</v>
      </c>
      <c r="AB378" s="316">
        <f t="shared" si="323"/>
        <v>20.5</v>
      </c>
      <c r="AC378" s="316">
        <f t="shared" si="323"/>
        <v>21.15</v>
      </c>
      <c r="AD378" s="316">
        <f t="shared" si="323"/>
        <v>21.55</v>
      </c>
      <c r="AE378" s="316">
        <f t="shared" si="323"/>
        <v>21.95</v>
      </c>
      <c r="AF378" s="316">
        <f t="shared" si="323"/>
        <v>22.774999999999999</v>
      </c>
      <c r="AG378" s="316">
        <f t="shared" si="323"/>
        <v>22.774999999999999</v>
      </c>
      <c r="AH378" s="316">
        <f t="shared" si="323"/>
        <v>22.774999999999999</v>
      </c>
      <c r="AI378" s="316">
        <f t="shared" si="323"/>
        <v>23.6</v>
      </c>
      <c r="AJ378" s="316">
        <f t="shared" si="323"/>
        <v>23.6</v>
      </c>
      <c r="AL378" s="3"/>
      <c r="AM378" s="3"/>
      <c r="AN378" s="3"/>
      <c r="AP378" s="3"/>
      <c r="AQ378" s="3"/>
      <c r="AT378" s="232"/>
      <c r="AU378" s="60"/>
      <c r="AV378" s="60"/>
      <c r="AW378" s="60"/>
      <c r="AX378" s="60"/>
    </row>
    <row r="379" spans="2:58" ht="19">
      <c r="B379" s="3"/>
      <c r="E379" s="315" t="s">
        <v>138</v>
      </c>
      <c r="F379" s="316">
        <f t="shared" ref="F379:AJ379" si="324">F56/F369</f>
        <v>29.65</v>
      </c>
      <c r="G379" s="316">
        <f t="shared" si="324"/>
        <v>31</v>
      </c>
      <c r="H379" s="316">
        <f t="shared" si="324"/>
        <v>32.424999999999997</v>
      </c>
      <c r="I379" s="316">
        <f t="shared" si="324"/>
        <v>33.85</v>
      </c>
      <c r="J379" s="316">
        <f t="shared" si="324"/>
        <v>35.274999999999999</v>
      </c>
      <c r="K379" s="316">
        <f t="shared" si="324"/>
        <v>36.625</v>
      </c>
      <c r="L379" s="316">
        <f t="shared" si="324"/>
        <v>36.625</v>
      </c>
      <c r="M379" s="316">
        <f t="shared" si="324"/>
        <v>36.625</v>
      </c>
      <c r="N379" s="316">
        <f t="shared" si="324"/>
        <v>37.975000000000001</v>
      </c>
      <c r="O379" s="316">
        <f t="shared" si="324"/>
        <v>39.4</v>
      </c>
      <c r="P379" s="316">
        <f t="shared" si="324"/>
        <v>40.825000000000003</v>
      </c>
      <c r="Q379" s="316">
        <f t="shared" si="324"/>
        <v>42.25</v>
      </c>
      <c r="R379" s="316">
        <f t="shared" si="324"/>
        <v>43.6</v>
      </c>
      <c r="S379" s="316">
        <f t="shared" si="324"/>
        <v>43.6</v>
      </c>
      <c r="T379" s="316">
        <f t="shared" si="324"/>
        <v>43.6</v>
      </c>
      <c r="U379" s="316">
        <f t="shared" si="324"/>
        <v>44.95</v>
      </c>
      <c r="V379" s="316">
        <f t="shared" si="324"/>
        <v>46.375</v>
      </c>
      <c r="W379" s="316">
        <f t="shared" si="324"/>
        <v>47.8</v>
      </c>
      <c r="X379" s="316">
        <f t="shared" si="324"/>
        <v>49.225000000000001</v>
      </c>
      <c r="Y379" s="316">
        <f t="shared" si="324"/>
        <v>50.575000000000003</v>
      </c>
      <c r="Z379" s="316">
        <f t="shared" si="324"/>
        <v>50.575000000000003</v>
      </c>
      <c r="AA379" s="316">
        <f t="shared" si="324"/>
        <v>50.575000000000003</v>
      </c>
      <c r="AB379" s="316">
        <f t="shared" si="324"/>
        <v>59.424999999999997</v>
      </c>
      <c r="AC379" s="316">
        <f t="shared" si="324"/>
        <v>70.5</v>
      </c>
      <c r="AD379" s="316">
        <f t="shared" si="324"/>
        <v>81.575000000000003</v>
      </c>
      <c r="AE379" s="316">
        <f t="shared" si="324"/>
        <v>88.75</v>
      </c>
      <c r="AF379" s="316">
        <f t="shared" si="324"/>
        <v>90.1</v>
      </c>
      <c r="AG379" s="316">
        <f t="shared" si="324"/>
        <v>90.1</v>
      </c>
      <c r="AH379" s="316">
        <f t="shared" si="324"/>
        <v>90.1</v>
      </c>
      <c r="AI379" s="316">
        <f t="shared" si="324"/>
        <v>91.45</v>
      </c>
      <c r="AJ379" s="316">
        <f t="shared" si="324"/>
        <v>91.45</v>
      </c>
      <c r="AL379" s="3"/>
      <c r="AM379" s="3"/>
      <c r="AN379" s="3"/>
      <c r="AP379" s="3"/>
      <c r="AQ379" s="3"/>
      <c r="AT379" s="231"/>
      <c r="AU379" s="60"/>
      <c r="AV379" s="60"/>
      <c r="AW379" s="60"/>
      <c r="AX379" s="60"/>
    </row>
    <row r="380" spans="2:58" ht="19">
      <c r="B380" s="3"/>
      <c r="E380" s="315" t="s">
        <v>139</v>
      </c>
      <c r="F380" s="316">
        <f t="shared" ref="F380:AJ380" si="325">F251/F370</f>
        <v>0</v>
      </c>
      <c r="G380" s="316">
        <f t="shared" si="325"/>
        <v>0</v>
      </c>
      <c r="H380" s="316">
        <f t="shared" si="325"/>
        <v>0</v>
      </c>
      <c r="I380" s="316">
        <f t="shared" si="325"/>
        <v>0</v>
      </c>
      <c r="J380" s="316">
        <f t="shared" si="325"/>
        <v>0</v>
      </c>
      <c r="K380" s="316">
        <f t="shared" si="325"/>
        <v>0</v>
      </c>
      <c r="L380" s="316">
        <f t="shared" si="325"/>
        <v>0</v>
      </c>
      <c r="M380" s="316">
        <f t="shared" si="325"/>
        <v>0</v>
      </c>
      <c r="N380" s="316">
        <f t="shared" si="325"/>
        <v>0</v>
      </c>
      <c r="O380" s="316">
        <f t="shared" si="325"/>
        <v>0</v>
      </c>
      <c r="P380" s="316">
        <f t="shared" si="325"/>
        <v>0</v>
      </c>
      <c r="Q380" s="316">
        <f t="shared" si="325"/>
        <v>0</v>
      </c>
      <c r="R380" s="316">
        <f t="shared" si="325"/>
        <v>0</v>
      </c>
      <c r="S380" s="316">
        <f t="shared" si="325"/>
        <v>0</v>
      </c>
      <c r="T380" s="316">
        <f t="shared" si="325"/>
        <v>0</v>
      </c>
      <c r="U380" s="316">
        <f t="shared" si="325"/>
        <v>0</v>
      </c>
      <c r="V380" s="316">
        <f t="shared" si="325"/>
        <v>0</v>
      </c>
      <c r="W380" s="316">
        <f t="shared" si="325"/>
        <v>0</v>
      </c>
      <c r="X380" s="316">
        <f t="shared" si="325"/>
        <v>0</v>
      </c>
      <c r="Y380" s="316">
        <f t="shared" si="325"/>
        <v>0</v>
      </c>
      <c r="Z380" s="316">
        <f t="shared" si="325"/>
        <v>0</v>
      </c>
      <c r="AA380" s="316">
        <f t="shared" si="325"/>
        <v>0</v>
      </c>
      <c r="AB380" s="316">
        <f t="shared" si="325"/>
        <v>0</v>
      </c>
      <c r="AC380" s="316">
        <f t="shared" si="325"/>
        <v>0</v>
      </c>
      <c r="AD380" s="316">
        <f t="shared" si="325"/>
        <v>0</v>
      </c>
      <c r="AE380" s="316">
        <f t="shared" si="325"/>
        <v>0</v>
      </c>
      <c r="AF380" s="316">
        <f t="shared" si="325"/>
        <v>0</v>
      </c>
      <c r="AG380" s="316">
        <f t="shared" si="325"/>
        <v>0</v>
      </c>
      <c r="AH380" s="316">
        <f t="shared" si="325"/>
        <v>0</v>
      </c>
      <c r="AI380" s="316">
        <f t="shared" si="325"/>
        <v>0</v>
      </c>
      <c r="AJ380" s="316">
        <f t="shared" si="325"/>
        <v>0</v>
      </c>
      <c r="AL380" s="3"/>
      <c r="AM380" s="3"/>
      <c r="AN380" s="3"/>
      <c r="AP380" s="3"/>
      <c r="AQ380" s="3"/>
      <c r="AT380" s="231"/>
      <c r="AU380" s="60"/>
      <c r="AV380" s="60"/>
      <c r="AW380" s="60"/>
      <c r="AX380" s="60"/>
    </row>
    <row r="381" spans="2:58" ht="18.75" customHeight="1">
      <c r="B381" s="3"/>
      <c r="E381" s="315" t="s">
        <v>104</v>
      </c>
      <c r="F381" s="316">
        <f t="shared" ref="F381:AJ381" si="326">F264/F371</f>
        <v>0</v>
      </c>
      <c r="G381" s="316">
        <f t="shared" si="326"/>
        <v>0</v>
      </c>
      <c r="H381" s="316">
        <f t="shared" si="326"/>
        <v>0</v>
      </c>
      <c r="I381" s="316">
        <f t="shared" si="326"/>
        <v>0</v>
      </c>
      <c r="J381" s="316">
        <f t="shared" si="326"/>
        <v>0</v>
      </c>
      <c r="K381" s="316">
        <f t="shared" si="326"/>
        <v>0</v>
      </c>
      <c r="L381" s="316">
        <f t="shared" si="326"/>
        <v>0</v>
      </c>
      <c r="M381" s="316">
        <f t="shared" si="326"/>
        <v>0</v>
      </c>
      <c r="N381" s="316">
        <f t="shared" si="326"/>
        <v>0</v>
      </c>
      <c r="O381" s="316">
        <f t="shared" si="326"/>
        <v>0</v>
      </c>
      <c r="P381" s="316">
        <f t="shared" si="326"/>
        <v>0</v>
      </c>
      <c r="Q381" s="316">
        <f t="shared" si="326"/>
        <v>0</v>
      </c>
      <c r="R381" s="316">
        <f t="shared" si="326"/>
        <v>0</v>
      </c>
      <c r="S381" s="316">
        <f t="shared" si="326"/>
        <v>0</v>
      </c>
      <c r="T381" s="316">
        <f t="shared" si="326"/>
        <v>0</v>
      </c>
      <c r="U381" s="316">
        <f t="shared" si="326"/>
        <v>0</v>
      </c>
      <c r="V381" s="316">
        <f t="shared" si="326"/>
        <v>0</v>
      </c>
      <c r="W381" s="316">
        <f t="shared" si="326"/>
        <v>0</v>
      </c>
      <c r="X381" s="316">
        <f t="shared" si="326"/>
        <v>0</v>
      </c>
      <c r="Y381" s="316">
        <f t="shared" si="326"/>
        <v>0</v>
      </c>
      <c r="Z381" s="316">
        <f t="shared" si="326"/>
        <v>0</v>
      </c>
      <c r="AA381" s="316">
        <f t="shared" si="326"/>
        <v>0</v>
      </c>
      <c r="AB381" s="316">
        <f t="shared" si="326"/>
        <v>0</v>
      </c>
      <c r="AC381" s="316">
        <f t="shared" si="326"/>
        <v>0</v>
      </c>
      <c r="AD381" s="316">
        <f t="shared" si="326"/>
        <v>0</v>
      </c>
      <c r="AE381" s="316">
        <f t="shared" si="326"/>
        <v>0</v>
      </c>
      <c r="AF381" s="316">
        <f t="shared" si="326"/>
        <v>0</v>
      </c>
      <c r="AG381" s="316">
        <f t="shared" si="326"/>
        <v>0</v>
      </c>
      <c r="AH381" s="316">
        <f t="shared" si="326"/>
        <v>0</v>
      </c>
      <c r="AI381" s="316">
        <f t="shared" si="326"/>
        <v>0</v>
      </c>
      <c r="AJ381" s="316">
        <f t="shared" si="326"/>
        <v>0</v>
      </c>
      <c r="AL381" s="3"/>
      <c r="AM381" s="3"/>
      <c r="AN381" s="3"/>
      <c r="AP381" s="3"/>
      <c r="AQ381" s="3"/>
      <c r="AT381" s="231"/>
      <c r="AU381" s="60"/>
      <c r="AV381" s="60"/>
      <c r="AW381" s="60"/>
      <c r="AX381" s="60"/>
    </row>
    <row r="382" spans="2:58" ht="19">
      <c r="B382" s="3"/>
      <c r="E382" s="315" t="s">
        <v>140</v>
      </c>
      <c r="F382" s="316">
        <f t="shared" ref="F382:AJ382" si="327">F277/F372</f>
        <v>0</v>
      </c>
      <c r="G382" s="316">
        <f t="shared" si="327"/>
        <v>0</v>
      </c>
      <c r="H382" s="316">
        <f t="shared" si="327"/>
        <v>0</v>
      </c>
      <c r="I382" s="316">
        <f t="shared" si="327"/>
        <v>0</v>
      </c>
      <c r="J382" s="316">
        <f t="shared" si="327"/>
        <v>0</v>
      </c>
      <c r="K382" s="316">
        <f t="shared" si="327"/>
        <v>0</v>
      </c>
      <c r="L382" s="316">
        <f t="shared" si="327"/>
        <v>0</v>
      </c>
      <c r="M382" s="316">
        <f t="shared" si="327"/>
        <v>0</v>
      </c>
      <c r="N382" s="316">
        <f t="shared" si="327"/>
        <v>0</v>
      </c>
      <c r="O382" s="316">
        <f t="shared" si="327"/>
        <v>0</v>
      </c>
      <c r="P382" s="316">
        <f t="shared" si="327"/>
        <v>0</v>
      </c>
      <c r="Q382" s="316">
        <f t="shared" si="327"/>
        <v>0</v>
      </c>
      <c r="R382" s="316">
        <f t="shared" si="327"/>
        <v>0</v>
      </c>
      <c r="S382" s="316">
        <f t="shared" si="327"/>
        <v>0</v>
      </c>
      <c r="T382" s="316">
        <f t="shared" si="327"/>
        <v>0</v>
      </c>
      <c r="U382" s="316">
        <f t="shared" si="327"/>
        <v>0</v>
      </c>
      <c r="V382" s="316">
        <f t="shared" si="327"/>
        <v>0</v>
      </c>
      <c r="W382" s="316">
        <f t="shared" si="327"/>
        <v>0</v>
      </c>
      <c r="X382" s="316">
        <f t="shared" si="327"/>
        <v>0</v>
      </c>
      <c r="Y382" s="316">
        <f t="shared" si="327"/>
        <v>0</v>
      </c>
      <c r="Z382" s="316">
        <f t="shared" si="327"/>
        <v>0</v>
      </c>
      <c r="AA382" s="316">
        <f t="shared" si="327"/>
        <v>0</v>
      </c>
      <c r="AB382" s="316">
        <f t="shared" si="327"/>
        <v>0</v>
      </c>
      <c r="AC382" s="316">
        <f t="shared" si="327"/>
        <v>0</v>
      </c>
      <c r="AD382" s="316">
        <f t="shared" si="327"/>
        <v>0</v>
      </c>
      <c r="AE382" s="316">
        <f t="shared" si="327"/>
        <v>0</v>
      </c>
      <c r="AF382" s="316">
        <f t="shared" si="327"/>
        <v>0</v>
      </c>
      <c r="AG382" s="316">
        <f t="shared" si="327"/>
        <v>0</v>
      </c>
      <c r="AH382" s="316">
        <f t="shared" si="327"/>
        <v>0</v>
      </c>
      <c r="AI382" s="316">
        <f t="shared" si="327"/>
        <v>0</v>
      </c>
      <c r="AJ382" s="316">
        <f t="shared" si="327"/>
        <v>0</v>
      </c>
      <c r="AL382" s="3"/>
      <c r="AM382" s="3"/>
      <c r="AN382" s="3"/>
      <c r="AP382" s="3"/>
      <c r="AQ382" s="3"/>
      <c r="AT382" s="231"/>
      <c r="AU382" s="60"/>
      <c r="AV382" s="60"/>
      <c r="AW382" s="60"/>
      <c r="AX382" s="60"/>
    </row>
    <row r="383" spans="2:58" ht="18.75" customHeight="1">
      <c r="B383" s="3"/>
      <c r="E383" s="315" t="s">
        <v>141</v>
      </c>
      <c r="F383" s="316">
        <f t="shared" ref="F383:AJ383" si="328">F303/F373</f>
        <v>0</v>
      </c>
      <c r="G383" s="316">
        <f t="shared" si="328"/>
        <v>0</v>
      </c>
      <c r="H383" s="316">
        <f t="shared" si="328"/>
        <v>0</v>
      </c>
      <c r="I383" s="316">
        <f t="shared" si="328"/>
        <v>0</v>
      </c>
      <c r="J383" s="316">
        <f t="shared" si="328"/>
        <v>0</v>
      </c>
      <c r="K383" s="316">
        <f t="shared" si="328"/>
        <v>0</v>
      </c>
      <c r="L383" s="316">
        <f t="shared" si="328"/>
        <v>0</v>
      </c>
      <c r="M383" s="316">
        <f t="shared" si="328"/>
        <v>0</v>
      </c>
      <c r="N383" s="316">
        <f t="shared" si="328"/>
        <v>0</v>
      </c>
      <c r="O383" s="316">
        <f t="shared" si="328"/>
        <v>0</v>
      </c>
      <c r="P383" s="316">
        <f t="shared" si="328"/>
        <v>0</v>
      </c>
      <c r="Q383" s="316">
        <f t="shared" si="328"/>
        <v>0</v>
      </c>
      <c r="R383" s="316">
        <f t="shared" si="328"/>
        <v>0</v>
      </c>
      <c r="S383" s="316">
        <f t="shared" si="328"/>
        <v>0</v>
      </c>
      <c r="T383" s="316">
        <f t="shared" si="328"/>
        <v>0</v>
      </c>
      <c r="U383" s="316">
        <f t="shared" si="328"/>
        <v>0</v>
      </c>
      <c r="V383" s="316">
        <f t="shared" si="328"/>
        <v>0</v>
      </c>
      <c r="W383" s="316">
        <f t="shared" si="328"/>
        <v>0</v>
      </c>
      <c r="X383" s="316">
        <f t="shared" si="328"/>
        <v>0</v>
      </c>
      <c r="Y383" s="316">
        <f t="shared" si="328"/>
        <v>0</v>
      </c>
      <c r="Z383" s="316">
        <f t="shared" si="328"/>
        <v>0</v>
      </c>
      <c r="AA383" s="316">
        <f t="shared" si="328"/>
        <v>0</v>
      </c>
      <c r="AB383" s="316">
        <f t="shared" si="328"/>
        <v>0</v>
      </c>
      <c r="AC383" s="316">
        <f t="shared" si="328"/>
        <v>0</v>
      </c>
      <c r="AD383" s="316">
        <f t="shared" si="328"/>
        <v>0</v>
      </c>
      <c r="AE383" s="316">
        <f t="shared" si="328"/>
        <v>0</v>
      </c>
      <c r="AF383" s="316">
        <f t="shared" si="328"/>
        <v>0</v>
      </c>
      <c r="AG383" s="316">
        <f t="shared" si="328"/>
        <v>0</v>
      </c>
      <c r="AH383" s="316">
        <f t="shared" si="328"/>
        <v>0</v>
      </c>
      <c r="AI383" s="316">
        <f t="shared" si="328"/>
        <v>0</v>
      </c>
      <c r="AJ383" s="316">
        <f t="shared" si="328"/>
        <v>0</v>
      </c>
      <c r="AL383" s="3"/>
      <c r="AM383" s="3"/>
      <c r="AN383" s="3"/>
      <c r="AP383" s="3"/>
      <c r="AQ383" s="3"/>
      <c r="AT383" s="231"/>
      <c r="AU383" s="60"/>
      <c r="AV383" s="60"/>
      <c r="AW383" s="60"/>
      <c r="AX383" s="60"/>
    </row>
    <row r="384" spans="2:58" ht="19">
      <c r="B384" s="3"/>
      <c r="E384" s="315" t="s">
        <v>84</v>
      </c>
      <c r="F384" s="316">
        <f>F319/F374</f>
        <v>0</v>
      </c>
      <c r="G384" s="316">
        <f t="shared" ref="G384:AJ384" si="329">G319/G374</f>
        <v>0</v>
      </c>
      <c r="H384" s="316">
        <f t="shared" si="329"/>
        <v>0</v>
      </c>
      <c r="I384" s="316">
        <f t="shared" si="329"/>
        <v>0</v>
      </c>
      <c r="J384" s="316">
        <f t="shared" si="329"/>
        <v>0</v>
      </c>
      <c r="K384" s="316">
        <f t="shared" si="329"/>
        <v>0</v>
      </c>
      <c r="L384" s="316">
        <f t="shared" si="329"/>
        <v>0</v>
      </c>
      <c r="M384" s="316">
        <f t="shared" si="329"/>
        <v>0</v>
      </c>
      <c r="N384" s="316">
        <f t="shared" si="329"/>
        <v>0</v>
      </c>
      <c r="O384" s="316">
        <f t="shared" si="329"/>
        <v>0</v>
      </c>
      <c r="P384" s="316">
        <f t="shared" si="329"/>
        <v>0</v>
      </c>
      <c r="Q384" s="316">
        <f t="shared" si="329"/>
        <v>0</v>
      </c>
      <c r="R384" s="316">
        <f t="shared" si="329"/>
        <v>0</v>
      </c>
      <c r="S384" s="316">
        <f t="shared" si="329"/>
        <v>0</v>
      </c>
      <c r="T384" s="316">
        <f t="shared" si="329"/>
        <v>0</v>
      </c>
      <c r="U384" s="316">
        <f t="shared" si="329"/>
        <v>0</v>
      </c>
      <c r="V384" s="316">
        <f t="shared" si="329"/>
        <v>0</v>
      </c>
      <c r="W384" s="316">
        <f t="shared" si="329"/>
        <v>0</v>
      </c>
      <c r="X384" s="316">
        <f t="shared" si="329"/>
        <v>0</v>
      </c>
      <c r="Y384" s="316">
        <f t="shared" si="329"/>
        <v>0</v>
      </c>
      <c r="Z384" s="316">
        <f t="shared" si="329"/>
        <v>0</v>
      </c>
      <c r="AA384" s="316">
        <f t="shared" si="329"/>
        <v>0</v>
      </c>
      <c r="AB384" s="316">
        <f t="shared" si="329"/>
        <v>0</v>
      </c>
      <c r="AC384" s="316">
        <f t="shared" si="329"/>
        <v>0</v>
      </c>
      <c r="AD384" s="316">
        <f t="shared" si="329"/>
        <v>0</v>
      </c>
      <c r="AE384" s="316">
        <f t="shared" si="329"/>
        <v>0</v>
      </c>
      <c r="AF384" s="316">
        <f t="shared" si="329"/>
        <v>0</v>
      </c>
      <c r="AG384" s="316">
        <f t="shared" si="329"/>
        <v>0</v>
      </c>
      <c r="AH384" s="316">
        <f t="shared" si="329"/>
        <v>0</v>
      </c>
      <c r="AI384" s="316">
        <f t="shared" si="329"/>
        <v>0</v>
      </c>
      <c r="AJ384" s="316">
        <f t="shared" si="329"/>
        <v>0</v>
      </c>
      <c r="AL384" s="3"/>
      <c r="AM384" s="3"/>
      <c r="AN384" s="3"/>
      <c r="AP384" s="3"/>
      <c r="AQ384" s="3"/>
      <c r="AT384" s="231"/>
      <c r="AU384" s="60"/>
      <c r="AV384" s="60"/>
      <c r="AW384" s="60"/>
      <c r="AX384" s="60"/>
    </row>
    <row r="385" spans="2:50" ht="18.75" customHeight="1">
      <c r="B385" s="3"/>
      <c r="E385" s="315" t="s">
        <v>142</v>
      </c>
      <c r="F385" s="316">
        <f>F332/F375</f>
        <v>0</v>
      </c>
      <c r="G385" s="316">
        <f t="shared" ref="G385:AJ385" si="330">G332/G375</f>
        <v>0</v>
      </c>
      <c r="H385" s="316">
        <f t="shared" si="330"/>
        <v>0</v>
      </c>
      <c r="I385" s="316">
        <f t="shared" si="330"/>
        <v>0</v>
      </c>
      <c r="J385" s="316">
        <f t="shared" si="330"/>
        <v>0</v>
      </c>
      <c r="K385" s="316">
        <f t="shared" si="330"/>
        <v>0</v>
      </c>
      <c r="L385" s="316">
        <f t="shared" si="330"/>
        <v>0</v>
      </c>
      <c r="M385" s="316">
        <f t="shared" si="330"/>
        <v>0</v>
      </c>
      <c r="N385" s="316">
        <f t="shared" si="330"/>
        <v>0</v>
      </c>
      <c r="O385" s="316">
        <f t="shared" si="330"/>
        <v>0</v>
      </c>
      <c r="P385" s="316">
        <f t="shared" si="330"/>
        <v>0</v>
      </c>
      <c r="Q385" s="316">
        <f t="shared" si="330"/>
        <v>0</v>
      </c>
      <c r="R385" s="316">
        <f t="shared" si="330"/>
        <v>0</v>
      </c>
      <c r="S385" s="316">
        <f t="shared" si="330"/>
        <v>0</v>
      </c>
      <c r="T385" s="316">
        <f t="shared" si="330"/>
        <v>0</v>
      </c>
      <c r="U385" s="316">
        <f t="shared" si="330"/>
        <v>0</v>
      </c>
      <c r="V385" s="316">
        <f t="shared" si="330"/>
        <v>0</v>
      </c>
      <c r="W385" s="316">
        <f t="shared" si="330"/>
        <v>0</v>
      </c>
      <c r="X385" s="316">
        <f t="shared" si="330"/>
        <v>0</v>
      </c>
      <c r="Y385" s="316">
        <f t="shared" si="330"/>
        <v>0</v>
      </c>
      <c r="Z385" s="316">
        <f t="shared" si="330"/>
        <v>0</v>
      </c>
      <c r="AA385" s="316">
        <f t="shared" si="330"/>
        <v>0</v>
      </c>
      <c r="AB385" s="316">
        <f t="shared" si="330"/>
        <v>0</v>
      </c>
      <c r="AC385" s="316">
        <f t="shared" si="330"/>
        <v>0</v>
      </c>
      <c r="AD385" s="316">
        <f t="shared" si="330"/>
        <v>0</v>
      </c>
      <c r="AE385" s="316">
        <f t="shared" si="330"/>
        <v>0</v>
      </c>
      <c r="AF385" s="316">
        <f t="shared" si="330"/>
        <v>0</v>
      </c>
      <c r="AG385" s="316">
        <f t="shared" si="330"/>
        <v>0</v>
      </c>
      <c r="AH385" s="316">
        <f t="shared" si="330"/>
        <v>0</v>
      </c>
      <c r="AI385" s="316">
        <f t="shared" si="330"/>
        <v>0</v>
      </c>
      <c r="AJ385" s="316">
        <f t="shared" si="330"/>
        <v>0</v>
      </c>
      <c r="AL385" s="3"/>
      <c r="AM385" s="3"/>
      <c r="AN385" s="3"/>
      <c r="AP385" s="3"/>
      <c r="AQ385" s="3"/>
      <c r="AT385" s="231"/>
      <c r="AU385" s="60"/>
      <c r="AV385" s="60"/>
      <c r="AW385" s="60"/>
      <c r="AX385" s="60"/>
    </row>
    <row r="386" spans="2:50" ht="19">
      <c r="B386" s="3"/>
      <c r="E386" s="315" t="s">
        <v>80</v>
      </c>
      <c r="F386" s="318">
        <f>SUM(F378:F385)</f>
        <v>35.799999999999997</v>
      </c>
      <c r="G386" s="318">
        <f t="shared" ref="G386:AJ386" si="331">SUM(G378:G385)</f>
        <v>39.725000000000001</v>
      </c>
      <c r="H386" s="318">
        <f t="shared" si="331"/>
        <v>42.05</v>
      </c>
      <c r="I386" s="318">
        <f t="shared" si="331"/>
        <v>44.375</v>
      </c>
      <c r="J386" s="318">
        <f t="shared" si="331"/>
        <v>46.45</v>
      </c>
      <c r="K386" s="318">
        <f t="shared" si="331"/>
        <v>48.35</v>
      </c>
      <c r="L386" s="318">
        <f t="shared" si="331"/>
        <v>48.35</v>
      </c>
      <c r="M386" s="318">
        <f t="shared" si="331"/>
        <v>48.35</v>
      </c>
      <c r="N386" s="318">
        <f t="shared" si="331"/>
        <v>50.275000000000006</v>
      </c>
      <c r="O386" s="318">
        <f t="shared" si="331"/>
        <v>52.349999999999994</v>
      </c>
      <c r="P386" s="318">
        <f t="shared" si="331"/>
        <v>54.925000000000004</v>
      </c>
      <c r="Q386" s="318">
        <f t="shared" si="331"/>
        <v>57</v>
      </c>
      <c r="R386" s="318">
        <f t="shared" si="331"/>
        <v>59.174999999999997</v>
      </c>
      <c r="S386" s="318">
        <f t="shared" si="331"/>
        <v>59.174999999999997</v>
      </c>
      <c r="T386" s="318">
        <f t="shared" si="331"/>
        <v>59.174999999999997</v>
      </c>
      <c r="U386" s="318">
        <f t="shared" si="331"/>
        <v>61.35</v>
      </c>
      <c r="V386" s="318">
        <f t="shared" si="331"/>
        <v>63.674999999999997</v>
      </c>
      <c r="W386" s="318">
        <f t="shared" si="331"/>
        <v>66</v>
      </c>
      <c r="X386" s="318">
        <f t="shared" si="331"/>
        <v>68.325000000000003</v>
      </c>
      <c r="Y386" s="318">
        <f t="shared" si="331"/>
        <v>70.5</v>
      </c>
      <c r="Z386" s="318">
        <f t="shared" si="331"/>
        <v>70.5</v>
      </c>
      <c r="AA386" s="318">
        <f t="shared" si="331"/>
        <v>70.5</v>
      </c>
      <c r="AB386" s="318">
        <f t="shared" si="331"/>
        <v>79.924999999999997</v>
      </c>
      <c r="AC386" s="318">
        <f t="shared" si="331"/>
        <v>91.65</v>
      </c>
      <c r="AD386" s="318">
        <f t="shared" si="331"/>
        <v>103.125</v>
      </c>
      <c r="AE386" s="318">
        <f t="shared" si="331"/>
        <v>110.7</v>
      </c>
      <c r="AF386" s="318">
        <f t="shared" si="331"/>
        <v>112.875</v>
      </c>
      <c r="AG386" s="318">
        <f t="shared" si="331"/>
        <v>112.875</v>
      </c>
      <c r="AH386" s="318">
        <f t="shared" si="331"/>
        <v>112.875</v>
      </c>
      <c r="AI386" s="318">
        <f t="shared" si="331"/>
        <v>115.05000000000001</v>
      </c>
      <c r="AJ386" s="318">
        <f t="shared" si="331"/>
        <v>115.05000000000001</v>
      </c>
      <c r="AL386" s="3"/>
      <c r="AM386" s="3"/>
      <c r="AN386" s="3"/>
      <c r="AP386" s="3"/>
      <c r="AQ386" s="3"/>
      <c r="AT386" s="231"/>
      <c r="AU386" s="60"/>
      <c r="AV386" s="60"/>
      <c r="AW386" s="60"/>
      <c r="AX386" s="60"/>
    </row>
    <row r="387" spans="2:50" ht="19">
      <c r="B387" s="3"/>
      <c r="AL387" s="3"/>
      <c r="AM387" s="3"/>
      <c r="AN387" s="3"/>
      <c r="AP387" s="3"/>
      <c r="AQ387" s="3"/>
      <c r="AT387" s="230"/>
      <c r="AU387" s="60"/>
      <c r="AV387" s="60"/>
      <c r="AW387" s="60"/>
      <c r="AX387" s="60"/>
    </row>
    <row r="388" spans="2:50" ht="19">
      <c r="B388" s="3"/>
      <c r="AL388" s="3"/>
      <c r="AM388" s="3"/>
      <c r="AN388" s="3"/>
      <c r="AP388" s="3"/>
      <c r="AQ388" s="3"/>
      <c r="AT388" s="231"/>
      <c r="AU388" s="60"/>
      <c r="AV388" s="60"/>
      <c r="AW388" s="60"/>
      <c r="AX388" s="60"/>
    </row>
    <row r="389" spans="2:50" ht="19">
      <c r="B389" s="3"/>
      <c r="AL389" s="3"/>
      <c r="AM389" s="3"/>
      <c r="AN389" s="3"/>
      <c r="AP389" s="3"/>
      <c r="AQ389" s="3"/>
      <c r="AT389" s="232"/>
      <c r="AU389" s="60"/>
      <c r="AV389" s="60"/>
      <c r="AW389" s="60"/>
      <c r="AX389" s="60"/>
    </row>
    <row r="390" spans="2:50" ht="19">
      <c r="B390" s="3"/>
      <c r="AL390" s="3"/>
      <c r="AM390" s="3"/>
      <c r="AN390" s="3"/>
      <c r="AP390" s="3"/>
      <c r="AQ390" s="3"/>
      <c r="AT390" s="231"/>
      <c r="AU390" s="60"/>
      <c r="AV390" s="60"/>
      <c r="AW390" s="60"/>
      <c r="AX390" s="60"/>
    </row>
    <row r="391" spans="2:50" ht="19">
      <c r="B391" s="3"/>
      <c r="AL391" s="3"/>
      <c r="AM391" s="3"/>
      <c r="AN391" s="3"/>
      <c r="AP391" s="3"/>
      <c r="AQ391" s="3"/>
      <c r="AT391" s="232"/>
      <c r="AU391" s="60"/>
      <c r="AV391" s="60"/>
      <c r="AW391" s="60"/>
      <c r="AX391" s="60"/>
    </row>
    <row r="392" spans="2:50" ht="19">
      <c r="B392" s="3"/>
      <c r="AL392" s="3"/>
      <c r="AM392" s="3"/>
      <c r="AN392" s="3"/>
      <c r="AP392" s="3"/>
      <c r="AQ392" s="3"/>
      <c r="AT392" s="231"/>
      <c r="AU392" s="60"/>
      <c r="AV392" s="60"/>
      <c r="AW392" s="60"/>
      <c r="AX392" s="60"/>
    </row>
    <row r="393" spans="2:50" ht="19">
      <c r="B393" s="3"/>
      <c r="AL393" s="3"/>
      <c r="AM393" s="3"/>
      <c r="AN393" s="3"/>
      <c r="AP393" s="3"/>
      <c r="AQ393" s="3"/>
      <c r="AT393" s="232"/>
      <c r="AU393" s="60"/>
      <c r="AV393" s="60"/>
      <c r="AW393" s="60"/>
      <c r="AX393" s="60"/>
    </row>
    <row r="394" spans="2:50" ht="19">
      <c r="B394" s="3"/>
      <c r="AL394" s="3"/>
      <c r="AM394" s="3"/>
      <c r="AN394" s="3"/>
      <c r="AP394" s="3"/>
      <c r="AQ394" s="3"/>
      <c r="AT394" s="231"/>
      <c r="AU394" s="60"/>
      <c r="AV394" s="60"/>
      <c r="AW394" s="60"/>
      <c r="AX394" s="60"/>
    </row>
    <row r="395" spans="2:50" ht="19">
      <c r="B395" s="3"/>
      <c r="AL395" s="3"/>
      <c r="AM395" s="3"/>
      <c r="AN395" s="3"/>
      <c r="AP395" s="3"/>
      <c r="AQ395" s="3"/>
      <c r="AT395" s="231"/>
      <c r="AU395" s="60"/>
      <c r="AV395" s="60"/>
      <c r="AW395" s="60"/>
      <c r="AX395" s="60"/>
    </row>
    <row r="396" spans="2:50" ht="19">
      <c r="B396" s="3"/>
      <c r="AL396" s="3"/>
      <c r="AM396" s="3"/>
      <c r="AN396" s="3"/>
      <c r="AP396" s="3"/>
      <c r="AQ396" s="3"/>
      <c r="AT396" s="231"/>
      <c r="AU396" s="60"/>
      <c r="AV396" s="60"/>
      <c r="AW396" s="60"/>
      <c r="AX396" s="60"/>
    </row>
    <row r="397" spans="2:50" ht="19">
      <c r="B397" s="3"/>
      <c r="AL397" s="3"/>
      <c r="AM397" s="3"/>
      <c r="AN397" s="3"/>
      <c r="AP397" s="3"/>
      <c r="AQ397" s="3"/>
      <c r="AT397" s="232"/>
      <c r="AU397" s="60"/>
      <c r="AV397" s="60"/>
      <c r="AW397" s="60"/>
      <c r="AX397" s="60"/>
    </row>
    <row r="398" spans="2:50" ht="19">
      <c r="B398" s="3"/>
      <c r="AL398" s="3"/>
      <c r="AM398" s="3"/>
      <c r="AN398" s="3"/>
      <c r="AP398" s="3"/>
      <c r="AQ398" s="3"/>
      <c r="AT398" s="231"/>
      <c r="AU398" s="60"/>
      <c r="AV398" s="60"/>
      <c r="AW398" s="60"/>
      <c r="AX398" s="60"/>
    </row>
    <row r="399" spans="2:50" ht="19">
      <c r="B399" s="3"/>
      <c r="AL399" s="3"/>
      <c r="AM399" s="3"/>
      <c r="AN399" s="3"/>
      <c r="AP399" s="3"/>
      <c r="AQ399" s="3"/>
      <c r="AT399" s="232"/>
      <c r="AU399" s="60"/>
      <c r="AV399" s="60"/>
      <c r="AW399" s="60"/>
      <c r="AX399" s="60"/>
    </row>
    <row r="400" spans="2:50" ht="19">
      <c r="B400" s="3"/>
      <c r="AL400" s="3"/>
      <c r="AM400" s="3"/>
      <c r="AN400" s="3"/>
      <c r="AP400" s="3"/>
      <c r="AQ400" s="3"/>
      <c r="AT400" s="231"/>
      <c r="AU400" s="60"/>
      <c r="AV400" s="60"/>
      <c r="AW400" s="60"/>
      <c r="AX400" s="60"/>
    </row>
    <row r="401" spans="2:50" ht="19">
      <c r="B401" s="3"/>
      <c r="AL401" s="3"/>
      <c r="AM401" s="3"/>
      <c r="AN401" s="3"/>
      <c r="AP401" s="3"/>
      <c r="AQ401" s="3"/>
      <c r="AT401" s="232"/>
      <c r="AU401" s="60"/>
      <c r="AV401" s="60"/>
      <c r="AW401" s="60"/>
      <c r="AX401" s="60"/>
    </row>
    <row r="402" spans="2:50" ht="19">
      <c r="B402" s="3"/>
      <c r="AL402" s="3"/>
      <c r="AM402" s="3"/>
      <c r="AN402" s="3"/>
      <c r="AP402" s="3"/>
      <c r="AQ402" s="3"/>
      <c r="AT402" s="231"/>
      <c r="AU402" s="60"/>
      <c r="AV402" s="60"/>
      <c r="AW402" s="60"/>
      <c r="AX402" s="60"/>
    </row>
    <row r="403" spans="2:50" ht="19">
      <c r="B403" s="3"/>
      <c r="AL403" s="3"/>
      <c r="AM403" s="3"/>
      <c r="AN403" s="3"/>
      <c r="AP403" s="3"/>
      <c r="AQ403" s="3"/>
      <c r="AT403" s="231"/>
      <c r="AU403" s="60"/>
      <c r="AV403" s="60"/>
      <c r="AW403" s="60"/>
      <c r="AX403" s="60"/>
    </row>
    <row r="404" spans="2:50" ht="19">
      <c r="B404" s="3"/>
      <c r="AL404" s="3"/>
      <c r="AM404" s="3"/>
      <c r="AN404" s="3"/>
      <c r="AP404" s="3"/>
      <c r="AQ404" s="3"/>
      <c r="AT404" s="231"/>
      <c r="AU404" s="60"/>
      <c r="AV404" s="60"/>
      <c r="AW404" s="60"/>
      <c r="AX404" s="60"/>
    </row>
    <row r="405" spans="2:50" ht="19">
      <c r="B405" s="3"/>
      <c r="AL405" s="3"/>
      <c r="AM405" s="3"/>
      <c r="AN405" s="3"/>
      <c r="AP405" s="3"/>
      <c r="AQ405" s="3"/>
      <c r="AT405" s="231"/>
      <c r="AU405" s="60"/>
      <c r="AV405" s="60"/>
      <c r="AW405" s="60"/>
      <c r="AX405" s="60"/>
    </row>
    <row r="406" spans="2:50" ht="19">
      <c r="B406" s="3"/>
      <c r="AL406" s="3"/>
      <c r="AM406" s="3"/>
      <c r="AN406" s="3"/>
      <c r="AP406" s="3"/>
      <c r="AQ406" s="3"/>
      <c r="AT406" s="231"/>
      <c r="AU406" s="60"/>
      <c r="AV406" s="60"/>
      <c r="AW406" s="60"/>
      <c r="AX406" s="60"/>
    </row>
    <row r="407" spans="2:50" ht="19">
      <c r="B407" s="3"/>
      <c r="AL407" s="3"/>
      <c r="AM407" s="3"/>
      <c r="AN407" s="3"/>
      <c r="AP407" s="3"/>
      <c r="AQ407" s="3"/>
      <c r="AT407" s="231"/>
      <c r="AU407" s="60"/>
      <c r="AV407" s="60"/>
      <c r="AW407" s="60"/>
      <c r="AX407" s="60"/>
    </row>
    <row r="408" spans="2:50" ht="19">
      <c r="B408" s="3"/>
      <c r="AL408" s="3"/>
      <c r="AM408" s="3"/>
      <c r="AN408" s="3"/>
      <c r="AP408" s="3"/>
      <c r="AQ408" s="3"/>
      <c r="AT408" s="231"/>
      <c r="AU408" s="60"/>
      <c r="AV408" s="60"/>
      <c r="AW408" s="60"/>
      <c r="AX408" s="60"/>
    </row>
    <row r="409" spans="2:50" ht="19">
      <c r="B409" s="3"/>
      <c r="AL409" s="3"/>
      <c r="AM409" s="3"/>
      <c r="AN409" s="3"/>
      <c r="AP409" s="3"/>
      <c r="AQ409" s="3"/>
      <c r="AT409" s="231"/>
      <c r="AU409" s="60"/>
      <c r="AV409" s="60"/>
      <c r="AW409" s="60"/>
      <c r="AX409" s="60"/>
    </row>
    <row r="410" spans="2:50" ht="19">
      <c r="B410" s="3"/>
      <c r="AL410" s="3"/>
      <c r="AM410" s="3"/>
      <c r="AN410" s="3"/>
      <c r="AP410" s="3"/>
      <c r="AQ410" s="3"/>
      <c r="AT410" s="230"/>
      <c r="AU410" s="60"/>
      <c r="AV410" s="60"/>
      <c r="AW410" s="60"/>
      <c r="AX410" s="60"/>
    </row>
    <row r="411" spans="2:50" ht="19">
      <c r="B411" s="3"/>
      <c r="AL411" s="3"/>
      <c r="AM411" s="3"/>
      <c r="AN411" s="3"/>
      <c r="AP411" s="3"/>
      <c r="AQ411" s="3"/>
      <c r="AT411" s="231"/>
      <c r="AU411" s="60"/>
      <c r="AV411" s="60"/>
      <c r="AW411" s="60"/>
      <c r="AX411" s="60"/>
    </row>
    <row r="412" spans="2:50" ht="19">
      <c r="B412" s="3"/>
      <c r="AL412" s="3"/>
      <c r="AM412" s="3"/>
      <c r="AN412" s="3"/>
      <c r="AP412" s="3"/>
      <c r="AQ412" s="3"/>
      <c r="AT412" s="232"/>
      <c r="AU412" s="60"/>
      <c r="AV412" s="60"/>
      <c r="AW412" s="60"/>
      <c r="AX412" s="60"/>
    </row>
    <row r="413" spans="2:50" ht="19">
      <c r="B413" s="3"/>
      <c r="AL413" s="3"/>
      <c r="AM413" s="3"/>
      <c r="AN413" s="3"/>
      <c r="AP413" s="3"/>
      <c r="AQ413" s="3"/>
      <c r="AT413" s="231"/>
      <c r="AU413" s="60"/>
      <c r="AV413" s="60"/>
      <c r="AW413" s="60"/>
      <c r="AX413" s="60"/>
    </row>
    <row r="414" spans="2:50" ht="19">
      <c r="B414" s="3"/>
      <c r="AL414" s="3"/>
      <c r="AM414" s="3"/>
      <c r="AN414" s="3"/>
      <c r="AP414" s="3"/>
      <c r="AQ414" s="3"/>
      <c r="AT414" s="232"/>
      <c r="AU414" s="60"/>
      <c r="AV414" s="60"/>
      <c r="AW414" s="60"/>
      <c r="AX414" s="60"/>
    </row>
    <row r="415" spans="2:50" ht="19">
      <c r="B415" s="3"/>
      <c r="AL415" s="3"/>
      <c r="AM415" s="3"/>
      <c r="AN415" s="3"/>
      <c r="AP415" s="3"/>
      <c r="AQ415" s="3"/>
      <c r="AT415" s="231"/>
      <c r="AU415" s="60"/>
      <c r="AV415" s="60"/>
      <c r="AW415" s="60"/>
      <c r="AX415" s="60"/>
    </row>
    <row r="416" spans="2:50" ht="19">
      <c r="B416" s="3"/>
      <c r="AL416" s="3"/>
      <c r="AM416" s="3"/>
      <c r="AN416" s="3"/>
      <c r="AP416" s="3"/>
      <c r="AQ416" s="3"/>
      <c r="AT416" s="232"/>
      <c r="AU416" s="60"/>
      <c r="AV416" s="60"/>
      <c r="AW416" s="60"/>
      <c r="AX416" s="60"/>
    </row>
    <row r="417" spans="2:50" ht="19">
      <c r="B417" s="3"/>
      <c r="AL417" s="3"/>
      <c r="AM417" s="3"/>
      <c r="AN417" s="3"/>
      <c r="AP417" s="3"/>
      <c r="AQ417" s="3"/>
      <c r="AT417" s="231"/>
      <c r="AU417" s="60"/>
      <c r="AV417" s="60"/>
      <c r="AW417" s="60"/>
      <c r="AX417" s="60"/>
    </row>
    <row r="418" spans="2:50" ht="19">
      <c r="B418" s="3"/>
      <c r="AL418" s="3"/>
      <c r="AM418" s="3"/>
      <c r="AN418" s="3"/>
      <c r="AP418" s="3"/>
      <c r="AQ418" s="3"/>
      <c r="AT418" s="231"/>
      <c r="AU418" s="60"/>
      <c r="AV418" s="60"/>
      <c r="AW418" s="60"/>
      <c r="AX418" s="60"/>
    </row>
    <row r="419" spans="2:50" ht="19">
      <c r="B419" s="3"/>
      <c r="AL419" s="3"/>
      <c r="AM419" s="3"/>
      <c r="AN419" s="3"/>
      <c r="AP419" s="3"/>
      <c r="AQ419" s="3"/>
      <c r="AT419" s="231"/>
      <c r="AU419" s="60"/>
      <c r="AV419" s="60"/>
      <c r="AW419" s="60"/>
      <c r="AX419" s="60"/>
    </row>
    <row r="420" spans="2:50" ht="19">
      <c r="B420" s="3"/>
      <c r="AL420" s="3"/>
      <c r="AM420" s="3"/>
      <c r="AN420" s="3"/>
      <c r="AP420" s="3"/>
      <c r="AQ420" s="3"/>
      <c r="AT420" s="232"/>
      <c r="AU420" s="60"/>
      <c r="AV420" s="60"/>
      <c r="AW420" s="60"/>
      <c r="AX420" s="60"/>
    </row>
    <row r="421" spans="2:50" ht="19">
      <c r="B421" s="3"/>
      <c r="AL421" s="3"/>
      <c r="AM421" s="3"/>
      <c r="AN421" s="3"/>
      <c r="AP421" s="3"/>
      <c r="AQ421" s="3"/>
      <c r="AT421" s="231"/>
      <c r="AU421" s="60"/>
      <c r="AV421" s="60"/>
      <c r="AW421" s="60"/>
      <c r="AX421" s="60"/>
    </row>
    <row r="422" spans="2:50" ht="19">
      <c r="B422" s="3"/>
      <c r="AL422" s="3"/>
      <c r="AM422" s="3"/>
      <c r="AN422" s="3"/>
      <c r="AP422" s="3"/>
      <c r="AQ422" s="3"/>
      <c r="AT422" s="232"/>
      <c r="AU422" s="60"/>
      <c r="AV422" s="60"/>
      <c r="AW422" s="60"/>
      <c r="AX422" s="60"/>
    </row>
    <row r="423" spans="2:50" ht="19">
      <c r="B423" s="3"/>
      <c r="AL423" s="3"/>
      <c r="AM423" s="3"/>
      <c r="AN423" s="3"/>
      <c r="AP423" s="3"/>
      <c r="AQ423" s="3"/>
      <c r="AT423" s="231"/>
      <c r="AU423" s="60"/>
      <c r="AV423" s="60"/>
      <c r="AW423" s="60"/>
      <c r="AX423" s="60"/>
    </row>
    <row r="424" spans="2:50" ht="19">
      <c r="B424" s="3"/>
      <c r="AL424" s="3"/>
      <c r="AM424" s="3"/>
      <c r="AN424" s="3"/>
      <c r="AP424" s="3"/>
      <c r="AQ424" s="3"/>
      <c r="AT424" s="232"/>
      <c r="AU424" s="60"/>
      <c r="AV424" s="60"/>
      <c r="AW424" s="60"/>
      <c r="AX424" s="60"/>
    </row>
    <row r="425" spans="2:50" ht="19">
      <c r="B425" s="3"/>
      <c r="AL425" s="3"/>
      <c r="AM425" s="3"/>
      <c r="AN425" s="3"/>
      <c r="AP425" s="3"/>
      <c r="AQ425" s="3"/>
      <c r="AT425" s="231"/>
      <c r="AU425" s="60"/>
      <c r="AV425" s="60"/>
      <c r="AW425" s="60"/>
      <c r="AX425" s="60"/>
    </row>
    <row r="426" spans="2:50" ht="19">
      <c r="B426" s="3"/>
      <c r="AL426" s="3"/>
      <c r="AM426" s="3"/>
      <c r="AN426" s="3"/>
      <c r="AP426" s="3"/>
      <c r="AQ426" s="3"/>
      <c r="AT426" s="231"/>
      <c r="AU426" s="60"/>
      <c r="AV426" s="60"/>
      <c r="AW426" s="60"/>
      <c r="AX426" s="60"/>
    </row>
    <row r="427" spans="2:50" ht="19">
      <c r="B427" s="3"/>
      <c r="AL427" s="3"/>
      <c r="AM427" s="3"/>
      <c r="AN427" s="3"/>
      <c r="AP427" s="3"/>
      <c r="AQ427" s="3"/>
      <c r="AT427" s="231"/>
      <c r="AU427" s="60"/>
      <c r="AV427" s="60"/>
      <c r="AW427" s="60"/>
      <c r="AX427" s="60"/>
    </row>
    <row r="428" spans="2:50" ht="19">
      <c r="B428" s="3"/>
      <c r="AL428" s="3"/>
      <c r="AM428" s="3"/>
      <c r="AN428" s="3"/>
      <c r="AP428" s="3"/>
      <c r="AQ428" s="3"/>
      <c r="AT428" s="231"/>
      <c r="AU428" s="60"/>
      <c r="AV428" s="60"/>
      <c r="AW428" s="60"/>
      <c r="AX428" s="60"/>
    </row>
    <row r="429" spans="2:50" ht="19">
      <c r="B429" s="3"/>
      <c r="AL429" s="3"/>
      <c r="AM429" s="3"/>
      <c r="AN429" s="3"/>
      <c r="AP429" s="3"/>
      <c r="AQ429" s="3"/>
      <c r="AT429" s="231"/>
      <c r="AU429" s="60"/>
      <c r="AV429" s="60"/>
      <c r="AW429" s="60"/>
      <c r="AX429" s="60"/>
    </row>
    <row r="430" spans="2:50" ht="19">
      <c r="B430" s="3"/>
      <c r="AL430" s="3"/>
      <c r="AM430" s="3"/>
      <c r="AN430" s="3"/>
      <c r="AP430" s="3"/>
      <c r="AQ430" s="3"/>
      <c r="AT430" s="231"/>
      <c r="AU430" s="60"/>
      <c r="AV430" s="60"/>
      <c r="AW430" s="60"/>
      <c r="AX430" s="60"/>
    </row>
    <row r="431" spans="2:50" ht="19">
      <c r="B431" s="3"/>
      <c r="AL431" s="3"/>
      <c r="AM431" s="3"/>
      <c r="AN431" s="3"/>
      <c r="AP431" s="3"/>
      <c r="AQ431" s="3"/>
      <c r="AT431" s="231"/>
      <c r="AU431" s="60"/>
      <c r="AV431" s="60"/>
      <c r="AW431" s="60"/>
      <c r="AX431" s="60"/>
    </row>
    <row r="432" spans="2:50" ht="19">
      <c r="B432" s="3"/>
      <c r="AL432" s="3"/>
      <c r="AM432" s="3"/>
      <c r="AN432" s="3"/>
      <c r="AP432" s="3"/>
      <c r="AQ432" s="3"/>
      <c r="AT432" s="231"/>
      <c r="AU432" s="60"/>
      <c r="AV432" s="60"/>
      <c r="AW432" s="60"/>
      <c r="AX432" s="60"/>
    </row>
    <row r="433" spans="2:50" ht="19">
      <c r="B433" s="3"/>
      <c r="AL433" s="3"/>
      <c r="AM433" s="3"/>
      <c r="AN433" s="3"/>
      <c r="AP433" s="3"/>
      <c r="AQ433" s="3"/>
      <c r="AT433" s="230"/>
      <c r="AU433" s="60"/>
      <c r="AV433" s="60"/>
      <c r="AW433" s="60"/>
      <c r="AX433" s="60"/>
    </row>
    <row r="434" spans="2:50" ht="19">
      <c r="B434" s="3"/>
      <c r="AL434" s="3"/>
      <c r="AM434" s="3"/>
      <c r="AN434" s="3"/>
      <c r="AP434" s="3"/>
      <c r="AQ434" s="3"/>
      <c r="AT434" s="231"/>
      <c r="AU434" s="60"/>
      <c r="AV434" s="60"/>
      <c r="AW434" s="60"/>
      <c r="AX434" s="60"/>
    </row>
    <row r="435" spans="2:50" ht="19">
      <c r="B435" s="3"/>
      <c r="AL435" s="3"/>
      <c r="AM435" s="3"/>
      <c r="AN435" s="3"/>
      <c r="AP435" s="3"/>
      <c r="AQ435" s="3"/>
      <c r="AT435" s="232"/>
      <c r="AU435" s="60"/>
      <c r="AV435" s="60"/>
      <c r="AW435" s="60"/>
      <c r="AX435" s="60"/>
    </row>
    <row r="436" spans="2:50" ht="19">
      <c r="B436" s="3"/>
      <c r="AL436" s="3"/>
      <c r="AM436" s="3"/>
      <c r="AN436" s="3"/>
      <c r="AP436" s="3"/>
      <c r="AQ436" s="3"/>
      <c r="AT436" s="231"/>
      <c r="AU436" s="60"/>
      <c r="AV436" s="60"/>
      <c r="AW436" s="60"/>
      <c r="AX436" s="60"/>
    </row>
    <row r="437" spans="2:50" ht="19">
      <c r="B437" s="3"/>
      <c r="AL437" s="3"/>
      <c r="AM437" s="3"/>
      <c r="AN437" s="3"/>
      <c r="AP437" s="3"/>
      <c r="AQ437" s="3"/>
      <c r="AT437" s="232"/>
      <c r="AU437" s="60"/>
      <c r="AV437" s="60"/>
      <c r="AW437" s="60"/>
      <c r="AX437" s="60"/>
    </row>
    <row r="438" spans="2:50" ht="19">
      <c r="B438" s="3"/>
      <c r="AL438" s="3"/>
      <c r="AM438" s="3"/>
      <c r="AN438" s="3"/>
      <c r="AP438" s="3"/>
      <c r="AQ438" s="3"/>
      <c r="AT438" s="231"/>
      <c r="AU438" s="60"/>
      <c r="AV438" s="60"/>
      <c r="AW438" s="60"/>
      <c r="AX438" s="60"/>
    </row>
    <row r="439" spans="2:50" ht="19">
      <c r="B439" s="3"/>
      <c r="AL439" s="3"/>
      <c r="AM439" s="3"/>
      <c r="AN439" s="3"/>
      <c r="AP439" s="3"/>
      <c r="AQ439" s="3"/>
      <c r="AT439" s="232"/>
      <c r="AU439" s="60"/>
      <c r="AV439" s="60"/>
      <c r="AW439" s="60"/>
      <c r="AX439" s="60"/>
    </row>
    <row r="440" spans="2:50" ht="19">
      <c r="B440" s="3"/>
      <c r="AL440" s="3"/>
      <c r="AM440" s="3"/>
      <c r="AN440" s="3"/>
      <c r="AP440" s="3"/>
      <c r="AQ440" s="3"/>
      <c r="AT440" s="231"/>
      <c r="AU440" s="60"/>
      <c r="AV440" s="60"/>
      <c r="AW440" s="60"/>
      <c r="AX440" s="60"/>
    </row>
    <row r="441" spans="2:50" ht="19">
      <c r="B441" s="3"/>
      <c r="AL441" s="3"/>
      <c r="AM441" s="3"/>
      <c r="AN441" s="3"/>
      <c r="AP441" s="3"/>
      <c r="AQ441" s="3"/>
      <c r="AT441" s="231"/>
      <c r="AU441" s="60"/>
      <c r="AV441" s="60"/>
      <c r="AW441" s="60"/>
      <c r="AX441" s="60"/>
    </row>
    <row r="442" spans="2:50" ht="19">
      <c r="B442" s="3"/>
      <c r="AL442" s="3"/>
      <c r="AM442" s="3"/>
      <c r="AN442" s="3"/>
      <c r="AP442" s="3"/>
      <c r="AQ442" s="3"/>
      <c r="AT442" s="231"/>
      <c r="AU442" s="60"/>
      <c r="AV442" s="60"/>
      <c r="AW442" s="60"/>
      <c r="AX442" s="60"/>
    </row>
    <row r="443" spans="2:50" ht="19">
      <c r="B443" s="3"/>
      <c r="AL443" s="3"/>
      <c r="AM443" s="3"/>
      <c r="AN443" s="3"/>
      <c r="AP443" s="3"/>
      <c r="AQ443" s="3"/>
      <c r="AT443" s="232"/>
      <c r="AU443" s="60"/>
      <c r="AV443" s="60"/>
      <c r="AW443" s="60"/>
      <c r="AX443" s="60"/>
    </row>
    <row r="444" spans="2:50" ht="19">
      <c r="B444" s="3"/>
      <c r="AL444" s="3"/>
      <c r="AM444" s="3"/>
      <c r="AN444" s="3"/>
      <c r="AP444" s="3"/>
      <c r="AQ444" s="3"/>
      <c r="AT444" s="231"/>
      <c r="AU444" s="60"/>
      <c r="AV444" s="60"/>
      <c r="AW444" s="60"/>
      <c r="AX444" s="60"/>
    </row>
    <row r="445" spans="2:50" ht="19">
      <c r="B445" s="3"/>
      <c r="AL445" s="3"/>
      <c r="AM445" s="3"/>
      <c r="AN445" s="3"/>
      <c r="AP445" s="3"/>
      <c r="AQ445" s="3"/>
      <c r="AT445" s="232"/>
      <c r="AU445" s="60"/>
      <c r="AV445" s="60"/>
      <c r="AW445" s="60"/>
      <c r="AX445" s="60"/>
    </row>
    <row r="446" spans="2:50" ht="19">
      <c r="B446" s="3"/>
      <c r="AL446" s="3"/>
      <c r="AM446" s="3"/>
      <c r="AN446" s="3"/>
      <c r="AP446" s="3"/>
      <c r="AQ446" s="3"/>
      <c r="AT446" s="231"/>
      <c r="AU446" s="60"/>
      <c r="AV446" s="60"/>
      <c r="AW446" s="60"/>
      <c r="AX446" s="60"/>
    </row>
    <row r="447" spans="2:50" ht="19">
      <c r="B447" s="3"/>
      <c r="AL447" s="3"/>
      <c r="AM447" s="3"/>
      <c r="AN447" s="3"/>
      <c r="AP447" s="3"/>
      <c r="AQ447" s="3"/>
      <c r="AT447" s="232"/>
      <c r="AU447" s="60"/>
      <c r="AV447" s="60"/>
      <c r="AW447" s="60"/>
      <c r="AX447" s="60"/>
    </row>
    <row r="448" spans="2:50" ht="19">
      <c r="B448" s="3"/>
      <c r="AL448" s="3"/>
      <c r="AM448" s="3"/>
      <c r="AN448" s="3"/>
      <c r="AP448" s="3"/>
      <c r="AQ448" s="3"/>
      <c r="AT448" s="231"/>
      <c r="AU448" s="60"/>
      <c r="AV448" s="60"/>
      <c r="AW448" s="60"/>
      <c r="AX448" s="60"/>
    </row>
    <row r="449" spans="2:50" ht="19">
      <c r="B449" s="3"/>
      <c r="AL449" s="3"/>
      <c r="AM449" s="3"/>
      <c r="AN449" s="3"/>
      <c r="AP449" s="3"/>
      <c r="AQ449" s="3"/>
      <c r="AT449" s="231"/>
      <c r="AU449" s="60"/>
      <c r="AV449" s="60"/>
      <c r="AW449" s="60"/>
      <c r="AX449" s="60"/>
    </row>
    <row r="450" spans="2:50" ht="19">
      <c r="B450" s="3"/>
      <c r="AL450" s="3"/>
      <c r="AM450" s="3"/>
      <c r="AN450" s="3"/>
      <c r="AP450" s="3"/>
      <c r="AQ450" s="3"/>
      <c r="AT450" s="231"/>
      <c r="AU450" s="60"/>
      <c r="AV450" s="60"/>
      <c r="AW450" s="60"/>
      <c r="AX450" s="60"/>
    </row>
    <row r="451" spans="2:50" ht="19">
      <c r="B451" s="3"/>
      <c r="AL451" s="3"/>
      <c r="AM451" s="3"/>
      <c r="AN451" s="3"/>
      <c r="AP451" s="3"/>
      <c r="AQ451" s="3"/>
      <c r="AT451" s="231"/>
      <c r="AU451" s="60"/>
      <c r="AV451" s="60"/>
      <c r="AW451" s="60"/>
      <c r="AX451" s="60"/>
    </row>
    <row r="452" spans="2:50" ht="19">
      <c r="B452" s="3"/>
      <c r="AL452" s="3"/>
      <c r="AM452" s="3"/>
      <c r="AN452" s="3"/>
      <c r="AP452" s="3"/>
      <c r="AQ452" s="3"/>
      <c r="AT452" s="231"/>
      <c r="AU452" s="60"/>
      <c r="AV452" s="60"/>
      <c r="AW452" s="60"/>
      <c r="AX452" s="60"/>
    </row>
    <row r="453" spans="2:50" ht="19">
      <c r="B453" s="3"/>
      <c r="AL453" s="3"/>
      <c r="AM453" s="3"/>
      <c r="AN453" s="3"/>
      <c r="AP453" s="3"/>
      <c r="AQ453" s="3"/>
      <c r="AT453" s="231"/>
      <c r="AU453" s="60"/>
      <c r="AV453" s="60"/>
      <c r="AW453" s="60"/>
      <c r="AX453" s="60"/>
    </row>
    <row r="454" spans="2:50" ht="19">
      <c r="B454" s="3"/>
      <c r="AL454" s="3"/>
      <c r="AM454" s="3"/>
      <c r="AN454" s="3"/>
      <c r="AP454" s="3"/>
      <c r="AQ454" s="3"/>
      <c r="AT454" s="231"/>
      <c r="AU454" s="60"/>
      <c r="AV454" s="60"/>
      <c r="AW454" s="60"/>
      <c r="AX454" s="60"/>
    </row>
    <row r="455" spans="2:50" ht="19">
      <c r="B455" s="3"/>
      <c r="AL455" s="3"/>
      <c r="AM455" s="3"/>
      <c r="AN455" s="3"/>
      <c r="AP455" s="3"/>
      <c r="AQ455" s="3"/>
      <c r="AT455" s="231"/>
      <c r="AU455" s="60"/>
      <c r="AV455" s="60"/>
      <c r="AW455" s="60"/>
      <c r="AX455" s="60"/>
    </row>
    <row r="456" spans="2:50" ht="19">
      <c r="B456" s="3"/>
      <c r="AL456" s="3"/>
      <c r="AM456" s="3"/>
      <c r="AN456" s="3"/>
      <c r="AP456" s="3"/>
      <c r="AQ456" s="3"/>
      <c r="AT456" s="230"/>
      <c r="AU456" s="60"/>
      <c r="AV456" s="60"/>
      <c r="AW456" s="60"/>
      <c r="AX456" s="60"/>
    </row>
    <row r="457" spans="2:50" ht="19">
      <c r="B457" s="3"/>
      <c r="AL457" s="3"/>
      <c r="AM457" s="3"/>
      <c r="AN457" s="3"/>
      <c r="AP457" s="3"/>
      <c r="AQ457" s="3"/>
      <c r="AT457" s="231"/>
      <c r="AU457" s="60"/>
      <c r="AV457" s="60"/>
      <c r="AW457" s="60"/>
      <c r="AX457" s="60"/>
    </row>
    <row r="458" spans="2:50" ht="19">
      <c r="B458" s="3"/>
      <c r="AL458" s="3"/>
      <c r="AM458" s="3"/>
      <c r="AN458" s="3"/>
      <c r="AP458" s="3"/>
      <c r="AQ458" s="3"/>
      <c r="AT458" s="232"/>
      <c r="AU458" s="60"/>
      <c r="AV458" s="60"/>
      <c r="AW458" s="60"/>
      <c r="AX458" s="60"/>
    </row>
    <row r="459" spans="2:50" ht="19">
      <c r="B459" s="3"/>
      <c r="AL459" s="3"/>
      <c r="AM459" s="3"/>
      <c r="AN459" s="3"/>
      <c r="AP459" s="3"/>
      <c r="AQ459" s="3"/>
      <c r="AT459" s="231"/>
      <c r="AU459" s="60"/>
      <c r="AV459" s="60"/>
      <c r="AW459" s="60"/>
      <c r="AX459" s="60"/>
    </row>
    <row r="460" spans="2:50" ht="19">
      <c r="B460" s="3"/>
      <c r="AL460" s="3"/>
      <c r="AM460" s="3"/>
      <c r="AN460" s="3"/>
      <c r="AP460" s="3"/>
      <c r="AQ460" s="3"/>
      <c r="AT460" s="232"/>
      <c r="AU460" s="60"/>
      <c r="AV460" s="60"/>
      <c r="AW460" s="60"/>
      <c r="AX460" s="60"/>
    </row>
    <row r="461" spans="2:50" ht="19">
      <c r="B461" s="3"/>
      <c r="AL461" s="3"/>
      <c r="AM461" s="3"/>
      <c r="AN461" s="3"/>
      <c r="AP461" s="3"/>
      <c r="AQ461" s="3"/>
      <c r="AT461" s="231"/>
      <c r="AU461" s="60"/>
      <c r="AV461" s="60"/>
      <c r="AW461" s="60"/>
      <c r="AX461" s="60"/>
    </row>
    <row r="462" spans="2:50" ht="19">
      <c r="B462" s="3"/>
      <c r="AL462" s="3"/>
      <c r="AM462" s="3"/>
      <c r="AN462" s="3"/>
      <c r="AP462" s="3"/>
      <c r="AQ462" s="3"/>
      <c r="AT462" s="232"/>
      <c r="AU462" s="60"/>
      <c r="AV462" s="60"/>
      <c r="AW462" s="60"/>
      <c r="AX462" s="60"/>
    </row>
    <row r="463" spans="2:50" ht="19">
      <c r="B463" s="3"/>
      <c r="AL463" s="3"/>
      <c r="AM463" s="3"/>
      <c r="AN463" s="3"/>
      <c r="AP463" s="3"/>
      <c r="AQ463" s="3"/>
      <c r="AT463" s="231"/>
      <c r="AU463" s="60"/>
      <c r="AV463" s="60"/>
      <c r="AW463" s="60"/>
      <c r="AX463" s="60"/>
    </row>
    <row r="464" spans="2:50" ht="19">
      <c r="B464" s="3"/>
      <c r="AL464" s="3"/>
      <c r="AM464" s="3"/>
      <c r="AN464" s="3"/>
      <c r="AP464" s="3"/>
      <c r="AQ464" s="3"/>
      <c r="AT464" s="231"/>
      <c r="AU464" s="60"/>
      <c r="AV464" s="60"/>
      <c r="AW464" s="60"/>
      <c r="AX464" s="60"/>
    </row>
    <row r="465" spans="2:50" ht="19">
      <c r="B465" s="3"/>
      <c r="AL465" s="3"/>
      <c r="AM465" s="3"/>
      <c r="AN465" s="3"/>
      <c r="AP465" s="3"/>
      <c r="AQ465" s="3"/>
      <c r="AT465" s="231"/>
      <c r="AU465" s="60"/>
      <c r="AV465" s="60"/>
      <c r="AW465" s="60"/>
      <c r="AX465" s="60"/>
    </row>
    <row r="466" spans="2:50" ht="19">
      <c r="B466" s="3"/>
      <c r="AL466" s="3"/>
      <c r="AM466" s="3"/>
      <c r="AN466" s="3"/>
      <c r="AP466" s="3"/>
      <c r="AQ466" s="3"/>
      <c r="AT466" s="232"/>
      <c r="AU466" s="60"/>
      <c r="AV466" s="60"/>
      <c r="AW466" s="60"/>
      <c r="AX466" s="60"/>
    </row>
    <row r="467" spans="2:50" ht="19">
      <c r="B467" s="3"/>
      <c r="AL467" s="3"/>
      <c r="AM467" s="3"/>
      <c r="AN467" s="3"/>
      <c r="AP467" s="3"/>
      <c r="AQ467" s="3"/>
      <c r="AT467" s="231"/>
      <c r="AU467" s="60"/>
      <c r="AV467" s="60"/>
      <c r="AW467" s="60"/>
      <c r="AX467" s="60"/>
    </row>
    <row r="468" spans="2:50" ht="19">
      <c r="B468" s="3"/>
      <c r="AL468" s="3"/>
      <c r="AM468" s="3"/>
      <c r="AN468" s="3"/>
      <c r="AP468" s="3"/>
      <c r="AQ468" s="3"/>
      <c r="AT468" s="232"/>
      <c r="AU468" s="60"/>
      <c r="AV468" s="60"/>
      <c r="AW468" s="60"/>
      <c r="AX468" s="60"/>
    </row>
    <row r="469" spans="2:50" ht="19">
      <c r="B469" s="3"/>
      <c r="AL469" s="3"/>
      <c r="AM469" s="3"/>
      <c r="AN469" s="3"/>
      <c r="AP469" s="3"/>
      <c r="AQ469" s="3"/>
      <c r="AT469" s="231"/>
      <c r="AU469" s="60"/>
      <c r="AV469" s="60"/>
      <c r="AW469" s="60"/>
      <c r="AX469" s="60"/>
    </row>
    <row r="470" spans="2:50" ht="19">
      <c r="B470" s="3"/>
      <c r="AL470" s="3"/>
      <c r="AM470" s="3"/>
      <c r="AN470" s="3"/>
      <c r="AP470" s="3"/>
      <c r="AQ470" s="3"/>
      <c r="AT470" s="232"/>
      <c r="AU470" s="60"/>
      <c r="AV470" s="60"/>
      <c r="AW470" s="60"/>
      <c r="AX470" s="60"/>
    </row>
    <row r="471" spans="2:50" ht="19">
      <c r="B471" s="3"/>
      <c r="AL471" s="3"/>
      <c r="AM471" s="3"/>
      <c r="AN471" s="3"/>
      <c r="AP471" s="3"/>
      <c r="AQ471" s="3"/>
      <c r="AT471" s="231"/>
      <c r="AU471" s="60"/>
      <c r="AV471" s="60"/>
      <c r="AW471" s="60"/>
      <c r="AX471" s="60"/>
    </row>
    <row r="472" spans="2:50" ht="19">
      <c r="B472" s="3"/>
      <c r="AL472" s="3"/>
      <c r="AM472" s="3"/>
      <c r="AN472" s="3"/>
      <c r="AP472" s="3"/>
      <c r="AQ472" s="3"/>
      <c r="AT472" s="231"/>
      <c r="AU472" s="60"/>
      <c r="AV472" s="60"/>
      <c r="AW472" s="60"/>
      <c r="AX472" s="60"/>
    </row>
    <row r="473" spans="2:50" ht="19">
      <c r="B473" s="3"/>
      <c r="AL473" s="3"/>
      <c r="AM473" s="3"/>
      <c r="AN473" s="3"/>
      <c r="AP473" s="3"/>
      <c r="AQ473" s="3"/>
      <c r="AT473" s="231"/>
      <c r="AU473" s="60"/>
      <c r="AV473" s="60"/>
      <c r="AW473" s="60"/>
      <c r="AX473" s="60"/>
    </row>
    <row r="474" spans="2:50" ht="19">
      <c r="B474" s="3"/>
      <c r="AL474" s="3"/>
      <c r="AM474" s="3"/>
      <c r="AN474" s="3"/>
      <c r="AP474" s="3"/>
      <c r="AQ474" s="3"/>
      <c r="AT474" s="231"/>
      <c r="AU474" s="60"/>
      <c r="AV474" s="60"/>
      <c r="AW474" s="60"/>
      <c r="AX474" s="60"/>
    </row>
    <row r="475" spans="2:50" ht="19">
      <c r="B475" s="3"/>
      <c r="AL475" s="3"/>
      <c r="AM475" s="3"/>
      <c r="AN475" s="3"/>
      <c r="AP475" s="3"/>
      <c r="AQ475" s="3"/>
      <c r="AT475" s="231"/>
      <c r="AU475" s="60"/>
      <c r="AV475" s="60"/>
      <c r="AW475" s="60"/>
      <c r="AX475" s="60"/>
    </row>
    <row r="476" spans="2:50" ht="19">
      <c r="B476" s="3"/>
      <c r="AL476" s="3"/>
      <c r="AM476" s="3"/>
      <c r="AN476" s="3"/>
      <c r="AP476" s="3"/>
      <c r="AQ476" s="3"/>
      <c r="AT476" s="231"/>
      <c r="AU476" s="60"/>
      <c r="AV476" s="60"/>
      <c r="AW476" s="60"/>
      <c r="AX476" s="60"/>
    </row>
    <row r="477" spans="2:50" ht="19">
      <c r="B477" s="3"/>
      <c r="AL477" s="3"/>
      <c r="AM477" s="3"/>
      <c r="AN477" s="3"/>
      <c r="AP477" s="3"/>
      <c r="AQ477" s="3"/>
      <c r="AT477" s="231"/>
      <c r="AU477" s="60"/>
      <c r="AV477" s="60"/>
      <c r="AW477" s="60"/>
      <c r="AX477" s="60"/>
    </row>
    <row r="478" spans="2:50" ht="19">
      <c r="B478" s="3"/>
      <c r="AL478" s="3"/>
      <c r="AM478" s="3"/>
      <c r="AN478" s="3"/>
      <c r="AP478" s="3"/>
      <c r="AQ478" s="3"/>
      <c r="AT478" s="231"/>
      <c r="AU478" s="60"/>
      <c r="AV478" s="60"/>
      <c r="AW478" s="60"/>
      <c r="AX478" s="60"/>
    </row>
    <row r="479" spans="2:50" ht="19">
      <c r="B479" s="3"/>
      <c r="AL479" s="3"/>
      <c r="AM479" s="3"/>
      <c r="AN479" s="3"/>
      <c r="AP479" s="3"/>
      <c r="AQ479" s="3"/>
      <c r="AT479" s="230"/>
      <c r="AU479" s="60"/>
      <c r="AV479" s="60"/>
      <c r="AW479" s="60"/>
      <c r="AX479" s="60"/>
    </row>
    <row r="480" spans="2:50" ht="19">
      <c r="B480" s="3"/>
      <c r="AL480" s="3"/>
      <c r="AM480" s="3"/>
      <c r="AN480" s="3"/>
      <c r="AP480" s="3"/>
      <c r="AQ480" s="3"/>
      <c r="AT480" s="231"/>
      <c r="AU480" s="60"/>
      <c r="AV480" s="60"/>
      <c r="AW480" s="60"/>
      <c r="AX480" s="60"/>
    </row>
    <row r="481" spans="2:50" ht="19">
      <c r="B481" s="3"/>
      <c r="AL481" s="3"/>
      <c r="AM481" s="3"/>
      <c r="AN481" s="3"/>
      <c r="AP481" s="3"/>
      <c r="AQ481" s="3"/>
      <c r="AT481" s="232"/>
      <c r="AU481" s="60"/>
      <c r="AV481" s="60"/>
      <c r="AW481" s="60"/>
      <c r="AX481" s="60"/>
    </row>
    <row r="482" spans="2:50" ht="19">
      <c r="B482" s="3"/>
      <c r="AL482" s="3"/>
      <c r="AM482" s="3"/>
      <c r="AN482" s="3"/>
      <c r="AP482" s="3"/>
      <c r="AQ482" s="3"/>
      <c r="AT482" s="231"/>
      <c r="AU482" s="60"/>
      <c r="AV482" s="60"/>
      <c r="AW482" s="60"/>
      <c r="AX482" s="60"/>
    </row>
    <row r="483" spans="2:50" ht="19">
      <c r="B483" s="3"/>
      <c r="AL483" s="3"/>
      <c r="AM483" s="3"/>
      <c r="AN483" s="3"/>
      <c r="AP483" s="3"/>
      <c r="AQ483" s="3"/>
      <c r="AT483" s="232"/>
      <c r="AU483" s="60"/>
      <c r="AV483" s="60"/>
      <c r="AW483" s="60"/>
      <c r="AX483" s="60"/>
    </row>
    <row r="484" spans="2:50" ht="19">
      <c r="B484" s="3"/>
      <c r="AL484" s="3"/>
      <c r="AM484" s="3"/>
      <c r="AN484" s="3"/>
      <c r="AP484" s="3"/>
      <c r="AQ484" s="3"/>
      <c r="AT484" s="231"/>
      <c r="AU484" s="60"/>
      <c r="AV484" s="60"/>
      <c r="AW484" s="60"/>
      <c r="AX484" s="60"/>
    </row>
    <row r="485" spans="2:50" ht="19">
      <c r="B485" s="3"/>
      <c r="AL485" s="3"/>
      <c r="AM485" s="3"/>
      <c r="AN485" s="3"/>
      <c r="AP485" s="3"/>
      <c r="AQ485" s="3"/>
      <c r="AT485" s="232"/>
      <c r="AU485" s="60"/>
      <c r="AV485" s="60"/>
      <c r="AW485" s="60"/>
      <c r="AX485" s="60"/>
    </row>
    <row r="486" spans="2:50" ht="19">
      <c r="B486" s="3"/>
      <c r="AL486" s="3"/>
      <c r="AM486" s="3"/>
      <c r="AN486" s="3"/>
      <c r="AP486" s="3"/>
      <c r="AQ486" s="3"/>
      <c r="AT486" s="231"/>
      <c r="AU486" s="60"/>
      <c r="AV486" s="60"/>
      <c r="AW486" s="60"/>
      <c r="AX486" s="60"/>
    </row>
    <row r="487" spans="2:50" ht="19">
      <c r="B487" s="3"/>
      <c r="AL487" s="3"/>
      <c r="AM487" s="3"/>
      <c r="AN487" s="3"/>
      <c r="AP487" s="3"/>
      <c r="AQ487" s="3"/>
      <c r="AT487" s="231"/>
      <c r="AU487" s="60"/>
      <c r="AV487" s="60"/>
      <c r="AW487" s="60"/>
      <c r="AX487" s="60"/>
    </row>
    <row r="488" spans="2:50" ht="19">
      <c r="B488" s="3"/>
      <c r="AL488" s="3"/>
      <c r="AM488" s="3"/>
      <c r="AN488" s="3"/>
      <c r="AP488" s="3"/>
      <c r="AQ488" s="3"/>
      <c r="AT488" s="231"/>
      <c r="AU488" s="60"/>
      <c r="AV488" s="60"/>
      <c r="AW488" s="60"/>
      <c r="AX488" s="60"/>
    </row>
    <row r="489" spans="2:50" ht="19">
      <c r="B489" s="3"/>
      <c r="AL489" s="3"/>
      <c r="AM489" s="3"/>
      <c r="AN489" s="3"/>
      <c r="AP489" s="3"/>
      <c r="AQ489" s="3"/>
      <c r="AT489" s="232"/>
      <c r="AU489" s="60"/>
      <c r="AV489" s="60"/>
      <c r="AW489" s="60"/>
      <c r="AX489" s="60"/>
    </row>
    <row r="490" spans="2:50" ht="19">
      <c r="B490" s="3"/>
      <c r="AL490" s="3"/>
      <c r="AM490" s="3"/>
      <c r="AN490" s="3"/>
      <c r="AP490" s="3"/>
      <c r="AQ490" s="3"/>
      <c r="AT490" s="231"/>
      <c r="AU490" s="60"/>
      <c r="AV490" s="60"/>
      <c r="AW490" s="60"/>
      <c r="AX490" s="60"/>
    </row>
    <row r="491" spans="2:50" ht="19">
      <c r="B491" s="3"/>
      <c r="AL491" s="3"/>
      <c r="AM491" s="3"/>
      <c r="AN491" s="3"/>
      <c r="AP491" s="3"/>
      <c r="AQ491" s="3"/>
      <c r="AT491" s="232"/>
      <c r="AU491" s="60"/>
      <c r="AV491" s="60"/>
      <c r="AW491" s="60"/>
      <c r="AX491" s="60"/>
    </row>
    <row r="492" spans="2:50" ht="19">
      <c r="B492" s="3"/>
      <c r="AL492" s="3"/>
      <c r="AM492" s="3"/>
      <c r="AN492" s="3"/>
      <c r="AP492" s="3"/>
      <c r="AQ492" s="3"/>
      <c r="AT492" s="231"/>
      <c r="AU492" s="60"/>
      <c r="AV492" s="60"/>
      <c r="AW492" s="60"/>
      <c r="AX492" s="60"/>
    </row>
    <row r="493" spans="2:50" ht="19">
      <c r="B493" s="3"/>
      <c r="AL493" s="3"/>
      <c r="AM493" s="3"/>
      <c r="AN493" s="3"/>
      <c r="AP493" s="3"/>
      <c r="AQ493" s="3"/>
      <c r="AT493" s="232"/>
      <c r="AU493" s="60"/>
      <c r="AV493" s="60"/>
      <c r="AW493" s="60"/>
      <c r="AX493" s="60"/>
    </row>
    <row r="494" spans="2:50" ht="19">
      <c r="B494" s="3"/>
      <c r="AL494" s="3"/>
      <c r="AM494" s="3"/>
      <c r="AN494" s="3"/>
      <c r="AP494" s="3"/>
      <c r="AQ494" s="3"/>
      <c r="AT494" s="231"/>
      <c r="AU494" s="60"/>
      <c r="AV494" s="60"/>
      <c r="AW494" s="60"/>
      <c r="AX494" s="60"/>
    </row>
    <row r="495" spans="2:50" ht="19">
      <c r="B495" s="3"/>
      <c r="AL495" s="3"/>
      <c r="AM495" s="3"/>
      <c r="AN495" s="3"/>
      <c r="AP495" s="3"/>
      <c r="AQ495" s="3"/>
      <c r="AT495" s="231"/>
      <c r="AU495" s="60"/>
      <c r="AV495" s="60"/>
      <c r="AW495" s="60"/>
      <c r="AX495" s="60"/>
    </row>
    <row r="496" spans="2:50" ht="19">
      <c r="B496" s="3"/>
      <c r="AL496" s="3"/>
      <c r="AM496" s="3"/>
      <c r="AN496" s="3"/>
      <c r="AP496" s="3"/>
      <c r="AQ496" s="3"/>
      <c r="AT496" s="231"/>
      <c r="AU496" s="60"/>
      <c r="AV496" s="60"/>
      <c r="AW496" s="60"/>
      <c r="AX496" s="60"/>
    </row>
    <row r="497" spans="2:50" ht="19">
      <c r="B497" s="3"/>
      <c r="AL497" s="3"/>
      <c r="AM497" s="3"/>
      <c r="AN497" s="3"/>
      <c r="AP497" s="3"/>
      <c r="AQ497" s="3"/>
      <c r="AT497" s="231"/>
      <c r="AU497" s="60"/>
      <c r="AV497" s="60"/>
      <c r="AW497" s="60"/>
      <c r="AX497" s="60"/>
    </row>
    <row r="498" spans="2:50" ht="19">
      <c r="B498" s="3"/>
      <c r="AL498" s="3"/>
      <c r="AM498" s="3"/>
      <c r="AN498" s="3"/>
      <c r="AP498" s="3"/>
      <c r="AQ498" s="3"/>
      <c r="AT498" s="231"/>
      <c r="AU498" s="60"/>
      <c r="AV498" s="60"/>
      <c r="AW498" s="60"/>
      <c r="AX498" s="60"/>
    </row>
    <row r="499" spans="2:50" ht="19">
      <c r="B499" s="3"/>
      <c r="AL499" s="3"/>
      <c r="AM499" s="3"/>
      <c r="AN499" s="3"/>
      <c r="AP499" s="3"/>
      <c r="AQ499" s="3"/>
      <c r="AT499" s="231"/>
      <c r="AU499" s="60"/>
      <c r="AV499" s="60"/>
      <c r="AW499" s="60"/>
      <c r="AX499" s="60"/>
    </row>
    <row r="500" spans="2:50" ht="19">
      <c r="B500" s="3"/>
      <c r="AL500" s="3"/>
      <c r="AM500" s="3"/>
      <c r="AN500" s="3"/>
      <c r="AP500" s="3"/>
      <c r="AQ500" s="3"/>
      <c r="AT500" s="231"/>
      <c r="AU500" s="60"/>
      <c r="AV500" s="60"/>
      <c r="AW500" s="60"/>
      <c r="AX500" s="60"/>
    </row>
    <row r="501" spans="2:50" ht="19">
      <c r="B501" s="3"/>
      <c r="AL501" s="3"/>
      <c r="AM501" s="3"/>
      <c r="AN501" s="3"/>
      <c r="AP501" s="3"/>
      <c r="AQ501" s="3"/>
      <c r="AT501" s="231"/>
      <c r="AU501" s="60"/>
      <c r="AV501" s="60"/>
      <c r="AW501" s="60"/>
      <c r="AX501" s="60"/>
    </row>
    <row r="502" spans="2:50" ht="19">
      <c r="B502" s="3"/>
      <c r="AL502" s="3"/>
      <c r="AM502" s="3"/>
      <c r="AN502" s="3"/>
      <c r="AP502" s="3"/>
      <c r="AQ502" s="3"/>
      <c r="AT502" s="230"/>
      <c r="AU502" s="60"/>
      <c r="AV502" s="60"/>
      <c r="AW502" s="60"/>
      <c r="AX502" s="60"/>
    </row>
    <row r="503" spans="2:50" ht="19">
      <c r="B503" s="3"/>
      <c r="AL503" s="3"/>
      <c r="AM503" s="3"/>
      <c r="AN503" s="3"/>
      <c r="AP503" s="3"/>
      <c r="AQ503" s="3"/>
      <c r="AT503" s="231"/>
      <c r="AU503" s="60"/>
      <c r="AV503" s="60"/>
      <c r="AW503" s="60"/>
      <c r="AX503" s="60"/>
    </row>
    <row r="504" spans="2:50" ht="19">
      <c r="B504" s="3"/>
      <c r="AL504" s="3"/>
      <c r="AM504" s="3"/>
      <c r="AN504" s="3"/>
      <c r="AP504" s="3"/>
      <c r="AQ504" s="3"/>
      <c r="AT504" s="232"/>
      <c r="AU504" s="60"/>
      <c r="AV504" s="60"/>
      <c r="AW504" s="60"/>
      <c r="AX504" s="60"/>
    </row>
    <row r="505" spans="2:50" ht="19">
      <c r="B505" s="3"/>
      <c r="AL505" s="3"/>
      <c r="AM505" s="3"/>
      <c r="AN505" s="3"/>
      <c r="AP505" s="3"/>
      <c r="AQ505" s="3"/>
      <c r="AT505" s="231"/>
      <c r="AU505" s="60"/>
      <c r="AV505" s="60"/>
      <c r="AW505" s="60"/>
      <c r="AX505" s="60"/>
    </row>
    <row r="506" spans="2:50" ht="19">
      <c r="B506" s="3"/>
      <c r="AL506" s="3"/>
      <c r="AM506" s="3"/>
      <c r="AN506" s="3"/>
      <c r="AP506" s="3"/>
      <c r="AQ506" s="3"/>
      <c r="AT506" s="232"/>
      <c r="AU506" s="60"/>
      <c r="AV506" s="60"/>
      <c r="AW506" s="60"/>
      <c r="AX506" s="60"/>
    </row>
    <row r="507" spans="2:50" ht="19">
      <c r="B507" s="3"/>
      <c r="AL507" s="3"/>
      <c r="AM507" s="3"/>
      <c r="AN507" s="3"/>
      <c r="AP507" s="3"/>
      <c r="AQ507" s="3"/>
      <c r="AT507" s="231"/>
      <c r="AU507" s="60"/>
      <c r="AV507" s="60"/>
      <c r="AW507" s="60"/>
      <c r="AX507" s="60"/>
    </row>
    <row r="508" spans="2:50" ht="19">
      <c r="B508" s="3"/>
      <c r="AL508" s="3"/>
      <c r="AM508" s="3"/>
      <c r="AN508" s="3"/>
      <c r="AP508" s="3"/>
      <c r="AQ508" s="3"/>
      <c r="AT508" s="232"/>
      <c r="AU508" s="60"/>
      <c r="AV508" s="60"/>
      <c r="AW508" s="60"/>
      <c r="AX508" s="60"/>
    </row>
    <row r="509" spans="2:50" ht="19">
      <c r="B509" s="3"/>
      <c r="AL509" s="3"/>
      <c r="AM509" s="3"/>
      <c r="AN509" s="3"/>
      <c r="AP509" s="3"/>
      <c r="AQ509" s="3"/>
      <c r="AT509" s="231"/>
      <c r="AU509" s="60"/>
      <c r="AV509" s="60"/>
      <c r="AW509" s="60"/>
      <c r="AX509" s="60"/>
    </row>
    <row r="510" spans="2:50" ht="19">
      <c r="B510" s="3"/>
      <c r="AL510" s="3"/>
      <c r="AM510" s="3"/>
      <c r="AN510" s="3"/>
      <c r="AP510" s="3"/>
      <c r="AQ510" s="3"/>
      <c r="AT510" s="231"/>
      <c r="AU510" s="60"/>
      <c r="AV510" s="60"/>
      <c r="AW510" s="60"/>
      <c r="AX510" s="60"/>
    </row>
    <row r="511" spans="2:50" ht="19">
      <c r="B511" s="3"/>
      <c r="AL511" s="3"/>
      <c r="AM511" s="3"/>
      <c r="AN511" s="3"/>
      <c r="AP511" s="3"/>
      <c r="AQ511" s="3"/>
      <c r="AT511" s="231"/>
      <c r="AU511" s="60"/>
      <c r="AV511" s="60"/>
      <c r="AW511" s="60"/>
      <c r="AX511" s="60"/>
    </row>
    <row r="512" spans="2:50" ht="19">
      <c r="B512" s="3"/>
      <c r="AL512" s="3"/>
      <c r="AM512" s="3"/>
      <c r="AN512" s="3"/>
      <c r="AP512" s="3"/>
      <c r="AQ512" s="3"/>
      <c r="AT512" s="232"/>
      <c r="AU512" s="60"/>
      <c r="AV512" s="60"/>
      <c r="AW512" s="60"/>
      <c r="AX512" s="60"/>
    </row>
    <row r="513" spans="2:50" ht="19">
      <c r="B513" s="3"/>
      <c r="AL513" s="3"/>
      <c r="AM513" s="3"/>
      <c r="AN513" s="3"/>
      <c r="AP513" s="3"/>
      <c r="AQ513" s="3"/>
      <c r="AT513" s="231"/>
      <c r="AU513" s="60"/>
      <c r="AV513" s="60"/>
      <c r="AW513" s="60"/>
      <c r="AX513" s="60"/>
    </row>
    <row r="514" spans="2:50" ht="19">
      <c r="B514" s="3"/>
      <c r="AL514" s="3"/>
      <c r="AM514" s="3"/>
      <c r="AN514" s="3"/>
      <c r="AP514" s="3"/>
      <c r="AQ514" s="3"/>
      <c r="AT514" s="232"/>
      <c r="AU514" s="60"/>
      <c r="AV514" s="60"/>
      <c r="AW514" s="60"/>
      <c r="AX514" s="60"/>
    </row>
    <row r="515" spans="2:50" ht="19">
      <c r="B515" s="3"/>
      <c r="AL515" s="3"/>
      <c r="AM515" s="3"/>
      <c r="AN515" s="3"/>
      <c r="AP515" s="3"/>
      <c r="AQ515" s="3"/>
      <c r="AT515" s="231"/>
      <c r="AU515" s="60"/>
      <c r="AV515" s="60"/>
      <c r="AW515" s="60"/>
      <c r="AX515" s="60"/>
    </row>
    <row r="516" spans="2:50" ht="19">
      <c r="B516" s="3"/>
      <c r="AL516" s="3"/>
      <c r="AM516" s="3"/>
      <c r="AN516" s="3"/>
      <c r="AP516" s="3"/>
      <c r="AQ516" s="3"/>
      <c r="AT516" s="232"/>
      <c r="AU516" s="60"/>
      <c r="AV516" s="60"/>
      <c r="AW516" s="60"/>
      <c r="AX516" s="60"/>
    </row>
    <row r="517" spans="2:50" ht="19">
      <c r="B517" s="3"/>
      <c r="AL517" s="3"/>
      <c r="AM517" s="3"/>
      <c r="AN517" s="3"/>
      <c r="AP517" s="3"/>
      <c r="AQ517" s="3"/>
      <c r="AT517" s="231"/>
      <c r="AU517" s="60"/>
      <c r="AV517" s="60"/>
      <c r="AW517" s="60"/>
      <c r="AX517" s="60"/>
    </row>
    <row r="518" spans="2:50" ht="19">
      <c r="B518" s="3"/>
      <c r="AL518" s="3"/>
      <c r="AM518" s="3"/>
      <c r="AN518" s="3"/>
      <c r="AP518" s="3"/>
      <c r="AQ518" s="3"/>
      <c r="AT518" s="231"/>
      <c r="AU518" s="60"/>
      <c r="AV518" s="60"/>
      <c r="AW518" s="60"/>
      <c r="AX518" s="60"/>
    </row>
    <row r="519" spans="2:50" ht="19">
      <c r="B519" s="3"/>
      <c r="AL519" s="3"/>
      <c r="AM519" s="3"/>
      <c r="AN519" s="3"/>
      <c r="AP519" s="3"/>
      <c r="AQ519" s="3"/>
      <c r="AT519" s="231"/>
      <c r="AU519" s="60"/>
      <c r="AV519" s="60"/>
      <c r="AW519" s="60"/>
      <c r="AX519" s="60"/>
    </row>
    <row r="520" spans="2:50" ht="19">
      <c r="B520" s="3"/>
      <c r="AL520" s="3"/>
      <c r="AM520" s="3"/>
      <c r="AN520" s="3"/>
      <c r="AP520" s="3"/>
      <c r="AQ520" s="3"/>
      <c r="AT520" s="231"/>
      <c r="AU520" s="60"/>
      <c r="AV520" s="60"/>
      <c r="AW520" s="60"/>
      <c r="AX520" s="60"/>
    </row>
    <row r="521" spans="2:50" ht="19">
      <c r="B521" s="3"/>
      <c r="AL521" s="3"/>
      <c r="AM521" s="3"/>
      <c r="AN521" s="3"/>
      <c r="AP521" s="3"/>
      <c r="AQ521" s="3"/>
      <c r="AT521" s="231"/>
      <c r="AU521" s="60"/>
      <c r="AV521" s="60"/>
      <c r="AW521" s="60"/>
      <c r="AX521" s="60"/>
    </row>
    <row r="522" spans="2:50" ht="19">
      <c r="B522" s="3"/>
      <c r="AL522" s="3"/>
      <c r="AM522" s="3"/>
      <c r="AN522" s="3"/>
      <c r="AP522" s="3"/>
      <c r="AQ522" s="3"/>
      <c r="AT522" s="231"/>
      <c r="AU522" s="60"/>
      <c r="AV522" s="60"/>
      <c r="AW522" s="60"/>
      <c r="AX522" s="60"/>
    </row>
    <row r="523" spans="2:50" ht="19">
      <c r="B523" s="3"/>
      <c r="AL523" s="3"/>
      <c r="AM523" s="3"/>
      <c r="AN523" s="3"/>
      <c r="AP523" s="3"/>
      <c r="AQ523" s="3"/>
      <c r="AT523" s="231"/>
      <c r="AU523" s="60"/>
      <c r="AV523" s="60"/>
      <c r="AW523" s="60"/>
      <c r="AX523" s="60"/>
    </row>
    <row r="524" spans="2:50" ht="19">
      <c r="B524" s="3"/>
      <c r="AL524" s="3"/>
      <c r="AM524" s="3"/>
      <c r="AN524" s="3"/>
      <c r="AP524" s="3"/>
      <c r="AQ524" s="3"/>
      <c r="AT524" s="231"/>
      <c r="AU524" s="60"/>
      <c r="AV524" s="60"/>
      <c r="AW524" s="60"/>
      <c r="AX524" s="60"/>
    </row>
    <row r="525" spans="2:50" ht="19">
      <c r="B525" s="3"/>
      <c r="AL525" s="3"/>
      <c r="AM525" s="3"/>
      <c r="AN525" s="3"/>
      <c r="AP525" s="3"/>
      <c r="AQ525" s="3"/>
      <c r="AT525" s="230"/>
      <c r="AU525" s="60"/>
      <c r="AV525" s="60"/>
      <c r="AW525" s="60"/>
      <c r="AX525" s="60"/>
    </row>
    <row r="526" spans="2:50" ht="19">
      <c r="B526" s="3"/>
      <c r="AL526" s="3"/>
      <c r="AM526" s="3"/>
      <c r="AN526" s="3"/>
      <c r="AP526" s="3"/>
      <c r="AQ526" s="3"/>
      <c r="AT526" s="231"/>
      <c r="AU526" s="60"/>
      <c r="AV526" s="60"/>
      <c r="AW526" s="60"/>
      <c r="AX526" s="60"/>
    </row>
    <row r="527" spans="2:50" ht="19">
      <c r="B527" s="3"/>
      <c r="AL527" s="3"/>
      <c r="AM527" s="3"/>
      <c r="AN527" s="3"/>
      <c r="AP527" s="3"/>
      <c r="AQ527" s="3"/>
      <c r="AT527" s="232"/>
      <c r="AU527" s="60"/>
      <c r="AV527" s="60"/>
      <c r="AW527" s="60"/>
      <c r="AX527" s="60"/>
    </row>
    <row r="528" spans="2:50" ht="19">
      <c r="B528" s="3"/>
      <c r="AL528" s="3"/>
      <c r="AM528" s="3"/>
      <c r="AN528" s="3"/>
      <c r="AP528" s="3"/>
      <c r="AQ528" s="3"/>
      <c r="AT528" s="231"/>
      <c r="AU528" s="60"/>
      <c r="AV528" s="60"/>
      <c r="AW528" s="60"/>
      <c r="AX528" s="60"/>
    </row>
    <row r="529" spans="2:50" ht="19">
      <c r="B529" s="3"/>
      <c r="AL529" s="3"/>
      <c r="AM529" s="3"/>
      <c r="AN529" s="3"/>
      <c r="AP529" s="3"/>
      <c r="AQ529" s="3"/>
      <c r="AT529" s="232"/>
      <c r="AU529" s="60"/>
      <c r="AV529" s="60"/>
      <c r="AW529" s="60"/>
      <c r="AX529" s="60"/>
    </row>
    <row r="530" spans="2:50" ht="19">
      <c r="B530" s="3"/>
      <c r="AL530" s="3"/>
      <c r="AM530" s="3"/>
      <c r="AN530" s="3"/>
      <c r="AP530" s="3"/>
      <c r="AQ530" s="3"/>
      <c r="AT530" s="231"/>
      <c r="AU530" s="60"/>
      <c r="AV530" s="60"/>
      <c r="AW530" s="60"/>
      <c r="AX530" s="60"/>
    </row>
    <row r="531" spans="2:50" ht="19">
      <c r="B531" s="3"/>
      <c r="AL531" s="3"/>
      <c r="AM531" s="3"/>
      <c r="AN531" s="3"/>
      <c r="AP531" s="3"/>
      <c r="AQ531" s="3"/>
      <c r="AT531" s="232"/>
      <c r="AU531" s="60"/>
      <c r="AV531" s="60"/>
      <c r="AW531" s="60"/>
      <c r="AX531" s="60"/>
    </row>
    <row r="532" spans="2:50" ht="19">
      <c r="B532" s="3"/>
      <c r="AL532" s="3"/>
      <c r="AM532" s="3"/>
      <c r="AN532" s="3"/>
      <c r="AP532" s="3"/>
      <c r="AQ532" s="3"/>
      <c r="AT532" s="231"/>
      <c r="AU532" s="60"/>
      <c r="AV532" s="60"/>
      <c r="AW532" s="60"/>
      <c r="AX532" s="60"/>
    </row>
    <row r="533" spans="2:50" ht="19">
      <c r="B533" s="3"/>
      <c r="AL533" s="3"/>
      <c r="AM533" s="3"/>
      <c r="AN533" s="3"/>
      <c r="AP533" s="3"/>
      <c r="AQ533" s="3"/>
      <c r="AT533" s="231"/>
      <c r="AU533" s="60"/>
      <c r="AV533" s="60"/>
      <c r="AW533" s="60"/>
      <c r="AX533" s="60"/>
    </row>
    <row r="534" spans="2:50" ht="19">
      <c r="B534" s="3"/>
      <c r="AL534" s="3"/>
      <c r="AM534" s="3"/>
      <c r="AN534" s="3"/>
      <c r="AP534" s="3"/>
      <c r="AQ534" s="3"/>
      <c r="AT534" s="231"/>
      <c r="AU534" s="60"/>
      <c r="AV534" s="60"/>
      <c r="AW534" s="60"/>
      <c r="AX534" s="60"/>
    </row>
    <row r="535" spans="2:50" ht="19">
      <c r="B535" s="3"/>
      <c r="AL535" s="3"/>
      <c r="AM535" s="3"/>
      <c r="AN535" s="3"/>
      <c r="AP535" s="3"/>
      <c r="AQ535" s="3"/>
      <c r="AT535" s="232"/>
      <c r="AU535" s="60"/>
      <c r="AV535" s="60"/>
      <c r="AW535" s="60"/>
      <c r="AX535" s="60"/>
    </row>
    <row r="536" spans="2:50" ht="19">
      <c r="B536" s="3"/>
      <c r="AL536" s="3"/>
      <c r="AM536" s="3"/>
      <c r="AN536" s="3"/>
      <c r="AP536" s="3"/>
      <c r="AQ536" s="3"/>
      <c r="AT536" s="231"/>
      <c r="AU536" s="60"/>
      <c r="AV536" s="60"/>
      <c r="AW536" s="60"/>
      <c r="AX536" s="60"/>
    </row>
    <row r="537" spans="2:50" ht="19">
      <c r="B537" s="3"/>
      <c r="AL537" s="3"/>
      <c r="AM537" s="3"/>
      <c r="AN537" s="3"/>
      <c r="AP537" s="3"/>
      <c r="AQ537" s="3"/>
      <c r="AT537" s="232"/>
      <c r="AU537" s="60"/>
      <c r="AV537" s="60"/>
      <c r="AW537" s="60"/>
      <c r="AX537" s="60"/>
    </row>
    <row r="538" spans="2:50" ht="19">
      <c r="B538" s="3"/>
      <c r="AL538" s="3"/>
      <c r="AM538" s="3"/>
      <c r="AN538" s="3"/>
      <c r="AP538" s="3"/>
      <c r="AQ538" s="3"/>
      <c r="AT538" s="231"/>
      <c r="AU538" s="60"/>
      <c r="AV538" s="60"/>
      <c r="AW538" s="60"/>
      <c r="AX538" s="60"/>
    </row>
    <row r="539" spans="2:50" ht="19">
      <c r="B539" s="3"/>
      <c r="AL539" s="3"/>
      <c r="AM539" s="3"/>
      <c r="AN539" s="3"/>
      <c r="AP539" s="3"/>
      <c r="AQ539" s="3"/>
      <c r="AT539" s="232"/>
      <c r="AU539" s="60"/>
      <c r="AV539" s="60"/>
      <c r="AW539" s="60"/>
      <c r="AX539" s="60"/>
    </row>
    <row r="540" spans="2:50" ht="19">
      <c r="B540" s="3"/>
      <c r="AL540" s="3"/>
      <c r="AM540" s="3"/>
      <c r="AN540" s="3"/>
      <c r="AP540" s="3"/>
      <c r="AQ540" s="3"/>
      <c r="AT540" s="231"/>
      <c r="AU540" s="60"/>
      <c r="AV540" s="60"/>
      <c r="AW540" s="60"/>
      <c r="AX540" s="60"/>
    </row>
    <row r="541" spans="2:50" ht="19">
      <c r="B541" s="3"/>
      <c r="AL541" s="3"/>
      <c r="AM541" s="3"/>
      <c r="AN541" s="3"/>
      <c r="AP541" s="3"/>
      <c r="AQ541" s="3"/>
      <c r="AT541" s="231"/>
      <c r="AU541" s="60"/>
      <c r="AV541" s="60"/>
      <c r="AW541" s="60"/>
      <c r="AX541" s="60"/>
    </row>
    <row r="542" spans="2:50" ht="19">
      <c r="B542" s="3"/>
      <c r="AL542" s="3"/>
      <c r="AM542" s="3"/>
      <c r="AN542" s="3"/>
      <c r="AP542" s="3"/>
      <c r="AQ542" s="3"/>
      <c r="AT542" s="231"/>
      <c r="AU542" s="60"/>
      <c r="AV542" s="60"/>
      <c r="AW542" s="60"/>
      <c r="AX542" s="60"/>
    </row>
    <row r="543" spans="2:50" ht="19">
      <c r="B543" s="3"/>
      <c r="AL543" s="3"/>
      <c r="AM543" s="3"/>
      <c r="AN543" s="3"/>
      <c r="AP543" s="3"/>
      <c r="AQ543" s="3"/>
      <c r="AT543" s="231"/>
      <c r="AU543" s="60"/>
      <c r="AV543" s="60"/>
      <c r="AW543" s="60"/>
      <c r="AX543" s="60"/>
    </row>
    <row r="544" spans="2:50" ht="19">
      <c r="B544" s="3"/>
      <c r="AL544" s="3"/>
      <c r="AM544" s="3"/>
      <c r="AN544" s="3"/>
      <c r="AP544" s="3"/>
      <c r="AQ544" s="3"/>
      <c r="AT544" s="231"/>
      <c r="AU544" s="60"/>
      <c r="AV544" s="60"/>
      <c r="AW544" s="60"/>
      <c r="AX544" s="60"/>
    </row>
    <row r="545" spans="2:50" ht="19">
      <c r="B545" s="3"/>
      <c r="AL545" s="3"/>
      <c r="AM545" s="3"/>
      <c r="AN545" s="3"/>
      <c r="AP545" s="3"/>
      <c r="AQ545" s="3"/>
      <c r="AT545" s="231"/>
      <c r="AU545" s="60"/>
      <c r="AV545" s="60"/>
      <c r="AW545" s="60"/>
      <c r="AX545" s="60"/>
    </row>
    <row r="546" spans="2:50" ht="19">
      <c r="B546" s="3"/>
      <c r="AL546" s="3"/>
      <c r="AM546" s="3"/>
      <c r="AN546" s="3"/>
      <c r="AP546" s="3"/>
      <c r="AQ546" s="3"/>
      <c r="AT546" s="231"/>
      <c r="AU546" s="60"/>
      <c r="AV546" s="60"/>
      <c r="AW546" s="60"/>
      <c r="AX546" s="60"/>
    </row>
    <row r="547" spans="2:50" ht="19">
      <c r="B547" s="3"/>
      <c r="AL547" s="3"/>
      <c r="AM547" s="3"/>
      <c r="AN547" s="3"/>
      <c r="AP547" s="3"/>
      <c r="AQ547" s="3"/>
      <c r="AT547" s="231"/>
      <c r="AU547" s="60"/>
      <c r="AV547" s="60"/>
      <c r="AW547" s="60"/>
      <c r="AX547" s="60"/>
    </row>
    <row r="548" spans="2:50" ht="19">
      <c r="B548" s="3"/>
      <c r="AL548" s="3"/>
      <c r="AM548" s="3"/>
      <c r="AN548" s="3"/>
      <c r="AP548" s="3"/>
      <c r="AQ548" s="3"/>
      <c r="AT548" s="231"/>
      <c r="AU548" s="60"/>
      <c r="AV548" s="60"/>
      <c r="AW548" s="60"/>
      <c r="AX548" s="60"/>
    </row>
    <row r="549" spans="2:50" ht="19">
      <c r="B549" s="3"/>
      <c r="AL549" s="3"/>
      <c r="AM549" s="3"/>
      <c r="AN549" s="3"/>
      <c r="AP549" s="3"/>
      <c r="AQ549" s="3"/>
      <c r="AT549" s="231"/>
      <c r="AU549" s="62"/>
      <c r="AV549" s="62"/>
      <c r="AW549" s="62"/>
      <c r="AX549" s="62"/>
    </row>
    <row r="550" spans="2:50" ht="19">
      <c r="B550" s="3"/>
      <c r="AL550" s="3"/>
      <c r="AM550" s="3"/>
      <c r="AN550" s="3"/>
      <c r="AP550" s="3"/>
      <c r="AQ550" s="3"/>
      <c r="AT550" s="231"/>
      <c r="AU550" s="62"/>
      <c r="AV550" s="62"/>
      <c r="AW550" s="62"/>
      <c r="AX550" s="62"/>
    </row>
    <row r="551" spans="2:50" ht="19">
      <c r="B551" s="3"/>
      <c r="AL551" s="3"/>
      <c r="AM551" s="3"/>
      <c r="AN551" s="3"/>
      <c r="AP551" s="3"/>
      <c r="AQ551" s="3"/>
      <c r="AT551" s="232"/>
      <c r="AU551" s="60"/>
      <c r="AV551" s="60"/>
      <c r="AW551" s="60"/>
      <c r="AX551" s="60"/>
    </row>
    <row r="552" spans="2:50" ht="19">
      <c r="B552" s="3"/>
      <c r="AL552" s="3"/>
      <c r="AM552" s="3"/>
      <c r="AN552" s="3"/>
      <c r="AP552" s="3"/>
      <c r="AQ552" s="3"/>
      <c r="AT552" s="231"/>
      <c r="AU552" s="60"/>
      <c r="AV552" s="60"/>
      <c r="AW552" s="60"/>
      <c r="AX552" s="60"/>
    </row>
    <row r="553" spans="2:50" ht="19">
      <c r="B553" s="3"/>
      <c r="AL553" s="3"/>
      <c r="AM553" s="3"/>
      <c r="AN553" s="3"/>
      <c r="AP553" s="3"/>
      <c r="AQ553" s="3"/>
      <c r="AT553" s="231"/>
      <c r="AU553" s="60"/>
      <c r="AV553" s="60"/>
      <c r="AW553" s="60"/>
      <c r="AX553" s="60"/>
    </row>
    <row r="554" spans="2:50" ht="19">
      <c r="B554" s="3"/>
      <c r="AL554" s="3"/>
      <c r="AM554" s="3"/>
      <c r="AN554" s="3"/>
      <c r="AP554" s="3"/>
      <c r="AQ554" s="3"/>
      <c r="AT554" s="231"/>
      <c r="AU554" s="60"/>
      <c r="AV554" s="60"/>
      <c r="AW554" s="60"/>
      <c r="AX554" s="60"/>
    </row>
    <row r="555" spans="2:50" ht="19">
      <c r="B555" s="3"/>
      <c r="AL555" s="3"/>
      <c r="AM555" s="3"/>
      <c r="AN555" s="3"/>
      <c r="AP555" s="3"/>
      <c r="AQ555" s="3"/>
      <c r="AT555" s="232"/>
      <c r="AU555" s="60"/>
      <c r="AV555" s="60"/>
      <c r="AW555" s="60"/>
      <c r="AX555" s="60"/>
    </row>
    <row r="556" spans="2:50" ht="19">
      <c r="B556" s="3"/>
      <c r="AL556" s="3"/>
      <c r="AM556" s="3"/>
      <c r="AN556" s="3"/>
      <c r="AP556" s="3"/>
      <c r="AQ556" s="3"/>
      <c r="AT556" s="231"/>
      <c r="AU556" s="60"/>
      <c r="AV556" s="60"/>
      <c r="AW556" s="60"/>
      <c r="AX556" s="60"/>
    </row>
    <row r="557" spans="2:50" ht="19">
      <c r="B557" s="3"/>
      <c r="AL557" s="3"/>
      <c r="AM557" s="3"/>
      <c r="AN557" s="3"/>
      <c r="AP557" s="3"/>
      <c r="AQ557" s="3"/>
      <c r="AT557" s="231"/>
      <c r="AU557" s="60"/>
      <c r="AV557" s="60"/>
      <c r="AW557" s="60"/>
      <c r="AX557" s="60"/>
    </row>
    <row r="558" spans="2:50" ht="19">
      <c r="B558" s="3"/>
      <c r="AL558" s="3"/>
      <c r="AM558" s="3"/>
      <c r="AN558" s="3"/>
      <c r="AP558" s="3"/>
      <c r="AQ558" s="3"/>
      <c r="AT558" s="231"/>
      <c r="AU558" s="60"/>
      <c r="AV558" s="60"/>
      <c r="AW558" s="60"/>
      <c r="AX558" s="60"/>
    </row>
    <row r="559" spans="2:50" ht="19">
      <c r="B559" s="3"/>
      <c r="AL559" s="3"/>
      <c r="AM559" s="3"/>
      <c r="AN559" s="3"/>
      <c r="AP559" s="3"/>
      <c r="AQ559" s="3"/>
      <c r="AT559" s="231"/>
      <c r="AU559" s="60"/>
      <c r="AV559" s="60"/>
      <c r="AW559" s="60"/>
      <c r="AX559" s="60"/>
    </row>
    <row r="560" spans="2:50" ht="19">
      <c r="B560" s="3"/>
      <c r="AL560" s="3"/>
      <c r="AM560" s="3"/>
      <c r="AN560" s="3"/>
      <c r="AP560" s="3"/>
      <c r="AQ560" s="3"/>
      <c r="AT560" s="231"/>
      <c r="AU560" s="60"/>
      <c r="AV560" s="60"/>
      <c r="AW560" s="60"/>
      <c r="AX560" s="60"/>
    </row>
    <row r="561" spans="2:52" ht="19">
      <c r="B561" s="3"/>
      <c r="AL561" s="3"/>
      <c r="AM561" s="3"/>
      <c r="AN561" s="3"/>
      <c r="AP561" s="3"/>
      <c r="AQ561" s="3"/>
      <c r="AT561" s="231"/>
      <c r="AU561" s="60"/>
      <c r="AV561" s="60"/>
      <c r="AW561" s="60"/>
      <c r="AX561" s="60"/>
    </row>
    <row r="562" spans="2:52" ht="19">
      <c r="B562" s="3"/>
      <c r="AL562" s="3"/>
      <c r="AM562" s="3"/>
      <c r="AN562" s="3"/>
      <c r="AP562" s="3"/>
      <c r="AQ562" s="3"/>
      <c r="AT562" s="231"/>
      <c r="AU562" s="60"/>
      <c r="AV562" s="60"/>
      <c r="AW562" s="60"/>
      <c r="AX562" s="60"/>
    </row>
    <row r="563" spans="2:52">
      <c r="B563" s="3"/>
      <c r="AL563" s="3"/>
      <c r="AM563" s="3"/>
      <c r="AN563" s="3"/>
      <c r="AP563" s="3"/>
      <c r="AQ563" s="3"/>
      <c r="AY563" s="550" t="s">
        <v>83</v>
      </c>
      <c r="AZ563" s="550"/>
    </row>
    <row r="564" spans="2:52">
      <c r="B564" s="3"/>
      <c r="AL564" s="3"/>
      <c r="AM564" s="3"/>
      <c r="AN564" s="3"/>
      <c r="AP564" s="3"/>
      <c r="AQ564" s="3"/>
      <c r="AY564" s="550"/>
      <c r="AZ564" s="550"/>
    </row>
  </sheetData>
  <autoFilter ref="A3:AT341" xr:uid="{00000000-0009-0000-0000-00001D000000}"/>
  <mergeCells count="25">
    <mergeCell ref="C349:D349"/>
    <mergeCell ref="C350:D350"/>
    <mergeCell ref="C351:D351"/>
    <mergeCell ref="AY563:AZ564"/>
    <mergeCell ref="AK344:AK345"/>
    <mergeCell ref="AL344:AL345"/>
    <mergeCell ref="AM344:AM345"/>
    <mergeCell ref="C346:D346"/>
    <mergeCell ref="C348:D348"/>
    <mergeCell ref="C347:D347"/>
    <mergeCell ref="C341:D341"/>
    <mergeCell ref="C344:E345"/>
    <mergeCell ref="AP2:AR2"/>
    <mergeCell ref="AT2:AW2"/>
    <mergeCell ref="AK3:AK4"/>
    <mergeCell ref="AR3:AR4"/>
    <mergeCell ref="C334:E335"/>
    <mergeCell ref="AK334:AK335"/>
    <mergeCell ref="AL334:AL335"/>
    <mergeCell ref="AM334:AM335"/>
    <mergeCell ref="C336:D336"/>
    <mergeCell ref="C337:D337"/>
    <mergeCell ref="C338:D338"/>
    <mergeCell ref="C339:D339"/>
    <mergeCell ref="C340:D340"/>
  </mergeCells>
  <phoneticPr fontId="3"/>
  <conditionalFormatting sqref="E3:E15 E19 E32 E45 E58 E71 E84 E97 E110 E123 E136 E149 E162 E175 E188 E201 E214 E227 E240 E253 E279">
    <cfRule type="cellIs" dxfId="325" priority="98" operator="greaterThan">
      <formula>0</formula>
    </cfRule>
  </conditionalFormatting>
  <conditionalFormatting sqref="E5:E332">
    <cfRule type="expression" dxfId="324" priority="14">
      <formula>AND(OR(C5="素材納入計画",C5="素材在庫"),NOT(E5=0))</formula>
    </cfRule>
  </conditionalFormatting>
  <conditionalFormatting sqref="E28">
    <cfRule type="cellIs" dxfId="323" priority="55" operator="greaterThan">
      <formula>0</formula>
    </cfRule>
  </conditionalFormatting>
  <conditionalFormatting sqref="E41">
    <cfRule type="cellIs" dxfId="322" priority="54" operator="greaterThan">
      <formula>0</formula>
    </cfRule>
  </conditionalFormatting>
  <conditionalFormatting sqref="E54">
    <cfRule type="cellIs" dxfId="321" priority="53" operator="greaterThan">
      <formula>0</formula>
    </cfRule>
  </conditionalFormatting>
  <conditionalFormatting sqref="E67">
    <cfRule type="cellIs" dxfId="320" priority="52" operator="greaterThan">
      <formula>0</formula>
    </cfRule>
  </conditionalFormatting>
  <conditionalFormatting sqref="E80">
    <cfRule type="cellIs" dxfId="319" priority="51" operator="greaterThan">
      <formula>0</formula>
    </cfRule>
  </conditionalFormatting>
  <conditionalFormatting sqref="E93">
    <cfRule type="cellIs" dxfId="318" priority="50" operator="greaterThan">
      <formula>0</formula>
    </cfRule>
  </conditionalFormatting>
  <conditionalFormatting sqref="E106">
    <cfRule type="cellIs" dxfId="317" priority="49" operator="greaterThan">
      <formula>0</formula>
    </cfRule>
  </conditionalFormatting>
  <conditionalFormatting sqref="E119">
    <cfRule type="cellIs" dxfId="316" priority="48" operator="greaterThan">
      <formula>0</formula>
    </cfRule>
  </conditionalFormatting>
  <conditionalFormatting sqref="E132">
    <cfRule type="cellIs" dxfId="315" priority="47" operator="greaterThan">
      <formula>0</formula>
    </cfRule>
  </conditionalFormatting>
  <conditionalFormatting sqref="E145">
    <cfRule type="cellIs" dxfId="314" priority="46" operator="greaterThan">
      <formula>0</formula>
    </cfRule>
  </conditionalFormatting>
  <conditionalFormatting sqref="E158">
    <cfRule type="cellIs" dxfId="313" priority="45" operator="greaterThan">
      <formula>0</formula>
    </cfRule>
  </conditionalFormatting>
  <conditionalFormatting sqref="E171">
    <cfRule type="cellIs" dxfId="312" priority="44" operator="greaterThan">
      <formula>0</formula>
    </cfRule>
  </conditionalFormatting>
  <conditionalFormatting sqref="E184">
    <cfRule type="cellIs" dxfId="311" priority="43" operator="greaterThan">
      <formula>0</formula>
    </cfRule>
  </conditionalFormatting>
  <conditionalFormatting sqref="E197">
    <cfRule type="cellIs" dxfId="310" priority="42" operator="greaterThan">
      <formula>0</formula>
    </cfRule>
  </conditionalFormatting>
  <conditionalFormatting sqref="E210">
    <cfRule type="cellIs" dxfId="309" priority="41" operator="greaterThan">
      <formula>0</formula>
    </cfRule>
  </conditionalFormatting>
  <conditionalFormatting sqref="E223">
    <cfRule type="cellIs" dxfId="308" priority="40" operator="greaterThan">
      <formula>0</formula>
    </cfRule>
  </conditionalFormatting>
  <conditionalFormatting sqref="E236">
    <cfRule type="cellIs" dxfId="307" priority="39" operator="greaterThan">
      <formula>0</formula>
    </cfRule>
  </conditionalFormatting>
  <conditionalFormatting sqref="E249">
    <cfRule type="cellIs" dxfId="306" priority="38" operator="greaterThan">
      <formula>0</formula>
    </cfRule>
  </conditionalFormatting>
  <conditionalFormatting sqref="E262">
    <cfRule type="cellIs" dxfId="305" priority="37" operator="greaterThan">
      <formula>0</formula>
    </cfRule>
  </conditionalFormatting>
  <conditionalFormatting sqref="E266">
    <cfRule type="cellIs" dxfId="304" priority="27" operator="greaterThan">
      <formula>0</formula>
    </cfRule>
  </conditionalFormatting>
  <conditionalFormatting sqref="E275">
    <cfRule type="cellIs" dxfId="303" priority="36" operator="greaterThan">
      <formula>0</formula>
    </cfRule>
  </conditionalFormatting>
  <conditionalFormatting sqref="E288">
    <cfRule type="cellIs" dxfId="302" priority="34" operator="greaterThan">
      <formula>0</formula>
    </cfRule>
  </conditionalFormatting>
  <conditionalFormatting sqref="E292">
    <cfRule type="cellIs" dxfId="301" priority="24" operator="greaterThan">
      <formula>0</formula>
    </cfRule>
  </conditionalFormatting>
  <conditionalFormatting sqref="E301">
    <cfRule type="cellIs" dxfId="300" priority="33" operator="greaterThan">
      <formula>0</formula>
    </cfRule>
  </conditionalFormatting>
  <conditionalFormatting sqref="E304:E307">
    <cfRule type="cellIs" dxfId="299" priority="21" operator="greaterThan">
      <formula>0</formula>
    </cfRule>
  </conditionalFormatting>
  <conditionalFormatting sqref="E317">
    <cfRule type="cellIs" dxfId="298" priority="31" operator="greaterThan">
      <formula>0</formula>
    </cfRule>
  </conditionalFormatting>
  <conditionalFormatting sqref="E320:E321">
    <cfRule type="cellIs" dxfId="297" priority="19" operator="greaterThan">
      <formula>0</formula>
    </cfRule>
  </conditionalFormatting>
  <conditionalFormatting sqref="E330">
    <cfRule type="cellIs" dxfId="296" priority="30" operator="greaterThan">
      <formula>0</formula>
    </cfRule>
  </conditionalFormatting>
  <conditionalFormatting sqref="F5:AJ14 F16:AJ27 F34:AJ40 F42:AJ53 F55:AJ66 F68:AJ79 F81:AJ92 F94:AJ105 F107:AJ118 F120:AJ131 F133:AJ144 F146:AJ157 F159:AJ170 F172:AJ183 F185:AJ196 F198:AJ209 F211:AJ222 F224:AJ235 F237:AJ248">
    <cfRule type="cellIs" dxfId="295" priority="108" stopIfTrue="1" operator="equal">
      <formula>0</formula>
    </cfRule>
  </conditionalFormatting>
  <conditionalFormatting sqref="F15:AJ15 F28:AJ28 F41:AJ41 F54:AJ54 F67:AJ67 F80:AJ80 F93:AJ93 F106:AJ106 F119:AJ119 F132:AJ132 F145:AJ145 F158:AJ158 F171:AJ171 F184:AJ184 F197:AJ197 F210:AJ210 F223:AJ223 F236:AJ236 F249:AJ249 F262:AJ262 F288:AJ288">
    <cfRule type="cellIs" dxfId="294" priority="109" stopIfTrue="1" operator="between">
      <formula>0</formula>
      <formula>0</formula>
    </cfRule>
  </conditionalFormatting>
  <conditionalFormatting sqref="F29:AJ32">
    <cfRule type="cellIs" dxfId="293" priority="13" stopIfTrue="1" operator="equal">
      <formula>0</formula>
    </cfRule>
  </conditionalFormatting>
  <conditionalFormatting sqref="F250:AJ261">
    <cfRule type="cellIs" dxfId="292" priority="84" stopIfTrue="1" operator="equal">
      <formula>0</formula>
    </cfRule>
  </conditionalFormatting>
  <conditionalFormatting sqref="F263:AJ274">
    <cfRule type="cellIs" dxfId="291" priority="65" stopIfTrue="1" operator="equal">
      <formula>0</formula>
    </cfRule>
  </conditionalFormatting>
  <conditionalFormatting sqref="F275:AJ275">
    <cfRule type="cellIs" dxfId="290" priority="71" stopIfTrue="1" operator="between">
      <formula>0</formula>
      <formula>0</formula>
    </cfRule>
  </conditionalFormatting>
  <conditionalFormatting sqref="F276:AJ287">
    <cfRule type="cellIs" dxfId="289" priority="70" stopIfTrue="1" operator="equal">
      <formula>0</formula>
    </cfRule>
  </conditionalFormatting>
  <conditionalFormatting sqref="F289:AJ300">
    <cfRule type="cellIs" dxfId="288" priority="16" stopIfTrue="1" operator="equal">
      <formula>0</formula>
    </cfRule>
  </conditionalFormatting>
  <conditionalFormatting sqref="F301:AJ301">
    <cfRule type="cellIs" dxfId="287" priority="90" stopIfTrue="1" operator="between">
      <formula>0</formula>
      <formula>0</formula>
    </cfRule>
  </conditionalFormatting>
  <conditionalFormatting sqref="F302:AJ316">
    <cfRule type="cellIs" dxfId="286" priority="89" stopIfTrue="1" operator="equal">
      <formula>0</formula>
    </cfRule>
  </conditionalFormatting>
  <conditionalFormatting sqref="F317:AJ317">
    <cfRule type="cellIs" dxfId="285" priority="106" stopIfTrue="1" operator="between">
      <formula>0</formula>
      <formula>0</formula>
    </cfRule>
  </conditionalFormatting>
  <conditionalFormatting sqref="F318:AJ329">
    <cfRule type="cellIs" dxfId="284" priority="15" stopIfTrue="1" operator="equal">
      <formula>0</formula>
    </cfRule>
  </conditionalFormatting>
  <conditionalFormatting sqref="F330:AJ330">
    <cfRule type="cellIs" dxfId="283" priority="81" stopIfTrue="1" operator="between">
      <formula>0</formula>
      <formula>0</formula>
    </cfRule>
  </conditionalFormatting>
  <conditionalFormatting sqref="F331:AJ332">
    <cfRule type="cellIs" dxfId="282" priority="80" stopIfTrue="1" operator="equal">
      <formula>0</formula>
    </cfRule>
  </conditionalFormatting>
  <conditionalFormatting sqref="F340:AJ340">
    <cfRule type="cellIs" dxfId="281" priority="17" stopIfTrue="1" operator="equal">
      <formula>0</formula>
    </cfRule>
  </conditionalFormatting>
  <conditionalFormatting sqref="F350:AJ350">
    <cfRule type="cellIs" dxfId="280" priority="10" stopIfTrue="1" operator="equal">
      <formula>0</formula>
    </cfRule>
  </conditionalFormatting>
  <conditionalFormatting sqref="G33:K33">
    <cfRule type="cellIs" dxfId="279" priority="8" stopIfTrue="1" operator="equal">
      <formula>0</formula>
    </cfRule>
  </conditionalFormatting>
  <conditionalFormatting sqref="N33:R33">
    <cfRule type="cellIs" dxfId="278" priority="3" stopIfTrue="1" operator="equal">
      <formula>0</formula>
    </cfRule>
  </conditionalFormatting>
  <conditionalFormatting sqref="U33:Y33">
    <cfRule type="cellIs" dxfId="277" priority="2" stopIfTrue="1" operator="equal">
      <formula>0</formula>
    </cfRule>
  </conditionalFormatting>
  <conditionalFormatting sqref="AB33:AF33">
    <cfRule type="cellIs" dxfId="276" priority="1" stopIfTrue="1" operator="equal">
      <formula>0</formula>
    </cfRule>
  </conditionalFormatting>
  <conditionalFormatting sqref="AK5:AK291">
    <cfRule type="cellIs" dxfId="275" priority="57" stopIfTrue="1" operator="lessThan">
      <formula>0</formula>
    </cfRule>
  </conditionalFormatting>
  <conditionalFormatting sqref="AK293:AK319">
    <cfRule type="cellIs" dxfId="274" priority="88" stopIfTrue="1" operator="lessThan">
      <formula>0</formula>
    </cfRule>
  </conditionalFormatting>
  <conditionalFormatting sqref="AR5:AR334">
    <cfRule type="cellIs" dxfId="273" priority="72" stopIfTrue="1" operator="lessThan">
      <formula>0</formula>
    </cfRule>
  </conditionalFormatting>
  <printOptions horizontalCentered="1"/>
  <pageMargins left="0" right="0" top="0" bottom="0" header="0" footer="0"/>
  <pageSetup paperSize="8" scale="42" orientation="portrait" cellComments="asDisplayed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77CA-6E5D-4B33-B336-984CB3D38033}">
  <sheetPr>
    <tabColor rgb="FFFFFFCC"/>
    <pageSetUpPr fitToPage="1"/>
  </sheetPr>
  <dimension ref="A1:BF590"/>
  <sheetViews>
    <sheetView showGridLines="0" view="pageBreakPreview" zoomScale="55" zoomScaleNormal="75" zoomScaleSheetLayoutView="55" workbookViewId="0">
      <pane xSplit="5" ySplit="4" topLeftCell="N5" activePane="bottomRight" state="frozen"/>
      <selection activeCell="AJ222" sqref="AJ222"/>
      <selection pane="topRight" activeCell="AJ222" sqref="AJ222"/>
      <selection pane="bottomLeft" activeCell="AJ222" sqref="AJ222"/>
      <selection pane="bottomRight" activeCell="AJ222" sqref="AJ222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41" width="9.26953125" style="3" bestFit="1" customWidth="1"/>
    <col min="42" max="42" width="9.453125" bestFit="1" customWidth="1"/>
    <col min="43" max="43" width="20.08984375" bestFit="1" customWidth="1"/>
    <col min="44" max="44" width="7.6328125" style="3" bestFit="1" customWidth="1"/>
    <col min="45" max="45" width="0" style="3" hidden="1" customWidth="1"/>
    <col min="46" max="46" width="9.26953125" style="3" bestFit="1" customWidth="1"/>
    <col min="47" max="49" width="0" style="3" hidden="1" customWidth="1"/>
    <col min="50" max="50" width="22.36328125" style="3" bestFit="1" customWidth="1"/>
    <col min="51" max="51" width="20.08984375" style="3" bestFit="1" customWidth="1"/>
    <col min="52" max="54" width="20.6328125" style="3" customWidth="1"/>
    <col min="55" max="55" width="17.6328125" style="3" bestFit="1" customWidth="1"/>
    <col min="56" max="56" width="7.6328125" style="3" bestFit="1" customWidth="1"/>
    <col min="57" max="16384" width="9" style="3"/>
  </cols>
  <sheetData>
    <row r="1" spans="1:52" ht="24" customHeight="1" thickBot="1">
      <c r="A1" s="1">
        <v>1</v>
      </c>
      <c r="B1" s="2"/>
      <c r="C1" s="1"/>
      <c r="D1" s="1"/>
      <c r="E1" s="1"/>
      <c r="F1" s="1"/>
      <c r="G1" s="1"/>
      <c r="N1" s="118">
        <v>2025</v>
      </c>
      <c r="O1" s="119"/>
      <c r="P1" s="91" t="s">
        <v>0</v>
      </c>
      <c r="Q1" s="91">
        <v>5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44" t="s">
        <v>2</v>
      </c>
      <c r="AB1" s="92">
        <v>20</v>
      </c>
      <c r="AC1" s="1"/>
      <c r="AD1" s="1"/>
      <c r="AE1" s="1"/>
      <c r="AF1" s="1"/>
      <c r="AG1" s="1"/>
      <c r="AH1" s="1"/>
      <c r="AI1" s="1"/>
      <c r="AJ1" s="1"/>
      <c r="AK1" s="1"/>
      <c r="AY1" s="3" t="s">
        <v>81</v>
      </c>
      <c r="AZ1" s="3" t="s">
        <v>82</v>
      </c>
    </row>
    <row r="2" spans="1:52" ht="24" customHeight="1" thickBot="1">
      <c r="A2" s="1">
        <v>1</v>
      </c>
      <c r="B2" s="4"/>
      <c r="C2" s="1"/>
      <c r="D2" s="1"/>
      <c r="E2" s="1"/>
      <c r="F2" s="418"/>
      <c r="G2" s="70"/>
      <c r="H2" s="418"/>
      <c r="I2" s="418"/>
      <c r="J2" s="419"/>
      <c r="K2" s="418"/>
      <c r="L2" s="418"/>
      <c r="M2" s="418"/>
      <c r="N2" s="418"/>
      <c r="O2" s="419"/>
      <c r="P2" s="419"/>
      <c r="Q2" s="419"/>
      <c r="R2" s="419"/>
      <c r="S2" s="418"/>
      <c r="T2" s="418"/>
      <c r="U2" s="419"/>
      <c r="V2" s="419"/>
      <c r="W2" s="419"/>
      <c r="X2" s="418"/>
      <c r="Y2" s="419"/>
      <c r="Z2" s="419"/>
      <c r="AA2" s="418"/>
      <c r="AB2" s="418"/>
      <c r="AC2" s="420"/>
      <c r="AD2" s="70"/>
      <c r="AE2" s="70"/>
      <c r="AF2" s="70"/>
      <c r="AG2" s="157"/>
      <c r="AH2" s="139"/>
      <c r="AI2" s="157"/>
      <c r="AJ2" s="139"/>
      <c r="AK2" s="1"/>
      <c r="AL2" s="28"/>
      <c r="AM2" s="28" t="s">
        <v>3</v>
      </c>
      <c r="AN2" s="3"/>
      <c r="AP2" s="533" t="s">
        <v>58</v>
      </c>
      <c r="AQ2" s="534"/>
      <c r="AR2" s="535"/>
      <c r="AT2" s="533" t="s">
        <v>58</v>
      </c>
      <c r="AU2" s="534"/>
      <c r="AV2" s="534"/>
      <c r="AW2" s="535"/>
      <c r="AX2" s="141"/>
      <c r="AY2" s="3" t="s">
        <v>109</v>
      </c>
      <c r="AZ2" s="3" t="s">
        <v>109</v>
      </c>
    </row>
    <row r="3" spans="1:52" ht="16.149999999999999" customHeight="1">
      <c r="A3" s="1">
        <v>1</v>
      </c>
      <c r="B3" s="5" t="s">
        <v>4</v>
      </c>
      <c r="C3" s="270" t="s">
        <v>5</v>
      </c>
      <c r="D3" s="270" t="s">
        <v>121</v>
      </c>
      <c r="E3" s="138" t="s">
        <v>6</v>
      </c>
      <c r="F3" s="306">
        <f t="shared" ref="F3:AI3" si="0">F4</f>
        <v>45778</v>
      </c>
      <c r="G3" s="306">
        <f t="shared" si="0"/>
        <v>45779</v>
      </c>
      <c r="H3" s="306">
        <f t="shared" si="0"/>
        <v>45780</v>
      </c>
      <c r="I3" s="306">
        <f t="shared" si="0"/>
        <v>45781</v>
      </c>
      <c r="J3" s="306">
        <f t="shared" si="0"/>
        <v>45782</v>
      </c>
      <c r="K3" s="306">
        <f t="shared" si="0"/>
        <v>45783</v>
      </c>
      <c r="L3" s="306">
        <f t="shared" si="0"/>
        <v>45784</v>
      </c>
      <c r="M3" s="306">
        <f t="shared" si="0"/>
        <v>45785</v>
      </c>
      <c r="N3" s="306">
        <f t="shared" si="0"/>
        <v>45786</v>
      </c>
      <c r="O3" s="306">
        <f t="shared" si="0"/>
        <v>45787</v>
      </c>
      <c r="P3" s="306">
        <f t="shared" si="0"/>
        <v>45788</v>
      </c>
      <c r="Q3" s="306">
        <f t="shared" si="0"/>
        <v>45789</v>
      </c>
      <c r="R3" s="306">
        <f t="shared" si="0"/>
        <v>45790</v>
      </c>
      <c r="S3" s="306">
        <f t="shared" si="0"/>
        <v>45791</v>
      </c>
      <c r="T3" s="306">
        <f t="shared" si="0"/>
        <v>45792</v>
      </c>
      <c r="U3" s="306">
        <f t="shared" si="0"/>
        <v>45793</v>
      </c>
      <c r="V3" s="306">
        <f t="shared" si="0"/>
        <v>45794</v>
      </c>
      <c r="W3" s="306">
        <f t="shared" si="0"/>
        <v>45795</v>
      </c>
      <c r="X3" s="306">
        <f t="shared" si="0"/>
        <v>45796</v>
      </c>
      <c r="Y3" s="306">
        <f t="shared" si="0"/>
        <v>45797</v>
      </c>
      <c r="Z3" s="306">
        <f t="shared" si="0"/>
        <v>45798</v>
      </c>
      <c r="AA3" s="306">
        <f t="shared" si="0"/>
        <v>45799</v>
      </c>
      <c r="AB3" s="306">
        <f t="shared" si="0"/>
        <v>45800</v>
      </c>
      <c r="AC3" s="306">
        <f t="shared" si="0"/>
        <v>45801</v>
      </c>
      <c r="AD3" s="306">
        <f t="shared" si="0"/>
        <v>45802</v>
      </c>
      <c r="AE3" s="306">
        <f t="shared" si="0"/>
        <v>45803</v>
      </c>
      <c r="AF3" s="306">
        <f t="shared" si="0"/>
        <v>45804</v>
      </c>
      <c r="AG3" s="306">
        <f t="shared" si="0"/>
        <v>45805</v>
      </c>
      <c r="AH3" s="306">
        <f t="shared" si="0"/>
        <v>45806</v>
      </c>
      <c r="AI3" s="306">
        <f t="shared" si="0"/>
        <v>45807</v>
      </c>
      <c r="AJ3" s="423">
        <f>AJ4</f>
        <v>45808</v>
      </c>
      <c r="AK3" s="563" t="s">
        <v>7</v>
      </c>
      <c r="AL3" s="71" t="s">
        <v>8</v>
      </c>
      <c r="AM3" s="71" t="s">
        <v>9</v>
      </c>
      <c r="AN3" s="64" t="s">
        <v>64</v>
      </c>
      <c r="AO3" s="227"/>
      <c r="AP3" s="38" t="s">
        <v>4</v>
      </c>
      <c r="AQ3" s="36" t="s">
        <v>5</v>
      </c>
      <c r="AR3" s="538" t="s">
        <v>7</v>
      </c>
      <c r="AT3" s="59"/>
      <c r="AU3" s="60"/>
      <c r="AV3" s="60"/>
      <c r="AW3" s="60"/>
      <c r="AX3" s="60"/>
      <c r="AY3" s="229"/>
      <c r="AZ3" s="229"/>
    </row>
    <row r="4" spans="1:52" ht="14.25" customHeight="1" thickBot="1">
      <c r="A4" s="1">
        <v>1</v>
      </c>
      <c r="B4" s="72"/>
      <c r="C4" s="34"/>
      <c r="D4" s="34" t="s">
        <v>10</v>
      </c>
      <c r="E4" s="270" t="s">
        <v>11</v>
      </c>
      <c r="F4" s="308">
        <f>DATE(N1,Q1,1)</f>
        <v>45778</v>
      </c>
      <c r="G4" s="308">
        <f t="shared" ref="G4:AJ4" si="1">F4+1</f>
        <v>45779</v>
      </c>
      <c r="H4" s="308">
        <f t="shared" si="1"/>
        <v>45780</v>
      </c>
      <c r="I4" s="308">
        <f t="shared" si="1"/>
        <v>45781</v>
      </c>
      <c r="J4" s="308">
        <f t="shared" si="1"/>
        <v>45782</v>
      </c>
      <c r="K4" s="308">
        <f t="shared" si="1"/>
        <v>45783</v>
      </c>
      <c r="L4" s="308">
        <f t="shared" si="1"/>
        <v>45784</v>
      </c>
      <c r="M4" s="308">
        <f t="shared" si="1"/>
        <v>45785</v>
      </c>
      <c r="N4" s="308">
        <f t="shared" si="1"/>
        <v>45786</v>
      </c>
      <c r="O4" s="308">
        <f t="shared" si="1"/>
        <v>45787</v>
      </c>
      <c r="P4" s="308">
        <f t="shared" si="1"/>
        <v>45788</v>
      </c>
      <c r="Q4" s="308">
        <f t="shared" si="1"/>
        <v>45789</v>
      </c>
      <c r="R4" s="308">
        <f t="shared" si="1"/>
        <v>45790</v>
      </c>
      <c r="S4" s="308">
        <f t="shared" si="1"/>
        <v>45791</v>
      </c>
      <c r="T4" s="308">
        <f t="shared" si="1"/>
        <v>45792</v>
      </c>
      <c r="U4" s="308">
        <f t="shared" si="1"/>
        <v>45793</v>
      </c>
      <c r="V4" s="308">
        <f t="shared" si="1"/>
        <v>45794</v>
      </c>
      <c r="W4" s="308">
        <f t="shared" si="1"/>
        <v>45795</v>
      </c>
      <c r="X4" s="308">
        <f t="shared" si="1"/>
        <v>45796</v>
      </c>
      <c r="Y4" s="308">
        <f t="shared" si="1"/>
        <v>45797</v>
      </c>
      <c r="Z4" s="308">
        <f t="shared" si="1"/>
        <v>45798</v>
      </c>
      <c r="AA4" s="308">
        <f t="shared" si="1"/>
        <v>45799</v>
      </c>
      <c r="AB4" s="308">
        <f t="shared" si="1"/>
        <v>45800</v>
      </c>
      <c r="AC4" s="308">
        <f t="shared" si="1"/>
        <v>45801</v>
      </c>
      <c r="AD4" s="308">
        <f t="shared" si="1"/>
        <v>45802</v>
      </c>
      <c r="AE4" s="308">
        <f t="shared" si="1"/>
        <v>45803</v>
      </c>
      <c r="AF4" s="308">
        <f t="shared" si="1"/>
        <v>45804</v>
      </c>
      <c r="AG4" s="308">
        <f t="shared" si="1"/>
        <v>45805</v>
      </c>
      <c r="AH4" s="308">
        <f t="shared" si="1"/>
        <v>45806</v>
      </c>
      <c r="AI4" s="308">
        <f t="shared" si="1"/>
        <v>45807</v>
      </c>
      <c r="AJ4" s="424">
        <f t="shared" si="1"/>
        <v>45808</v>
      </c>
      <c r="AK4" s="564"/>
      <c r="AL4" s="73">
        <v>9</v>
      </c>
      <c r="AM4" s="8">
        <f>AL4+1</f>
        <v>10</v>
      </c>
      <c r="AN4" s="64" t="s">
        <v>63</v>
      </c>
      <c r="AO4" s="227"/>
      <c r="AP4" s="39"/>
      <c r="AQ4" s="7"/>
      <c r="AR4" s="539"/>
      <c r="AT4" s="60"/>
      <c r="AU4" s="60"/>
      <c r="AV4" s="60"/>
      <c r="AW4" s="60"/>
      <c r="AX4" s="60"/>
    </row>
    <row r="5" spans="1:52" s="12" customFormat="1" ht="19.5" hidden="1" customHeight="1">
      <c r="A5" s="9">
        <v>1</v>
      </c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172"/>
      <c r="L5" s="255"/>
      <c r="M5" s="255"/>
      <c r="N5" s="172"/>
      <c r="O5" s="172"/>
      <c r="P5" s="255"/>
      <c r="Q5" s="255"/>
      <c r="R5" s="172"/>
      <c r="S5" s="255"/>
      <c r="T5" s="255"/>
      <c r="U5" s="172"/>
      <c r="V5" s="172"/>
      <c r="W5" s="255"/>
      <c r="X5" s="255"/>
      <c r="Y5" s="172"/>
      <c r="Z5" s="255"/>
      <c r="AA5" s="255"/>
      <c r="AB5" s="172"/>
      <c r="AC5" s="172"/>
      <c r="AD5" s="172"/>
      <c r="AE5" s="255"/>
      <c r="AF5" s="172"/>
      <c r="AG5" s="255"/>
      <c r="AH5" s="255"/>
      <c r="AI5" s="255"/>
      <c r="AJ5" s="404"/>
      <c r="AK5" s="95">
        <f>SUM(F5:AJ5)</f>
        <v>0</v>
      </c>
      <c r="AL5" s="96">
        <f>ROUNDUP(AL12/0.92,0)</f>
        <v>0</v>
      </c>
      <c r="AM5" s="96">
        <f>ROUNDUP(AM12/0.92,0)</f>
        <v>0</v>
      </c>
      <c r="AN5" s="252"/>
      <c r="AO5" s="228">
        <v>0</v>
      </c>
      <c r="AP5" s="40" t="str">
        <f>B5</f>
        <v>MFL</v>
      </c>
      <c r="AQ5" s="29" t="str">
        <f>C5</f>
        <v>素材納入計画</v>
      </c>
      <c r="AR5" s="41">
        <f t="shared" ref="AR5:AR74" si="2">AK5</f>
        <v>0</v>
      </c>
      <c r="AT5" s="247" t="s">
        <v>59</v>
      </c>
      <c r="AU5" s="61"/>
      <c r="AV5" s="61"/>
      <c r="AW5" s="61"/>
      <c r="AX5" s="61"/>
    </row>
    <row r="6" spans="1:52" s="12" customFormat="1" ht="19.5" hidden="1" customHeight="1">
      <c r="A6" s="9">
        <v>1</v>
      </c>
      <c r="B6" s="13" t="s">
        <v>30</v>
      </c>
      <c r="C6" s="145" t="s">
        <v>125</v>
      </c>
      <c r="D6" s="145"/>
      <c r="E6" s="35"/>
      <c r="F6" s="256">
        <f t="shared" ref="F6:AJ6" si="3">E6+F5-F7</f>
        <v>0</v>
      </c>
      <c r="G6" s="256">
        <f t="shared" si="3"/>
        <v>0</v>
      </c>
      <c r="H6" s="256">
        <f t="shared" si="3"/>
        <v>0</v>
      </c>
      <c r="I6" s="256">
        <f t="shared" si="3"/>
        <v>0</v>
      </c>
      <c r="J6" s="256">
        <f t="shared" si="3"/>
        <v>0</v>
      </c>
      <c r="K6" s="173">
        <f t="shared" si="3"/>
        <v>0</v>
      </c>
      <c r="L6" s="256">
        <f t="shared" si="3"/>
        <v>0</v>
      </c>
      <c r="M6" s="256">
        <f t="shared" si="3"/>
        <v>0</v>
      </c>
      <c r="N6" s="173">
        <f t="shared" si="3"/>
        <v>0</v>
      </c>
      <c r="O6" s="173">
        <f t="shared" si="3"/>
        <v>0</v>
      </c>
      <c r="P6" s="256">
        <f t="shared" si="3"/>
        <v>0</v>
      </c>
      <c r="Q6" s="256">
        <f t="shared" si="3"/>
        <v>0</v>
      </c>
      <c r="R6" s="173">
        <f t="shared" si="3"/>
        <v>0</v>
      </c>
      <c r="S6" s="256">
        <f t="shared" si="3"/>
        <v>0</v>
      </c>
      <c r="T6" s="256">
        <f t="shared" si="3"/>
        <v>0</v>
      </c>
      <c r="U6" s="173">
        <f t="shared" si="3"/>
        <v>0</v>
      </c>
      <c r="V6" s="173">
        <f t="shared" si="3"/>
        <v>0</v>
      </c>
      <c r="W6" s="256">
        <f t="shared" si="3"/>
        <v>0</v>
      </c>
      <c r="X6" s="256">
        <f t="shared" si="3"/>
        <v>0</v>
      </c>
      <c r="Y6" s="173">
        <f t="shared" si="3"/>
        <v>0</v>
      </c>
      <c r="Z6" s="256">
        <f t="shared" si="3"/>
        <v>0</v>
      </c>
      <c r="AA6" s="256">
        <f t="shared" si="3"/>
        <v>0</v>
      </c>
      <c r="AB6" s="173">
        <f t="shared" si="3"/>
        <v>0</v>
      </c>
      <c r="AC6" s="173">
        <f t="shared" si="3"/>
        <v>0</v>
      </c>
      <c r="AD6" s="173">
        <f t="shared" si="3"/>
        <v>0</v>
      </c>
      <c r="AE6" s="256">
        <f t="shared" si="3"/>
        <v>0</v>
      </c>
      <c r="AF6" s="173">
        <f t="shared" si="3"/>
        <v>0</v>
      </c>
      <c r="AG6" s="256">
        <f t="shared" si="3"/>
        <v>0</v>
      </c>
      <c r="AH6" s="256">
        <f t="shared" si="3"/>
        <v>0</v>
      </c>
      <c r="AI6" s="256">
        <f t="shared" si="3"/>
        <v>0</v>
      </c>
      <c r="AJ6" s="405">
        <f t="shared" si="3"/>
        <v>0</v>
      </c>
      <c r="AK6" s="169">
        <f>AJ6</f>
        <v>0</v>
      </c>
      <c r="AL6" s="126"/>
      <c r="AM6" s="126"/>
      <c r="AO6" s="228">
        <v>0</v>
      </c>
      <c r="AP6" s="42" t="str">
        <f t="shared" ref="AP6:AP17" si="4">AP5</f>
        <v>MFL</v>
      </c>
      <c r="AQ6" s="14" t="str">
        <f t="shared" ref="AQ6:AQ75" si="5">C6</f>
        <v>素材在庫計画</v>
      </c>
      <c r="AR6" s="43">
        <f t="shared" si="2"/>
        <v>0</v>
      </c>
      <c r="AT6" s="246" t="s">
        <v>60</v>
      </c>
      <c r="AU6" s="61"/>
      <c r="AV6" s="61"/>
      <c r="AW6" s="61"/>
      <c r="AX6" s="61"/>
    </row>
    <row r="7" spans="1:52" s="12" customFormat="1" ht="18.75" hidden="1" customHeight="1">
      <c r="A7" s="9">
        <v>1</v>
      </c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174"/>
      <c r="L7" s="255"/>
      <c r="M7" s="255"/>
      <c r="N7" s="174"/>
      <c r="O7" s="174"/>
      <c r="P7" s="255"/>
      <c r="Q7" s="255"/>
      <c r="R7" s="174"/>
      <c r="S7" s="255"/>
      <c r="T7" s="255"/>
      <c r="U7" s="174"/>
      <c r="V7" s="174"/>
      <c r="W7" s="255"/>
      <c r="X7" s="255"/>
      <c r="Y7" s="174"/>
      <c r="Z7" s="255"/>
      <c r="AA7" s="255"/>
      <c r="AB7" s="174"/>
      <c r="AC7" s="174"/>
      <c r="AD7" s="174"/>
      <c r="AE7" s="255"/>
      <c r="AF7" s="174"/>
      <c r="AG7" s="255"/>
      <c r="AH7" s="255"/>
      <c r="AI7" s="255"/>
      <c r="AJ7" s="404"/>
      <c r="AK7" s="117">
        <f>SUM(E7:AJ7)</f>
        <v>0</v>
      </c>
      <c r="AL7" s="82"/>
      <c r="AM7" s="82"/>
      <c r="AN7" s="210"/>
      <c r="AO7" s="228">
        <v>0</v>
      </c>
      <c r="AP7" s="42" t="str">
        <f t="shared" si="4"/>
        <v>MFL</v>
      </c>
      <c r="AQ7" s="16" t="str">
        <f t="shared" si="5"/>
        <v>圧検加工計画</v>
      </c>
      <c r="AR7" s="44">
        <f t="shared" si="2"/>
        <v>0</v>
      </c>
      <c r="AT7" s="248" t="s">
        <v>61</v>
      </c>
      <c r="AU7" s="61"/>
      <c r="AV7" s="61"/>
      <c r="AW7" s="61"/>
      <c r="AX7" s="61"/>
    </row>
    <row r="8" spans="1:52" s="12" customFormat="1" ht="18.75" hidden="1" customHeight="1">
      <c r="A8" s="9">
        <v>0</v>
      </c>
      <c r="B8" s="15"/>
      <c r="C8" s="146" t="s">
        <v>15</v>
      </c>
      <c r="D8" s="147">
        <v>0.08</v>
      </c>
      <c r="E8" s="80"/>
      <c r="F8" s="257">
        <f t="shared" ref="F8:AJ8" si="6">ROUND(F7*$D8,0)</f>
        <v>0</v>
      </c>
      <c r="G8" s="257">
        <f t="shared" si="6"/>
        <v>0</v>
      </c>
      <c r="H8" s="257">
        <f t="shared" si="6"/>
        <v>0</v>
      </c>
      <c r="I8" s="257">
        <f t="shared" si="6"/>
        <v>0</v>
      </c>
      <c r="J8" s="257">
        <f t="shared" si="6"/>
        <v>0</v>
      </c>
      <c r="K8" s="175">
        <f t="shared" si="6"/>
        <v>0</v>
      </c>
      <c r="L8" s="257">
        <f t="shared" si="6"/>
        <v>0</v>
      </c>
      <c r="M8" s="257">
        <f t="shared" si="6"/>
        <v>0</v>
      </c>
      <c r="N8" s="175">
        <f t="shared" si="6"/>
        <v>0</v>
      </c>
      <c r="O8" s="175">
        <f t="shared" si="6"/>
        <v>0</v>
      </c>
      <c r="P8" s="257">
        <f t="shared" si="6"/>
        <v>0</v>
      </c>
      <c r="Q8" s="257">
        <f t="shared" si="6"/>
        <v>0</v>
      </c>
      <c r="R8" s="175">
        <f t="shared" si="6"/>
        <v>0</v>
      </c>
      <c r="S8" s="257">
        <f t="shared" si="6"/>
        <v>0</v>
      </c>
      <c r="T8" s="257">
        <f t="shared" si="6"/>
        <v>0</v>
      </c>
      <c r="U8" s="175">
        <f t="shared" si="6"/>
        <v>0</v>
      </c>
      <c r="V8" s="175">
        <f t="shared" si="6"/>
        <v>0</v>
      </c>
      <c r="W8" s="257">
        <f t="shared" si="6"/>
        <v>0</v>
      </c>
      <c r="X8" s="257">
        <f t="shared" si="6"/>
        <v>0</v>
      </c>
      <c r="Y8" s="175">
        <f t="shared" si="6"/>
        <v>0</v>
      </c>
      <c r="Z8" s="257">
        <f t="shared" si="6"/>
        <v>0</v>
      </c>
      <c r="AA8" s="257">
        <f t="shared" si="6"/>
        <v>0</v>
      </c>
      <c r="AB8" s="175">
        <f t="shared" si="6"/>
        <v>0</v>
      </c>
      <c r="AC8" s="175">
        <f t="shared" si="6"/>
        <v>0</v>
      </c>
      <c r="AD8" s="175">
        <f t="shared" si="6"/>
        <v>0</v>
      </c>
      <c r="AE8" s="257">
        <f t="shared" si="6"/>
        <v>0</v>
      </c>
      <c r="AF8" s="175">
        <f t="shared" si="6"/>
        <v>0</v>
      </c>
      <c r="AG8" s="257">
        <f t="shared" si="6"/>
        <v>0</v>
      </c>
      <c r="AH8" s="257">
        <f t="shared" si="6"/>
        <v>0</v>
      </c>
      <c r="AI8" s="257">
        <f t="shared" si="6"/>
        <v>0</v>
      </c>
      <c r="AJ8" s="406">
        <f t="shared" si="6"/>
        <v>0</v>
      </c>
      <c r="AK8" s="128">
        <f>SUM(F8:AJ8)</f>
        <v>0</v>
      </c>
      <c r="AL8" s="126"/>
      <c r="AM8" s="126"/>
      <c r="AO8" s="228">
        <v>0</v>
      </c>
      <c r="AP8" s="42" t="str">
        <f t="shared" si="4"/>
        <v>MFL</v>
      </c>
      <c r="AQ8" s="17" t="str">
        <f t="shared" si="5"/>
        <v>一次漏れ数</v>
      </c>
      <c r="AR8" s="45">
        <f t="shared" si="2"/>
        <v>0</v>
      </c>
      <c r="AT8" s="246" t="s">
        <v>60</v>
      </c>
      <c r="AU8" s="61"/>
      <c r="AV8" s="61"/>
      <c r="AW8" s="61"/>
      <c r="AX8" s="61"/>
    </row>
    <row r="9" spans="1:52" s="12" customFormat="1" ht="18.75" hidden="1" customHeight="1">
      <c r="A9" s="9">
        <v>0</v>
      </c>
      <c r="B9" s="15"/>
      <c r="C9" s="148" t="s">
        <v>16</v>
      </c>
      <c r="D9" s="149"/>
      <c r="E9" s="66"/>
      <c r="F9" s="255">
        <f t="shared" ref="F9:AJ9" si="7">E9+F8-F10</f>
        <v>0</v>
      </c>
      <c r="G9" s="255">
        <f t="shared" si="7"/>
        <v>0</v>
      </c>
      <c r="H9" s="255">
        <f t="shared" si="7"/>
        <v>0</v>
      </c>
      <c r="I9" s="255">
        <f t="shared" si="7"/>
        <v>0</v>
      </c>
      <c r="J9" s="255">
        <f t="shared" si="7"/>
        <v>0</v>
      </c>
      <c r="K9" s="176">
        <f t="shared" si="7"/>
        <v>0</v>
      </c>
      <c r="L9" s="255">
        <f t="shared" si="7"/>
        <v>0</v>
      </c>
      <c r="M9" s="255">
        <f t="shared" si="7"/>
        <v>0</v>
      </c>
      <c r="N9" s="176">
        <f t="shared" si="7"/>
        <v>0</v>
      </c>
      <c r="O9" s="176">
        <f t="shared" si="7"/>
        <v>0</v>
      </c>
      <c r="P9" s="255">
        <f t="shared" si="7"/>
        <v>0</v>
      </c>
      <c r="Q9" s="255">
        <f t="shared" si="7"/>
        <v>0</v>
      </c>
      <c r="R9" s="176">
        <f t="shared" si="7"/>
        <v>0</v>
      </c>
      <c r="S9" s="255">
        <f t="shared" si="7"/>
        <v>0</v>
      </c>
      <c r="T9" s="255">
        <f t="shared" si="7"/>
        <v>0</v>
      </c>
      <c r="U9" s="176">
        <f t="shared" si="7"/>
        <v>0</v>
      </c>
      <c r="V9" s="176">
        <f t="shared" si="7"/>
        <v>0</v>
      </c>
      <c r="W9" s="255">
        <f t="shared" si="7"/>
        <v>0</v>
      </c>
      <c r="X9" s="255">
        <f t="shared" si="7"/>
        <v>0</v>
      </c>
      <c r="Y9" s="176">
        <f t="shared" si="7"/>
        <v>0</v>
      </c>
      <c r="Z9" s="255">
        <f t="shared" si="7"/>
        <v>0</v>
      </c>
      <c r="AA9" s="255">
        <f t="shared" si="7"/>
        <v>0</v>
      </c>
      <c r="AB9" s="176">
        <f t="shared" si="7"/>
        <v>0</v>
      </c>
      <c r="AC9" s="176">
        <f t="shared" si="7"/>
        <v>0</v>
      </c>
      <c r="AD9" s="176">
        <f t="shared" si="7"/>
        <v>0</v>
      </c>
      <c r="AE9" s="255">
        <f t="shared" si="7"/>
        <v>0</v>
      </c>
      <c r="AF9" s="176">
        <f t="shared" si="7"/>
        <v>0</v>
      </c>
      <c r="AG9" s="255">
        <f t="shared" si="7"/>
        <v>0</v>
      </c>
      <c r="AH9" s="255">
        <f t="shared" si="7"/>
        <v>0</v>
      </c>
      <c r="AI9" s="255">
        <f t="shared" si="7"/>
        <v>0</v>
      </c>
      <c r="AJ9" s="404">
        <f t="shared" si="7"/>
        <v>0</v>
      </c>
      <c r="AK9" s="129">
        <f>AJ9</f>
        <v>0</v>
      </c>
      <c r="AL9" s="126"/>
      <c r="AM9" s="126"/>
      <c r="AO9" s="228">
        <v>0</v>
      </c>
      <c r="AP9" s="42" t="str">
        <f t="shared" si="4"/>
        <v>MFL</v>
      </c>
      <c r="AQ9" s="18" t="str">
        <f t="shared" si="5"/>
        <v>一次漏れ在庫</v>
      </c>
      <c r="AR9" s="46">
        <f t="shared" si="2"/>
        <v>0</v>
      </c>
      <c r="AT9" s="246" t="s">
        <v>60</v>
      </c>
      <c r="AU9" s="61"/>
      <c r="AV9" s="61"/>
      <c r="AW9" s="61"/>
      <c r="AX9" s="61"/>
    </row>
    <row r="10" spans="1:52" s="12" customFormat="1" ht="18.75" hidden="1" customHeight="1">
      <c r="A10" s="9">
        <v>0</v>
      </c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176"/>
      <c r="L10" s="255"/>
      <c r="M10" s="255"/>
      <c r="N10" s="176"/>
      <c r="O10" s="176"/>
      <c r="P10" s="255"/>
      <c r="Q10" s="255"/>
      <c r="R10" s="176"/>
      <c r="S10" s="255"/>
      <c r="T10" s="255"/>
      <c r="U10" s="176"/>
      <c r="V10" s="176"/>
      <c r="W10" s="255"/>
      <c r="X10" s="255"/>
      <c r="Y10" s="176"/>
      <c r="Z10" s="255"/>
      <c r="AA10" s="255"/>
      <c r="AB10" s="176"/>
      <c r="AC10" s="176"/>
      <c r="AD10" s="176"/>
      <c r="AE10" s="255"/>
      <c r="AF10" s="176"/>
      <c r="AG10" s="255"/>
      <c r="AH10" s="255"/>
      <c r="AI10" s="255"/>
      <c r="AJ10" s="404"/>
      <c r="AK10" s="129">
        <f>SUM(F10:AJ10)</f>
        <v>0</v>
      </c>
      <c r="AL10" s="126"/>
      <c r="AM10" s="126"/>
      <c r="AO10" s="228">
        <v>0</v>
      </c>
      <c r="AP10" s="42" t="str">
        <f t="shared" si="4"/>
        <v>MFL</v>
      </c>
      <c r="AQ10" s="18" t="str">
        <f t="shared" si="5"/>
        <v>二次圧検計画</v>
      </c>
      <c r="AR10" s="46">
        <f t="shared" si="2"/>
        <v>0</v>
      </c>
      <c r="AT10" s="246" t="s">
        <v>60</v>
      </c>
      <c r="AU10" s="61"/>
      <c r="AV10" s="61"/>
      <c r="AW10" s="61"/>
      <c r="AX10" s="61"/>
    </row>
    <row r="11" spans="1:52" s="12" customFormat="1" ht="18.75" hidden="1" customHeight="1">
      <c r="A11" s="9">
        <v>0</v>
      </c>
      <c r="B11" s="15"/>
      <c r="C11" s="150" t="s">
        <v>18</v>
      </c>
      <c r="D11" s="151">
        <v>0.5</v>
      </c>
      <c r="E11" s="81"/>
      <c r="F11" s="258">
        <f t="shared" ref="F11:AJ11" si="8">ROUND(F10*$D11,0)</f>
        <v>0</v>
      </c>
      <c r="G11" s="258">
        <f t="shared" si="8"/>
        <v>0</v>
      </c>
      <c r="H11" s="258">
        <f t="shared" si="8"/>
        <v>0</v>
      </c>
      <c r="I11" s="258">
        <f t="shared" si="8"/>
        <v>0</v>
      </c>
      <c r="J11" s="258">
        <f t="shared" si="8"/>
        <v>0</v>
      </c>
      <c r="K11" s="177">
        <f t="shared" si="8"/>
        <v>0</v>
      </c>
      <c r="L11" s="258">
        <f t="shared" si="8"/>
        <v>0</v>
      </c>
      <c r="M11" s="258">
        <f t="shared" si="8"/>
        <v>0</v>
      </c>
      <c r="N11" s="177">
        <f t="shared" si="8"/>
        <v>0</v>
      </c>
      <c r="O11" s="177">
        <f t="shared" si="8"/>
        <v>0</v>
      </c>
      <c r="P11" s="258">
        <f t="shared" si="8"/>
        <v>0</v>
      </c>
      <c r="Q11" s="258">
        <f t="shared" si="8"/>
        <v>0</v>
      </c>
      <c r="R11" s="177">
        <f t="shared" si="8"/>
        <v>0</v>
      </c>
      <c r="S11" s="258">
        <f t="shared" si="8"/>
        <v>0</v>
      </c>
      <c r="T11" s="258">
        <f t="shared" si="8"/>
        <v>0</v>
      </c>
      <c r="U11" s="177">
        <f t="shared" si="8"/>
        <v>0</v>
      </c>
      <c r="V11" s="177">
        <f t="shared" si="8"/>
        <v>0</v>
      </c>
      <c r="W11" s="258">
        <f t="shared" si="8"/>
        <v>0</v>
      </c>
      <c r="X11" s="258">
        <f t="shared" si="8"/>
        <v>0</v>
      </c>
      <c r="Y11" s="177">
        <f t="shared" si="8"/>
        <v>0</v>
      </c>
      <c r="Z11" s="258">
        <f t="shared" si="8"/>
        <v>0</v>
      </c>
      <c r="AA11" s="258">
        <f t="shared" si="8"/>
        <v>0</v>
      </c>
      <c r="AB11" s="177">
        <f t="shared" si="8"/>
        <v>0</v>
      </c>
      <c r="AC11" s="177">
        <f t="shared" si="8"/>
        <v>0</v>
      </c>
      <c r="AD11" s="177">
        <f t="shared" si="8"/>
        <v>0</v>
      </c>
      <c r="AE11" s="258">
        <f t="shared" si="8"/>
        <v>0</v>
      </c>
      <c r="AF11" s="177">
        <f t="shared" si="8"/>
        <v>0</v>
      </c>
      <c r="AG11" s="258">
        <f t="shared" si="8"/>
        <v>0</v>
      </c>
      <c r="AH11" s="258">
        <f t="shared" si="8"/>
        <v>0</v>
      </c>
      <c r="AI11" s="258">
        <f t="shared" si="8"/>
        <v>0</v>
      </c>
      <c r="AJ11" s="407">
        <f t="shared" si="8"/>
        <v>0</v>
      </c>
      <c r="AK11" s="130">
        <f>SUM(F11:AJ11)</f>
        <v>0</v>
      </c>
      <c r="AL11" s="126"/>
      <c r="AM11" s="126"/>
      <c r="AO11" s="228">
        <v>0</v>
      </c>
      <c r="AP11" s="42" t="str">
        <f t="shared" si="4"/>
        <v>MFL</v>
      </c>
      <c r="AQ11" s="14" t="str">
        <f t="shared" si="5"/>
        <v>二次漏れ数（廃却）</v>
      </c>
      <c r="AR11" s="47">
        <f t="shared" si="2"/>
        <v>0</v>
      </c>
      <c r="AT11" s="246" t="s">
        <v>60</v>
      </c>
      <c r="AU11" s="61"/>
      <c r="AV11" s="61"/>
      <c r="AW11" s="61"/>
      <c r="AX11" s="61"/>
    </row>
    <row r="12" spans="1:52" s="12" customFormat="1" ht="18.75" hidden="1" customHeight="1">
      <c r="A12" s="9">
        <v>1</v>
      </c>
      <c r="B12" s="10"/>
      <c r="C12" s="135" t="s">
        <v>19</v>
      </c>
      <c r="D12" s="136">
        <f>1-D8</f>
        <v>0.92</v>
      </c>
      <c r="E12" s="90"/>
      <c r="F12" s="255">
        <f t="shared" ref="F12:AJ12" si="9">(F7-F8)+(F10-F11)</f>
        <v>0</v>
      </c>
      <c r="G12" s="255">
        <f t="shared" si="9"/>
        <v>0</v>
      </c>
      <c r="H12" s="255">
        <f t="shared" si="9"/>
        <v>0</v>
      </c>
      <c r="I12" s="255">
        <f t="shared" si="9"/>
        <v>0</v>
      </c>
      <c r="J12" s="255">
        <f t="shared" si="9"/>
        <v>0</v>
      </c>
      <c r="K12" s="174">
        <f t="shared" si="9"/>
        <v>0</v>
      </c>
      <c r="L12" s="255">
        <f t="shared" si="9"/>
        <v>0</v>
      </c>
      <c r="M12" s="255">
        <f t="shared" si="9"/>
        <v>0</v>
      </c>
      <c r="N12" s="174">
        <f t="shared" si="9"/>
        <v>0</v>
      </c>
      <c r="O12" s="174">
        <f t="shared" si="9"/>
        <v>0</v>
      </c>
      <c r="P12" s="255">
        <f t="shared" si="9"/>
        <v>0</v>
      </c>
      <c r="Q12" s="255">
        <f t="shared" si="9"/>
        <v>0</v>
      </c>
      <c r="R12" s="174">
        <f t="shared" si="9"/>
        <v>0</v>
      </c>
      <c r="S12" s="255">
        <f t="shared" si="9"/>
        <v>0</v>
      </c>
      <c r="T12" s="255">
        <f t="shared" si="9"/>
        <v>0</v>
      </c>
      <c r="U12" s="174">
        <f t="shared" si="9"/>
        <v>0</v>
      </c>
      <c r="V12" s="174">
        <f t="shared" si="9"/>
        <v>0</v>
      </c>
      <c r="W12" s="255">
        <f t="shared" si="9"/>
        <v>0</v>
      </c>
      <c r="X12" s="255">
        <f t="shared" si="9"/>
        <v>0</v>
      </c>
      <c r="Y12" s="174">
        <f t="shared" si="9"/>
        <v>0</v>
      </c>
      <c r="Z12" s="255">
        <f t="shared" si="9"/>
        <v>0</v>
      </c>
      <c r="AA12" s="255">
        <f t="shared" si="9"/>
        <v>0</v>
      </c>
      <c r="AB12" s="174">
        <f t="shared" si="9"/>
        <v>0</v>
      </c>
      <c r="AC12" s="174">
        <f t="shared" si="9"/>
        <v>0</v>
      </c>
      <c r="AD12" s="174">
        <f t="shared" si="9"/>
        <v>0</v>
      </c>
      <c r="AE12" s="255">
        <f t="shared" si="9"/>
        <v>0</v>
      </c>
      <c r="AF12" s="174">
        <f t="shared" si="9"/>
        <v>0</v>
      </c>
      <c r="AG12" s="255">
        <f t="shared" si="9"/>
        <v>0</v>
      </c>
      <c r="AH12" s="255">
        <f t="shared" si="9"/>
        <v>0</v>
      </c>
      <c r="AI12" s="255">
        <f t="shared" si="9"/>
        <v>0</v>
      </c>
      <c r="AJ12" s="404">
        <f t="shared" si="9"/>
        <v>0</v>
      </c>
      <c r="AK12" s="117">
        <f>SUM(E12:AJ12)</f>
        <v>0</v>
      </c>
      <c r="AL12" s="82">
        <f>ROUNDUP(AY12*1.1,0)</f>
        <v>0</v>
      </c>
      <c r="AM12" s="82">
        <f>ROUNDUP(AZ12*1.1,0)</f>
        <v>0</v>
      </c>
      <c r="AN12" s="210"/>
      <c r="AO12" s="228">
        <v>0</v>
      </c>
      <c r="AP12" s="42" t="str">
        <f t="shared" si="4"/>
        <v>MFL</v>
      </c>
      <c r="AQ12" s="11" t="str">
        <f t="shared" si="5"/>
        <v>Ｌ３加工計画</v>
      </c>
      <c r="AR12" s="48">
        <f t="shared" si="2"/>
        <v>0</v>
      </c>
      <c r="AT12" s="248" t="s">
        <v>61</v>
      </c>
      <c r="AU12" s="60"/>
      <c r="AV12" s="60"/>
      <c r="AW12" s="60"/>
      <c r="AX12" s="60"/>
      <c r="AY12" s="12">
        <f>AY372</f>
        <v>0</v>
      </c>
      <c r="AZ12" s="12">
        <f>AZ372</f>
        <v>0</v>
      </c>
    </row>
    <row r="13" spans="1:52" ht="18.75" hidden="1" customHeight="1">
      <c r="A13" s="9">
        <v>1</v>
      </c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178"/>
      <c r="L13" s="257"/>
      <c r="M13" s="257"/>
      <c r="N13" s="178"/>
      <c r="O13" s="178"/>
      <c r="P13" s="257"/>
      <c r="Q13" s="257"/>
      <c r="R13" s="178"/>
      <c r="S13" s="257"/>
      <c r="T13" s="257"/>
      <c r="U13" s="178"/>
      <c r="V13" s="178"/>
      <c r="W13" s="257"/>
      <c r="X13" s="257"/>
      <c r="Y13" s="178"/>
      <c r="Z13" s="257"/>
      <c r="AA13" s="257"/>
      <c r="AB13" s="178"/>
      <c r="AC13" s="178"/>
      <c r="AD13" s="178"/>
      <c r="AE13" s="257"/>
      <c r="AF13" s="178"/>
      <c r="AG13" s="257"/>
      <c r="AH13" s="257"/>
      <c r="AI13" s="257"/>
      <c r="AJ13" s="406"/>
      <c r="AK13" s="104">
        <f>SUM(F13:AJ13)</f>
        <v>0</v>
      </c>
      <c r="AL13" s="105"/>
      <c r="AM13" s="105"/>
      <c r="AN13" s="207"/>
      <c r="AO13" s="227">
        <v>0</v>
      </c>
      <c r="AP13" s="42" t="str">
        <f t="shared" si="4"/>
        <v>MFL</v>
      </c>
      <c r="AQ13" s="19" t="str">
        <f t="shared" si="5"/>
        <v>組立計画</v>
      </c>
      <c r="AR13" s="49">
        <f t="shared" si="2"/>
        <v>0</v>
      </c>
      <c r="AT13" s="63" t="s">
        <v>62</v>
      </c>
      <c r="AU13" s="60"/>
      <c r="AV13" s="60"/>
      <c r="AW13" s="60"/>
      <c r="AX13" s="60"/>
    </row>
    <row r="14" spans="1:52" ht="18.75" hidden="1" customHeight="1">
      <c r="A14" s="9">
        <v>1</v>
      </c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179"/>
      <c r="L14" s="319"/>
      <c r="M14" s="319"/>
      <c r="N14" s="179"/>
      <c r="O14" s="179"/>
      <c r="P14" s="319"/>
      <c r="Q14" s="319"/>
      <c r="R14" s="179"/>
      <c r="S14" s="319"/>
      <c r="T14" s="319"/>
      <c r="U14" s="179"/>
      <c r="V14" s="179"/>
      <c r="W14" s="319"/>
      <c r="X14" s="319"/>
      <c r="Y14" s="179"/>
      <c r="Z14" s="319"/>
      <c r="AA14" s="319"/>
      <c r="AB14" s="179"/>
      <c r="AC14" s="179"/>
      <c r="AD14" s="179"/>
      <c r="AE14" s="319"/>
      <c r="AF14" s="179"/>
      <c r="AG14" s="319"/>
      <c r="AH14" s="319"/>
      <c r="AI14" s="319"/>
      <c r="AJ14" s="408"/>
      <c r="AK14" s="107">
        <f>SUM(F14:AJ14)</f>
        <v>0</v>
      </c>
      <c r="AL14" s="108"/>
      <c r="AM14" s="108"/>
      <c r="AN14" s="207"/>
      <c r="AO14" s="227">
        <v>0</v>
      </c>
      <c r="AP14" s="42" t="str">
        <f t="shared" si="4"/>
        <v>MFL</v>
      </c>
      <c r="AQ14" s="20" t="str">
        <f t="shared" si="5"/>
        <v>ＳＰ</v>
      </c>
      <c r="AR14" s="50">
        <f t="shared" si="2"/>
        <v>0</v>
      </c>
      <c r="AT14" s="63" t="s">
        <v>62</v>
      </c>
      <c r="AU14" s="60"/>
      <c r="AV14" s="60"/>
      <c r="AW14" s="60"/>
      <c r="AX14" s="60"/>
    </row>
    <row r="15" spans="1:52" ht="18.75" hidden="1" customHeight="1">
      <c r="A15" s="9">
        <v>1</v>
      </c>
      <c r="B15" s="13" t="s">
        <v>44</v>
      </c>
      <c r="C15" s="152" t="s">
        <v>21</v>
      </c>
      <c r="D15" s="152"/>
      <c r="E15" s="67"/>
      <c r="F15" s="259">
        <f t="shared" ref="F15:AI15" si="10">SUBTOTAL(9,L13:L14)</f>
        <v>0</v>
      </c>
      <c r="G15" s="259">
        <f t="shared" si="10"/>
        <v>0</v>
      </c>
      <c r="H15" s="259">
        <f t="shared" si="10"/>
        <v>0</v>
      </c>
      <c r="I15" s="259">
        <f t="shared" si="10"/>
        <v>0</v>
      </c>
      <c r="J15" s="259">
        <f t="shared" si="10"/>
        <v>0</v>
      </c>
      <c r="K15" s="180">
        <f t="shared" si="10"/>
        <v>0</v>
      </c>
      <c r="L15" s="259">
        <f t="shared" si="10"/>
        <v>0</v>
      </c>
      <c r="M15" s="259">
        <f t="shared" si="10"/>
        <v>0</v>
      </c>
      <c r="N15" s="180">
        <f t="shared" si="10"/>
        <v>0</v>
      </c>
      <c r="O15" s="180">
        <f t="shared" si="10"/>
        <v>0</v>
      </c>
      <c r="P15" s="259">
        <f t="shared" si="10"/>
        <v>0</v>
      </c>
      <c r="Q15" s="259">
        <f t="shared" si="10"/>
        <v>0</v>
      </c>
      <c r="R15" s="180">
        <f t="shared" si="10"/>
        <v>0</v>
      </c>
      <c r="S15" s="259">
        <f t="shared" si="10"/>
        <v>0</v>
      </c>
      <c r="T15" s="259">
        <f t="shared" si="10"/>
        <v>0</v>
      </c>
      <c r="U15" s="180">
        <f t="shared" si="10"/>
        <v>0</v>
      </c>
      <c r="V15" s="180">
        <f t="shared" si="10"/>
        <v>0</v>
      </c>
      <c r="W15" s="259">
        <f t="shared" si="10"/>
        <v>0</v>
      </c>
      <c r="X15" s="259">
        <f t="shared" si="10"/>
        <v>0</v>
      </c>
      <c r="Y15" s="180">
        <f t="shared" si="10"/>
        <v>0</v>
      </c>
      <c r="Z15" s="259">
        <f t="shared" si="10"/>
        <v>0</v>
      </c>
      <c r="AA15" s="259">
        <f t="shared" si="10"/>
        <v>0</v>
      </c>
      <c r="AB15" s="180">
        <f t="shared" si="10"/>
        <v>0</v>
      </c>
      <c r="AC15" s="180">
        <f t="shared" si="10"/>
        <v>0</v>
      </c>
      <c r="AD15" s="180">
        <f t="shared" si="10"/>
        <v>0</v>
      </c>
      <c r="AE15" s="259">
        <f t="shared" si="10"/>
        <v>0</v>
      </c>
      <c r="AF15" s="180">
        <f t="shared" si="10"/>
        <v>0</v>
      </c>
      <c r="AG15" s="259">
        <f t="shared" si="10"/>
        <v>0</v>
      </c>
      <c r="AH15" s="259">
        <f t="shared" si="10"/>
        <v>0</v>
      </c>
      <c r="AI15" s="259">
        <f t="shared" si="10"/>
        <v>0</v>
      </c>
      <c r="AJ15" s="409"/>
      <c r="AK15" s="131">
        <f>SUM(F15:AJ15)</f>
        <v>0</v>
      </c>
      <c r="AL15" s="31"/>
      <c r="AM15" s="31"/>
      <c r="AO15" s="227">
        <v>0</v>
      </c>
      <c r="AP15" s="42" t="str">
        <f t="shared" si="4"/>
        <v>MFL</v>
      </c>
      <c r="AQ15" s="21" t="str">
        <f t="shared" si="5"/>
        <v>解体</v>
      </c>
      <c r="AR15" s="51">
        <f t="shared" si="2"/>
        <v>0</v>
      </c>
      <c r="AT15" s="246" t="s">
        <v>60</v>
      </c>
      <c r="AU15" s="60"/>
      <c r="AV15" s="60"/>
      <c r="AW15" s="60"/>
      <c r="AX15" s="60"/>
    </row>
    <row r="16" spans="1:52" ht="18.75" hidden="1" customHeight="1">
      <c r="A16" s="9">
        <v>1</v>
      </c>
      <c r="B16" s="30" t="s">
        <v>49</v>
      </c>
      <c r="C16" s="153" t="s">
        <v>22</v>
      </c>
      <c r="D16" s="153"/>
      <c r="E16" s="68"/>
      <c r="F16" s="260">
        <f t="shared" ref="F16:AJ16" si="11">E16+F12-F15</f>
        <v>0</v>
      </c>
      <c r="G16" s="260">
        <f t="shared" si="11"/>
        <v>0</v>
      </c>
      <c r="H16" s="260">
        <f t="shared" si="11"/>
        <v>0</v>
      </c>
      <c r="I16" s="260">
        <f t="shared" si="11"/>
        <v>0</v>
      </c>
      <c r="J16" s="260">
        <f t="shared" si="11"/>
        <v>0</v>
      </c>
      <c r="K16" s="181">
        <f t="shared" si="11"/>
        <v>0</v>
      </c>
      <c r="L16" s="260">
        <f t="shared" si="11"/>
        <v>0</v>
      </c>
      <c r="M16" s="260">
        <f t="shared" si="11"/>
        <v>0</v>
      </c>
      <c r="N16" s="181">
        <f t="shared" si="11"/>
        <v>0</v>
      </c>
      <c r="O16" s="181">
        <f t="shared" si="11"/>
        <v>0</v>
      </c>
      <c r="P16" s="260">
        <f t="shared" si="11"/>
        <v>0</v>
      </c>
      <c r="Q16" s="260">
        <f t="shared" si="11"/>
        <v>0</v>
      </c>
      <c r="R16" s="181">
        <f t="shared" si="11"/>
        <v>0</v>
      </c>
      <c r="S16" s="260">
        <f t="shared" si="11"/>
        <v>0</v>
      </c>
      <c r="T16" s="260">
        <f t="shared" si="11"/>
        <v>0</v>
      </c>
      <c r="U16" s="181">
        <f t="shared" si="11"/>
        <v>0</v>
      </c>
      <c r="V16" s="181">
        <f t="shared" si="11"/>
        <v>0</v>
      </c>
      <c r="W16" s="260">
        <f t="shared" si="11"/>
        <v>0</v>
      </c>
      <c r="X16" s="260">
        <f t="shared" si="11"/>
        <v>0</v>
      </c>
      <c r="Y16" s="181">
        <f t="shared" si="11"/>
        <v>0</v>
      </c>
      <c r="Z16" s="260">
        <f t="shared" si="11"/>
        <v>0</v>
      </c>
      <c r="AA16" s="260">
        <f t="shared" si="11"/>
        <v>0</v>
      </c>
      <c r="AB16" s="181">
        <f t="shared" si="11"/>
        <v>0</v>
      </c>
      <c r="AC16" s="181">
        <f t="shared" si="11"/>
        <v>0</v>
      </c>
      <c r="AD16" s="181">
        <f t="shared" si="11"/>
        <v>0</v>
      </c>
      <c r="AE16" s="260">
        <f t="shared" si="11"/>
        <v>0</v>
      </c>
      <c r="AF16" s="181">
        <f t="shared" si="11"/>
        <v>0</v>
      </c>
      <c r="AG16" s="260">
        <f t="shared" si="11"/>
        <v>0</v>
      </c>
      <c r="AH16" s="260">
        <f t="shared" si="11"/>
        <v>0</v>
      </c>
      <c r="AI16" s="260">
        <f t="shared" si="11"/>
        <v>0</v>
      </c>
      <c r="AJ16" s="410">
        <f t="shared" si="11"/>
        <v>0</v>
      </c>
      <c r="AK16" s="132"/>
      <c r="AL16" s="31"/>
      <c r="AM16" s="31"/>
      <c r="AO16" s="227"/>
      <c r="AP16" s="42" t="str">
        <f t="shared" si="4"/>
        <v>MFL</v>
      </c>
      <c r="AQ16" s="22" t="str">
        <f t="shared" si="5"/>
        <v>解体在庫</v>
      </c>
      <c r="AR16" s="52">
        <f t="shared" si="2"/>
        <v>0</v>
      </c>
      <c r="AT16" s="246" t="s">
        <v>60</v>
      </c>
      <c r="AU16" s="60"/>
      <c r="AV16" s="60"/>
      <c r="AW16" s="60"/>
      <c r="AX16" s="60"/>
    </row>
    <row r="17" spans="1:56" ht="19.5" hidden="1" customHeight="1" thickBot="1">
      <c r="A17" s="9">
        <v>1</v>
      </c>
      <c r="B17" s="30" t="s">
        <v>50</v>
      </c>
      <c r="C17" s="214" t="s">
        <v>23</v>
      </c>
      <c r="D17" s="214"/>
      <c r="E17" s="215"/>
      <c r="F17" s="261">
        <f t="shared" ref="F17:AJ17" si="12">E17+F12-F13-F14</f>
        <v>0</v>
      </c>
      <c r="G17" s="261">
        <f t="shared" si="12"/>
        <v>0</v>
      </c>
      <c r="H17" s="261">
        <f t="shared" si="12"/>
        <v>0</v>
      </c>
      <c r="I17" s="261">
        <f t="shared" si="12"/>
        <v>0</v>
      </c>
      <c r="J17" s="261">
        <f t="shared" si="12"/>
        <v>0</v>
      </c>
      <c r="K17" s="216">
        <f t="shared" si="12"/>
        <v>0</v>
      </c>
      <c r="L17" s="261">
        <f t="shared" si="12"/>
        <v>0</v>
      </c>
      <c r="M17" s="261">
        <f t="shared" si="12"/>
        <v>0</v>
      </c>
      <c r="N17" s="216">
        <f t="shared" si="12"/>
        <v>0</v>
      </c>
      <c r="O17" s="216">
        <f t="shared" si="12"/>
        <v>0</v>
      </c>
      <c r="P17" s="261">
        <f t="shared" si="12"/>
        <v>0</v>
      </c>
      <c r="Q17" s="261">
        <f t="shared" si="12"/>
        <v>0</v>
      </c>
      <c r="R17" s="216">
        <f t="shared" si="12"/>
        <v>0</v>
      </c>
      <c r="S17" s="261">
        <f t="shared" si="12"/>
        <v>0</v>
      </c>
      <c r="T17" s="261">
        <f t="shared" si="12"/>
        <v>0</v>
      </c>
      <c r="U17" s="216">
        <f t="shared" si="12"/>
        <v>0</v>
      </c>
      <c r="V17" s="216">
        <f t="shared" si="12"/>
        <v>0</v>
      </c>
      <c r="W17" s="261">
        <f t="shared" si="12"/>
        <v>0</v>
      </c>
      <c r="X17" s="261">
        <f t="shared" si="12"/>
        <v>0</v>
      </c>
      <c r="Y17" s="216">
        <f t="shared" si="12"/>
        <v>0</v>
      </c>
      <c r="Z17" s="261">
        <f t="shared" si="12"/>
        <v>0</v>
      </c>
      <c r="AA17" s="261">
        <f t="shared" si="12"/>
        <v>0</v>
      </c>
      <c r="AB17" s="216">
        <f t="shared" si="12"/>
        <v>0</v>
      </c>
      <c r="AC17" s="216">
        <f t="shared" si="12"/>
        <v>0</v>
      </c>
      <c r="AD17" s="216">
        <f t="shared" si="12"/>
        <v>0</v>
      </c>
      <c r="AE17" s="261">
        <f t="shared" si="12"/>
        <v>0</v>
      </c>
      <c r="AF17" s="216">
        <f t="shared" si="12"/>
        <v>0</v>
      </c>
      <c r="AG17" s="261">
        <f t="shared" si="12"/>
        <v>0</v>
      </c>
      <c r="AH17" s="261">
        <f t="shared" si="12"/>
        <v>0</v>
      </c>
      <c r="AI17" s="261">
        <f t="shared" si="12"/>
        <v>0</v>
      </c>
      <c r="AJ17" s="411">
        <f t="shared" si="12"/>
        <v>0</v>
      </c>
      <c r="AK17" s="221">
        <f>AJ17</f>
        <v>0</v>
      </c>
      <c r="AL17" s="31"/>
      <c r="AM17" s="31"/>
      <c r="AN17" s="9">
        <f>AK17-AL13</f>
        <v>0</v>
      </c>
      <c r="AO17" s="227">
        <f>AJ17/50</f>
        <v>0</v>
      </c>
      <c r="AP17" s="53" t="str">
        <f t="shared" si="4"/>
        <v>MFL</v>
      </c>
      <c r="AQ17" s="24" t="str">
        <f t="shared" si="5"/>
        <v>完成品在庫</v>
      </c>
      <c r="AR17" s="54">
        <f t="shared" si="2"/>
        <v>0</v>
      </c>
      <c r="AT17" s="246" t="s">
        <v>60</v>
      </c>
      <c r="AU17" s="60"/>
      <c r="AV17" s="60"/>
      <c r="AW17" s="60"/>
      <c r="AX17" s="60"/>
      <c r="BD17" s="250">
        <f>MIN(F17:AJ17)</f>
        <v>0</v>
      </c>
    </row>
    <row r="18" spans="1:56" ht="19.5" hidden="1" customHeight="1">
      <c r="A18" s="9">
        <v>1</v>
      </c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182"/>
      <c r="L18" s="394"/>
      <c r="M18" s="394"/>
      <c r="N18" s="182"/>
      <c r="O18" s="182"/>
      <c r="P18" s="394"/>
      <c r="Q18" s="394"/>
      <c r="R18" s="182"/>
      <c r="S18" s="394"/>
      <c r="T18" s="394"/>
      <c r="U18" s="182"/>
      <c r="V18" s="182"/>
      <c r="W18" s="394"/>
      <c r="X18" s="394"/>
      <c r="Y18" s="182"/>
      <c r="Z18" s="394"/>
      <c r="AA18" s="394"/>
      <c r="AB18" s="182"/>
      <c r="AC18" s="182"/>
      <c r="AD18" s="182"/>
      <c r="AE18" s="394"/>
      <c r="AF18" s="182"/>
      <c r="AG18" s="394"/>
      <c r="AH18" s="394"/>
      <c r="AI18" s="394"/>
      <c r="AJ18" s="412"/>
      <c r="AK18" s="98">
        <f>SUM(F18:AJ18)</f>
        <v>0</v>
      </c>
      <c r="AL18" s="96">
        <f>ROUNDUP(AL25/0.92,0)</f>
        <v>0</v>
      </c>
      <c r="AM18" s="96">
        <f>ROUNDUP(AM25/0.92,0)</f>
        <v>0</v>
      </c>
      <c r="AN18" s="251"/>
      <c r="AO18" s="227">
        <v>0</v>
      </c>
      <c r="AP18" s="40" t="str">
        <f>B18</f>
        <v>MGP</v>
      </c>
      <c r="AQ18" s="29" t="str">
        <f t="shared" si="5"/>
        <v>素材納入計画</v>
      </c>
      <c r="AR18" s="41">
        <f t="shared" si="2"/>
        <v>0</v>
      </c>
      <c r="AT18" s="247" t="s">
        <v>59</v>
      </c>
      <c r="AU18" s="60"/>
      <c r="AV18" s="60"/>
      <c r="AW18" s="60"/>
      <c r="AX18" s="60"/>
    </row>
    <row r="19" spans="1:56" ht="19.5" hidden="1" customHeight="1">
      <c r="A19" s="9">
        <v>1</v>
      </c>
      <c r="B19" s="13" t="s">
        <v>31</v>
      </c>
      <c r="C19" s="145" t="s">
        <v>125</v>
      </c>
      <c r="D19" s="145"/>
      <c r="E19" s="35"/>
      <c r="F19" s="256">
        <f t="shared" ref="F19:AJ19" si="13">E19+F18-F20</f>
        <v>0</v>
      </c>
      <c r="G19" s="256">
        <f t="shared" si="13"/>
        <v>0</v>
      </c>
      <c r="H19" s="256">
        <f t="shared" si="13"/>
        <v>0</v>
      </c>
      <c r="I19" s="256">
        <f t="shared" si="13"/>
        <v>0</v>
      </c>
      <c r="J19" s="256">
        <f t="shared" si="13"/>
        <v>0</v>
      </c>
      <c r="K19" s="173">
        <f t="shared" si="13"/>
        <v>0</v>
      </c>
      <c r="L19" s="256">
        <f t="shared" si="13"/>
        <v>0</v>
      </c>
      <c r="M19" s="256">
        <f t="shared" si="13"/>
        <v>0</v>
      </c>
      <c r="N19" s="173">
        <f t="shared" si="13"/>
        <v>0</v>
      </c>
      <c r="O19" s="173">
        <f t="shared" si="13"/>
        <v>0</v>
      </c>
      <c r="P19" s="256">
        <f t="shared" si="13"/>
        <v>0</v>
      </c>
      <c r="Q19" s="256">
        <f t="shared" si="13"/>
        <v>0</v>
      </c>
      <c r="R19" s="173">
        <f t="shared" si="13"/>
        <v>0</v>
      </c>
      <c r="S19" s="256">
        <f t="shared" si="13"/>
        <v>0</v>
      </c>
      <c r="T19" s="256">
        <f t="shared" si="13"/>
        <v>0</v>
      </c>
      <c r="U19" s="173">
        <f t="shared" si="13"/>
        <v>0</v>
      </c>
      <c r="V19" s="173">
        <f t="shared" si="13"/>
        <v>0</v>
      </c>
      <c r="W19" s="256">
        <f t="shared" si="13"/>
        <v>0</v>
      </c>
      <c r="X19" s="256">
        <f t="shared" si="13"/>
        <v>0</v>
      </c>
      <c r="Y19" s="173">
        <f t="shared" si="13"/>
        <v>0</v>
      </c>
      <c r="Z19" s="256">
        <f t="shared" si="13"/>
        <v>0</v>
      </c>
      <c r="AA19" s="256">
        <f t="shared" si="13"/>
        <v>0</v>
      </c>
      <c r="AB19" s="173">
        <f t="shared" si="13"/>
        <v>0</v>
      </c>
      <c r="AC19" s="173">
        <f t="shared" si="13"/>
        <v>0</v>
      </c>
      <c r="AD19" s="173">
        <f t="shared" si="13"/>
        <v>0</v>
      </c>
      <c r="AE19" s="256">
        <f t="shared" si="13"/>
        <v>0</v>
      </c>
      <c r="AF19" s="173">
        <f t="shared" si="13"/>
        <v>0</v>
      </c>
      <c r="AG19" s="256">
        <f t="shared" si="13"/>
        <v>0</v>
      </c>
      <c r="AH19" s="256">
        <f t="shared" si="13"/>
        <v>0</v>
      </c>
      <c r="AI19" s="256">
        <f t="shared" si="13"/>
        <v>0</v>
      </c>
      <c r="AJ19" s="405">
        <f t="shared" si="13"/>
        <v>0</v>
      </c>
      <c r="AK19" s="169">
        <f>AJ19</f>
        <v>0</v>
      </c>
      <c r="AL19" s="126"/>
      <c r="AM19" s="126"/>
      <c r="AO19" s="227">
        <v>0</v>
      </c>
      <c r="AP19" s="42" t="str">
        <f t="shared" ref="AP19:AP30" si="14">AP18</f>
        <v>MGP</v>
      </c>
      <c r="AQ19" s="14" t="str">
        <f t="shared" si="5"/>
        <v>素材在庫計画</v>
      </c>
      <c r="AR19" s="43">
        <f t="shared" si="2"/>
        <v>0</v>
      </c>
      <c r="AT19" s="246" t="s">
        <v>60</v>
      </c>
      <c r="AU19" s="60"/>
      <c r="AV19" s="60"/>
      <c r="AW19" s="60"/>
      <c r="AX19" s="60"/>
    </row>
    <row r="20" spans="1:56" ht="18.75" hidden="1" customHeight="1">
      <c r="A20" s="9">
        <v>1</v>
      </c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174"/>
      <c r="L20" s="255"/>
      <c r="M20" s="255"/>
      <c r="N20" s="174"/>
      <c r="O20" s="174"/>
      <c r="P20" s="255"/>
      <c r="Q20" s="255"/>
      <c r="R20" s="174"/>
      <c r="S20" s="255"/>
      <c r="T20" s="255"/>
      <c r="U20" s="174"/>
      <c r="V20" s="174"/>
      <c r="W20" s="255"/>
      <c r="X20" s="255"/>
      <c r="Y20" s="174"/>
      <c r="Z20" s="255"/>
      <c r="AA20" s="255"/>
      <c r="AB20" s="174"/>
      <c r="AC20" s="174"/>
      <c r="AD20" s="174"/>
      <c r="AE20" s="255"/>
      <c r="AF20" s="174"/>
      <c r="AG20" s="255"/>
      <c r="AH20" s="255"/>
      <c r="AI20" s="255"/>
      <c r="AJ20" s="404"/>
      <c r="AK20" s="117">
        <f>SUM(E20:AJ20)</f>
        <v>0</v>
      </c>
      <c r="AL20" s="82"/>
      <c r="AM20" s="82"/>
      <c r="AN20" s="211"/>
      <c r="AO20" s="227">
        <v>0</v>
      </c>
      <c r="AP20" s="42" t="str">
        <f t="shared" si="14"/>
        <v>MGP</v>
      </c>
      <c r="AQ20" s="16" t="str">
        <f t="shared" si="5"/>
        <v>圧検加工計画</v>
      </c>
      <c r="AR20" s="44">
        <f t="shared" si="2"/>
        <v>0</v>
      </c>
      <c r="AT20" s="248" t="s">
        <v>61</v>
      </c>
      <c r="AU20" s="60"/>
      <c r="AV20" s="60"/>
      <c r="AW20" s="60"/>
      <c r="AX20" s="60"/>
    </row>
    <row r="21" spans="1:56" ht="18.75" hidden="1" customHeight="1">
      <c r="A21" s="9">
        <v>0</v>
      </c>
      <c r="B21" s="15"/>
      <c r="C21" s="146" t="s">
        <v>15</v>
      </c>
      <c r="D21" s="147">
        <v>0.08</v>
      </c>
      <c r="E21" s="80"/>
      <c r="F21" s="257">
        <f t="shared" ref="F21:AJ21" si="15">ROUND(F20*$D21,0)</f>
        <v>0</v>
      </c>
      <c r="G21" s="257">
        <f t="shared" si="15"/>
        <v>0</v>
      </c>
      <c r="H21" s="257">
        <f t="shared" si="15"/>
        <v>0</v>
      </c>
      <c r="I21" s="257">
        <f t="shared" si="15"/>
        <v>0</v>
      </c>
      <c r="J21" s="257">
        <f t="shared" si="15"/>
        <v>0</v>
      </c>
      <c r="K21" s="175">
        <f t="shared" si="15"/>
        <v>0</v>
      </c>
      <c r="L21" s="257">
        <f t="shared" si="15"/>
        <v>0</v>
      </c>
      <c r="M21" s="257">
        <f t="shared" si="15"/>
        <v>0</v>
      </c>
      <c r="N21" s="175">
        <f t="shared" si="15"/>
        <v>0</v>
      </c>
      <c r="O21" s="175">
        <f t="shared" si="15"/>
        <v>0</v>
      </c>
      <c r="P21" s="257">
        <f t="shared" si="15"/>
        <v>0</v>
      </c>
      <c r="Q21" s="257">
        <f t="shared" si="15"/>
        <v>0</v>
      </c>
      <c r="R21" s="175">
        <f t="shared" si="15"/>
        <v>0</v>
      </c>
      <c r="S21" s="257">
        <f t="shared" si="15"/>
        <v>0</v>
      </c>
      <c r="T21" s="257">
        <f t="shared" si="15"/>
        <v>0</v>
      </c>
      <c r="U21" s="175">
        <f t="shared" si="15"/>
        <v>0</v>
      </c>
      <c r="V21" s="175">
        <f t="shared" si="15"/>
        <v>0</v>
      </c>
      <c r="W21" s="257">
        <f t="shared" si="15"/>
        <v>0</v>
      </c>
      <c r="X21" s="257">
        <f t="shared" si="15"/>
        <v>0</v>
      </c>
      <c r="Y21" s="175">
        <f t="shared" si="15"/>
        <v>0</v>
      </c>
      <c r="Z21" s="257">
        <f t="shared" si="15"/>
        <v>0</v>
      </c>
      <c r="AA21" s="257">
        <f t="shared" si="15"/>
        <v>0</v>
      </c>
      <c r="AB21" s="175">
        <f t="shared" si="15"/>
        <v>0</v>
      </c>
      <c r="AC21" s="175">
        <f t="shared" si="15"/>
        <v>0</v>
      </c>
      <c r="AD21" s="175">
        <f t="shared" si="15"/>
        <v>0</v>
      </c>
      <c r="AE21" s="257">
        <f t="shared" si="15"/>
        <v>0</v>
      </c>
      <c r="AF21" s="175">
        <f t="shared" si="15"/>
        <v>0</v>
      </c>
      <c r="AG21" s="257">
        <f t="shared" si="15"/>
        <v>0</v>
      </c>
      <c r="AH21" s="257">
        <f t="shared" si="15"/>
        <v>0</v>
      </c>
      <c r="AI21" s="257">
        <f t="shared" si="15"/>
        <v>0</v>
      </c>
      <c r="AJ21" s="406">
        <f t="shared" si="15"/>
        <v>0</v>
      </c>
      <c r="AK21" s="128">
        <f>SUM(F21:AJ21)</f>
        <v>0</v>
      </c>
      <c r="AL21" s="126"/>
      <c r="AM21" s="126"/>
      <c r="AO21" s="227">
        <v>0</v>
      </c>
      <c r="AP21" s="42" t="str">
        <f t="shared" si="14"/>
        <v>MGP</v>
      </c>
      <c r="AQ21" s="17" t="str">
        <f t="shared" si="5"/>
        <v>一次漏れ数</v>
      </c>
      <c r="AR21" s="45">
        <f t="shared" si="2"/>
        <v>0</v>
      </c>
      <c r="AT21" s="246" t="s">
        <v>60</v>
      </c>
      <c r="AU21" s="60"/>
      <c r="AV21" s="60"/>
      <c r="AW21" s="60"/>
      <c r="AX21" s="60"/>
    </row>
    <row r="22" spans="1:56" ht="18.75" hidden="1" customHeight="1">
      <c r="A22" s="9">
        <v>0</v>
      </c>
      <c r="B22" s="15"/>
      <c r="C22" s="148" t="s">
        <v>16</v>
      </c>
      <c r="D22" s="149"/>
      <c r="E22" s="66"/>
      <c r="F22" s="255">
        <f t="shared" ref="F22:AJ22" si="16">E22+F21-F23</f>
        <v>0</v>
      </c>
      <c r="G22" s="255">
        <f t="shared" si="16"/>
        <v>0</v>
      </c>
      <c r="H22" s="255">
        <f t="shared" si="16"/>
        <v>0</v>
      </c>
      <c r="I22" s="255">
        <f t="shared" si="16"/>
        <v>0</v>
      </c>
      <c r="J22" s="255">
        <f t="shared" si="16"/>
        <v>0</v>
      </c>
      <c r="K22" s="176">
        <f t="shared" si="16"/>
        <v>0</v>
      </c>
      <c r="L22" s="255">
        <f t="shared" si="16"/>
        <v>0</v>
      </c>
      <c r="M22" s="255">
        <f t="shared" si="16"/>
        <v>0</v>
      </c>
      <c r="N22" s="176">
        <f t="shared" si="16"/>
        <v>0</v>
      </c>
      <c r="O22" s="176">
        <f t="shared" si="16"/>
        <v>0</v>
      </c>
      <c r="P22" s="255">
        <f t="shared" si="16"/>
        <v>0</v>
      </c>
      <c r="Q22" s="255">
        <f t="shared" si="16"/>
        <v>0</v>
      </c>
      <c r="R22" s="176">
        <f t="shared" si="16"/>
        <v>0</v>
      </c>
      <c r="S22" s="255">
        <f t="shared" si="16"/>
        <v>0</v>
      </c>
      <c r="T22" s="255">
        <f t="shared" si="16"/>
        <v>0</v>
      </c>
      <c r="U22" s="176">
        <f t="shared" si="16"/>
        <v>0</v>
      </c>
      <c r="V22" s="176">
        <f t="shared" si="16"/>
        <v>0</v>
      </c>
      <c r="W22" s="255">
        <f t="shared" si="16"/>
        <v>0</v>
      </c>
      <c r="X22" s="255">
        <f t="shared" si="16"/>
        <v>0</v>
      </c>
      <c r="Y22" s="176">
        <f t="shared" si="16"/>
        <v>0</v>
      </c>
      <c r="Z22" s="255">
        <f t="shared" si="16"/>
        <v>0</v>
      </c>
      <c r="AA22" s="255">
        <f t="shared" si="16"/>
        <v>0</v>
      </c>
      <c r="AB22" s="176">
        <f t="shared" si="16"/>
        <v>0</v>
      </c>
      <c r="AC22" s="176">
        <f t="shared" si="16"/>
        <v>0</v>
      </c>
      <c r="AD22" s="176">
        <f t="shared" si="16"/>
        <v>0</v>
      </c>
      <c r="AE22" s="255">
        <f t="shared" si="16"/>
        <v>0</v>
      </c>
      <c r="AF22" s="176">
        <f t="shared" si="16"/>
        <v>0</v>
      </c>
      <c r="AG22" s="255">
        <f t="shared" si="16"/>
        <v>0</v>
      </c>
      <c r="AH22" s="255">
        <f t="shared" si="16"/>
        <v>0</v>
      </c>
      <c r="AI22" s="255">
        <f t="shared" si="16"/>
        <v>0</v>
      </c>
      <c r="AJ22" s="404">
        <f t="shared" si="16"/>
        <v>0</v>
      </c>
      <c r="AK22" s="129">
        <f>AJ22</f>
        <v>0</v>
      </c>
      <c r="AL22" s="126"/>
      <c r="AM22" s="126"/>
      <c r="AO22" s="227">
        <v>0</v>
      </c>
      <c r="AP22" s="42" t="str">
        <f t="shared" si="14"/>
        <v>MGP</v>
      </c>
      <c r="AQ22" s="18" t="str">
        <f t="shared" si="5"/>
        <v>一次漏れ在庫</v>
      </c>
      <c r="AR22" s="46">
        <f t="shared" si="2"/>
        <v>0</v>
      </c>
      <c r="AT22" s="246" t="s">
        <v>60</v>
      </c>
      <c r="AU22" s="60"/>
      <c r="AV22" s="60"/>
      <c r="AW22" s="60"/>
      <c r="AX22" s="60"/>
    </row>
    <row r="23" spans="1:56" ht="18.75" hidden="1" customHeight="1">
      <c r="A23" s="9">
        <v>0</v>
      </c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176"/>
      <c r="L23" s="255"/>
      <c r="M23" s="255"/>
      <c r="N23" s="176"/>
      <c r="O23" s="176"/>
      <c r="P23" s="255"/>
      <c r="Q23" s="255"/>
      <c r="R23" s="176"/>
      <c r="S23" s="255"/>
      <c r="T23" s="255"/>
      <c r="U23" s="176"/>
      <c r="V23" s="176"/>
      <c r="W23" s="255"/>
      <c r="X23" s="255"/>
      <c r="Y23" s="176"/>
      <c r="Z23" s="255"/>
      <c r="AA23" s="255"/>
      <c r="AB23" s="176"/>
      <c r="AC23" s="176"/>
      <c r="AD23" s="176"/>
      <c r="AE23" s="255"/>
      <c r="AF23" s="176"/>
      <c r="AG23" s="255"/>
      <c r="AH23" s="255"/>
      <c r="AI23" s="255"/>
      <c r="AJ23" s="404"/>
      <c r="AK23" s="129">
        <f>SUM(F23:AJ23)</f>
        <v>0</v>
      </c>
      <c r="AL23" s="126"/>
      <c r="AM23" s="126"/>
      <c r="AO23" s="227">
        <v>0</v>
      </c>
      <c r="AP23" s="42" t="str">
        <f t="shared" si="14"/>
        <v>MGP</v>
      </c>
      <c r="AQ23" s="18" t="str">
        <f t="shared" si="5"/>
        <v>二次圧検計画</v>
      </c>
      <c r="AR23" s="46">
        <f t="shared" si="2"/>
        <v>0</v>
      </c>
      <c r="AT23" s="246" t="s">
        <v>60</v>
      </c>
      <c r="AU23" s="60"/>
      <c r="AV23" s="60"/>
      <c r="AW23" s="60"/>
      <c r="AX23" s="60"/>
    </row>
    <row r="24" spans="1:56" ht="18.75" hidden="1" customHeight="1">
      <c r="A24" s="9">
        <v>0</v>
      </c>
      <c r="B24" s="15"/>
      <c r="C24" s="150" t="s">
        <v>18</v>
      </c>
      <c r="D24" s="151">
        <v>0.5</v>
      </c>
      <c r="E24" s="81"/>
      <c r="F24" s="258">
        <f t="shared" ref="F24:AJ24" si="17">ROUND(F23*$D24,0)</f>
        <v>0</v>
      </c>
      <c r="G24" s="258">
        <f t="shared" si="17"/>
        <v>0</v>
      </c>
      <c r="H24" s="258">
        <f t="shared" si="17"/>
        <v>0</v>
      </c>
      <c r="I24" s="258">
        <f t="shared" si="17"/>
        <v>0</v>
      </c>
      <c r="J24" s="258">
        <f t="shared" si="17"/>
        <v>0</v>
      </c>
      <c r="K24" s="177">
        <f t="shared" si="17"/>
        <v>0</v>
      </c>
      <c r="L24" s="258">
        <f t="shared" si="17"/>
        <v>0</v>
      </c>
      <c r="M24" s="258">
        <f t="shared" si="17"/>
        <v>0</v>
      </c>
      <c r="N24" s="177">
        <f t="shared" si="17"/>
        <v>0</v>
      </c>
      <c r="O24" s="177">
        <f t="shared" si="17"/>
        <v>0</v>
      </c>
      <c r="P24" s="258">
        <f t="shared" si="17"/>
        <v>0</v>
      </c>
      <c r="Q24" s="258">
        <f t="shared" si="17"/>
        <v>0</v>
      </c>
      <c r="R24" s="177">
        <f t="shared" si="17"/>
        <v>0</v>
      </c>
      <c r="S24" s="258">
        <f t="shared" si="17"/>
        <v>0</v>
      </c>
      <c r="T24" s="258">
        <f t="shared" si="17"/>
        <v>0</v>
      </c>
      <c r="U24" s="177">
        <f t="shared" si="17"/>
        <v>0</v>
      </c>
      <c r="V24" s="177">
        <f t="shared" si="17"/>
        <v>0</v>
      </c>
      <c r="W24" s="258">
        <f t="shared" si="17"/>
        <v>0</v>
      </c>
      <c r="X24" s="258">
        <f t="shared" si="17"/>
        <v>0</v>
      </c>
      <c r="Y24" s="177">
        <f t="shared" si="17"/>
        <v>0</v>
      </c>
      <c r="Z24" s="258">
        <f t="shared" si="17"/>
        <v>0</v>
      </c>
      <c r="AA24" s="258">
        <f t="shared" si="17"/>
        <v>0</v>
      </c>
      <c r="AB24" s="177">
        <f t="shared" si="17"/>
        <v>0</v>
      </c>
      <c r="AC24" s="177">
        <f t="shared" si="17"/>
        <v>0</v>
      </c>
      <c r="AD24" s="177">
        <f t="shared" si="17"/>
        <v>0</v>
      </c>
      <c r="AE24" s="258">
        <f t="shared" si="17"/>
        <v>0</v>
      </c>
      <c r="AF24" s="177">
        <f t="shared" si="17"/>
        <v>0</v>
      </c>
      <c r="AG24" s="258">
        <f t="shared" si="17"/>
        <v>0</v>
      </c>
      <c r="AH24" s="258">
        <f t="shared" si="17"/>
        <v>0</v>
      </c>
      <c r="AI24" s="258">
        <f t="shared" si="17"/>
        <v>0</v>
      </c>
      <c r="AJ24" s="407">
        <f t="shared" si="17"/>
        <v>0</v>
      </c>
      <c r="AK24" s="130">
        <f>SUM(F24:AJ24)</f>
        <v>0</v>
      </c>
      <c r="AL24" s="126"/>
      <c r="AM24" s="126"/>
      <c r="AO24" s="227">
        <v>0</v>
      </c>
      <c r="AP24" s="42" t="str">
        <f t="shared" si="14"/>
        <v>MGP</v>
      </c>
      <c r="AQ24" s="14" t="str">
        <f t="shared" si="5"/>
        <v>二次漏れ数（廃却）</v>
      </c>
      <c r="AR24" s="47">
        <f t="shared" si="2"/>
        <v>0</v>
      </c>
      <c r="AT24" s="246" t="s">
        <v>60</v>
      </c>
      <c r="AU24" s="60"/>
      <c r="AV24" s="60"/>
      <c r="AW24" s="60"/>
      <c r="AX24" s="60"/>
    </row>
    <row r="25" spans="1:56" ht="18.75" hidden="1" customHeight="1">
      <c r="A25" s="9">
        <v>1</v>
      </c>
      <c r="B25" s="10"/>
      <c r="C25" s="135" t="s">
        <v>19</v>
      </c>
      <c r="D25" s="136">
        <f>1-D21</f>
        <v>0.92</v>
      </c>
      <c r="E25" s="90"/>
      <c r="F25" s="255">
        <f t="shared" ref="F25:AI25" si="18">(F20-F21)+(F23-F24)</f>
        <v>0</v>
      </c>
      <c r="G25" s="255">
        <f t="shared" si="18"/>
        <v>0</v>
      </c>
      <c r="H25" s="255">
        <f t="shared" si="18"/>
        <v>0</v>
      </c>
      <c r="I25" s="255">
        <f t="shared" si="18"/>
        <v>0</v>
      </c>
      <c r="J25" s="255">
        <f t="shared" si="18"/>
        <v>0</v>
      </c>
      <c r="K25" s="174">
        <f t="shared" si="18"/>
        <v>0</v>
      </c>
      <c r="L25" s="255">
        <f t="shared" si="18"/>
        <v>0</v>
      </c>
      <c r="M25" s="255">
        <f t="shared" si="18"/>
        <v>0</v>
      </c>
      <c r="N25" s="174">
        <f t="shared" si="18"/>
        <v>0</v>
      </c>
      <c r="O25" s="174">
        <f t="shared" si="18"/>
        <v>0</v>
      </c>
      <c r="P25" s="255">
        <f t="shared" si="18"/>
        <v>0</v>
      </c>
      <c r="Q25" s="255">
        <f t="shared" si="18"/>
        <v>0</v>
      </c>
      <c r="R25" s="174">
        <f t="shared" si="18"/>
        <v>0</v>
      </c>
      <c r="S25" s="255">
        <f t="shared" si="18"/>
        <v>0</v>
      </c>
      <c r="T25" s="255">
        <f t="shared" si="18"/>
        <v>0</v>
      </c>
      <c r="U25" s="174">
        <f t="shared" si="18"/>
        <v>0</v>
      </c>
      <c r="V25" s="174">
        <f t="shared" si="18"/>
        <v>0</v>
      </c>
      <c r="W25" s="255">
        <f t="shared" si="18"/>
        <v>0</v>
      </c>
      <c r="X25" s="255">
        <f t="shared" si="18"/>
        <v>0</v>
      </c>
      <c r="Y25" s="174">
        <f t="shared" si="18"/>
        <v>0</v>
      </c>
      <c r="Z25" s="255">
        <f t="shared" si="18"/>
        <v>0</v>
      </c>
      <c r="AA25" s="255">
        <f t="shared" si="18"/>
        <v>0</v>
      </c>
      <c r="AB25" s="174">
        <f t="shared" si="18"/>
        <v>0</v>
      </c>
      <c r="AC25" s="174">
        <f t="shared" si="18"/>
        <v>0</v>
      </c>
      <c r="AD25" s="174">
        <f t="shared" si="18"/>
        <v>0</v>
      </c>
      <c r="AE25" s="255">
        <f t="shared" si="18"/>
        <v>0</v>
      </c>
      <c r="AF25" s="174">
        <f t="shared" si="18"/>
        <v>0</v>
      </c>
      <c r="AG25" s="255">
        <f t="shared" si="18"/>
        <v>0</v>
      </c>
      <c r="AH25" s="255">
        <f t="shared" si="18"/>
        <v>0</v>
      </c>
      <c r="AI25" s="255">
        <f t="shared" si="18"/>
        <v>0</v>
      </c>
      <c r="AJ25" s="404">
        <f>(AJ20-AJ21)+(AJ23-AJ24)</f>
        <v>0</v>
      </c>
      <c r="AK25" s="117">
        <f>SUM(E25:AJ25)</f>
        <v>0</v>
      </c>
      <c r="AL25" s="82">
        <f>ROUNDUP(AY25*1.1,0)</f>
        <v>0</v>
      </c>
      <c r="AM25" s="82">
        <f>ROUNDUP(AZ25*1.1,0)</f>
        <v>0</v>
      </c>
      <c r="AN25" s="211"/>
      <c r="AO25" s="227">
        <v>0</v>
      </c>
      <c r="AP25" s="42" t="str">
        <f t="shared" si="14"/>
        <v>MGP</v>
      </c>
      <c r="AQ25" s="11" t="str">
        <f t="shared" si="5"/>
        <v>Ｌ３加工計画</v>
      </c>
      <c r="AR25" s="48">
        <f t="shared" si="2"/>
        <v>0</v>
      </c>
      <c r="AT25" s="248" t="s">
        <v>61</v>
      </c>
      <c r="AU25" s="60"/>
      <c r="AV25" s="60"/>
      <c r="AW25" s="60"/>
      <c r="AX25" s="60"/>
      <c r="AY25" s="12">
        <f>AY373</f>
        <v>0</v>
      </c>
      <c r="AZ25" s="12">
        <f>AZ373</f>
        <v>0</v>
      </c>
    </row>
    <row r="26" spans="1:56" ht="18.75" hidden="1" customHeight="1">
      <c r="A26" s="9">
        <v>1</v>
      </c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178"/>
      <c r="L26" s="257"/>
      <c r="M26" s="257"/>
      <c r="N26" s="178"/>
      <c r="O26" s="178"/>
      <c r="P26" s="257"/>
      <c r="Q26" s="257"/>
      <c r="R26" s="178"/>
      <c r="S26" s="257"/>
      <c r="T26" s="257"/>
      <c r="U26" s="178"/>
      <c r="V26" s="178"/>
      <c r="W26" s="257"/>
      <c r="X26" s="257"/>
      <c r="Y26" s="178"/>
      <c r="Z26" s="257"/>
      <c r="AA26" s="257"/>
      <c r="AB26" s="178"/>
      <c r="AC26" s="178"/>
      <c r="AD26" s="178"/>
      <c r="AE26" s="257"/>
      <c r="AF26" s="178"/>
      <c r="AG26" s="257"/>
      <c r="AH26" s="257"/>
      <c r="AI26" s="257"/>
      <c r="AJ26" s="406"/>
      <c r="AK26" s="104">
        <f>SUM(F26:AJ26)</f>
        <v>0</v>
      </c>
      <c r="AL26" s="105"/>
      <c r="AM26" s="105"/>
      <c r="AN26" s="207"/>
      <c r="AO26" s="227">
        <v>0</v>
      </c>
      <c r="AP26" s="42" t="str">
        <f t="shared" si="14"/>
        <v>MGP</v>
      </c>
      <c r="AQ26" s="19" t="str">
        <f t="shared" si="5"/>
        <v>組立計画</v>
      </c>
      <c r="AR26" s="49">
        <f t="shared" si="2"/>
        <v>0</v>
      </c>
      <c r="AT26" s="63" t="s">
        <v>62</v>
      </c>
      <c r="AU26" s="60"/>
      <c r="AV26" s="60"/>
      <c r="AW26" s="60"/>
      <c r="AX26" s="60"/>
    </row>
    <row r="27" spans="1:56" ht="18.75" hidden="1" customHeight="1">
      <c r="A27" s="9">
        <v>1</v>
      </c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179"/>
      <c r="L27" s="319"/>
      <c r="M27" s="319"/>
      <c r="N27" s="179"/>
      <c r="O27" s="179"/>
      <c r="P27" s="319"/>
      <c r="Q27" s="319"/>
      <c r="R27" s="179"/>
      <c r="S27" s="319"/>
      <c r="T27" s="319"/>
      <c r="U27" s="179"/>
      <c r="V27" s="179"/>
      <c r="W27" s="319"/>
      <c r="X27" s="319"/>
      <c r="Y27" s="179"/>
      <c r="Z27" s="319"/>
      <c r="AA27" s="319"/>
      <c r="AB27" s="179"/>
      <c r="AC27" s="179"/>
      <c r="AD27" s="179"/>
      <c r="AE27" s="319"/>
      <c r="AF27" s="179"/>
      <c r="AG27" s="319"/>
      <c r="AH27" s="319"/>
      <c r="AI27" s="319"/>
      <c r="AJ27" s="408"/>
      <c r="AK27" s="107">
        <f>SUM(F27:AJ27)</f>
        <v>0</v>
      </c>
      <c r="AL27" s="108"/>
      <c r="AM27" s="108"/>
      <c r="AN27" s="207"/>
      <c r="AO27" s="227">
        <v>0</v>
      </c>
      <c r="AP27" s="42" t="str">
        <f t="shared" si="14"/>
        <v>MGP</v>
      </c>
      <c r="AQ27" s="20" t="str">
        <f t="shared" si="5"/>
        <v>ＳＰ</v>
      </c>
      <c r="AR27" s="50">
        <f t="shared" si="2"/>
        <v>0</v>
      </c>
      <c r="AT27" s="63" t="s">
        <v>62</v>
      </c>
      <c r="AU27" s="60"/>
      <c r="AV27" s="60"/>
      <c r="AW27" s="60"/>
      <c r="AX27" s="60"/>
    </row>
    <row r="28" spans="1:56" ht="18.75" hidden="1" customHeight="1">
      <c r="A28" s="9">
        <v>1</v>
      </c>
      <c r="B28" s="13" t="s">
        <v>45</v>
      </c>
      <c r="C28" s="152" t="s">
        <v>21</v>
      </c>
      <c r="D28" s="152"/>
      <c r="E28" s="67"/>
      <c r="F28" s="259">
        <f t="shared" ref="F28:AI28" si="19">SUBTOTAL(9,L26:L27)</f>
        <v>0</v>
      </c>
      <c r="G28" s="259">
        <f t="shared" si="19"/>
        <v>0</v>
      </c>
      <c r="H28" s="259">
        <f t="shared" si="19"/>
        <v>0</v>
      </c>
      <c r="I28" s="259">
        <f t="shared" si="19"/>
        <v>0</v>
      </c>
      <c r="J28" s="259">
        <f t="shared" si="19"/>
        <v>0</v>
      </c>
      <c r="K28" s="180">
        <f t="shared" si="19"/>
        <v>0</v>
      </c>
      <c r="L28" s="259">
        <f t="shared" si="19"/>
        <v>0</v>
      </c>
      <c r="M28" s="259">
        <f t="shared" si="19"/>
        <v>0</v>
      </c>
      <c r="N28" s="180">
        <f t="shared" si="19"/>
        <v>0</v>
      </c>
      <c r="O28" s="180">
        <f t="shared" si="19"/>
        <v>0</v>
      </c>
      <c r="P28" s="259">
        <f t="shared" si="19"/>
        <v>0</v>
      </c>
      <c r="Q28" s="259">
        <f t="shared" si="19"/>
        <v>0</v>
      </c>
      <c r="R28" s="180">
        <f t="shared" si="19"/>
        <v>0</v>
      </c>
      <c r="S28" s="259">
        <f t="shared" si="19"/>
        <v>0</v>
      </c>
      <c r="T28" s="259">
        <f t="shared" si="19"/>
        <v>0</v>
      </c>
      <c r="U28" s="180">
        <f t="shared" si="19"/>
        <v>0</v>
      </c>
      <c r="V28" s="180">
        <f t="shared" si="19"/>
        <v>0</v>
      </c>
      <c r="W28" s="259">
        <f t="shared" si="19"/>
        <v>0</v>
      </c>
      <c r="X28" s="259">
        <f t="shared" si="19"/>
        <v>0</v>
      </c>
      <c r="Y28" s="180">
        <f t="shared" si="19"/>
        <v>0</v>
      </c>
      <c r="Z28" s="259">
        <f t="shared" si="19"/>
        <v>0</v>
      </c>
      <c r="AA28" s="259">
        <f t="shared" si="19"/>
        <v>0</v>
      </c>
      <c r="AB28" s="180">
        <f t="shared" si="19"/>
        <v>0</v>
      </c>
      <c r="AC28" s="180">
        <f t="shared" si="19"/>
        <v>0</v>
      </c>
      <c r="AD28" s="180">
        <f t="shared" si="19"/>
        <v>0</v>
      </c>
      <c r="AE28" s="259">
        <f t="shared" si="19"/>
        <v>0</v>
      </c>
      <c r="AF28" s="180">
        <f t="shared" si="19"/>
        <v>0</v>
      </c>
      <c r="AG28" s="259">
        <f t="shared" si="19"/>
        <v>0</v>
      </c>
      <c r="AH28" s="259">
        <f t="shared" si="19"/>
        <v>0</v>
      </c>
      <c r="AI28" s="259">
        <f t="shared" si="19"/>
        <v>0</v>
      </c>
      <c r="AJ28" s="409"/>
      <c r="AK28" s="131">
        <f>SUM(F28:AJ28)</f>
        <v>0</v>
      </c>
      <c r="AL28" s="31"/>
      <c r="AM28" s="31"/>
      <c r="AO28" s="227">
        <v>0</v>
      </c>
      <c r="AP28" s="42" t="str">
        <f t="shared" si="14"/>
        <v>MGP</v>
      </c>
      <c r="AQ28" s="21" t="str">
        <f t="shared" si="5"/>
        <v>解体</v>
      </c>
      <c r="AR28" s="51">
        <f t="shared" si="2"/>
        <v>0</v>
      </c>
      <c r="AT28" s="246" t="s">
        <v>60</v>
      </c>
      <c r="AU28" s="60"/>
      <c r="AV28" s="60"/>
      <c r="AW28" s="60"/>
      <c r="AX28" s="60"/>
    </row>
    <row r="29" spans="1:56" ht="18.75" hidden="1" customHeight="1">
      <c r="A29" s="9">
        <v>1</v>
      </c>
      <c r="B29" s="30" t="s">
        <v>51</v>
      </c>
      <c r="C29" s="153" t="s">
        <v>22</v>
      </c>
      <c r="D29" s="153"/>
      <c r="E29" s="68"/>
      <c r="F29" s="260">
        <f t="shared" ref="F29:AJ29" si="20">E29+F25-F28</f>
        <v>0</v>
      </c>
      <c r="G29" s="260">
        <f t="shared" si="20"/>
        <v>0</v>
      </c>
      <c r="H29" s="260">
        <f t="shared" si="20"/>
        <v>0</v>
      </c>
      <c r="I29" s="260">
        <f t="shared" si="20"/>
        <v>0</v>
      </c>
      <c r="J29" s="260">
        <f t="shared" si="20"/>
        <v>0</v>
      </c>
      <c r="K29" s="181">
        <f t="shared" si="20"/>
        <v>0</v>
      </c>
      <c r="L29" s="260">
        <f t="shared" si="20"/>
        <v>0</v>
      </c>
      <c r="M29" s="260">
        <f t="shared" si="20"/>
        <v>0</v>
      </c>
      <c r="N29" s="181">
        <f t="shared" si="20"/>
        <v>0</v>
      </c>
      <c r="O29" s="181">
        <f t="shared" si="20"/>
        <v>0</v>
      </c>
      <c r="P29" s="260">
        <f t="shared" si="20"/>
        <v>0</v>
      </c>
      <c r="Q29" s="260">
        <f t="shared" si="20"/>
        <v>0</v>
      </c>
      <c r="R29" s="181">
        <f t="shared" si="20"/>
        <v>0</v>
      </c>
      <c r="S29" s="260">
        <f t="shared" si="20"/>
        <v>0</v>
      </c>
      <c r="T29" s="260">
        <f t="shared" si="20"/>
        <v>0</v>
      </c>
      <c r="U29" s="181">
        <f t="shared" si="20"/>
        <v>0</v>
      </c>
      <c r="V29" s="181">
        <f t="shared" si="20"/>
        <v>0</v>
      </c>
      <c r="W29" s="260">
        <f t="shared" si="20"/>
        <v>0</v>
      </c>
      <c r="X29" s="260">
        <f t="shared" si="20"/>
        <v>0</v>
      </c>
      <c r="Y29" s="181">
        <f t="shared" si="20"/>
        <v>0</v>
      </c>
      <c r="Z29" s="260">
        <f t="shared" si="20"/>
        <v>0</v>
      </c>
      <c r="AA29" s="260">
        <f t="shared" si="20"/>
        <v>0</v>
      </c>
      <c r="AB29" s="181">
        <f t="shared" si="20"/>
        <v>0</v>
      </c>
      <c r="AC29" s="181">
        <f t="shared" si="20"/>
        <v>0</v>
      </c>
      <c r="AD29" s="181">
        <f t="shared" si="20"/>
        <v>0</v>
      </c>
      <c r="AE29" s="260">
        <f t="shared" si="20"/>
        <v>0</v>
      </c>
      <c r="AF29" s="181">
        <f t="shared" si="20"/>
        <v>0</v>
      </c>
      <c r="AG29" s="260">
        <f t="shared" si="20"/>
        <v>0</v>
      </c>
      <c r="AH29" s="260">
        <f t="shared" si="20"/>
        <v>0</v>
      </c>
      <c r="AI29" s="260">
        <f t="shared" si="20"/>
        <v>0</v>
      </c>
      <c r="AJ29" s="410">
        <f t="shared" si="20"/>
        <v>0</v>
      </c>
      <c r="AK29" s="132"/>
      <c r="AL29" s="31"/>
      <c r="AM29" s="31"/>
      <c r="AO29" s="227"/>
      <c r="AP29" s="42" t="str">
        <f t="shared" si="14"/>
        <v>MGP</v>
      </c>
      <c r="AQ29" s="22" t="str">
        <f t="shared" si="5"/>
        <v>解体在庫</v>
      </c>
      <c r="AR29" s="52">
        <f t="shared" si="2"/>
        <v>0</v>
      </c>
      <c r="AT29" s="246" t="s">
        <v>60</v>
      </c>
      <c r="AU29" s="60"/>
      <c r="AV29" s="60"/>
      <c r="AW29" s="60"/>
      <c r="AX29" s="60"/>
    </row>
    <row r="30" spans="1:56" ht="19.5" hidden="1" customHeight="1" thickBot="1">
      <c r="A30" s="9">
        <v>1</v>
      </c>
      <c r="B30" s="85" t="s">
        <v>52</v>
      </c>
      <c r="C30" s="217" t="s">
        <v>23</v>
      </c>
      <c r="D30" s="217"/>
      <c r="E30" s="215"/>
      <c r="F30" s="262">
        <f t="shared" ref="F30:AJ30" si="21">E30+F25-F26-F27</f>
        <v>0</v>
      </c>
      <c r="G30" s="262">
        <f t="shared" si="21"/>
        <v>0</v>
      </c>
      <c r="H30" s="262">
        <f t="shared" si="21"/>
        <v>0</v>
      </c>
      <c r="I30" s="262">
        <f t="shared" si="21"/>
        <v>0</v>
      </c>
      <c r="J30" s="262">
        <f t="shared" si="21"/>
        <v>0</v>
      </c>
      <c r="K30" s="218">
        <f t="shared" si="21"/>
        <v>0</v>
      </c>
      <c r="L30" s="262">
        <f t="shared" si="21"/>
        <v>0</v>
      </c>
      <c r="M30" s="262">
        <f t="shared" si="21"/>
        <v>0</v>
      </c>
      <c r="N30" s="218">
        <f t="shared" si="21"/>
        <v>0</v>
      </c>
      <c r="O30" s="218">
        <f t="shared" si="21"/>
        <v>0</v>
      </c>
      <c r="P30" s="262">
        <f t="shared" si="21"/>
        <v>0</v>
      </c>
      <c r="Q30" s="262">
        <f t="shared" si="21"/>
        <v>0</v>
      </c>
      <c r="R30" s="218">
        <f t="shared" si="21"/>
        <v>0</v>
      </c>
      <c r="S30" s="262">
        <f t="shared" si="21"/>
        <v>0</v>
      </c>
      <c r="T30" s="262">
        <f t="shared" si="21"/>
        <v>0</v>
      </c>
      <c r="U30" s="218">
        <f t="shared" si="21"/>
        <v>0</v>
      </c>
      <c r="V30" s="218">
        <f t="shared" si="21"/>
        <v>0</v>
      </c>
      <c r="W30" s="262">
        <f t="shared" si="21"/>
        <v>0</v>
      </c>
      <c r="X30" s="262">
        <f t="shared" si="21"/>
        <v>0</v>
      </c>
      <c r="Y30" s="218">
        <f t="shared" si="21"/>
        <v>0</v>
      </c>
      <c r="Z30" s="262">
        <f t="shared" si="21"/>
        <v>0</v>
      </c>
      <c r="AA30" s="262">
        <f t="shared" si="21"/>
        <v>0</v>
      </c>
      <c r="AB30" s="218">
        <f t="shared" si="21"/>
        <v>0</v>
      </c>
      <c r="AC30" s="218">
        <f t="shared" si="21"/>
        <v>0</v>
      </c>
      <c r="AD30" s="218">
        <f t="shared" si="21"/>
        <v>0</v>
      </c>
      <c r="AE30" s="262">
        <f t="shared" si="21"/>
        <v>0</v>
      </c>
      <c r="AF30" s="218">
        <f t="shared" si="21"/>
        <v>0</v>
      </c>
      <c r="AG30" s="262">
        <f t="shared" si="21"/>
        <v>0</v>
      </c>
      <c r="AH30" s="262">
        <f t="shared" si="21"/>
        <v>0</v>
      </c>
      <c r="AI30" s="262">
        <f t="shared" si="21"/>
        <v>0</v>
      </c>
      <c r="AJ30" s="413">
        <f t="shared" si="21"/>
        <v>0</v>
      </c>
      <c r="AK30" s="222">
        <f>AJ30</f>
        <v>0</v>
      </c>
      <c r="AL30" s="243"/>
      <c r="AM30" s="243"/>
      <c r="AN30" s="9">
        <f>AK30-AL26</f>
        <v>0</v>
      </c>
      <c r="AO30" s="227">
        <v>259</v>
      </c>
      <c r="AP30" s="53" t="str">
        <f t="shared" si="14"/>
        <v>MGP</v>
      </c>
      <c r="AQ30" s="24" t="str">
        <f t="shared" si="5"/>
        <v>完成品在庫</v>
      </c>
      <c r="AR30" s="54">
        <f t="shared" si="2"/>
        <v>0</v>
      </c>
      <c r="AT30" s="246" t="s">
        <v>60</v>
      </c>
      <c r="AU30" s="60"/>
      <c r="AV30" s="60"/>
      <c r="AW30" s="60"/>
      <c r="AX30" s="60"/>
      <c r="BD30" s="250">
        <f>MIN(F30:AJ30)</f>
        <v>0</v>
      </c>
    </row>
    <row r="31" spans="1:56" ht="19.5" customHeight="1">
      <c r="A31" s="9">
        <v>1</v>
      </c>
      <c r="B31" s="25" t="s">
        <v>68</v>
      </c>
      <c r="C31" s="99" t="s">
        <v>12</v>
      </c>
      <c r="D31" s="99"/>
      <c r="E31" s="89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00">
        <f>SUM(F31:AJ31)</f>
        <v>0</v>
      </c>
      <c r="AL31" s="96">
        <f>ROUNDUP(AL39/0.92,0)</f>
        <v>0</v>
      </c>
      <c r="AM31" s="96">
        <f>ROUNDUP(AM39/0.92,0)</f>
        <v>146</v>
      </c>
      <c r="AN31" s="251"/>
      <c r="AO31" s="227"/>
      <c r="AP31" s="40" t="str">
        <f>B31</f>
        <v>MFJ</v>
      </c>
      <c r="AQ31" s="29" t="str">
        <f t="shared" si="5"/>
        <v>素材納入計画</v>
      </c>
      <c r="AR31" s="41">
        <f t="shared" si="2"/>
        <v>0</v>
      </c>
      <c r="AT31" s="247" t="s">
        <v>59</v>
      </c>
      <c r="AU31" s="60"/>
      <c r="AV31" s="60"/>
      <c r="AW31" s="60"/>
      <c r="AX31" s="60"/>
    </row>
    <row r="32" spans="1:56" ht="19.5" customHeight="1">
      <c r="A32" s="9">
        <v>1</v>
      </c>
      <c r="B32" s="13" t="s">
        <v>13</v>
      </c>
      <c r="C32" s="145" t="s">
        <v>125</v>
      </c>
      <c r="D32" s="154"/>
      <c r="E32" s="35"/>
      <c r="F32" s="310">
        <f t="shared" ref="F32:AJ32" si="22">E32+F31-F33</f>
        <v>0</v>
      </c>
      <c r="G32" s="310">
        <f t="shared" si="22"/>
        <v>0</v>
      </c>
      <c r="H32" s="310">
        <f t="shared" si="22"/>
        <v>0</v>
      </c>
      <c r="I32" s="310">
        <f t="shared" si="22"/>
        <v>0</v>
      </c>
      <c r="J32" s="310">
        <f t="shared" si="22"/>
        <v>0</v>
      </c>
      <c r="K32" s="310">
        <f t="shared" si="22"/>
        <v>0</v>
      </c>
      <c r="L32" s="310">
        <f t="shared" si="22"/>
        <v>0</v>
      </c>
      <c r="M32" s="310">
        <f t="shared" si="22"/>
        <v>0</v>
      </c>
      <c r="N32" s="310">
        <f t="shared" si="22"/>
        <v>0</v>
      </c>
      <c r="O32" s="310">
        <f t="shared" si="22"/>
        <v>0</v>
      </c>
      <c r="P32" s="310">
        <f t="shared" si="22"/>
        <v>0</v>
      </c>
      <c r="Q32" s="310">
        <f t="shared" si="22"/>
        <v>0</v>
      </c>
      <c r="R32" s="310">
        <f t="shared" si="22"/>
        <v>0</v>
      </c>
      <c r="S32" s="310">
        <f t="shared" si="22"/>
        <v>0</v>
      </c>
      <c r="T32" s="310">
        <f t="shared" si="22"/>
        <v>0</v>
      </c>
      <c r="U32" s="310">
        <f t="shared" si="22"/>
        <v>0</v>
      </c>
      <c r="V32" s="310">
        <f t="shared" si="22"/>
        <v>0</v>
      </c>
      <c r="W32" s="310">
        <f t="shared" si="22"/>
        <v>0</v>
      </c>
      <c r="X32" s="310">
        <f t="shared" si="22"/>
        <v>0</v>
      </c>
      <c r="Y32" s="310">
        <f t="shared" si="22"/>
        <v>0</v>
      </c>
      <c r="Z32" s="310">
        <f t="shared" si="22"/>
        <v>0</v>
      </c>
      <c r="AA32" s="310">
        <f t="shared" si="22"/>
        <v>0</v>
      </c>
      <c r="AB32" s="310">
        <f t="shared" si="22"/>
        <v>0</v>
      </c>
      <c r="AC32" s="310">
        <f t="shared" si="22"/>
        <v>0</v>
      </c>
      <c r="AD32" s="310">
        <f t="shared" si="22"/>
        <v>0</v>
      </c>
      <c r="AE32" s="310">
        <f t="shared" si="22"/>
        <v>0</v>
      </c>
      <c r="AF32" s="310">
        <f t="shared" si="22"/>
        <v>0</v>
      </c>
      <c r="AG32" s="310">
        <f t="shared" si="22"/>
        <v>0</v>
      </c>
      <c r="AH32" s="310">
        <f t="shared" si="22"/>
        <v>0</v>
      </c>
      <c r="AI32" s="310">
        <f t="shared" si="22"/>
        <v>0</v>
      </c>
      <c r="AJ32" s="310">
        <f t="shared" si="22"/>
        <v>0</v>
      </c>
      <c r="AK32" s="169">
        <f>AJ32</f>
        <v>0</v>
      </c>
      <c r="AL32" s="31"/>
      <c r="AM32" s="31"/>
      <c r="AO32" s="227"/>
      <c r="AP32" s="42" t="str">
        <f t="shared" ref="AP32:AP45" si="23">AP31</f>
        <v>MFJ</v>
      </c>
      <c r="AQ32" s="14" t="str">
        <f t="shared" si="5"/>
        <v>素材在庫計画</v>
      </c>
      <c r="AR32" s="43">
        <f t="shared" si="2"/>
        <v>0</v>
      </c>
      <c r="AT32" s="246" t="s">
        <v>60</v>
      </c>
      <c r="AU32" s="60"/>
      <c r="AV32" s="60"/>
      <c r="AW32" s="60"/>
      <c r="AX32" s="60"/>
    </row>
    <row r="33" spans="1:56" ht="18.75" customHeight="1">
      <c r="A33" s="9">
        <v>1</v>
      </c>
      <c r="B33" s="26" t="str">
        <f>B32</f>
        <v>塗装なし</v>
      </c>
      <c r="C33" s="135" t="s">
        <v>154</v>
      </c>
      <c r="D33" s="135"/>
      <c r="E33" s="90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17">
        <f>SUM(E33:AJ33)</f>
        <v>0</v>
      </c>
      <c r="AL33" s="122"/>
      <c r="AM33" s="122"/>
      <c r="AN33" s="211"/>
      <c r="AO33" s="227"/>
      <c r="AP33" s="42" t="str">
        <f>AP32</f>
        <v>MFJ</v>
      </c>
      <c r="AQ33" s="16" t="str">
        <f t="shared" si="5"/>
        <v>圧検加工実績</v>
      </c>
      <c r="AR33" s="44">
        <f t="shared" si="2"/>
        <v>0</v>
      </c>
      <c r="AT33" s="248" t="s">
        <v>61</v>
      </c>
      <c r="AU33" s="60"/>
      <c r="AV33" s="60"/>
      <c r="AW33" s="60"/>
      <c r="AX33" s="60"/>
    </row>
    <row r="34" spans="1:56" ht="18.75" customHeight="1">
      <c r="A34" s="9"/>
      <c r="B34" s="26"/>
      <c r="C34" s="425" t="s">
        <v>155</v>
      </c>
      <c r="D34" s="426"/>
      <c r="E34" s="427"/>
      <c r="F34" s="257">
        <f>'102期6月実績確認ﾒｲﾝ (3)'!F33-'102期6月(ﾒｲﾝ) '!F33</f>
        <v>0</v>
      </c>
      <c r="G34" s="257">
        <f>'102期6月実績確認ﾒｲﾝ (3)'!G33-'102期6月(ﾒｲﾝ) '!G33</f>
        <v>-40</v>
      </c>
      <c r="H34" s="257">
        <f>'102期6月実績確認ﾒｲﾝ (3)'!H33-'102期6月(ﾒｲﾝ) '!H33</f>
        <v>-240</v>
      </c>
      <c r="I34" s="257">
        <f>'102期6月実績確認ﾒｲﾝ (3)'!I33-'102期6月(ﾒｲﾝ) '!I33</f>
        <v>-140</v>
      </c>
      <c r="J34" s="257">
        <f>'102期6月実績確認ﾒｲﾝ (3)'!J33-'102期6月(ﾒｲﾝ) '!J33</f>
        <v>0</v>
      </c>
      <c r="K34" s="257">
        <f>'102期6月実績確認ﾒｲﾝ (3)'!K33-'102期6月(ﾒｲﾝ) '!K33</f>
        <v>0</v>
      </c>
      <c r="L34" s="257">
        <f>'102期6月実績確認ﾒｲﾝ (3)'!L33-'102期6月(ﾒｲﾝ) '!L33</f>
        <v>0</v>
      </c>
      <c r="M34" s="257">
        <f>'102期6月実績確認ﾒｲﾝ (3)'!M33-'102期6月(ﾒｲﾝ) '!M33</f>
        <v>0</v>
      </c>
      <c r="N34" s="257">
        <f>'102期6月実績確認ﾒｲﾝ (3)'!N33-'102期6月(ﾒｲﾝ) '!N33</f>
        <v>0</v>
      </c>
      <c r="O34" s="257">
        <f>'102期6月実績確認ﾒｲﾝ (3)'!O33-'102期6月(ﾒｲﾝ) '!O33</f>
        <v>0</v>
      </c>
      <c r="P34" s="257">
        <f>'102期6月実績確認ﾒｲﾝ (3)'!P33-'102期6月(ﾒｲﾝ) '!P33</f>
        <v>0</v>
      </c>
      <c r="Q34" s="257">
        <f>'102期6月実績確認ﾒｲﾝ (3)'!Q33-'102期6月(ﾒｲﾝ) '!Q33</f>
        <v>0</v>
      </c>
      <c r="R34" s="257">
        <f>'102期6月実績確認ﾒｲﾝ (3)'!R33-'102期6月(ﾒｲﾝ) '!R33</f>
        <v>0</v>
      </c>
      <c r="S34" s="257">
        <f>'102期6月実績確認ﾒｲﾝ (3)'!S33-'102期6月(ﾒｲﾝ) '!S33</f>
        <v>0</v>
      </c>
      <c r="T34" s="257">
        <f>'102期6月実績確認ﾒｲﾝ (3)'!T33-'102期6月(ﾒｲﾝ) '!T33</f>
        <v>0</v>
      </c>
      <c r="U34" s="257">
        <f>'102期6月実績確認ﾒｲﾝ (3)'!U33-'102期6月(ﾒｲﾝ) '!U33</f>
        <v>0</v>
      </c>
      <c r="V34" s="257">
        <f>'102期6月実績確認ﾒｲﾝ (3)'!V33-'102期6月(ﾒｲﾝ) '!V33</f>
        <v>0</v>
      </c>
      <c r="W34" s="257">
        <f>'102期6月実績確認ﾒｲﾝ (3)'!W33-'102期6月(ﾒｲﾝ) '!W33</f>
        <v>0</v>
      </c>
      <c r="X34" s="257">
        <f>'102期6月実績確認ﾒｲﾝ (3)'!X33-'102期6月(ﾒｲﾝ) '!X33</f>
        <v>0</v>
      </c>
      <c r="Y34" s="257">
        <f>'102期6月実績確認ﾒｲﾝ (3)'!Y33-'102期6月(ﾒｲﾝ) '!Y33</f>
        <v>0</v>
      </c>
      <c r="Z34" s="257">
        <f>'102期6月実績確認ﾒｲﾝ (3)'!Z33-'102期6月(ﾒｲﾝ) '!Z33</f>
        <v>0</v>
      </c>
      <c r="AA34" s="257">
        <f>'102期6月実績確認ﾒｲﾝ (3)'!AA33-'102期6月(ﾒｲﾝ) '!AA33</f>
        <v>0</v>
      </c>
      <c r="AB34" s="257">
        <f>'102期6月実績確認ﾒｲﾝ (3)'!AB33-'102期6月(ﾒｲﾝ) '!AB33</f>
        <v>0</v>
      </c>
      <c r="AC34" s="257">
        <f>'102期6月実績確認ﾒｲﾝ (3)'!AC33-'102期6月(ﾒｲﾝ) '!AC33</f>
        <v>0</v>
      </c>
      <c r="AD34" s="257">
        <f>'102期6月実績確認ﾒｲﾝ (3)'!AD33-'102期6月(ﾒｲﾝ) '!AD33</f>
        <v>0</v>
      </c>
      <c r="AE34" s="257">
        <f>'102期6月実績確認ﾒｲﾝ (3)'!AE33-'102期6月(ﾒｲﾝ) '!AE33</f>
        <v>0</v>
      </c>
      <c r="AF34" s="257">
        <f>'102期6月実績確認ﾒｲﾝ (3)'!AF33-'102期6月(ﾒｲﾝ) '!AF33</f>
        <v>0</v>
      </c>
      <c r="AG34" s="257">
        <f>'102期6月実績確認ﾒｲﾝ (3)'!AG33-'102期6月(ﾒｲﾝ) '!AG33</f>
        <v>0</v>
      </c>
      <c r="AH34" s="257">
        <f>'102期6月実績確認ﾒｲﾝ (3)'!AH33-'102期6月(ﾒｲﾝ) '!AH33</f>
        <v>0</v>
      </c>
      <c r="AI34" s="257">
        <f>'102期6月実績確認ﾒｲﾝ (3)'!AI33-'102期6月(ﾒｲﾝ) '!AI33</f>
        <v>0</v>
      </c>
      <c r="AJ34" s="257">
        <f>'102期6月実績確認ﾒｲﾝ (3)'!AJ33-'102期6月(ﾒｲﾝ) '!AJ33</f>
        <v>0</v>
      </c>
      <c r="AK34" s="428">
        <f>SUM(F34:AJ34)</f>
        <v>-420</v>
      </c>
      <c r="AL34" s="429"/>
      <c r="AM34" s="429"/>
      <c r="AN34" s="422"/>
      <c r="AO34" s="227"/>
      <c r="AP34" s="42"/>
      <c r="AQ34" s="430"/>
      <c r="AR34" s="431"/>
      <c r="AT34" s="248"/>
      <c r="AU34" s="60"/>
      <c r="AV34" s="60"/>
      <c r="AW34" s="60"/>
      <c r="AX34" s="60"/>
    </row>
    <row r="35" spans="1:56" ht="18.75" customHeight="1">
      <c r="A35" s="9">
        <v>0</v>
      </c>
      <c r="B35" s="23" t="str">
        <f>B33</f>
        <v>塗装なし</v>
      </c>
      <c r="C35" s="146" t="s">
        <v>15</v>
      </c>
      <c r="D35" s="147">
        <v>0.08</v>
      </c>
      <c r="E35" s="80"/>
      <c r="F35" s="175">
        <f t="shared" ref="F35:AJ35" si="24">ROUND(F33*$D35,0)</f>
        <v>0</v>
      </c>
      <c r="G35" s="175">
        <f t="shared" si="24"/>
        <v>0</v>
      </c>
      <c r="H35" s="175">
        <f t="shared" si="24"/>
        <v>0</v>
      </c>
      <c r="I35" s="175">
        <f t="shared" si="24"/>
        <v>0</v>
      </c>
      <c r="J35" s="175">
        <f t="shared" si="24"/>
        <v>0</v>
      </c>
      <c r="K35" s="175">
        <f t="shared" si="24"/>
        <v>0</v>
      </c>
      <c r="L35" s="175">
        <f t="shared" si="24"/>
        <v>0</v>
      </c>
      <c r="M35" s="175">
        <f t="shared" si="24"/>
        <v>0</v>
      </c>
      <c r="N35" s="175">
        <f t="shared" si="24"/>
        <v>0</v>
      </c>
      <c r="O35" s="175">
        <f t="shared" si="24"/>
        <v>0</v>
      </c>
      <c r="P35" s="175">
        <f t="shared" si="24"/>
        <v>0</v>
      </c>
      <c r="Q35" s="175">
        <f t="shared" si="24"/>
        <v>0</v>
      </c>
      <c r="R35" s="175">
        <f t="shared" si="24"/>
        <v>0</v>
      </c>
      <c r="S35" s="175">
        <f t="shared" si="24"/>
        <v>0</v>
      </c>
      <c r="T35" s="175">
        <f t="shared" si="24"/>
        <v>0</v>
      </c>
      <c r="U35" s="175">
        <f t="shared" si="24"/>
        <v>0</v>
      </c>
      <c r="V35" s="175">
        <f t="shared" si="24"/>
        <v>0</v>
      </c>
      <c r="W35" s="175">
        <f t="shared" si="24"/>
        <v>0</v>
      </c>
      <c r="X35" s="175">
        <f t="shared" si="24"/>
        <v>0</v>
      </c>
      <c r="Y35" s="175">
        <f t="shared" si="24"/>
        <v>0</v>
      </c>
      <c r="Z35" s="175">
        <f t="shared" si="24"/>
        <v>0</v>
      </c>
      <c r="AA35" s="175">
        <f t="shared" si="24"/>
        <v>0</v>
      </c>
      <c r="AB35" s="175">
        <f t="shared" si="24"/>
        <v>0</v>
      </c>
      <c r="AC35" s="175">
        <f t="shared" si="24"/>
        <v>0</v>
      </c>
      <c r="AD35" s="175">
        <f t="shared" si="24"/>
        <v>0</v>
      </c>
      <c r="AE35" s="175">
        <f t="shared" si="24"/>
        <v>0</v>
      </c>
      <c r="AF35" s="175">
        <f t="shared" si="24"/>
        <v>0</v>
      </c>
      <c r="AG35" s="175">
        <f t="shared" si="24"/>
        <v>0</v>
      </c>
      <c r="AH35" s="175">
        <f t="shared" si="24"/>
        <v>0</v>
      </c>
      <c r="AI35" s="175">
        <f t="shared" si="24"/>
        <v>0</v>
      </c>
      <c r="AJ35" s="175">
        <f t="shared" si="24"/>
        <v>0</v>
      </c>
      <c r="AK35" s="128">
        <f>SUM(F35:AJ35)</f>
        <v>0</v>
      </c>
      <c r="AL35" s="31"/>
      <c r="AM35" s="31"/>
      <c r="AO35" s="227">
        <v>22</v>
      </c>
      <c r="AP35" s="42" t="str">
        <f>AP33</f>
        <v>MFJ</v>
      </c>
      <c r="AQ35" s="17" t="str">
        <f t="shared" si="5"/>
        <v>一次漏れ数</v>
      </c>
      <c r="AR35" s="45">
        <f t="shared" si="2"/>
        <v>0</v>
      </c>
      <c r="AT35" s="246" t="s">
        <v>60</v>
      </c>
      <c r="AU35" s="60"/>
      <c r="AV35" s="60"/>
      <c r="AW35" s="60"/>
      <c r="AX35" s="60"/>
    </row>
    <row r="36" spans="1:56" ht="18.75" customHeight="1">
      <c r="A36" s="9">
        <v>0</v>
      </c>
      <c r="B36" s="23" t="str">
        <f>B35</f>
        <v>塗装なし</v>
      </c>
      <c r="C36" s="148" t="s">
        <v>16</v>
      </c>
      <c r="D36" s="149"/>
      <c r="E36" s="66"/>
      <c r="F36" s="176">
        <f t="shared" ref="F36:AJ36" si="25">E36+F35-F37</f>
        <v>0</v>
      </c>
      <c r="G36" s="176">
        <f t="shared" si="25"/>
        <v>0</v>
      </c>
      <c r="H36" s="176">
        <f t="shared" si="25"/>
        <v>0</v>
      </c>
      <c r="I36" s="176">
        <f t="shared" si="25"/>
        <v>0</v>
      </c>
      <c r="J36" s="176">
        <f t="shared" si="25"/>
        <v>0</v>
      </c>
      <c r="K36" s="176">
        <f t="shared" si="25"/>
        <v>0</v>
      </c>
      <c r="L36" s="176">
        <f t="shared" si="25"/>
        <v>0</v>
      </c>
      <c r="M36" s="176">
        <f t="shared" si="25"/>
        <v>0</v>
      </c>
      <c r="N36" s="176">
        <f t="shared" si="25"/>
        <v>0</v>
      </c>
      <c r="O36" s="176">
        <f t="shared" si="25"/>
        <v>0</v>
      </c>
      <c r="P36" s="176">
        <f t="shared" si="25"/>
        <v>0</v>
      </c>
      <c r="Q36" s="176">
        <f t="shared" si="25"/>
        <v>0</v>
      </c>
      <c r="R36" s="176">
        <f t="shared" si="25"/>
        <v>0</v>
      </c>
      <c r="S36" s="176">
        <f t="shared" si="25"/>
        <v>0</v>
      </c>
      <c r="T36" s="176">
        <f t="shared" si="25"/>
        <v>0</v>
      </c>
      <c r="U36" s="176">
        <f t="shared" si="25"/>
        <v>0</v>
      </c>
      <c r="V36" s="176">
        <f t="shared" si="25"/>
        <v>0</v>
      </c>
      <c r="W36" s="176">
        <f t="shared" si="25"/>
        <v>0</v>
      </c>
      <c r="X36" s="176">
        <f t="shared" si="25"/>
        <v>0</v>
      </c>
      <c r="Y36" s="176">
        <f t="shared" si="25"/>
        <v>0</v>
      </c>
      <c r="Z36" s="176">
        <f t="shared" si="25"/>
        <v>0</v>
      </c>
      <c r="AA36" s="176">
        <f t="shared" si="25"/>
        <v>0</v>
      </c>
      <c r="AB36" s="176">
        <f t="shared" si="25"/>
        <v>0</v>
      </c>
      <c r="AC36" s="176">
        <f t="shared" si="25"/>
        <v>0</v>
      </c>
      <c r="AD36" s="176">
        <f t="shared" si="25"/>
        <v>0</v>
      </c>
      <c r="AE36" s="176">
        <f t="shared" si="25"/>
        <v>0</v>
      </c>
      <c r="AF36" s="176">
        <f t="shared" si="25"/>
        <v>0</v>
      </c>
      <c r="AG36" s="176">
        <f t="shared" si="25"/>
        <v>0</v>
      </c>
      <c r="AH36" s="176">
        <f t="shared" si="25"/>
        <v>0</v>
      </c>
      <c r="AI36" s="176">
        <f t="shared" si="25"/>
        <v>0</v>
      </c>
      <c r="AJ36" s="176">
        <f t="shared" si="25"/>
        <v>0</v>
      </c>
      <c r="AK36" s="129">
        <f>AJ36</f>
        <v>0</v>
      </c>
      <c r="AL36" s="31"/>
      <c r="AM36" s="31"/>
      <c r="AO36" s="227">
        <v>22</v>
      </c>
      <c r="AP36" s="42" t="str">
        <f t="shared" si="23"/>
        <v>MFJ</v>
      </c>
      <c r="AQ36" s="18" t="str">
        <f t="shared" si="5"/>
        <v>一次漏れ在庫</v>
      </c>
      <c r="AR36" s="46">
        <f t="shared" si="2"/>
        <v>0</v>
      </c>
      <c r="AT36" s="246" t="s">
        <v>60</v>
      </c>
      <c r="AU36" s="60"/>
      <c r="AV36" s="60"/>
      <c r="AW36" s="60"/>
      <c r="AX36" s="60"/>
    </row>
    <row r="37" spans="1:56" ht="18.75" customHeight="1">
      <c r="A37" s="9">
        <v>0</v>
      </c>
      <c r="B37" s="23" t="str">
        <f>B36</f>
        <v>塗装なし</v>
      </c>
      <c r="C37" s="148" t="s">
        <v>17</v>
      </c>
      <c r="D37" s="149"/>
      <c r="E37" s="80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29">
        <f>SUM(F37:AJ37)</f>
        <v>0</v>
      </c>
      <c r="AL37" s="31"/>
      <c r="AM37" s="31"/>
      <c r="AO37" s="227">
        <v>0</v>
      </c>
      <c r="AP37" s="42" t="str">
        <f t="shared" si="23"/>
        <v>MFJ</v>
      </c>
      <c r="AQ37" s="18" t="str">
        <f t="shared" si="5"/>
        <v>二次圧検計画</v>
      </c>
      <c r="AR37" s="46">
        <f t="shared" si="2"/>
        <v>0</v>
      </c>
      <c r="AT37" s="246" t="s">
        <v>60</v>
      </c>
      <c r="AU37" s="60"/>
      <c r="AV37" s="60"/>
      <c r="AW37" s="60"/>
      <c r="AX37" s="60"/>
    </row>
    <row r="38" spans="1:56" ht="18.75" customHeight="1">
      <c r="A38" s="9">
        <v>0</v>
      </c>
      <c r="B38" s="23" t="str">
        <f>B37</f>
        <v>塗装なし</v>
      </c>
      <c r="C38" s="150" t="s">
        <v>18</v>
      </c>
      <c r="D38" s="151">
        <v>0.5</v>
      </c>
      <c r="E38" s="81"/>
      <c r="F38" s="177">
        <f t="shared" ref="F38:AJ38" si="26">ROUND(F37*$D38,0)</f>
        <v>0</v>
      </c>
      <c r="G38" s="177">
        <f t="shared" si="26"/>
        <v>0</v>
      </c>
      <c r="H38" s="177">
        <f t="shared" si="26"/>
        <v>0</v>
      </c>
      <c r="I38" s="177">
        <f t="shared" si="26"/>
        <v>0</v>
      </c>
      <c r="J38" s="177">
        <f t="shared" si="26"/>
        <v>0</v>
      </c>
      <c r="K38" s="177">
        <f t="shared" si="26"/>
        <v>0</v>
      </c>
      <c r="L38" s="177">
        <f t="shared" si="26"/>
        <v>0</v>
      </c>
      <c r="M38" s="177">
        <f t="shared" si="26"/>
        <v>0</v>
      </c>
      <c r="N38" s="177">
        <f t="shared" si="26"/>
        <v>0</v>
      </c>
      <c r="O38" s="177">
        <f t="shared" si="26"/>
        <v>0</v>
      </c>
      <c r="P38" s="177">
        <f t="shared" si="26"/>
        <v>0</v>
      </c>
      <c r="Q38" s="177">
        <f t="shared" si="26"/>
        <v>0</v>
      </c>
      <c r="R38" s="177">
        <f t="shared" si="26"/>
        <v>0</v>
      </c>
      <c r="S38" s="177">
        <f t="shared" si="26"/>
        <v>0</v>
      </c>
      <c r="T38" s="177">
        <f t="shared" si="26"/>
        <v>0</v>
      </c>
      <c r="U38" s="177">
        <f t="shared" si="26"/>
        <v>0</v>
      </c>
      <c r="V38" s="177">
        <f t="shared" si="26"/>
        <v>0</v>
      </c>
      <c r="W38" s="177">
        <f t="shared" si="26"/>
        <v>0</v>
      </c>
      <c r="X38" s="177">
        <f t="shared" si="26"/>
        <v>0</v>
      </c>
      <c r="Y38" s="177">
        <f t="shared" si="26"/>
        <v>0</v>
      </c>
      <c r="Z38" s="177">
        <f t="shared" si="26"/>
        <v>0</v>
      </c>
      <c r="AA38" s="177">
        <f t="shared" si="26"/>
        <v>0</v>
      </c>
      <c r="AB38" s="177">
        <f t="shared" si="26"/>
        <v>0</v>
      </c>
      <c r="AC38" s="177">
        <f t="shared" si="26"/>
        <v>0</v>
      </c>
      <c r="AD38" s="177">
        <f t="shared" si="26"/>
        <v>0</v>
      </c>
      <c r="AE38" s="177">
        <f t="shared" si="26"/>
        <v>0</v>
      </c>
      <c r="AF38" s="177">
        <f t="shared" si="26"/>
        <v>0</v>
      </c>
      <c r="AG38" s="177">
        <f t="shared" si="26"/>
        <v>0</v>
      </c>
      <c r="AH38" s="177">
        <f t="shared" si="26"/>
        <v>0</v>
      </c>
      <c r="AI38" s="177">
        <f t="shared" si="26"/>
        <v>0</v>
      </c>
      <c r="AJ38" s="177">
        <f t="shared" si="26"/>
        <v>0</v>
      </c>
      <c r="AK38" s="130">
        <f>SUM(F38:AJ38)</f>
        <v>0</v>
      </c>
      <c r="AL38" s="31"/>
      <c r="AM38" s="31"/>
      <c r="AO38" s="227">
        <v>0</v>
      </c>
      <c r="AP38" s="42" t="str">
        <f t="shared" si="23"/>
        <v>MFJ</v>
      </c>
      <c r="AQ38" s="14" t="str">
        <f t="shared" si="5"/>
        <v>二次漏れ数（廃却）</v>
      </c>
      <c r="AR38" s="47">
        <f t="shared" si="2"/>
        <v>0</v>
      </c>
      <c r="AT38" s="246" t="s">
        <v>60</v>
      </c>
      <c r="AU38" s="60"/>
      <c r="AV38" s="60"/>
      <c r="AW38" s="60"/>
      <c r="AX38" s="60"/>
    </row>
    <row r="39" spans="1:56" ht="18.75" customHeight="1">
      <c r="A39" s="9">
        <v>1</v>
      </c>
      <c r="B39" s="23" t="str">
        <f>B38</f>
        <v>塗装なし</v>
      </c>
      <c r="C39" s="135" t="s">
        <v>156</v>
      </c>
      <c r="D39" s="136">
        <f>1-D35</f>
        <v>0.92</v>
      </c>
      <c r="E39" s="90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17">
        <f>SUM(E39:AJ39)</f>
        <v>0</v>
      </c>
      <c r="AL39" s="82">
        <f>ROUNDUP(AY39*1.1,0)</f>
        <v>0</v>
      </c>
      <c r="AM39" s="82">
        <f>ROUNDUP(AZ39*1.1,0)</f>
        <v>134</v>
      </c>
      <c r="AN39" s="211"/>
      <c r="AO39" s="227"/>
      <c r="AP39" s="42" t="str">
        <f t="shared" si="23"/>
        <v>MFJ</v>
      </c>
      <c r="AQ39" s="11" t="str">
        <f t="shared" si="5"/>
        <v>Ｌ３加工実績</v>
      </c>
      <c r="AR39" s="48">
        <f t="shared" si="2"/>
        <v>0</v>
      </c>
      <c r="AT39" s="248" t="s">
        <v>61</v>
      </c>
      <c r="AU39" s="60"/>
      <c r="AV39" s="60"/>
      <c r="AW39" s="60"/>
      <c r="AX39" s="60"/>
      <c r="AY39" s="12">
        <v>0</v>
      </c>
      <c r="AZ39" s="12">
        <f>AZ374</f>
        <v>121</v>
      </c>
    </row>
    <row r="40" spans="1:56" ht="18.75" customHeight="1">
      <c r="A40" s="9"/>
      <c r="B40" s="23"/>
      <c r="C40" s="425" t="s">
        <v>155</v>
      </c>
      <c r="D40" s="426"/>
      <c r="E40" s="427"/>
      <c r="F40" s="257">
        <f>'102期6月実績確認ﾒｲﾝ (3)'!F39-'102期6月(ﾒｲﾝ) '!F38</f>
        <v>0</v>
      </c>
      <c r="G40" s="257">
        <f>'102期6月実績確認ﾒｲﾝ (3)'!G39-'102期6月(ﾒｲﾝ) '!G38</f>
        <v>-34</v>
      </c>
      <c r="H40" s="257">
        <f>'102期6月実績確認ﾒｲﾝ (3)'!H39-'102期6月(ﾒｲﾝ) '!H38</f>
        <v>-221</v>
      </c>
      <c r="I40" s="257">
        <f>'102期6月実績確認ﾒｲﾝ (3)'!I39-'102期6月(ﾒｲﾝ) '!I38</f>
        <v>-122</v>
      </c>
      <c r="J40" s="257">
        <f>'102期6月実績確認ﾒｲﾝ (3)'!J39-'102期6月(ﾒｲﾝ) '!J38</f>
        <v>0</v>
      </c>
      <c r="K40" s="257">
        <f>'102期6月実績確認ﾒｲﾝ (3)'!K39-'102期6月(ﾒｲﾝ) '!K38</f>
        <v>0</v>
      </c>
      <c r="L40" s="257">
        <f>'102期6月実績確認ﾒｲﾝ (3)'!L39-'102期6月(ﾒｲﾝ) '!L38</f>
        <v>0</v>
      </c>
      <c r="M40" s="257">
        <f>'102期6月実績確認ﾒｲﾝ (3)'!M39-'102期6月(ﾒｲﾝ) '!M38</f>
        <v>0</v>
      </c>
      <c r="N40" s="257">
        <f>'102期6月実績確認ﾒｲﾝ (3)'!N39-'102期6月(ﾒｲﾝ) '!N38</f>
        <v>0</v>
      </c>
      <c r="O40" s="257">
        <f>'102期6月実績確認ﾒｲﾝ (3)'!O39-'102期6月(ﾒｲﾝ) '!O38</f>
        <v>0</v>
      </c>
      <c r="P40" s="257">
        <f>'102期6月実績確認ﾒｲﾝ (3)'!P39-'102期6月(ﾒｲﾝ) '!P38</f>
        <v>0</v>
      </c>
      <c r="Q40" s="257">
        <f>'102期6月実績確認ﾒｲﾝ (3)'!Q39-'102期6月(ﾒｲﾝ) '!Q38</f>
        <v>0</v>
      </c>
      <c r="R40" s="257">
        <f>'102期6月実績確認ﾒｲﾝ (3)'!R39-'102期6月(ﾒｲﾝ) '!R38</f>
        <v>0</v>
      </c>
      <c r="S40" s="257">
        <f>'102期6月実績確認ﾒｲﾝ (3)'!S39-'102期6月(ﾒｲﾝ) '!S38</f>
        <v>0</v>
      </c>
      <c r="T40" s="257">
        <f>'102期6月実績確認ﾒｲﾝ (3)'!T39-'102期6月(ﾒｲﾝ) '!T38</f>
        <v>0</v>
      </c>
      <c r="U40" s="257">
        <f>'102期6月実績確認ﾒｲﾝ (3)'!U39-'102期6月(ﾒｲﾝ) '!U38</f>
        <v>0</v>
      </c>
      <c r="V40" s="257">
        <f>'102期6月実績確認ﾒｲﾝ (3)'!V39-'102期6月(ﾒｲﾝ) '!V38</f>
        <v>0</v>
      </c>
      <c r="W40" s="257">
        <f>'102期6月実績確認ﾒｲﾝ (3)'!W39-'102期6月(ﾒｲﾝ) '!W38</f>
        <v>0</v>
      </c>
      <c r="X40" s="257">
        <f>'102期6月実績確認ﾒｲﾝ (3)'!X39-'102期6月(ﾒｲﾝ) '!X38</f>
        <v>0</v>
      </c>
      <c r="Y40" s="257">
        <f>'102期6月実績確認ﾒｲﾝ (3)'!Y39-'102期6月(ﾒｲﾝ) '!Y38</f>
        <v>0</v>
      </c>
      <c r="Z40" s="257">
        <f>'102期6月実績確認ﾒｲﾝ (3)'!Z39-'102期6月(ﾒｲﾝ) '!Z38</f>
        <v>0</v>
      </c>
      <c r="AA40" s="257">
        <f>'102期6月実績確認ﾒｲﾝ (3)'!AA39-'102期6月(ﾒｲﾝ) '!AA38</f>
        <v>0</v>
      </c>
      <c r="AB40" s="257">
        <f>'102期6月実績確認ﾒｲﾝ (3)'!AB39-'102期6月(ﾒｲﾝ) '!AB38</f>
        <v>0</v>
      </c>
      <c r="AC40" s="257">
        <f>'102期6月実績確認ﾒｲﾝ (3)'!AC39-'102期6月(ﾒｲﾝ) '!AC38</f>
        <v>0</v>
      </c>
      <c r="AD40" s="257">
        <f>'102期6月実績確認ﾒｲﾝ (3)'!AD39-'102期6月(ﾒｲﾝ) '!AD38</f>
        <v>0</v>
      </c>
      <c r="AE40" s="257">
        <f>'102期6月実績確認ﾒｲﾝ (3)'!AE39-'102期6月(ﾒｲﾝ) '!AE38</f>
        <v>0</v>
      </c>
      <c r="AF40" s="257">
        <f>'102期6月実績確認ﾒｲﾝ (3)'!AF39-'102期6月(ﾒｲﾝ) '!AF38</f>
        <v>0</v>
      </c>
      <c r="AG40" s="257">
        <f>'102期6月実績確認ﾒｲﾝ (3)'!AG39-'102期6月(ﾒｲﾝ) '!AG38</f>
        <v>0</v>
      </c>
      <c r="AH40" s="257">
        <f>'102期6月実績確認ﾒｲﾝ (3)'!AH39-'102期6月(ﾒｲﾝ) '!AH38</f>
        <v>0</v>
      </c>
      <c r="AI40" s="257">
        <f>'102期6月実績確認ﾒｲﾝ (3)'!AI39-'102期6月(ﾒｲﾝ) '!AI38</f>
        <v>0</v>
      </c>
      <c r="AJ40" s="257">
        <f>'102期6月実績確認ﾒｲﾝ (3)'!AJ39-'102期6月(ﾒｲﾝ) '!AJ38</f>
        <v>0</v>
      </c>
      <c r="AK40" s="428">
        <f>SUM(F40:AJ40)</f>
        <v>-377</v>
      </c>
      <c r="AL40" s="432"/>
      <c r="AM40" s="432"/>
      <c r="AN40" s="422"/>
      <c r="AO40" s="227"/>
      <c r="AP40" s="42"/>
      <c r="AQ40" s="11"/>
      <c r="AR40" s="48"/>
      <c r="AT40" s="248"/>
      <c r="AU40" s="60"/>
      <c r="AV40" s="60"/>
      <c r="AW40" s="60"/>
      <c r="AX40" s="60"/>
      <c r="AY40" s="12"/>
      <c r="AZ40" s="12"/>
    </row>
    <row r="41" spans="1:56" ht="18.75" customHeight="1">
      <c r="A41" s="9">
        <v>1</v>
      </c>
      <c r="B41" s="10" t="s">
        <v>35</v>
      </c>
      <c r="C41" s="109" t="s">
        <v>20</v>
      </c>
      <c r="D41" s="109"/>
      <c r="E41" s="77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04">
        <f>SUM(F41:AJ41)</f>
        <v>0</v>
      </c>
      <c r="AL41" s="110"/>
      <c r="AM41" s="110"/>
      <c r="AN41" s="207"/>
      <c r="AO41" s="227"/>
      <c r="AP41" s="42" t="str">
        <f>AP39</f>
        <v>MFJ</v>
      </c>
      <c r="AQ41" s="19" t="str">
        <f t="shared" si="5"/>
        <v>組立計画</v>
      </c>
      <c r="AR41" s="49">
        <f t="shared" si="2"/>
        <v>0</v>
      </c>
      <c r="AT41" s="63" t="s">
        <v>62</v>
      </c>
      <c r="AU41" s="60"/>
      <c r="AV41" s="60"/>
      <c r="AW41" s="60"/>
      <c r="AX41" s="60"/>
    </row>
    <row r="42" spans="1:56" ht="18.75" customHeight="1">
      <c r="A42" s="9">
        <v>1</v>
      </c>
      <c r="B42" s="23" t="str">
        <f>B31</f>
        <v>MFJ</v>
      </c>
      <c r="C42" s="111" t="s">
        <v>66</v>
      </c>
      <c r="D42" s="111"/>
      <c r="E42" s="74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07">
        <f>SUM(F42:AJ42)</f>
        <v>0</v>
      </c>
      <c r="AL42" s="108"/>
      <c r="AM42" s="108"/>
      <c r="AN42" s="207"/>
      <c r="AO42" s="227"/>
      <c r="AP42" s="42" t="str">
        <f t="shared" si="23"/>
        <v>MFJ</v>
      </c>
      <c r="AQ42" s="20" t="str">
        <f t="shared" si="5"/>
        <v>ＳＰ</v>
      </c>
      <c r="AR42" s="50">
        <f t="shared" si="2"/>
        <v>0</v>
      </c>
      <c r="AT42" s="63" t="s">
        <v>62</v>
      </c>
      <c r="AU42" s="60"/>
      <c r="AV42" s="60"/>
      <c r="AW42" s="60"/>
      <c r="AX42" s="60"/>
    </row>
    <row r="43" spans="1:56" ht="18.75" customHeight="1">
      <c r="A43" s="9">
        <v>1</v>
      </c>
      <c r="B43" s="13" t="s">
        <v>44</v>
      </c>
      <c r="C43" s="152" t="s">
        <v>21</v>
      </c>
      <c r="D43" s="152"/>
      <c r="E43" s="67"/>
      <c r="F43" s="180">
        <f t="shared" ref="F43:AJ43" si="27">SUBTOTAL(9,L41:L42)</f>
        <v>0</v>
      </c>
      <c r="G43" s="180">
        <f t="shared" si="27"/>
        <v>0</v>
      </c>
      <c r="H43" s="180">
        <f t="shared" si="27"/>
        <v>0</v>
      </c>
      <c r="I43" s="180">
        <f t="shared" si="27"/>
        <v>0</v>
      </c>
      <c r="J43" s="180">
        <f t="shared" si="27"/>
        <v>0</v>
      </c>
      <c r="K43" s="180">
        <f t="shared" si="27"/>
        <v>0</v>
      </c>
      <c r="L43" s="180">
        <f t="shared" si="27"/>
        <v>0</v>
      </c>
      <c r="M43" s="180">
        <f t="shared" si="27"/>
        <v>0</v>
      </c>
      <c r="N43" s="180">
        <f t="shared" si="27"/>
        <v>0</v>
      </c>
      <c r="O43" s="180">
        <f t="shared" si="27"/>
        <v>0</v>
      </c>
      <c r="P43" s="180">
        <f t="shared" si="27"/>
        <v>0</v>
      </c>
      <c r="Q43" s="180">
        <f t="shared" si="27"/>
        <v>0</v>
      </c>
      <c r="R43" s="180">
        <f t="shared" si="27"/>
        <v>0</v>
      </c>
      <c r="S43" s="180">
        <f t="shared" si="27"/>
        <v>0</v>
      </c>
      <c r="T43" s="180">
        <f t="shared" si="27"/>
        <v>0</v>
      </c>
      <c r="U43" s="180">
        <f t="shared" si="27"/>
        <v>0</v>
      </c>
      <c r="V43" s="180">
        <f t="shared" si="27"/>
        <v>0</v>
      </c>
      <c r="W43" s="180">
        <f t="shared" si="27"/>
        <v>0</v>
      </c>
      <c r="X43" s="180">
        <f t="shared" si="27"/>
        <v>0</v>
      </c>
      <c r="Y43" s="180">
        <f t="shared" si="27"/>
        <v>0</v>
      </c>
      <c r="Z43" s="180">
        <f t="shared" si="27"/>
        <v>0</v>
      </c>
      <c r="AA43" s="180">
        <f t="shared" si="27"/>
        <v>0</v>
      </c>
      <c r="AB43" s="180">
        <f t="shared" si="27"/>
        <v>0</v>
      </c>
      <c r="AC43" s="180">
        <f t="shared" si="27"/>
        <v>0</v>
      </c>
      <c r="AD43" s="180">
        <f t="shared" si="27"/>
        <v>0</v>
      </c>
      <c r="AE43" s="180">
        <f t="shared" si="27"/>
        <v>0</v>
      </c>
      <c r="AF43" s="180">
        <f t="shared" si="27"/>
        <v>0</v>
      </c>
      <c r="AG43" s="180">
        <f t="shared" si="27"/>
        <v>0</v>
      </c>
      <c r="AH43" s="180">
        <f t="shared" si="27"/>
        <v>0</v>
      </c>
      <c r="AI43" s="180">
        <f t="shared" si="27"/>
        <v>0</v>
      </c>
      <c r="AJ43" s="180">
        <f t="shared" si="27"/>
        <v>0</v>
      </c>
      <c r="AK43" s="131">
        <f>SUM(F43:AJ43)</f>
        <v>0</v>
      </c>
      <c r="AL43" s="31"/>
      <c r="AM43" s="31"/>
      <c r="AO43" s="227"/>
      <c r="AP43" s="42" t="str">
        <f t="shared" si="23"/>
        <v>MFJ</v>
      </c>
      <c r="AQ43" s="21" t="str">
        <f t="shared" si="5"/>
        <v>解体</v>
      </c>
      <c r="AR43" s="51">
        <f t="shared" si="2"/>
        <v>0</v>
      </c>
      <c r="AT43" s="246" t="s">
        <v>60</v>
      </c>
      <c r="AU43" s="60"/>
      <c r="AV43" s="60"/>
      <c r="AW43" s="60"/>
      <c r="AX43" s="60"/>
    </row>
    <row r="44" spans="1:56" ht="18.75" customHeight="1">
      <c r="A44" s="9">
        <v>1</v>
      </c>
      <c r="B44" s="30" t="s">
        <v>49</v>
      </c>
      <c r="C44" s="153" t="s">
        <v>22</v>
      </c>
      <c r="D44" s="153"/>
      <c r="E44" s="68"/>
      <c r="F44" s="181">
        <f t="shared" ref="F44:AJ44" si="28">E44+F39-F43</f>
        <v>0</v>
      </c>
      <c r="G44" s="181">
        <f t="shared" si="28"/>
        <v>0</v>
      </c>
      <c r="H44" s="181">
        <f t="shared" si="28"/>
        <v>0</v>
      </c>
      <c r="I44" s="181">
        <f t="shared" si="28"/>
        <v>0</v>
      </c>
      <c r="J44" s="181">
        <f t="shared" si="28"/>
        <v>0</v>
      </c>
      <c r="K44" s="181">
        <f t="shared" si="28"/>
        <v>0</v>
      </c>
      <c r="L44" s="181">
        <f t="shared" si="28"/>
        <v>0</v>
      </c>
      <c r="M44" s="181">
        <f t="shared" si="28"/>
        <v>0</v>
      </c>
      <c r="N44" s="181">
        <f t="shared" si="28"/>
        <v>0</v>
      </c>
      <c r="O44" s="181">
        <f t="shared" si="28"/>
        <v>0</v>
      </c>
      <c r="P44" s="181">
        <f t="shared" si="28"/>
        <v>0</v>
      </c>
      <c r="Q44" s="181">
        <f t="shared" si="28"/>
        <v>0</v>
      </c>
      <c r="R44" s="181">
        <f t="shared" si="28"/>
        <v>0</v>
      </c>
      <c r="S44" s="181">
        <f t="shared" si="28"/>
        <v>0</v>
      </c>
      <c r="T44" s="181">
        <f t="shared" si="28"/>
        <v>0</v>
      </c>
      <c r="U44" s="181">
        <f t="shared" si="28"/>
        <v>0</v>
      </c>
      <c r="V44" s="181">
        <f t="shared" si="28"/>
        <v>0</v>
      </c>
      <c r="W44" s="181">
        <f t="shared" si="28"/>
        <v>0</v>
      </c>
      <c r="X44" s="181">
        <f t="shared" si="28"/>
        <v>0</v>
      </c>
      <c r="Y44" s="181">
        <f t="shared" si="28"/>
        <v>0</v>
      </c>
      <c r="Z44" s="181">
        <f t="shared" si="28"/>
        <v>0</v>
      </c>
      <c r="AA44" s="181">
        <f t="shared" si="28"/>
        <v>0</v>
      </c>
      <c r="AB44" s="181">
        <f t="shared" si="28"/>
        <v>0</v>
      </c>
      <c r="AC44" s="181">
        <f t="shared" si="28"/>
        <v>0</v>
      </c>
      <c r="AD44" s="181">
        <f t="shared" si="28"/>
        <v>0</v>
      </c>
      <c r="AE44" s="181">
        <f t="shared" si="28"/>
        <v>0</v>
      </c>
      <c r="AF44" s="181">
        <f t="shared" si="28"/>
        <v>0</v>
      </c>
      <c r="AG44" s="181">
        <f t="shared" si="28"/>
        <v>0</v>
      </c>
      <c r="AH44" s="181">
        <f t="shared" si="28"/>
        <v>0</v>
      </c>
      <c r="AI44" s="181">
        <f t="shared" si="28"/>
        <v>0</v>
      </c>
      <c r="AJ44" s="181">
        <f t="shared" si="28"/>
        <v>0</v>
      </c>
      <c r="AK44" s="132"/>
      <c r="AL44" s="31"/>
      <c r="AM44" s="31"/>
      <c r="AO44" s="227"/>
      <c r="AP44" s="42" t="str">
        <f t="shared" si="23"/>
        <v>MFJ</v>
      </c>
      <c r="AQ44" s="22" t="str">
        <f t="shared" si="5"/>
        <v>解体在庫</v>
      </c>
      <c r="AR44" s="52">
        <f t="shared" si="2"/>
        <v>0</v>
      </c>
      <c r="AT44" s="246" t="s">
        <v>60</v>
      </c>
      <c r="AU44" s="60"/>
      <c r="AV44" s="60"/>
      <c r="AW44" s="60"/>
      <c r="AX44" s="60"/>
    </row>
    <row r="45" spans="1:56" ht="19.5" customHeight="1" thickBot="1">
      <c r="A45" s="9">
        <v>1</v>
      </c>
      <c r="B45" s="85" t="s">
        <v>50</v>
      </c>
      <c r="C45" s="214" t="s">
        <v>23</v>
      </c>
      <c r="D45" s="270"/>
      <c r="E45" s="215"/>
      <c r="F45" s="216">
        <f t="shared" ref="F45:AJ45" si="29">E45+F39-F41-F42</f>
        <v>0</v>
      </c>
      <c r="G45" s="216">
        <f t="shared" si="29"/>
        <v>0</v>
      </c>
      <c r="H45" s="216">
        <f t="shared" si="29"/>
        <v>0</v>
      </c>
      <c r="I45" s="216">
        <f t="shared" si="29"/>
        <v>0</v>
      </c>
      <c r="J45" s="216">
        <f t="shared" si="29"/>
        <v>0</v>
      </c>
      <c r="K45" s="216">
        <f t="shared" si="29"/>
        <v>0</v>
      </c>
      <c r="L45" s="216">
        <f t="shared" si="29"/>
        <v>0</v>
      </c>
      <c r="M45" s="216">
        <f t="shared" si="29"/>
        <v>0</v>
      </c>
      <c r="N45" s="216">
        <f t="shared" si="29"/>
        <v>0</v>
      </c>
      <c r="O45" s="216">
        <f t="shared" si="29"/>
        <v>0</v>
      </c>
      <c r="P45" s="216">
        <f t="shared" si="29"/>
        <v>0</v>
      </c>
      <c r="Q45" s="216">
        <f t="shared" si="29"/>
        <v>0</v>
      </c>
      <c r="R45" s="216">
        <f t="shared" si="29"/>
        <v>0</v>
      </c>
      <c r="S45" s="216">
        <f t="shared" si="29"/>
        <v>0</v>
      </c>
      <c r="T45" s="216">
        <f t="shared" si="29"/>
        <v>0</v>
      </c>
      <c r="U45" s="216">
        <f t="shared" si="29"/>
        <v>0</v>
      </c>
      <c r="V45" s="216">
        <f t="shared" si="29"/>
        <v>0</v>
      </c>
      <c r="W45" s="216">
        <f t="shared" si="29"/>
        <v>0</v>
      </c>
      <c r="X45" s="216">
        <f t="shared" si="29"/>
        <v>0</v>
      </c>
      <c r="Y45" s="216">
        <f t="shared" si="29"/>
        <v>0</v>
      </c>
      <c r="Z45" s="216">
        <f t="shared" si="29"/>
        <v>0</v>
      </c>
      <c r="AA45" s="216">
        <f t="shared" si="29"/>
        <v>0</v>
      </c>
      <c r="AB45" s="216">
        <f t="shared" si="29"/>
        <v>0</v>
      </c>
      <c r="AC45" s="216">
        <f t="shared" si="29"/>
        <v>0</v>
      </c>
      <c r="AD45" s="216">
        <f t="shared" si="29"/>
        <v>0</v>
      </c>
      <c r="AE45" s="216">
        <f t="shared" si="29"/>
        <v>0</v>
      </c>
      <c r="AF45" s="216">
        <f t="shared" si="29"/>
        <v>0</v>
      </c>
      <c r="AG45" s="216">
        <f t="shared" si="29"/>
        <v>0</v>
      </c>
      <c r="AH45" s="216">
        <f t="shared" si="29"/>
        <v>0</v>
      </c>
      <c r="AI45" s="216">
        <f t="shared" si="29"/>
        <v>0</v>
      </c>
      <c r="AJ45" s="216">
        <f t="shared" si="29"/>
        <v>0</v>
      </c>
      <c r="AK45" s="221">
        <f>AJ45</f>
        <v>0</v>
      </c>
      <c r="AL45" s="31"/>
      <c r="AM45" s="31"/>
      <c r="AN45" s="9">
        <f>AK45-AL41</f>
        <v>0</v>
      </c>
      <c r="AO45" s="227">
        <f>AJ45/50</f>
        <v>0</v>
      </c>
      <c r="AP45" s="53" t="str">
        <f t="shared" si="23"/>
        <v>MFJ</v>
      </c>
      <c r="AQ45" s="24" t="str">
        <f t="shared" si="5"/>
        <v>完成品在庫</v>
      </c>
      <c r="AR45" s="54">
        <f t="shared" si="2"/>
        <v>0</v>
      </c>
      <c r="AT45" s="246" t="s">
        <v>60</v>
      </c>
      <c r="AU45" s="60"/>
      <c r="AV45" s="60"/>
      <c r="AW45" s="60"/>
      <c r="AX45" s="60"/>
      <c r="BD45" s="250">
        <f>MIN(F45:AJ45)</f>
        <v>0</v>
      </c>
    </row>
    <row r="46" spans="1:56" ht="19.5" customHeight="1">
      <c r="A46" s="9">
        <v>0</v>
      </c>
      <c r="B46" s="325" t="s">
        <v>144</v>
      </c>
      <c r="C46" s="101" t="s">
        <v>12</v>
      </c>
      <c r="D46" s="101"/>
      <c r="E46" s="88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98">
        <f>SUM(F46:AJ46)</f>
        <v>0</v>
      </c>
      <c r="AL46" s="96">
        <f>ROUNDUP(AL54/0.92,0)</f>
        <v>0</v>
      </c>
      <c r="AM46" s="96">
        <f>ROUNDUP(AM54/0.92,0)</f>
        <v>0</v>
      </c>
      <c r="AN46" s="251"/>
      <c r="AO46" s="227">
        <v>0</v>
      </c>
      <c r="AP46" s="40" t="str">
        <f>B46</f>
        <v>MKZ</v>
      </c>
      <c r="AQ46" s="29" t="str">
        <f t="shared" si="5"/>
        <v>素材納入計画</v>
      </c>
      <c r="AR46" s="41">
        <f t="shared" si="2"/>
        <v>0</v>
      </c>
      <c r="AT46" s="247" t="s">
        <v>59</v>
      </c>
      <c r="AU46" s="60"/>
      <c r="AV46" s="60"/>
      <c r="AW46" s="60"/>
      <c r="AX46" s="60"/>
    </row>
    <row r="47" spans="1:56" ht="19.5" customHeight="1">
      <c r="A47" s="9">
        <v>0</v>
      </c>
      <c r="B47" s="326" t="s">
        <v>13</v>
      </c>
      <c r="C47" s="145" t="s">
        <v>125</v>
      </c>
      <c r="D47" s="154"/>
      <c r="E47" s="35"/>
      <c r="F47" s="173">
        <f t="shared" ref="F47:AJ47" si="30">E47+F46-F48</f>
        <v>0</v>
      </c>
      <c r="G47" s="173">
        <f t="shared" si="30"/>
        <v>0</v>
      </c>
      <c r="H47" s="173">
        <f t="shared" si="30"/>
        <v>0</v>
      </c>
      <c r="I47" s="173">
        <f t="shared" si="30"/>
        <v>0</v>
      </c>
      <c r="J47" s="173">
        <f t="shared" si="30"/>
        <v>0</v>
      </c>
      <c r="K47" s="173">
        <f t="shared" si="30"/>
        <v>0</v>
      </c>
      <c r="L47" s="173">
        <f t="shared" si="30"/>
        <v>0</v>
      </c>
      <c r="M47" s="173">
        <f t="shared" si="30"/>
        <v>0</v>
      </c>
      <c r="N47" s="173">
        <f t="shared" si="30"/>
        <v>0</v>
      </c>
      <c r="O47" s="173">
        <f t="shared" si="30"/>
        <v>0</v>
      </c>
      <c r="P47" s="173">
        <f t="shared" si="30"/>
        <v>0</v>
      </c>
      <c r="Q47" s="173">
        <f t="shared" si="30"/>
        <v>0</v>
      </c>
      <c r="R47" s="173">
        <f t="shared" si="30"/>
        <v>0</v>
      </c>
      <c r="S47" s="173">
        <f t="shared" si="30"/>
        <v>0</v>
      </c>
      <c r="T47" s="173">
        <f t="shared" si="30"/>
        <v>0</v>
      </c>
      <c r="U47" s="173">
        <f t="shared" si="30"/>
        <v>0</v>
      </c>
      <c r="V47" s="173">
        <f t="shared" si="30"/>
        <v>0</v>
      </c>
      <c r="W47" s="173">
        <f t="shared" si="30"/>
        <v>0</v>
      </c>
      <c r="X47" s="173">
        <f t="shared" si="30"/>
        <v>0</v>
      </c>
      <c r="Y47" s="173">
        <f t="shared" si="30"/>
        <v>0</v>
      </c>
      <c r="Z47" s="173">
        <f t="shared" si="30"/>
        <v>0</v>
      </c>
      <c r="AA47" s="173">
        <f t="shared" si="30"/>
        <v>0</v>
      </c>
      <c r="AB47" s="173">
        <f t="shared" si="30"/>
        <v>0</v>
      </c>
      <c r="AC47" s="173">
        <f t="shared" si="30"/>
        <v>0</v>
      </c>
      <c r="AD47" s="173">
        <f t="shared" si="30"/>
        <v>0</v>
      </c>
      <c r="AE47" s="173">
        <f t="shared" si="30"/>
        <v>0</v>
      </c>
      <c r="AF47" s="173">
        <f t="shared" si="30"/>
        <v>0</v>
      </c>
      <c r="AG47" s="173">
        <f t="shared" si="30"/>
        <v>0</v>
      </c>
      <c r="AH47" s="173">
        <f t="shared" si="30"/>
        <v>0</v>
      </c>
      <c r="AI47" s="173">
        <f t="shared" si="30"/>
        <v>0</v>
      </c>
      <c r="AJ47" s="173">
        <f t="shared" si="30"/>
        <v>0</v>
      </c>
      <c r="AK47" s="169">
        <f>AJ47</f>
        <v>0</v>
      </c>
      <c r="AL47" s="31"/>
      <c r="AM47" s="31"/>
      <c r="AO47" s="227">
        <v>0</v>
      </c>
      <c r="AP47" s="42" t="str">
        <f t="shared" ref="AP47:AP60" si="31">AP46</f>
        <v>MKZ</v>
      </c>
      <c r="AQ47" s="14" t="str">
        <f t="shared" si="5"/>
        <v>素材在庫計画</v>
      </c>
      <c r="AR47" s="43">
        <f t="shared" si="2"/>
        <v>0</v>
      </c>
      <c r="AT47" s="246" t="s">
        <v>60</v>
      </c>
      <c r="AU47" s="60"/>
      <c r="AV47" s="60"/>
      <c r="AW47" s="60"/>
      <c r="AX47" s="60"/>
    </row>
    <row r="48" spans="1:56" ht="18.75" customHeight="1">
      <c r="A48" s="9">
        <v>0</v>
      </c>
      <c r="B48" s="327" t="str">
        <f t="shared" ref="B48:B54" si="32">B47</f>
        <v>塗装なし</v>
      </c>
      <c r="C48" s="135" t="s">
        <v>154</v>
      </c>
      <c r="D48" s="135"/>
      <c r="E48" s="90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17">
        <f>SUM(E48:AJ48)</f>
        <v>0</v>
      </c>
      <c r="AL48" s="122"/>
      <c r="AM48" s="122"/>
      <c r="AN48" s="211"/>
      <c r="AO48" s="227">
        <v>0</v>
      </c>
      <c r="AP48" s="42" t="str">
        <f t="shared" si="31"/>
        <v>MKZ</v>
      </c>
      <c r="AQ48" s="16" t="str">
        <f t="shared" si="5"/>
        <v>圧検加工実績</v>
      </c>
      <c r="AR48" s="44">
        <f t="shared" si="2"/>
        <v>0</v>
      </c>
      <c r="AT48" s="248" t="s">
        <v>61</v>
      </c>
      <c r="AU48" s="60"/>
      <c r="AV48" s="60"/>
      <c r="AW48" s="60"/>
      <c r="AX48" s="60"/>
    </row>
    <row r="49" spans="1:56" ht="18.75" customHeight="1">
      <c r="A49" s="9"/>
      <c r="B49" s="327"/>
      <c r="C49" s="425" t="s">
        <v>155</v>
      </c>
      <c r="D49" s="426"/>
      <c r="E49" s="427"/>
      <c r="F49" s="258">
        <f>'102期6月実績確認ﾒｲﾝ (3)'!F48-'102期6月(ﾒｲﾝ) '!F46</f>
        <v>0</v>
      </c>
      <c r="G49" s="258">
        <f>'102期6月実績確認ﾒｲﾝ (3)'!G48-'102期6月(ﾒｲﾝ) '!G46</f>
        <v>0</v>
      </c>
      <c r="H49" s="258">
        <f>'102期6月実績確認ﾒｲﾝ (3)'!H48-'102期6月(ﾒｲﾝ) '!H46</f>
        <v>0</v>
      </c>
      <c r="I49" s="258">
        <f>'102期6月実績確認ﾒｲﾝ (3)'!I48-'102期6月(ﾒｲﾝ) '!I46</f>
        <v>0</v>
      </c>
      <c r="J49" s="258">
        <f>'102期6月実績確認ﾒｲﾝ (3)'!J48-'102期6月(ﾒｲﾝ) '!J46</f>
        <v>-95</v>
      </c>
      <c r="K49" s="258">
        <f>'102期6月実績確認ﾒｲﾝ (3)'!K48-'102期6月(ﾒｲﾝ) '!K46</f>
        <v>-370</v>
      </c>
      <c r="L49" s="258">
        <f>'102期6月実績確認ﾒｲﾝ (3)'!L48-'102期6月(ﾒｲﾝ) '!L46</f>
        <v>0</v>
      </c>
      <c r="M49" s="258">
        <f>'102期6月実績確認ﾒｲﾝ (3)'!M48-'102期6月(ﾒｲﾝ) '!M46</f>
        <v>0</v>
      </c>
      <c r="N49" s="258">
        <f>'102期6月実績確認ﾒｲﾝ (3)'!N48-'102期6月(ﾒｲﾝ) '!N46</f>
        <v>-275</v>
      </c>
      <c r="O49" s="258">
        <f>'102期6月実績確認ﾒｲﾝ (3)'!O48-'102期6月(ﾒｲﾝ) '!O46</f>
        <v>0</v>
      </c>
      <c r="P49" s="258">
        <f>'102期6月実績確認ﾒｲﾝ (3)'!P48-'102期6月(ﾒｲﾝ) '!P46</f>
        <v>0</v>
      </c>
      <c r="Q49" s="258">
        <f>'102期6月実績確認ﾒｲﾝ (3)'!Q48-'102期6月(ﾒｲﾝ) '!Q46</f>
        <v>0</v>
      </c>
      <c r="R49" s="258">
        <f>'102期6月実績確認ﾒｲﾝ (3)'!R48-'102期6月(ﾒｲﾝ) '!R46</f>
        <v>0</v>
      </c>
      <c r="S49" s="258">
        <f>'102期6月実績確認ﾒｲﾝ (3)'!S48-'102期6月(ﾒｲﾝ) '!S46</f>
        <v>0</v>
      </c>
      <c r="T49" s="258">
        <f>'102期6月実績確認ﾒｲﾝ (3)'!T48-'102期6月(ﾒｲﾝ) '!T46</f>
        <v>0</v>
      </c>
      <c r="U49" s="258">
        <f>'102期6月実績確認ﾒｲﾝ (3)'!U48-'102期6月(ﾒｲﾝ) '!U46</f>
        <v>0</v>
      </c>
      <c r="V49" s="258">
        <f>'102期6月実績確認ﾒｲﾝ (3)'!V48-'102期6月(ﾒｲﾝ) '!V46</f>
        <v>0</v>
      </c>
      <c r="W49" s="258">
        <f>'102期6月実績確認ﾒｲﾝ (3)'!W48-'102期6月(ﾒｲﾝ) '!W46</f>
        <v>0</v>
      </c>
      <c r="X49" s="258">
        <f>'102期6月実績確認ﾒｲﾝ (3)'!X48-'102期6月(ﾒｲﾝ) '!X46</f>
        <v>0</v>
      </c>
      <c r="Y49" s="258">
        <f>'102期6月実績確認ﾒｲﾝ (3)'!Y48-'102期6月(ﾒｲﾝ) '!Y46</f>
        <v>0</v>
      </c>
      <c r="Z49" s="258">
        <f>'102期6月実績確認ﾒｲﾝ (3)'!Z48-'102期6月(ﾒｲﾝ) '!Z46</f>
        <v>0</v>
      </c>
      <c r="AA49" s="258">
        <f>'102期6月実績確認ﾒｲﾝ (3)'!AA48-'102期6月(ﾒｲﾝ) '!AA46</f>
        <v>0</v>
      </c>
      <c r="AB49" s="258">
        <f>'102期6月実績確認ﾒｲﾝ (3)'!AB48-'102期6月(ﾒｲﾝ) '!AB46</f>
        <v>0</v>
      </c>
      <c r="AC49" s="258">
        <f>'102期6月実績確認ﾒｲﾝ (3)'!AC48-'102期6月(ﾒｲﾝ) '!AC46</f>
        <v>0</v>
      </c>
      <c r="AD49" s="258">
        <f>'102期6月実績確認ﾒｲﾝ (3)'!AD48-'102期6月(ﾒｲﾝ) '!AD46</f>
        <v>0</v>
      </c>
      <c r="AE49" s="258">
        <f>'102期6月実績確認ﾒｲﾝ (3)'!AE48-'102期6月(ﾒｲﾝ) '!AE46</f>
        <v>0</v>
      </c>
      <c r="AF49" s="258">
        <f>'102期6月実績確認ﾒｲﾝ (3)'!AF48-'102期6月(ﾒｲﾝ) '!AF46</f>
        <v>-60</v>
      </c>
      <c r="AG49" s="258">
        <f>'102期6月実績確認ﾒｲﾝ (3)'!AG48-'102期6月(ﾒｲﾝ) '!AG46</f>
        <v>0</v>
      </c>
      <c r="AH49" s="258">
        <f>'102期6月実績確認ﾒｲﾝ (3)'!AH48-'102期6月(ﾒｲﾝ) '!AH46</f>
        <v>0</v>
      </c>
      <c r="AI49" s="258">
        <f>'102期6月実績確認ﾒｲﾝ (3)'!AI48-'102期6月(ﾒｲﾝ) '!AI46</f>
        <v>-360</v>
      </c>
      <c r="AJ49" s="258">
        <f>'102期6月実績確認ﾒｲﾝ (3)'!AJ48-'102期6月(ﾒｲﾝ) '!AJ46</f>
        <v>0</v>
      </c>
      <c r="AK49" s="428">
        <f>SUM(F49:AJ49)</f>
        <v>-1160</v>
      </c>
      <c r="AL49" s="429"/>
      <c r="AM49" s="429"/>
      <c r="AN49" s="422"/>
      <c r="AO49" s="227"/>
      <c r="AP49" s="42"/>
      <c r="AQ49" s="430"/>
      <c r="AR49" s="431"/>
      <c r="AT49" s="248"/>
      <c r="AU49" s="60"/>
      <c r="AV49" s="60"/>
      <c r="AW49" s="60"/>
      <c r="AX49" s="60"/>
    </row>
    <row r="50" spans="1:56" ht="18.75" customHeight="1">
      <c r="A50" s="9">
        <v>0</v>
      </c>
      <c r="B50" s="23" t="str">
        <f>B48</f>
        <v>塗装なし</v>
      </c>
      <c r="C50" s="145" t="s">
        <v>15</v>
      </c>
      <c r="D50" s="155">
        <v>0.08</v>
      </c>
      <c r="E50" s="299"/>
      <c r="F50" s="300">
        <f t="shared" ref="F50:AJ50" si="33">ROUND(F48*$D50,0)</f>
        <v>0</v>
      </c>
      <c r="G50" s="300">
        <f t="shared" si="33"/>
        <v>0</v>
      </c>
      <c r="H50" s="300">
        <f t="shared" si="33"/>
        <v>0</v>
      </c>
      <c r="I50" s="300">
        <f t="shared" si="33"/>
        <v>0</v>
      </c>
      <c r="J50" s="300">
        <f t="shared" si="33"/>
        <v>0</v>
      </c>
      <c r="K50" s="300">
        <f t="shared" si="33"/>
        <v>0</v>
      </c>
      <c r="L50" s="300">
        <f t="shared" si="33"/>
        <v>0</v>
      </c>
      <c r="M50" s="300">
        <f t="shared" si="33"/>
        <v>0</v>
      </c>
      <c r="N50" s="300">
        <f t="shared" si="33"/>
        <v>0</v>
      </c>
      <c r="O50" s="300">
        <f t="shared" si="33"/>
        <v>0</v>
      </c>
      <c r="P50" s="300">
        <f t="shared" si="33"/>
        <v>0</v>
      </c>
      <c r="Q50" s="300">
        <f t="shared" si="33"/>
        <v>0</v>
      </c>
      <c r="R50" s="300">
        <f t="shared" si="33"/>
        <v>0</v>
      </c>
      <c r="S50" s="300">
        <f t="shared" si="33"/>
        <v>0</v>
      </c>
      <c r="T50" s="300">
        <f t="shared" si="33"/>
        <v>0</v>
      </c>
      <c r="U50" s="300">
        <f t="shared" si="33"/>
        <v>0</v>
      </c>
      <c r="V50" s="300">
        <f t="shared" si="33"/>
        <v>0</v>
      </c>
      <c r="W50" s="300">
        <f t="shared" si="33"/>
        <v>0</v>
      </c>
      <c r="X50" s="300">
        <f t="shared" si="33"/>
        <v>0</v>
      </c>
      <c r="Y50" s="300">
        <f t="shared" si="33"/>
        <v>0</v>
      </c>
      <c r="Z50" s="300">
        <f t="shared" si="33"/>
        <v>0</v>
      </c>
      <c r="AA50" s="300">
        <f t="shared" si="33"/>
        <v>0</v>
      </c>
      <c r="AB50" s="300">
        <f t="shared" si="33"/>
        <v>0</v>
      </c>
      <c r="AC50" s="300">
        <f t="shared" si="33"/>
        <v>0</v>
      </c>
      <c r="AD50" s="300">
        <f t="shared" si="33"/>
        <v>0</v>
      </c>
      <c r="AE50" s="300">
        <f t="shared" si="33"/>
        <v>0</v>
      </c>
      <c r="AF50" s="300">
        <f t="shared" si="33"/>
        <v>0</v>
      </c>
      <c r="AG50" s="300">
        <f t="shared" si="33"/>
        <v>0</v>
      </c>
      <c r="AH50" s="300">
        <f t="shared" si="33"/>
        <v>0</v>
      </c>
      <c r="AI50" s="300">
        <f t="shared" si="33"/>
        <v>0</v>
      </c>
      <c r="AJ50" s="300">
        <f t="shared" si="33"/>
        <v>0</v>
      </c>
      <c r="AK50" s="128">
        <f>SUM(F50:AJ50)</f>
        <v>0</v>
      </c>
      <c r="AL50" s="31"/>
      <c r="AM50" s="31"/>
      <c r="AO50" s="227">
        <v>0</v>
      </c>
      <c r="AP50" s="42" t="str">
        <f>AP48</f>
        <v>MKZ</v>
      </c>
      <c r="AQ50" s="17" t="str">
        <f t="shared" si="5"/>
        <v>一次漏れ数</v>
      </c>
      <c r="AR50" s="45">
        <f t="shared" si="2"/>
        <v>0</v>
      </c>
      <c r="AT50" s="246" t="s">
        <v>60</v>
      </c>
      <c r="AU50" s="60"/>
      <c r="AV50" s="60"/>
      <c r="AW50" s="60"/>
      <c r="AX50" s="60"/>
    </row>
    <row r="51" spans="1:56" ht="18.75" customHeight="1">
      <c r="A51" s="9">
        <v>0</v>
      </c>
      <c r="B51" s="23" t="str">
        <f t="shared" si="32"/>
        <v>塗装なし</v>
      </c>
      <c r="C51" s="145" t="s">
        <v>16</v>
      </c>
      <c r="D51" s="155"/>
      <c r="E51" s="282"/>
      <c r="F51" s="283">
        <f t="shared" ref="F51:AJ51" si="34">E51+F50-F52</f>
        <v>0</v>
      </c>
      <c r="G51" s="283">
        <f t="shared" si="34"/>
        <v>0</v>
      </c>
      <c r="H51" s="283">
        <f t="shared" si="34"/>
        <v>0</v>
      </c>
      <c r="I51" s="283">
        <f t="shared" si="34"/>
        <v>0</v>
      </c>
      <c r="J51" s="283">
        <f t="shared" si="34"/>
        <v>0</v>
      </c>
      <c r="K51" s="283">
        <f t="shared" si="34"/>
        <v>0</v>
      </c>
      <c r="L51" s="283">
        <f t="shared" si="34"/>
        <v>0</v>
      </c>
      <c r="M51" s="283">
        <f t="shared" si="34"/>
        <v>0</v>
      </c>
      <c r="N51" s="283">
        <f t="shared" si="34"/>
        <v>0</v>
      </c>
      <c r="O51" s="283">
        <f t="shared" si="34"/>
        <v>0</v>
      </c>
      <c r="P51" s="283">
        <f t="shared" si="34"/>
        <v>0</v>
      </c>
      <c r="Q51" s="283">
        <f t="shared" si="34"/>
        <v>0</v>
      </c>
      <c r="R51" s="283">
        <f t="shared" si="34"/>
        <v>0</v>
      </c>
      <c r="S51" s="283">
        <f t="shared" si="34"/>
        <v>0</v>
      </c>
      <c r="T51" s="283">
        <f t="shared" si="34"/>
        <v>0</v>
      </c>
      <c r="U51" s="283">
        <f t="shared" si="34"/>
        <v>0</v>
      </c>
      <c r="V51" s="283">
        <f t="shared" si="34"/>
        <v>0</v>
      </c>
      <c r="W51" s="283">
        <f t="shared" si="34"/>
        <v>0</v>
      </c>
      <c r="X51" s="283">
        <f t="shared" si="34"/>
        <v>0</v>
      </c>
      <c r="Y51" s="283">
        <f t="shared" si="34"/>
        <v>0</v>
      </c>
      <c r="Z51" s="283">
        <f t="shared" si="34"/>
        <v>0</v>
      </c>
      <c r="AA51" s="283">
        <f t="shared" si="34"/>
        <v>0</v>
      </c>
      <c r="AB51" s="283">
        <f t="shared" si="34"/>
        <v>0</v>
      </c>
      <c r="AC51" s="283">
        <f t="shared" si="34"/>
        <v>0</v>
      </c>
      <c r="AD51" s="283">
        <f t="shared" si="34"/>
        <v>0</v>
      </c>
      <c r="AE51" s="283">
        <f t="shared" si="34"/>
        <v>0</v>
      </c>
      <c r="AF51" s="283">
        <f t="shared" si="34"/>
        <v>0</v>
      </c>
      <c r="AG51" s="283">
        <f t="shared" si="34"/>
        <v>0</v>
      </c>
      <c r="AH51" s="283">
        <f t="shared" si="34"/>
        <v>0</v>
      </c>
      <c r="AI51" s="283">
        <f t="shared" si="34"/>
        <v>0</v>
      </c>
      <c r="AJ51" s="283">
        <f t="shared" si="34"/>
        <v>0</v>
      </c>
      <c r="AK51" s="129">
        <f>AJ51</f>
        <v>0</v>
      </c>
      <c r="AL51" s="31"/>
      <c r="AM51" s="31"/>
      <c r="AO51" s="227">
        <v>0</v>
      </c>
      <c r="AP51" s="42" t="str">
        <f t="shared" si="31"/>
        <v>MKZ</v>
      </c>
      <c r="AQ51" s="18" t="str">
        <f t="shared" si="5"/>
        <v>一次漏れ在庫</v>
      </c>
      <c r="AR51" s="46">
        <f t="shared" si="2"/>
        <v>0</v>
      </c>
      <c r="AT51" s="246" t="s">
        <v>60</v>
      </c>
      <c r="AU51" s="60"/>
      <c r="AV51" s="60"/>
      <c r="AW51" s="60"/>
      <c r="AX51" s="60"/>
    </row>
    <row r="52" spans="1:56" ht="18.75" customHeight="1">
      <c r="A52" s="9">
        <v>0</v>
      </c>
      <c r="B52" s="23" t="str">
        <f t="shared" si="32"/>
        <v>塗装なし</v>
      </c>
      <c r="C52" s="145" t="s">
        <v>17</v>
      </c>
      <c r="D52" s="155"/>
      <c r="E52" s="282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129">
        <f>SUM(F52:AJ52)</f>
        <v>0</v>
      </c>
      <c r="AL52" s="31"/>
      <c r="AM52" s="31"/>
      <c r="AO52" s="227">
        <v>0</v>
      </c>
      <c r="AP52" s="42" t="str">
        <f t="shared" si="31"/>
        <v>MKZ</v>
      </c>
      <c r="AQ52" s="18" t="str">
        <f t="shared" si="5"/>
        <v>二次圧検計画</v>
      </c>
      <c r="AR52" s="46">
        <f t="shared" si="2"/>
        <v>0</v>
      </c>
      <c r="AT52" s="246" t="s">
        <v>60</v>
      </c>
      <c r="AU52" s="60"/>
      <c r="AV52" s="60"/>
      <c r="AW52" s="60"/>
      <c r="AX52" s="60"/>
    </row>
    <row r="53" spans="1:56" ht="18.75" customHeight="1">
      <c r="A53" s="9">
        <v>0</v>
      </c>
      <c r="B53" s="23" t="str">
        <f t="shared" si="32"/>
        <v>塗装なし</v>
      </c>
      <c r="C53" s="145" t="s">
        <v>18</v>
      </c>
      <c r="D53" s="155">
        <v>0.5</v>
      </c>
      <c r="E53" s="282"/>
      <c r="F53" s="283">
        <f t="shared" ref="F53:AJ53" si="35">ROUND(F52*$D53,0)</f>
        <v>0</v>
      </c>
      <c r="G53" s="283">
        <f t="shared" si="35"/>
        <v>0</v>
      </c>
      <c r="H53" s="283">
        <f t="shared" si="35"/>
        <v>0</v>
      </c>
      <c r="I53" s="283">
        <f t="shared" si="35"/>
        <v>0</v>
      </c>
      <c r="J53" s="283">
        <f t="shared" si="35"/>
        <v>0</v>
      </c>
      <c r="K53" s="283">
        <f t="shared" si="35"/>
        <v>0</v>
      </c>
      <c r="L53" s="283">
        <f t="shared" si="35"/>
        <v>0</v>
      </c>
      <c r="M53" s="283">
        <f t="shared" si="35"/>
        <v>0</v>
      </c>
      <c r="N53" s="283">
        <f t="shared" si="35"/>
        <v>0</v>
      </c>
      <c r="O53" s="283">
        <f t="shared" si="35"/>
        <v>0</v>
      </c>
      <c r="P53" s="283">
        <f t="shared" si="35"/>
        <v>0</v>
      </c>
      <c r="Q53" s="283">
        <f t="shared" si="35"/>
        <v>0</v>
      </c>
      <c r="R53" s="283">
        <f t="shared" si="35"/>
        <v>0</v>
      </c>
      <c r="S53" s="283">
        <f t="shared" si="35"/>
        <v>0</v>
      </c>
      <c r="T53" s="283">
        <f t="shared" si="35"/>
        <v>0</v>
      </c>
      <c r="U53" s="283">
        <f t="shared" si="35"/>
        <v>0</v>
      </c>
      <c r="V53" s="283">
        <f t="shared" si="35"/>
        <v>0</v>
      </c>
      <c r="W53" s="283">
        <f t="shared" si="35"/>
        <v>0</v>
      </c>
      <c r="X53" s="283">
        <f t="shared" si="35"/>
        <v>0</v>
      </c>
      <c r="Y53" s="283">
        <f t="shared" si="35"/>
        <v>0</v>
      </c>
      <c r="Z53" s="283">
        <f t="shared" si="35"/>
        <v>0</v>
      </c>
      <c r="AA53" s="283">
        <f t="shared" si="35"/>
        <v>0</v>
      </c>
      <c r="AB53" s="283">
        <f t="shared" si="35"/>
        <v>0</v>
      </c>
      <c r="AC53" s="283">
        <f t="shared" si="35"/>
        <v>0</v>
      </c>
      <c r="AD53" s="283">
        <f t="shared" si="35"/>
        <v>0</v>
      </c>
      <c r="AE53" s="283">
        <f t="shared" si="35"/>
        <v>0</v>
      </c>
      <c r="AF53" s="283">
        <f t="shared" si="35"/>
        <v>0</v>
      </c>
      <c r="AG53" s="283">
        <f t="shared" si="35"/>
        <v>0</v>
      </c>
      <c r="AH53" s="283">
        <f t="shared" si="35"/>
        <v>0</v>
      </c>
      <c r="AI53" s="283">
        <f t="shared" si="35"/>
        <v>0</v>
      </c>
      <c r="AJ53" s="283">
        <f t="shared" si="35"/>
        <v>0</v>
      </c>
      <c r="AK53" s="130">
        <f>SUM(F53:AJ53)</f>
        <v>0</v>
      </c>
      <c r="AL53" s="31"/>
      <c r="AM53" s="31"/>
      <c r="AO53" s="227">
        <v>0</v>
      </c>
      <c r="AP53" s="42" t="str">
        <f t="shared" si="31"/>
        <v>MKZ</v>
      </c>
      <c r="AQ53" s="14" t="str">
        <f t="shared" si="5"/>
        <v>二次漏れ数（廃却）</v>
      </c>
      <c r="AR53" s="47">
        <f t="shared" si="2"/>
        <v>0</v>
      </c>
      <c r="AT53" s="246" t="s">
        <v>60</v>
      </c>
      <c r="AU53" s="60"/>
      <c r="AV53" s="60"/>
      <c r="AW53" s="60"/>
      <c r="AX53" s="60"/>
    </row>
    <row r="54" spans="1:56" ht="18.75" customHeight="1">
      <c r="A54" s="9">
        <v>0</v>
      </c>
      <c r="B54" s="23" t="str">
        <f t="shared" si="32"/>
        <v>塗装なし</v>
      </c>
      <c r="C54" s="135" t="s">
        <v>156</v>
      </c>
      <c r="D54" s="136">
        <f>1-D50</f>
        <v>0.92</v>
      </c>
      <c r="E54" s="286"/>
      <c r="F54" s="287">
        <f t="shared" ref="F54:AJ54" si="36">(F48-F50)+(F52-F53)</f>
        <v>0</v>
      </c>
      <c r="G54" s="287">
        <f t="shared" si="36"/>
        <v>0</v>
      </c>
      <c r="H54" s="287">
        <f t="shared" si="36"/>
        <v>0</v>
      </c>
      <c r="I54" s="287">
        <f t="shared" si="36"/>
        <v>0</v>
      </c>
      <c r="J54" s="287">
        <f t="shared" si="36"/>
        <v>0</v>
      </c>
      <c r="K54" s="287">
        <f t="shared" si="36"/>
        <v>0</v>
      </c>
      <c r="L54" s="287">
        <f t="shared" si="36"/>
        <v>0</v>
      </c>
      <c r="M54" s="287">
        <f t="shared" si="36"/>
        <v>0</v>
      </c>
      <c r="N54" s="287">
        <f t="shared" si="36"/>
        <v>0</v>
      </c>
      <c r="O54" s="287">
        <f t="shared" si="36"/>
        <v>0</v>
      </c>
      <c r="P54" s="287">
        <f t="shared" si="36"/>
        <v>0</v>
      </c>
      <c r="Q54" s="287">
        <f t="shared" si="36"/>
        <v>0</v>
      </c>
      <c r="R54" s="287">
        <f t="shared" si="36"/>
        <v>0</v>
      </c>
      <c r="S54" s="287">
        <f t="shared" si="36"/>
        <v>0</v>
      </c>
      <c r="T54" s="287">
        <f t="shared" si="36"/>
        <v>0</v>
      </c>
      <c r="U54" s="287">
        <f t="shared" si="36"/>
        <v>0</v>
      </c>
      <c r="V54" s="287">
        <f t="shared" si="36"/>
        <v>0</v>
      </c>
      <c r="W54" s="287">
        <f t="shared" si="36"/>
        <v>0</v>
      </c>
      <c r="X54" s="287">
        <f t="shared" si="36"/>
        <v>0</v>
      </c>
      <c r="Y54" s="287">
        <f t="shared" si="36"/>
        <v>0</v>
      </c>
      <c r="Z54" s="287">
        <f t="shared" si="36"/>
        <v>0</v>
      </c>
      <c r="AA54" s="287">
        <f t="shared" si="36"/>
        <v>0</v>
      </c>
      <c r="AB54" s="287">
        <f t="shared" si="36"/>
        <v>0</v>
      </c>
      <c r="AC54" s="287">
        <f t="shared" si="36"/>
        <v>0</v>
      </c>
      <c r="AD54" s="287">
        <f t="shared" si="36"/>
        <v>0</v>
      </c>
      <c r="AE54" s="287">
        <f t="shared" si="36"/>
        <v>0</v>
      </c>
      <c r="AF54" s="287">
        <f t="shared" si="36"/>
        <v>0</v>
      </c>
      <c r="AG54" s="287">
        <f t="shared" si="36"/>
        <v>0</v>
      </c>
      <c r="AH54" s="287">
        <f t="shared" si="36"/>
        <v>0</v>
      </c>
      <c r="AI54" s="287">
        <f t="shared" si="36"/>
        <v>0</v>
      </c>
      <c r="AJ54" s="287">
        <f t="shared" si="36"/>
        <v>0</v>
      </c>
      <c r="AK54" s="117">
        <f>SUM(E54:AJ54)</f>
        <v>0</v>
      </c>
      <c r="AL54" s="82">
        <f>ROUNDUP(AY54*1.1,0)</f>
        <v>0</v>
      </c>
      <c r="AM54" s="82">
        <f>ROUNDUP(AZ54*1.1,0)</f>
        <v>0</v>
      </c>
      <c r="AN54" s="211"/>
      <c r="AO54" s="227">
        <v>0</v>
      </c>
      <c r="AP54" s="42" t="str">
        <f t="shared" si="31"/>
        <v>MKZ</v>
      </c>
      <c r="AQ54" s="11" t="str">
        <f t="shared" si="5"/>
        <v>Ｌ３加工実績</v>
      </c>
      <c r="AR54" s="48">
        <f t="shared" si="2"/>
        <v>0</v>
      </c>
      <c r="AT54" s="248" t="s">
        <v>61</v>
      </c>
      <c r="AU54" s="61"/>
      <c r="AV54" s="61"/>
      <c r="AW54" s="61"/>
      <c r="AX54" s="61"/>
      <c r="AY54" s="12">
        <f>AY375</f>
        <v>0</v>
      </c>
      <c r="AZ54" s="12">
        <f>AZ375</f>
        <v>0</v>
      </c>
    </row>
    <row r="55" spans="1:56" ht="18.75" customHeight="1">
      <c r="A55" s="9"/>
      <c r="B55" s="23"/>
      <c r="C55" s="425" t="s">
        <v>155</v>
      </c>
      <c r="D55" s="426"/>
      <c r="E55" s="427"/>
      <c r="F55" s="321">
        <f>'102期6月実績確認ﾒｲﾝ (3)'!F54-'102期6月(ﾒｲﾝ) '!F51</f>
        <v>0</v>
      </c>
      <c r="G55" s="321">
        <f>'102期6月実績確認ﾒｲﾝ (3)'!G54-'102期6月(ﾒｲﾝ) '!G51</f>
        <v>0</v>
      </c>
      <c r="H55" s="321">
        <f>'102期6月実績確認ﾒｲﾝ (3)'!H54-'102期6月(ﾒｲﾝ) '!H51</f>
        <v>0</v>
      </c>
      <c r="I55" s="321">
        <f>'102期6月実績確認ﾒｲﾝ (3)'!I54-'102期6月(ﾒｲﾝ) '!I51</f>
        <v>0</v>
      </c>
      <c r="J55" s="321">
        <f>'102期6月実績確認ﾒｲﾝ (3)'!J54-'102期6月(ﾒｲﾝ) '!J51</f>
        <v>-86</v>
      </c>
      <c r="K55" s="321">
        <f>'102期6月実績確認ﾒｲﾝ (3)'!K54-'102期6月(ﾒｲﾝ) '!K51</f>
        <v>-340</v>
      </c>
      <c r="L55" s="321">
        <f>'102期6月実績確認ﾒｲﾝ (3)'!L54-'102期6月(ﾒｲﾝ) '!L51</f>
        <v>0</v>
      </c>
      <c r="M55" s="321">
        <f>'102期6月実績確認ﾒｲﾝ (3)'!M54-'102期6月(ﾒｲﾝ) '!M51</f>
        <v>0</v>
      </c>
      <c r="N55" s="321">
        <f>'102期6月実績確認ﾒｲﾝ (3)'!N54-'102期6月(ﾒｲﾝ) '!N51</f>
        <v>-254</v>
      </c>
      <c r="O55" s="321">
        <f>'102期6月実績確認ﾒｲﾝ (3)'!O54-'102期6月(ﾒｲﾝ) '!O51</f>
        <v>0</v>
      </c>
      <c r="P55" s="321">
        <f>'102期6月実績確認ﾒｲﾝ (3)'!P54-'102期6月(ﾒｲﾝ) '!P51</f>
        <v>0</v>
      </c>
      <c r="Q55" s="321">
        <f>'102期6月実績確認ﾒｲﾝ (3)'!Q54-'102期6月(ﾒｲﾝ) '!Q51</f>
        <v>0</v>
      </c>
      <c r="R55" s="321">
        <f>'102期6月実績確認ﾒｲﾝ (3)'!R54-'102期6月(ﾒｲﾝ) '!R51</f>
        <v>0</v>
      </c>
      <c r="S55" s="321">
        <f>'102期6月実績確認ﾒｲﾝ (3)'!S54-'102期6月(ﾒｲﾝ) '!S51</f>
        <v>0</v>
      </c>
      <c r="T55" s="321">
        <f>'102期6月実績確認ﾒｲﾝ (3)'!T54-'102期6月(ﾒｲﾝ) '!T51</f>
        <v>0</v>
      </c>
      <c r="U55" s="321">
        <f>'102期6月実績確認ﾒｲﾝ (3)'!U54-'102期6月(ﾒｲﾝ) '!U51</f>
        <v>0</v>
      </c>
      <c r="V55" s="321">
        <f>'102期6月実績確認ﾒｲﾝ (3)'!V54-'102期6月(ﾒｲﾝ) '!V51</f>
        <v>0</v>
      </c>
      <c r="W55" s="321">
        <f>'102期6月実績確認ﾒｲﾝ (3)'!W54-'102期6月(ﾒｲﾝ) '!W51</f>
        <v>0</v>
      </c>
      <c r="X55" s="321">
        <f>'102期6月実績確認ﾒｲﾝ (3)'!X54-'102期6月(ﾒｲﾝ) '!X51</f>
        <v>0</v>
      </c>
      <c r="Y55" s="321">
        <f>'102期6月実績確認ﾒｲﾝ (3)'!Y54-'102期6月(ﾒｲﾝ) '!Y51</f>
        <v>0</v>
      </c>
      <c r="Z55" s="321">
        <f>'102期6月実績確認ﾒｲﾝ (3)'!Z54-'102期6月(ﾒｲﾝ) '!Z51</f>
        <v>0</v>
      </c>
      <c r="AA55" s="321">
        <f>'102期6月実績確認ﾒｲﾝ (3)'!AA54-'102期6月(ﾒｲﾝ) '!AA51</f>
        <v>0</v>
      </c>
      <c r="AB55" s="321">
        <f>'102期6月実績確認ﾒｲﾝ (3)'!AB54-'102期6月(ﾒｲﾝ) '!AB51</f>
        <v>0</v>
      </c>
      <c r="AC55" s="321">
        <f>'102期6月実績確認ﾒｲﾝ (3)'!AC54-'102期6月(ﾒｲﾝ) '!AC51</f>
        <v>0</v>
      </c>
      <c r="AD55" s="321">
        <f>'102期6月実績確認ﾒｲﾝ (3)'!AD54-'102期6月(ﾒｲﾝ) '!AD51</f>
        <v>0</v>
      </c>
      <c r="AE55" s="321">
        <f>'102期6月実績確認ﾒｲﾝ (3)'!AE54-'102期6月(ﾒｲﾝ) '!AE51</f>
        <v>0</v>
      </c>
      <c r="AF55" s="321">
        <f>'102期6月実績確認ﾒｲﾝ (3)'!AF54-'102期6月(ﾒｲﾝ) '!AF51</f>
        <v>-55</v>
      </c>
      <c r="AG55" s="321">
        <f>'102期6月実績確認ﾒｲﾝ (3)'!AG54-'102期6月(ﾒｲﾝ) '!AG51</f>
        <v>0</v>
      </c>
      <c r="AH55" s="321">
        <f>'102期6月実績確認ﾒｲﾝ (3)'!AH54-'102期6月(ﾒｲﾝ) '!AH51</f>
        <v>0</v>
      </c>
      <c r="AI55" s="321">
        <f>'102期6月実績確認ﾒｲﾝ (3)'!AI54-'102期6月(ﾒｲﾝ) '!AI51</f>
        <v>-331</v>
      </c>
      <c r="AJ55" s="321">
        <f>'102期6月実績確認ﾒｲﾝ (3)'!AJ54-'102期6月(ﾒｲﾝ) '!AJ51</f>
        <v>0</v>
      </c>
      <c r="AK55" s="428">
        <f>SUM(F55:AJ55)</f>
        <v>-1066</v>
      </c>
      <c r="AL55" s="432"/>
      <c r="AM55" s="432"/>
      <c r="AN55" s="422"/>
      <c r="AO55" s="227"/>
      <c r="AP55" s="42"/>
      <c r="AQ55" s="11"/>
      <c r="AR55" s="48"/>
      <c r="AT55" s="248"/>
      <c r="AU55" s="61"/>
      <c r="AV55" s="61"/>
      <c r="AW55" s="61"/>
      <c r="AX55" s="61"/>
      <c r="AY55" s="12"/>
      <c r="AZ55" s="12"/>
    </row>
    <row r="56" spans="1:56" ht="18.75" customHeight="1">
      <c r="A56" s="9">
        <v>0</v>
      </c>
      <c r="B56" s="10"/>
      <c r="C56" s="109" t="s">
        <v>20</v>
      </c>
      <c r="D56" s="109"/>
      <c r="E56" s="290"/>
      <c r="F56" s="291">
        <f>'102期6月(ﾒｲﾝ) '!F52</f>
        <v>0</v>
      </c>
      <c r="G56" s="291">
        <f>'102期6月(ﾒｲﾝ) '!G52</f>
        <v>40</v>
      </c>
      <c r="H56" s="291">
        <f>'102期6月(ﾒｲﾝ) '!H52</f>
        <v>40</v>
      </c>
      <c r="I56" s="291">
        <f>'102期6月(ﾒｲﾝ) '!I52</f>
        <v>42</v>
      </c>
      <c r="J56" s="291">
        <f>'102期6月(ﾒｲﾝ) '!J52</f>
        <v>40</v>
      </c>
      <c r="K56" s="291"/>
      <c r="L56" s="291"/>
      <c r="M56" s="291"/>
      <c r="N56" s="291"/>
      <c r="O56" s="291"/>
      <c r="P56" s="291"/>
      <c r="Q56" s="291"/>
      <c r="R56" s="291"/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104">
        <f>SUM(F56:AJ56)</f>
        <v>162</v>
      </c>
      <c r="AL56" s="112"/>
      <c r="AM56" s="112"/>
      <c r="AN56" s="207"/>
      <c r="AO56" s="227">
        <v>0</v>
      </c>
      <c r="AP56" s="42" t="str">
        <f>AP54</f>
        <v>MKZ</v>
      </c>
      <c r="AQ56" s="19" t="str">
        <f t="shared" si="5"/>
        <v>組立計画</v>
      </c>
      <c r="AR56" s="49">
        <f t="shared" si="2"/>
        <v>162</v>
      </c>
      <c r="AT56" s="63" t="s">
        <v>62</v>
      </c>
      <c r="AU56" s="61"/>
      <c r="AV56" s="61"/>
      <c r="AW56" s="61"/>
      <c r="AX56" s="61"/>
    </row>
    <row r="57" spans="1:56" ht="18.75" customHeight="1">
      <c r="A57" s="9">
        <v>0</v>
      </c>
      <c r="B57" s="23" t="str">
        <f>B46</f>
        <v>MKZ</v>
      </c>
      <c r="C57" s="113" t="s">
        <v>66</v>
      </c>
      <c r="D57" s="113"/>
      <c r="E57" s="293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107">
        <f>SUM(F57:AJ57)</f>
        <v>0</v>
      </c>
      <c r="AL57" s="75"/>
      <c r="AM57" s="75"/>
      <c r="AN57" s="207"/>
      <c r="AO57" s="227">
        <v>0</v>
      </c>
      <c r="AP57" s="42" t="str">
        <f t="shared" si="31"/>
        <v>MKZ</v>
      </c>
      <c r="AQ57" s="20" t="str">
        <f t="shared" si="5"/>
        <v>ＳＰ</v>
      </c>
      <c r="AR57" s="50">
        <f t="shared" si="2"/>
        <v>0</v>
      </c>
      <c r="AT57" s="63" t="s">
        <v>62</v>
      </c>
      <c r="AU57" s="61"/>
      <c r="AV57" s="61"/>
      <c r="AW57" s="61"/>
      <c r="AX57" s="61"/>
    </row>
    <row r="58" spans="1:56" ht="18.75" customHeight="1">
      <c r="A58" s="9">
        <v>0</v>
      </c>
      <c r="B58" s="13" t="s">
        <v>44</v>
      </c>
      <c r="C58" s="145" t="s">
        <v>21</v>
      </c>
      <c r="D58" s="145"/>
      <c r="E58" s="67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31">
        <f>SUM(F58:AJ58)</f>
        <v>0</v>
      </c>
      <c r="AL58" s="32"/>
      <c r="AM58" s="32"/>
      <c r="AO58" s="227">
        <v>0</v>
      </c>
      <c r="AP58" s="42" t="str">
        <f t="shared" si="31"/>
        <v>MKZ</v>
      </c>
      <c r="AQ58" s="21" t="str">
        <f t="shared" si="5"/>
        <v>解体</v>
      </c>
      <c r="AR58" s="51">
        <f t="shared" si="2"/>
        <v>0</v>
      </c>
      <c r="AT58" s="246" t="s">
        <v>60</v>
      </c>
      <c r="AU58" s="61"/>
      <c r="AV58" s="61"/>
      <c r="AW58" s="61"/>
      <c r="AX58" s="61"/>
    </row>
    <row r="59" spans="1:56" ht="18.75" customHeight="1">
      <c r="A59" s="9">
        <v>0</v>
      </c>
      <c r="B59" s="30" t="s">
        <v>49</v>
      </c>
      <c r="C59" s="145" t="s">
        <v>22</v>
      </c>
      <c r="D59" s="145"/>
      <c r="E59" s="68"/>
      <c r="F59" s="181">
        <f t="shared" ref="F59:AJ59" si="37">E59+F54-F58</f>
        <v>0</v>
      </c>
      <c r="G59" s="181">
        <f t="shared" si="37"/>
        <v>0</v>
      </c>
      <c r="H59" s="181">
        <f t="shared" si="37"/>
        <v>0</v>
      </c>
      <c r="I59" s="181">
        <f t="shared" si="37"/>
        <v>0</v>
      </c>
      <c r="J59" s="181">
        <f t="shared" si="37"/>
        <v>0</v>
      </c>
      <c r="K59" s="181">
        <f t="shared" si="37"/>
        <v>0</v>
      </c>
      <c r="L59" s="181">
        <f t="shared" si="37"/>
        <v>0</v>
      </c>
      <c r="M59" s="181">
        <f t="shared" si="37"/>
        <v>0</v>
      </c>
      <c r="N59" s="181">
        <f t="shared" si="37"/>
        <v>0</v>
      </c>
      <c r="O59" s="181">
        <f t="shared" si="37"/>
        <v>0</v>
      </c>
      <c r="P59" s="181">
        <f t="shared" si="37"/>
        <v>0</v>
      </c>
      <c r="Q59" s="181">
        <f t="shared" si="37"/>
        <v>0</v>
      </c>
      <c r="R59" s="181">
        <f t="shared" si="37"/>
        <v>0</v>
      </c>
      <c r="S59" s="181">
        <f t="shared" si="37"/>
        <v>0</v>
      </c>
      <c r="T59" s="181">
        <f t="shared" si="37"/>
        <v>0</v>
      </c>
      <c r="U59" s="181">
        <f t="shared" si="37"/>
        <v>0</v>
      </c>
      <c r="V59" s="181">
        <f t="shared" si="37"/>
        <v>0</v>
      </c>
      <c r="W59" s="181">
        <f t="shared" si="37"/>
        <v>0</v>
      </c>
      <c r="X59" s="181">
        <f t="shared" si="37"/>
        <v>0</v>
      </c>
      <c r="Y59" s="181">
        <f t="shared" si="37"/>
        <v>0</v>
      </c>
      <c r="Z59" s="181">
        <f t="shared" si="37"/>
        <v>0</v>
      </c>
      <c r="AA59" s="181">
        <f t="shared" si="37"/>
        <v>0</v>
      </c>
      <c r="AB59" s="181">
        <f t="shared" si="37"/>
        <v>0</v>
      </c>
      <c r="AC59" s="181">
        <f t="shared" si="37"/>
        <v>0</v>
      </c>
      <c r="AD59" s="181">
        <f t="shared" si="37"/>
        <v>0</v>
      </c>
      <c r="AE59" s="181">
        <f t="shared" si="37"/>
        <v>0</v>
      </c>
      <c r="AF59" s="181">
        <f t="shared" si="37"/>
        <v>0</v>
      </c>
      <c r="AG59" s="181">
        <f t="shared" si="37"/>
        <v>0</v>
      </c>
      <c r="AH59" s="181">
        <f t="shared" si="37"/>
        <v>0</v>
      </c>
      <c r="AI59" s="181">
        <f t="shared" si="37"/>
        <v>0</v>
      </c>
      <c r="AJ59" s="181">
        <f t="shared" si="37"/>
        <v>0</v>
      </c>
      <c r="AK59" s="132"/>
      <c r="AL59" s="32"/>
      <c r="AM59" s="32"/>
      <c r="AO59" s="227"/>
      <c r="AP59" s="42" t="str">
        <f t="shared" si="31"/>
        <v>MKZ</v>
      </c>
      <c r="AQ59" s="22" t="str">
        <f t="shared" si="5"/>
        <v>解体在庫</v>
      </c>
      <c r="AR59" s="52">
        <f t="shared" si="2"/>
        <v>0</v>
      </c>
      <c r="AT59" s="246" t="s">
        <v>60</v>
      </c>
      <c r="AU59" s="61"/>
      <c r="AV59" s="61"/>
      <c r="AW59" s="61"/>
      <c r="AX59" s="61"/>
    </row>
    <row r="60" spans="1:56" ht="19.5" customHeight="1" thickBot="1">
      <c r="A60" s="9">
        <v>0</v>
      </c>
      <c r="B60" s="85" t="s">
        <v>50</v>
      </c>
      <c r="C60" s="219" t="s">
        <v>23</v>
      </c>
      <c r="D60" s="219"/>
      <c r="E60" s="297"/>
      <c r="F60" s="220">
        <f t="shared" ref="F60:AJ60" si="38">E60+F54-F56-F57</f>
        <v>0</v>
      </c>
      <c r="G60" s="220">
        <f t="shared" si="38"/>
        <v>-40</v>
      </c>
      <c r="H60" s="220">
        <f t="shared" si="38"/>
        <v>-80</v>
      </c>
      <c r="I60" s="220">
        <f t="shared" si="38"/>
        <v>-122</v>
      </c>
      <c r="J60" s="220">
        <f t="shared" si="38"/>
        <v>-162</v>
      </c>
      <c r="K60" s="220">
        <f t="shared" si="38"/>
        <v>-162</v>
      </c>
      <c r="L60" s="220">
        <f t="shared" si="38"/>
        <v>-162</v>
      </c>
      <c r="M60" s="220">
        <f t="shared" si="38"/>
        <v>-162</v>
      </c>
      <c r="N60" s="220">
        <f t="shared" si="38"/>
        <v>-162</v>
      </c>
      <c r="O60" s="220">
        <f t="shared" si="38"/>
        <v>-162</v>
      </c>
      <c r="P60" s="220">
        <f t="shared" si="38"/>
        <v>-162</v>
      </c>
      <c r="Q60" s="220">
        <f t="shared" si="38"/>
        <v>-162</v>
      </c>
      <c r="R60" s="220">
        <f t="shared" si="38"/>
        <v>-162</v>
      </c>
      <c r="S60" s="220">
        <f t="shared" si="38"/>
        <v>-162</v>
      </c>
      <c r="T60" s="220">
        <f t="shared" si="38"/>
        <v>-162</v>
      </c>
      <c r="U60" s="220">
        <f t="shared" si="38"/>
        <v>-162</v>
      </c>
      <c r="V60" s="220">
        <f t="shared" si="38"/>
        <v>-162</v>
      </c>
      <c r="W60" s="220">
        <f t="shared" si="38"/>
        <v>-162</v>
      </c>
      <c r="X60" s="220">
        <f t="shared" si="38"/>
        <v>-162</v>
      </c>
      <c r="Y60" s="220">
        <f t="shared" si="38"/>
        <v>-162</v>
      </c>
      <c r="Z60" s="220">
        <f t="shared" si="38"/>
        <v>-162</v>
      </c>
      <c r="AA60" s="220">
        <f t="shared" si="38"/>
        <v>-162</v>
      </c>
      <c r="AB60" s="220">
        <f t="shared" si="38"/>
        <v>-162</v>
      </c>
      <c r="AC60" s="220">
        <f t="shared" si="38"/>
        <v>-162</v>
      </c>
      <c r="AD60" s="220">
        <f t="shared" si="38"/>
        <v>-162</v>
      </c>
      <c r="AE60" s="220">
        <f t="shared" si="38"/>
        <v>-162</v>
      </c>
      <c r="AF60" s="220">
        <f t="shared" si="38"/>
        <v>-162</v>
      </c>
      <c r="AG60" s="220">
        <f t="shared" si="38"/>
        <v>-162</v>
      </c>
      <c r="AH60" s="220">
        <f t="shared" si="38"/>
        <v>-162</v>
      </c>
      <c r="AI60" s="220">
        <f t="shared" si="38"/>
        <v>-162</v>
      </c>
      <c r="AJ60" s="220">
        <f t="shared" si="38"/>
        <v>-162</v>
      </c>
      <c r="AK60" s="222">
        <f>AJ60</f>
        <v>-162</v>
      </c>
      <c r="AL60" s="33"/>
      <c r="AM60" s="33"/>
      <c r="AN60" s="9">
        <f>AK60-AL56</f>
        <v>-162</v>
      </c>
      <c r="AO60" s="227">
        <v>0</v>
      </c>
      <c r="AP60" s="53" t="str">
        <f t="shared" si="31"/>
        <v>MKZ</v>
      </c>
      <c r="AQ60" s="24" t="str">
        <f t="shared" si="5"/>
        <v>完成品在庫</v>
      </c>
      <c r="AR60" s="54">
        <f t="shared" si="2"/>
        <v>-162</v>
      </c>
      <c r="AT60" s="246" t="s">
        <v>60</v>
      </c>
      <c r="AU60" s="61"/>
      <c r="AV60" s="61"/>
      <c r="AW60" s="61"/>
      <c r="AX60" s="61"/>
      <c r="BD60" s="250">
        <f>MIN(F60:AJ60)</f>
        <v>-162</v>
      </c>
    </row>
    <row r="61" spans="1:56" ht="19.5" customHeight="1">
      <c r="A61" s="9">
        <v>0</v>
      </c>
      <c r="B61" s="370" t="s">
        <v>148</v>
      </c>
      <c r="C61" s="99" t="s">
        <v>12</v>
      </c>
      <c r="D61" s="99"/>
      <c r="E61" s="89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00">
        <f>SUM(F61:AJ61)</f>
        <v>0</v>
      </c>
      <c r="AL61" s="96">
        <f>ROUNDUP(AL69/0.92,0)</f>
        <v>0</v>
      </c>
      <c r="AM61" s="96">
        <f>ROUNDUP(AM69/0.92,0)</f>
        <v>168</v>
      </c>
      <c r="AN61" s="251"/>
      <c r="AO61" s="227">
        <v>0</v>
      </c>
      <c r="AP61" s="40" t="str">
        <f>B61</f>
        <v>MLBA</v>
      </c>
      <c r="AQ61" s="29" t="str">
        <f t="shared" si="5"/>
        <v>素材納入計画</v>
      </c>
      <c r="AR61" s="41">
        <f t="shared" si="2"/>
        <v>0</v>
      </c>
      <c r="AT61" s="247" t="s">
        <v>59</v>
      </c>
      <c r="AU61" s="61"/>
      <c r="AV61" s="61"/>
      <c r="AW61" s="61"/>
      <c r="AX61" s="61"/>
    </row>
    <row r="62" spans="1:56" ht="19.5" customHeight="1">
      <c r="A62" s="9">
        <v>0</v>
      </c>
      <c r="B62" s="369"/>
      <c r="C62" s="145" t="s">
        <v>125</v>
      </c>
      <c r="D62" s="154"/>
      <c r="E62" s="35"/>
      <c r="F62" s="173">
        <f t="shared" ref="F62:AJ62" si="39">E62+F61-F63</f>
        <v>0</v>
      </c>
      <c r="G62" s="173">
        <f t="shared" si="39"/>
        <v>0</v>
      </c>
      <c r="H62" s="173">
        <f t="shared" si="39"/>
        <v>0</v>
      </c>
      <c r="I62" s="173">
        <f t="shared" si="39"/>
        <v>0</v>
      </c>
      <c r="J62" s="173">
        <f t="shared" si="39"/>
        <v>0</v>
      </c>
      <c r="K62" s="173">
        <f t="shared" si="39"/>
        <v>0</v>
      </c>
      <c r="L62" s="173">
        <f t="shared" si="39"/>
        <v>0</v>
      </c>
      <c r="M62" s="173">
        <f t="shared" si="39"/>
        <v>0</v>
      </c>
      <c r="N62" s="173">
        <f t="shared" si="39"/>
        <v>0</v>
      </c>
      <c r="O62" s="173">
        <f t="shared" si="39"/>
        <v>0</v>
      </c>
      <c r="P62" s="173">
        <f t="shared" si="39"/>
        <v>0</v>
      </c>
      <c r="Q62" s="173">
        <f t="shared" si="39"/>
        <v>0</v>
      </c>
      <c r="R62" s="173">
        <f t="shared" si="39"/>
        <v>0</v>
      </c>
      <c r="S62" s="173">
        <f t="shared" si="39"/>
        <v>0</v>
      </c>
      <c r="T62" s="173">
        <f t="shared" si="39"/>
        <v>0</v>
      </c>
      <c r="U62" s="173">
        <f t="shared" si="39"/>
        <v>0</v>
      </c>
      <c r="V62" s="173">
        <f t="shared" si="39"/>
        <v>0</v>
      </c>
      <c r="W62" s="173">
        <f t="shared" si="39"/>
        <v>0</v>
      </c>
      <c r="X62" s="173">
        <f t="shared" si="39"/>
        <v>0</v>
      </c>
      <c r="Y62" s="173">
        <f t="shared" si="39"/>
        <v>0</v>
      </c>
      <c r="Z62" s="173">
        <f t="shared" si="39"/>
        <v>0</v>
      </c>
      <c r="AA62" s="173">
        <f t="shared" si="39"/>
        <v>0</v>
      </c>
      <c r="AB62" s="173">
        <f t="shared" si="39"/>
        <v>0</v>
      </c>
      <c r="AC62" s="173">
        <f t="shared" si="39"/>
        <v>0</v>
      </c>
      <c r="AD62" s="173">
        <f t="shared" si="39"/>
        <v>0</v>
      </c>
      <c r="AE62" s="173">
        <f t="shared" si="39"/>
        <v>0</v>
      </c>
      <c r="AF62" s="173">
        <f t="shared" si="39"/>
        <v>0</v>
      </c>
      <c r="AG62" s="173">
        <f t="shared" si="39"/>
        <v>0</v>
      </c>
      <c r="AH62" s="173">
        <f t="shared" si="39"/>
        <v>0</v>
      </c>
      <c r="AI62" s="173">
        <f t="shared" si="39"/>
        <v>0</v>
      </c>
      <c r="AJ62" s="173">
        <f t="shared" si="39"/>
        <v>0</v>
      </c>
      <c r="AK62" s="169">
        <f>AJ62</f>
        <v>0</v>
      </c>
      <c r="AL62" s="32"/>
      <c r="AM62" s="32"/>
      <c r="AO62" s="227">
        <v>0</v>
      </c>
      <c r="AP62" s="42" t="str">
        <f t="shared" ref="AP62:AP75" si="40">AP61</f>
        <v>MLBA</v>
      </c>
      <c r="AQ62" s="14" t="str">
        <f t="shared" si="5"/>
        <v>素材在庫計画</v>
      </c>
      <c r="AR62" s="43">
        <f t="shared" si="2"/>
        <v>0</v>
      </c>
      <c r="AT62" s="246" t="s">
        <v>60</v>
      </c>
      <c r="AU62" s="60"/>
      <c r="AV62" s="60"/>
      <c r="AW62" s="60"/>
      <c r="AX62" s="60"/>
    </row>
    <row r="63" spans="1:56" ht="18.75" customHeight="1">
      <c r="A63" s="9">
        <v>0</v>
      </c>
      <c r="B63" s="371"/>
      <c r="C63" s="135" t="s">
        <v>154</v>
      </c>
      <c r="D63" s="135"/>
      <c r="E63" s="90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17">
        <f>SUM(E63:AJ63)</f>
        <v>0</v>
      </c>
      <c r="AL63" s="123"/>
      <c r="AM63" s="123"/>
      <c r="AN63" s="211"/>
      <c r="AO63" s="227">
        <v>0</v>
      </c>
      <c r="AP63" s="42" t="str">
        <f t="shared" si="40"/>
        <v>MLBA</v>
      </c>
      <c r="AQ63" s="16" t="str">
        <f t="shared" si="5"/>
        <v>圧検加工実績</v>
      </c>
      <c r="AR63" s="44">
        <f t="shared" si="2"/>
        <v>0</v>
      </c>
      <c r="AT63" s="248" t="s">
        <v>61</v>
      </c>
      <c r="AU63" s="60"/>
      <c r="AV63" s="60"/>
      <c r="AW63" s="60"/>
      <c r="AX63" s="60"/>
    </row>
    <row r="64" spans="1:56" ht="18.75" customHeight="1">
      <c r="A64" s="9"/>
      <c r="B64" s="371"/>
      <c r="C64" s="425" t="s">
        <v>155</v>
      </c>
      <c r="D64" s="426"/>
      <c r="E64" s="427"/>
      <c r="F64" s="258">
        <f>'102期6月実績確認ﾒｲﾝ (3)'!F63-'102期6月(ﾒｲﾝ) '!F59</f>
        <v>0</v>
      </c>
      <c r="G64" s="258">
        <f>'102期6月実績確認ﾒｲﾝ (3)'!G63-'102期6月(ﾒｲﾝ) '!G59</f>
        <v>0</v>
      </c>
      <c r="H64" s="258">
        <f>'102期6月実績確認ﾒｲﾝ (3)'!H63-'102期6月(ﾒｲﾝ) '!H59</f>
        <v>0</v>
      </c>
      <c r="I64" s="258">
        <f>'102期6月実績確認ﾒｲﾝ (3)'!I63-'102期6月(ﾒｲﾝ) '!I59</f>
        <v>0</v>
      </c>
      <c r="J64" s="258">
        <f>'102期6月実績確認ﾒｲﾝ (3)'!J63-'102期6月(ﾒｲﾝ) '!J59</f>
        <v>0</v>
      </c>
      <c r="K64" s="258">
        <f>'102期6月実績確認ﾒｲﾝ (3)'!K63-'102期6月(ﾒｲﾝ) '!K59</f>
        <v>0</v>
      </c>
      <c r="L64" s="258">
        <f>'102期6月実績確認ﾒｲﾝ (3)'!L63-'102期6月(ﾒｲﾝ) '!L59</f>
        <v>0</v>
      </c>
      <c r="M64" s="258">
        <f>'102期6月実績確認ﾒｲﾝ (3)'!M63-'102期6月(ﾒｲﾝ) '!M59</f>
        <v>0</v>
      </c>
      <c r="N64" s="258">
        <f>'102期6月実績確認ﾒｲﾝ (3)'!N63-'102期6月(ﾒｲﾝ) '!N59</f>
        <v>0</v>
      </c>
      <c r="O64" s="258">
        <f>'102期6月実績確認ﾒｲﾝ (3)'!O63-'102期6月(ﾒｲﾝ) '!O59</f>
        <v>0</v>
      </c>
      <c r="P64" s="258">
        <f>'102期6月実績確認ﾒｲﾝ (3)'!P63-'102期6月(ﾒｲﾝ) '!P59</f>
        <v>0</v>
      </c>
      <c r="Q64" s="258">
        <f>'102期6月実績確認ﾒｲﾝ (3)'!Q63-'102期6月(ﾒｲﾝ) '!Q59</f>
        <v>0</v>
      </c>
      <c r="R64" s="258">
        <f>'102期6月実績確認ﾒｲﾝ (3)'!R63-'102期6月(ﾒｲﾝ) '!R59</f>
        <v>0</v>
      </c>
      <c r="S64" s="258">
        <f>'102期6月実績確認ﾒｲﾝ (3)'!S63-'102期6月(ﾒｲﾝ) '!S59</f>
        <v>0</v>
      </c>
      <c r="T64" s="258">
        <f>'102期6月実績確認ﾒｲﾝ (3)'!T63-'102期6月(ﾒｲﾝ) '!T59</f>
        <v>0</v>
      </c>
      <c r="U64" s="258">
        <f>'102期6月実績確認ﾒｲﾝ (3)'!U63-'102期6月(ﾒｲﾝ) '!U59</f>
        <v>0</v>
      </c>
      <c r="V64" s="258">
        <f>'102期6月実績確認ﾒｲﾝ (3)'!V63-'102期6月(ﾒｲﾝ) '!V59</f>
        <v>0</v>
      </c>
      <c r="W64" s="258">
        <f>'102期6月実績確認ﾒｲﾝ (3)'!W63-'102期6月(ﾒｲﾝ) '!W59</f>
        <v>0</v>
      </c>
      <c r="X64" s="258">
        <f>'102期6月実績確認ﾒｲﾝ (3)'!X63-'102期6月(ﾒｲﾝ) '!X59</f>
        <v>0</v>
      </c>
      <c r="Y64" s="258">
        <f>'102期6月実績確認ﾒｲﾝ (3)'!Y63-'102期6月(ﾒｲﾝ) '!Y59</f>
        <v>0</v>
      </c>
      <c r="Z64" s="258">
        <f>'102期6月実績確認ﾒｲﾝ (3)'!Z63-'102期6月(ﾒｲﾝ) '!Z59</f>
        <v>0</v>
      </c>
      <c r="AA64" s="258">
        <f>'102期6月実績確認ﾒｲﾝ (3)'!AA63-'102期6月(ﾒｲﾝ) '!AA59</f>
        <v>0</v>
      </c>
      <c r="AB64" s="258">
        <f>'102期6月実績確認ﾒｲﾝ (3)'!AB63-'102期6月(ﾒｲﾝ) '!AB59</f>
        <v>0</v>
      </c>
      <c r="AC64" s="258">
        <f>'102期6月実績確認ﾒｲﾝ (3)'!AC63-'102期6月(ﾒｲﾝ) '!AC59</f>
        <v>0</v>
      </c>
      <c r="AD64" s="258">
        <f>'102期6月実績確認ﾒｲﾝ (3)'!AD63-'102期6月(ﾒｲﾝ) '!AD59</f>
        <v>0</v>
      </c>
      <c r="AE64" s="258">
        <f>'102期6月実績確認ﾒｲﾝ (3)'!AE63-'102期6月(ﾒｲﾝ) '!AE59</f>
        <v>0</v>
      </c>
      <c r="AF64" s="258">
        <f>'102期6月実績確認ﾒｲﾝ (3)'!AF63-'102期6月(ﾒｲﾝ) '!AF59</f>
        <v>0</v>
      </c>
      <c r="AG64" s="258">
        <f>'102期6月実績確認ﾒｲﾝ (3)'!AG63-'102期6月(ﾒｲﾝ) '!AG59</f>
        <v>0</v>
      </c>
      <c r="AH64" s="258">
        <f>'102期6月実績確認ﾒｲﾝ (3)'!AH63-'102期6月(ﾒｲﾝ) '!AH59</f>
        <v>0</v>
      </c>
      <c r="AI64" s="258">
        <f>'102期6月実績確認ﾒｲﾝ (3)'!AI63-'102期6月(ﾒｲﾝ) '!AI59</f>
        <v>0</v>
      </c>
      <c r="AJ64" s="258">
        <f>'102期6月実績確認ﾒｲﾝ (3)'!AJ63-'102期6月(ﾒｲﾝ) '!AJ59</f>
        <v>0</v>
      </c>
      <c r="AK64" s="428">
        <f>SUM(F64:AJ64)</f>
        <v>0</v>
      </c>
      <c r="AL64" s="433"/>
      <c r="AM64" s="433"/>
      <c r="AN64" s="422"/>
      <c r="AO64" s="227"/>
      <c r="AP64" s="42"/>
      <c r="AQ64" s="430"/>
      <c r="AR64" s="431"/>
      <c r="AT64" s="248"/>
      <c r="AU64" s="60"/>
      <c r="AV64" s="60"/>
      <c r="AW64" s="60"/>
      <c r="AX64" s="60"/>
    </row>
    <row r="65" spans="1:56" ht="18.75" customHeight="1">
      <c r="A65" s="9">
        <v>0</v>
      </c>
      <c r="B65" s="23">
        <f>B63</f>
        <v>0</v>
      </c>
      <c r="C65" s="145" t="s">
        <v>15</v>
      </c>
      <c r="D65" s="155">
        <v>0.08</v>
      </c>
      <c r="E65" s="299"/>
      <c r="F65" s="300">
        <f t="shared" ref="F65:AJ65" si="41">ROUND(F63*$D65,0)</f>
        <v>0</v>
      </c>
      <c r="G65" s="300">
        <f t="shared" si="41"/>
        <v>0</v>
      </c>
      <c r="H65" s="300">
        <f t="shared" si="41"/>
        <v>0</v>
      </c>
      <c r="I65" s="300">
        <f t="shared" si="41"/>
        <v>0</v>
      </c>
      <c r="J65" s="300">
        <f t="shared" si="41"/>
        <v>0</v>
      </c>
      <c r="K65" s="300">
        <f t="shared" si="41"/>
        <v>0</v>
      </c>
      <c r="L65" s="300">
        <f t="shared" si="41"/>
        <v>0</v>
      </c>
      <c r="M65" s="300">
        <f t="shared" si="41"/>
        <v>0</v>
      </c>
      <c r="N65" s="300">
        <f t="shared" si="41"/>
        <v>0</v>
      </c>
      <c r="O65" s="300">
        <f t="shared" si="41"/>
        <v>0</v>
      </c>
      <c r="P65" s="300">
        <f t="shared" si="41"/>
        <v>0</v>
      </c>
      <c r="Q65" s="300">
        <f t="shared" si="41"/>
        <v>0</v>
      </c>
      <c r="R65" s="300">
        <f t="shared" si="41"/>
        <v>0</v>
      </c>
      <c r="S65" s="300">
        <f t="shared" si="41"/>
        <v>0</v>
      </c>
      <c r="T65" s="300">
        <f t="shared" si="41"/>
        <v>0</v>
      </c>
      <c r="U65" s="300">
        <f t="shared" si="41"/>
        <v>0</v>
      </c>
      <c r="V65" s="300">
        <f t="shared" si="41"/>
        <v>0</v>
      </c>
      <c r="W65" s="300">
        <f t="shared" si="41"/>
        <v>0</v>
      </c>
      <c r="X65" s="300">
        <f t="shared" si="41"/>
        <v>0</v>
      </c>
      <c r="Y65" s="300">
        <f t="shared" si="41"/>
        <v>0</v>
      </c>
      <c r="Z65" s="300">
        <f t="shared" si="41"/>
        <v>0</v>
      </c>
      <c r="AA65" s="300">
        <f t="shared" si="41"/>
        <v>0</v>
      </c>
      <c r="AB65" s="300">
        <f t="shared" si="41"/>
        <v>0</v>
      </c>
      <c r="AC65" s="300">
        <f t="shared" si="41"/>
        <v>0</v>
      </c>
      <c r="AD65" s="300">
        <f t="shared" si="41"/>
        <v>0</v>
      </c>
      <c r="AE65" s="300">
        <f t="shared" si="41"/>
        <v>0</v>
      </c>
      <c r="AF65" s="300">
        <f t="shared" si="41"/>
        <v>0</v>
      </c>
      <c r="AG65" s="300">
        <f t="shared" si="41"/>
        <v>0</v>
      </c>
      <c r="AH65" s="300">
        <f t="shared" si="41"/>
        <v>0</v>
      </c>
      <c r="AI65" s="300">
        <f t="shared" si="41"/>
        <v>0</v>
      </c>
      <c r="AJ65" s="300">
        <f t="shared" si="41"/>
        <v>0</v>
      </c>
      <c r="AK65" s="128">
        <f>SUM(F65:AJ65)</f>
        <v>0</v>
      </c>
      <c r="AL65" s="32"/>
      <c r="AM65" s="32"/>
      <c r="AO65" s="227">
        <v>0</v>
      </c>
      <c r="AP65" s="42" t="str">
        <f>AP63</f>
        <v>MLBA</v>
      </c>
      <c r="AQ65" s="17" t="str">
        <f t="shared" si="5"/>
        <v>一次漏れ数</v>
      </c>
      <c r="AR65" s="45">
        <f t="shared" si="2"/>
        <v>0</v>
      </c>
      <c r="AT65" s="246" t="s">
        <v>60</v>
      </c>
      <c r="AU65" s="60"/>
      <c r="AV65" s="60"/>
      <c r="AW65" s="60"/>
      <c r="AX65" s="60"/>
    </row>
    <row r="66" spans="1:56" ht="18.75" customHeight="1">
      <c r="A66" s="9">
        <v>0</v>
      </c>
      <c r="B66" s="23">
        <f>B65</f>
        <v>0</v>
      </c>
      <c r="C66" s="145" t="s">
        <v>16</v>
      </c>
      <c r="D66" s="155"/>
      <c r="E66" s="282"/>
      <c r="F66" s="283">
        <f t="shared" ref="F66:AJ66" si="42">E66+F65-F67</f>
        <v>0</v>
      </c>
      <c r="G66" s="283">
        <f t="shared" si="42"/>
        <v>0</v>
      </c>
      <c r="H66" s="283">
        <f t="shared" si="42"/>
        <v>0</v>
      </c>
      <c r="I66" s="283">
        <f t="shared" si="42"/>
        <v>0</v>
      </c>
      <c r="J66" s="283">
        <f t="shared" si="42"/>
        <v>0</v>
      </c>
      <c r="K66" s="283">
        <f t="shared" si="42"/>
        <v>0</v>
      </c>
      <c r="L66" s="283">
        <f t="shared" si="42"/>
        <v>0</v>
      </c>
      <c r="M66" s="283">
        <f t="shared" si="42"/>
        <v>0</v>
      </c>
      <c r="N66" s="283">
        <f t="shared" si="42"/>
        <v>0</v>
      </c>
      <c r="O66" s="283">
        <f t="shared" si="42"/>
        <v>0</v>
      </c>
      <c r="P66" s="283">
        <f t="shared" si="42"/>
        <v>0</v>
      </c>
      <c r="Q66" s="283">
        <f t="shared" si="42"/>
        <v>0</v>
      </c>
      <c r="R66" s="283">
        <f t="shared" si="42"/>
        <v>0</v>
      </c>
      <c r="S66" s="283">
        <f t="shared" si="42"/>
        <v>0</v>
      </c>
      <c r="T66" s="283">
        <f t="shared" si="42"/>
        <v>0</v>
      </c>
      <c r="U66" s="283">
        <f t="shared" si="42"/>
        <v>0</v>
      </c>
      <c r="V66" s="283">
        <f t="shared" si="42"/>
        <v>0</v>
      </c>
      <c r="W66" s="283">
        <f t="shared" si="42"/>
        <v>0</v>
      </c>
      <c r="X66" s="283">
        <f t="shared" si="42"/>
        <v>0</v>
      </c>
      <c r="Y66" s="283">
        <f t="shared" si="42"/>
        <v>0</v>
      </c>
      <c r="Z66" s="283">
        <f t="shared" si="42"/>
        <v>0</v>
      </c>
      <c r="AA66" s="283">
        <f t="shared" si="42"/>
        <v>0</v>
      </c>
      <c r="AB66" s="283">
        <f t="shared" si="42"/>
        <v>0</v>
      </c>
      <c r="AC66" s="283">
        <f t="shared" si="42"/>
        <v>0</v>
      </c>
      <c r="AD66" s="283">
        <f t="shared" si="42"/>
        <v>0</v>
      </c>
      <c r="AE66" s="283">
        <f t="shared" si="42"/>
        <v>0</v>
      </c>
      <c r="AF66" s="283">
        <f t="shared" si="42"/>
        <v>0</v>
      </c>
      <c r="AG66" s="283">
        <f t="shared" si="42"/>
        <v>0</v>
      </c>
      <c r="AH66" s="283">
        <f t="shared" si="42"/>
        <v>0</v>
      </c>
      <c r="AI66" s="283">
        <f t="shared" si="42"/>
        <v>0</v>
      </c>
      <c r="AJ66" s="283">
        <f t="shared" si="42"/>
        <v>0</v>
      </c>
      <c r="AK66" s="129">
        <f>AJ66</f>
        <v>0</v>
      </c>
      <c r="AL66" s="32"/>
      <c r="AM66" s="32"/>
      <c r="AO66" s="227">
        <v>0</v>
      </c>
      <c r="AP66" s="42" t="str">
        <f t="shared" si="40"/>
        <v>MLBA</v>
      </c>
      <c r="AQ66" s="18" t="str">
        <f t="shared" si="5"/>
        <v>一次漏れ在庫</v>
      </c>
      <c r="AR66" s="46">
        <f t="shared" si="2"/>
        <v>0</v>
      </c>
      <c r="AT66" s="246" t="s">
        <v>60</v>
      </c>
      <c r="AU66" s="60"/>
      <c r="AV66" s="60"/>
      <c r="AW66" s="60"/>
      <c r="AX66" s="60"/>
    </row>
    <row r="67" spans="1:56" ht="18.75" customHeight="1">
      <c r="A67" s="9">
        <v>0</v>
      </c>
      <c r="B67" s="23">
        <f>B66</f>
        <v>0</v>
      </c>
      <c r="C67" s="145" t="s">
        <v>17</v>
      </c>
      <c r="D67" s="155"/>
      <c r="E67" s="282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3"/>
      <c r="AI67" s="283"/>
      <c r="AJ67" s="283"/>
      <c r="AK67" s="129">
        <f>SUM(F67:AJ67)</f>
        <v>0</v>
      </c>
      <c r="AL67" s="32"/>
      <c r="AM67" s="32"/>
      <c r="AO67" s="227">
        <v>0</v>
      </c>
      <c r="AP67" s="42" t="str">
        <f t="shared" si="40"/>
        <v>MLBA</v>
      </c>
      <c r="AQ67" s="18" t="str">
        <f t="shared" si="5"/>
        <v>二次圧検計画</v>
      </c>
      <c r="AR67" s="46">
        <f t="shared" si="2"/>
        <v>0</v>
      </c>
      <c r="AT67" s="246" t="s">
        <v>60</v>
      </c>
      <c r="AU67" s="60"/>
      <c r="AV67" s="60"/>
      <c r="AW67" s="60"/>
      <c r="AX67" s="60"/>
    </row>
    <row r="68" spans="1:56" ht="18.75" customHeight="1">
      <c r="A68" s="9">
        <v>0</v>
      </c>
      <c r="B68" s="23">
        <f>B67</f>
        <v>0</v>
      </c>
      <c r="C68" s="145" t="s">
        <v>18</v>
      </c>
      <c r="D68" s="155">
        <v>0.5</v>
      </c>
      <c r="E68" s="282"/>
      <c r="F68" s="283">
        <f t="shared" ref="F68:AJ68" si="43">ROUND(F67*$D68,0)</f>
        <v>0</v>
      </c>
      <c r="G68" s="283">
        <f t="shared" si="43"/>
        <v>0</v>
      </c>
      <c r="H68" s="283">
        <f t="shared" si="43"/>
        <v>0</v>
      </c>
      <c r="I68" s="283">
        <f t="shared" si="43"/>
        <v>0</v>
      </c>
      <c r="J68" s="283">
        <f t="shared" si="43"/>
        <v>0</v>
      </c>
      <c r="K68" s="283">
        <f t="shared" si="43"/>
        <v>0</v>
      </c>
      <c r="L68" s="283">
        <f t="shared" si="43"/>
        <v>0</v>
      </c>
      <c r="M68" s="283">
        <f t="shared" si="43"/>
        <v>0</v>
      </c>
      <c r="N68" s="283">
        <f t="shared" si="43"/>
        <v>0</v>
      </c>
      <c r="O68" s="283">
        <f t="shared" si="43"/>
        <v>0</v>
      </c>
      <c r="P68" s="283">
        <f t="shared" si="43"/>
        <v>0</v>
      </c>
      <c r="Q68" s="283">
        <f t="shared" si="43"/>
        <v>0</v>
      </c>
      <c r="R68" s="283">
        <f t="shared" si="43"/>
        <v>0</v>
      </c>
      <c r="S68" s="283">
        <f t="shared" si="43"/>
        <v>0</v>
      </c>
      <c r="T68" s="283">
        <f t="shared" si="43"/>
        <v>0</v>
      </c>
      <c r="U68" s="283">
        <f t="shared" si="43"/>
        <v>0</v>
      </c>
      <c r="V68" s="283">
        <f t="shared" si="43"/>
        <v>0</v>
      </c>
      <c r="W68" s="283">
        <f t="shared" si="43"/>
        <v>0</v>
      </c>
      <c r="X68" s="283">
        <f t="shared" si="43"/>
        <v>0</v>
      </c>
      <c r="Y68" s="283">
        <f t="shared" si="43"/>
        <v>0</v>
      </c>
      <c r="Z68" s="283">
        <f t="shared" si="43"/>
        <v>0</v>
      </c>
      <c r="AA68" s="283">
        <f t="shared" si="43"/>
        <v>0</v>
      </c>
      <c r="AB68" s="283">
        <f t="shared" si="43"/>
        <v>0</v>
      </c>
      <c r="AC68" s="283">
        <f t="shared" si="43"/>
        <v>0</v>
      </c>
      <c r="AD68" s="283">
        <f t="shared" si="43"/>
        <v>0</v>
      </c>
      <c r="AE68" s="283">
        <f t="shared" si="43"/>
        <v>0</v>
      </c>
      <c r="AF68" s="283">
        <f t="shared" si="43"/>
        <v>0</v>
      </c>
      <c r="AG68" s="283">
        <f t="shared" si="43"/>
        <v>0</v>
      </c>
      <c r="AH68" s="283">
        <f t="shared" si="43"/>
        <v>0</v>
      </c>
      <c r="AI68" s="283">
        <f t="shared" si="43"/>
        <v>0</v>
      </c>
      <c r="AJ68" s="283">
        <f t="shared" si="43"/>
        <v>0</v>
      </c>
      <c r="AK68" s="130">
        <f>SUM(F68:AJ68)</f>
        <v>0</v>
      </c>
      <c r="AL68" s="32"/>
      <c r="AM68" s="32"/>
      <c r="AO68" s="227">
        <v>0</v>
      </c>
      <c r="AP68" s="42" t="str">
        <f t="shared" si="40"/>
        <v>MLBA</v>
      </c>
      <c r="AQ68" s="14" t="str">
        <f t="shared" si="5"/>
        <v>二次漏れ数（廃却）</v>
      </c>
      <c r="AR68" s="47">
        <f t="shared" si="2"/>
        <v>0</v>
      </c>
      <c r="AT68" s="246" t="s">
        <v>60</v>
      </c>
      <c r="AU68" s="60"/>
      <c r="AV68" s="60"/>
      <c r="AW68" s="60"/>
      <c r="AX68" s="60"/>
    </row>
    <row r="69" spans="1:56" ht="18.75" customHeight="1">
      <c r="A69" s="9">
        <v>0</v>
      </c>
      <c r="B69" s="23">
        <f>B68</f>
        <v>0</v>
      </c>
      <c r="C69" s="135" t="s">
        <v>156</v>
      </c>
      <c r="D69" s="136">
        <f>1-D65</f>
        <v>0.92</v>
      </c>
      <c r="E69" s="286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117">
        <f>SUM(E69:AJ69)</f>
        <v>0</v>
      </c>
      <c r="AL69" s="82">
        <f>ROUNDUP(AY69*1.1,0)</f>
        <v>0</v>
      </c>
      <c r="AM69" s="82">
        <f>ROUNDUP(AZ69*1.1,0)</f>
        <v>154</v>
      </c>
      <c r="AN69" s="211"/>
      <c r="AO69" s="227">
        <v>0</v>
      </c>
      <c r="AP69" s="42" t="str">
        <f t="shared" si="40"/>
        <v>MLBA</v>
      </c>
      <c r="AQ69" s="11" t="str">
        <f t="shared" si="5"/>
        <v>Ｌ３加工実績</v>
      </c>
      <c r="AR69" s="48">
        <f t="shared" si="2"/>
        <v>0</v>
      </c>
      <c r="AT69" s="248" t="s">
        <v>61</v>
      </c>
      <c r="AU69" s="60"/>
      <c r="AV69" s="60"/>
      <c r="AW69" s="60"/>
      <c r="AX69" s="60"/>
      <c r="AY69" s="12">
        <f>AY376</f>
        <v>0</v>
      </c>
      <c r="AZ69" s="12">
        <f>AZ376</f>
        <v>140</v>
      </c>
    </row>
    <row r="70" spans="1:56" ht="18.75" customHeight="1">
      <c r="A70" s="9"/>
      <c r="B70" s="23"/>
      <c r="C70" s="425" t="s">
        <v>155</v>
      </c>
      <c r="D70" s="426"/>
      <c r="E70" s="427"/>
      <c r="F70" s="321">
        <f>'102期6月実績確認ﾒｲﾝ (3)'!F69-'102期6月(ﾒｲﾝ) '!F64</f>
        <v>0</v>
      </c>
      <c r="G70" s="321">
        <f>'102期6月実績確認ﾒｲﾝ (3)'!G69-'102期6月(ﾒｲﾝ) '!G64</f>
        <v>0</v>
      </c>
      <c r="H70" s="321">
        <f>'102期6月実績確認ﾒｲﾝ (3)'!H69-'102期6月(ﾒｲﾝ) '!H64</f>
        <v>0</v>
      </c>
      <c r="I70" s="321">
        <f>'102期6月実績確認ﾒｲﾝ (3)'!I69-'102期6月(ﾒｲﾝ) '!I64</f>
        <v>0</v>
      </c>
      <c r="J70" s="321">
        <f>'102期6月実績確認ﾒｲﾝ (3)'!J69-'102期6月(ﾒｲﾝ) '!J64</f>
        <v>0</v>
      </c>
      <c r="K70" s="321">
        <f>'102期6月実績確認ﾒｲﾝ (3)'!K69-'102期6月(ﾒｲﾝ) '!K64</f>
        <v>0</v>
      </c>
      <c r="L70" s="321">
        <f>'102期6月実績確認ﾒｲﾝ (3)'!L69-'102期6月(ﾒｲﾝ) '!L64</f>
        <v>0</v>
      </c>
      <c r="M70" s="321">
        <f>'102期6月実績確認ﾒｲﾝ (3)'!M69-'102期6月(ﾒｲﾝ) '!M64</f>
        <v>0</v>
      </c>
      <c r="N70" s="321">
        <f>'102期6月実績確認ﾒｲﾝ (3)'!N69-'102期6月(ﾒｲﾝ) '!N64</f>
        <v>0</v>
      </c>
      <c r="O70" s="321">
        <f>'102期6月実績確認ﾒｲﾝ (3)'!O69-'102期6月(ﾒｲﾝ) '!O64</f>
        <v>0</v>
      </c>
      <c r="P70" s="321">
        <f>'102期6月実績確認ﾒｲﾝ (3)'!P69-'102期6月(ﾒｲﾝ) '!P64</f>
        <v>0</v>
      </c>
      <c r="Q70" s="321">
        <f>'102期6月実績確認ﾒｲﾝ (3)'!Q69-'102期6月(ﾒｲﾝ) '!Q64</f>
        <v>0</v>
      </c>
      <c r="R70" s="321">
        <f>'102期6月実績確認ﾒｲﾝ (3)'!R69-'102期6月(ﾒｲﾝ) '!R64</f>
        <v>0</v>
      </c>
      <c r="S70" s="321">
        <f>'102期6月実績確認ﾒｲﾝ (3)'!S69-'102期6月(ﾒｲﾝ) '!S64</f>
        <v>0</v>
      </c>
      <c r="T70" s="321">
        <f>'102期6月実績確認ﾒｲﾝ (3)'!T69-'102期6月(ﾒｲﾝ) '!T64</f>
        <v>0</v>
      </c>
      <c r="U70" s="321">
        <f>'102期6月実績確認ﾒｲﾝ (3)'!U69-'102期6月(ﾒｲﾝ) '!U64</f>
        <v>0</v>
      </c>
      <c r="V70" s="321">
        <f>'102期6月実績確認ﾒｲﾝ (3)'!V69-'102期6月(ﾒｲﾝ) '!V64</f>
        <v>0</v>
      </c>
      <c r="W70" s="321">
        <f>'102期6月実績確認ﾒｲﾝ (3)'!W69-'102期6月(ﾒｲﾝ) '!W64</f>
        <v>0</v>
      </c>
      <c r="X70" s="321">
        <f>'102期6月実績確認ﾒｲﾝ (3)'!X69-'102期6月(ﾒｲﾝ) '!X64</f>
        <v>0</v>
      </c>
      <c r="Y70" s="321">
        <f>'102期6月実績確認ﾒｲﾝ (3)'!Y69-'102期6月(ﾒｲﾝ) '!Y64</f>
        <v>0</v>
      </c>
      <c r="Z70" s="321">
        <f>'102期6月実績確認ﾒｲﾝ (3)'!Z69-'102期6月(ﾒｲﾝ) '!Z64</f>
        <v>0</v>
      </c>
      <c r="AA70" s="321">
        <f>'102期6月実績確認ﾒｲﾝ (3)'!AA69-'102期6月(ﾒｲﾝ) '!AA64</f>
        <v>0</v>
      </c>
      <c r="AB70" s="321">
        <f>'102期6月実績確認ﾒｲﾝ (3)'!AB69-'102期6月(ﾒｲﾝ) '!AB64</f>
        <v>0</v>
      </c>
      <c r="AC70" s="321">
        <f>'102期6月実績確認ﾒｲﾝ (3)'!AC69-'102期6月(ﾒｲﾝ) '!AC64</f>
        <v>0</v>
      </c>
      <c r="AD70" s="321">
        <f>'102期6月実績確認ﾒｲﾝ (3)'!AD69-'102期6月(ﾒｲﾝ) '!AD64</f>
        <v>0</v>
      </c>
      <c r="AE70" s="321">
        <f>'102期6月実績確認ﾒｲﾝ (3)'!AE69-'102期6月(ﾒｲﾝ) '!AE64</f>
        <v>0</v>
      </c>
      <c r="AF70" s="321">
        <f>'102期6月実績確認ﾒｲﾝ (3)'!AF69-'102期6月(ﾒｲﾝ) '!AF64</f>
        <v>0</v>
      </c>
      <c r="AG70" s="321">
        <f>'102期6月実績確認ﾒｲﾝ (3)'!AG69-'102期6月(ﾒｲﾝ) '!AG64</f>
        <v>0</v>
      </c>
      <c r="AH70" s="321">
        <f>'102期6月実績確認ﾒｲﾝ (3)'!AH69-'102期6月(ﾒｲﾝ) '!AH64</f>
        <v>0</v>
      </c>
      <c r="AI70" s="321">
        <f>'102期6月実績確認ﾒｲﾝ (3)'!AI69-'102期6月(ﾒｲﾝ) '!AI64</f>
        <v>0</v>
      </c>
      <c r="AJ70" s="321">
        <f>'102期6月実績確認ﾒｲﾝ (3)'!AJ69-'102期6月(ﾒｲﾝ) '!AJ64</f>
        <v>0</v>
      </c>
      <c r="AK70" s="428">
        <f>SUM(F70:AJ70)</f>
        <v>0</v>
      </c>
      <c r="AL70" s="432"/>
      <c r="AM70" s="432"/>
      <c r="AN70" s="422"/>
      <c r="AO70" s="227"/>
      <c r="AP70" s="42"/>
      <c r="AQ70" s="11"/>
      <c r="AR70" s="48"/>
      <c r="AT70" s="248"/>
      <c r="AU70" s="60"/>
      <c r="AV70" s="60"/>
      <c r="AW70" s="60"/>
      <c r="AX70" s="60"/>
      <c r="AY70" s="12"/>
      <c r="AZ70" s="12"/>
    </row>
    <row r="71" spans="1:56" ht="18.75" customHeight="1">
      <c r="A71" s="9">
        <v>0</v>
      </c>
      <c r="B71" s="10"/>
      <c r="C71" s="109" t="s">
        <v>20</v>
      </c>
      <c r="D71" s="109"/>
      <c r="E71" s="290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104">
        <f>SUM(F71:AJ71)</f>
        <v>0</v>
      </c>
      <c r="AL71" s="112"/>
      <c r="AM71" s="112"/>
      <c r="AN71" s="207"/>
      <c r="AO71" s="227">
        <v>0</v>
      </c>
      <c r="AP71" s="42" t="str">
        <f>AP69</f>
        <v>MLBA</v>
      </c>
      <c r="AQ71" s="19" t="str">
        <f t="shared" si="5"/>
        <v>組立計画</v>
      </c>
      <c r="AR71" s="49">
        <f t="shared" si="2"/>
        <v>0</v>
      </c>
      <c r="AT71" s="63" t="s">
        <v>62</v>
      </c>
      <c r="AU71" s="60"/>
      <c r="AV71" s="60"/>
      <c r="AW71" s="60"/>
      <c r="AX71" s="60"/>
    </row>
    <row r="72" spans="1:56" ht="18.75" customHeight="1">
      <c r="A72" s="9">
        <v>0</v>
      </c>
      <c r="B72" s="23" t="str">
        <f>B61</f>
        <v>MLBA</v>
      </c>
      <c r="C72" s="113" t="s">
        <v>66</v>
      </c>
      <c r="D72" s="113"/>
      <c r="E72" s="293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107">
        <f>SUM(F72:AJ72)</f>
        <v>0</v>
      </c>
      <c r="AL72" s="75"/>
      <c r="AM72" s="75"/>
      <c r="AN72" s="207"/>
      <c r="AO72" s="227">
        <v>0</v>
      </c>
      <c r="AP72" s="42" t="str">
        <f t="shared" si="40"/>
        <v>MLBA</v>
      </c>
      <c r="AQ72" s="20" t="str">
        <f t="shared" si="5"/>
        <v>ＳＰ</v>
      </c>
      <c r="AR72" s="50">
        <f t="shared" si="2"/>
        <v>0</v>
      </c>
      <c r="AT72" s="63" t="s">
        <v>62</v>
      </c>
      <c r="AU72" s="60"/>
      <c r="AV72" s="60"/>
      <c r="AW72" s="60"/>
      <c r="AX72" s="60"/>
    </row>
    <row r="73" spans="1:56" ht="18.75" customHeight="1">
      <c r="A73" s="9">
        <v>0</v>
      </c>
      <c r="B73" s="13" t="s">
        <v>44</v>
      </c>
      <c r="C73" s="145" t="s">
        <v>21</v>
      </c>
      <c r="D73" s="145"/>
      <c r="E73" s="277"/>
      <c r="F73" s="298">
        <f t="shared" ref="F73:AJ73" si="44">SUM(M71:M72)</f>
        <v>0</v>
      </c>
      <c r="G73" s="298">
        <f t="shared" si="44"/>
        <v>0</v>
      </c>
      <c r="H73" s="298">
        <f t="shared" si="44"/>
        <v>0</v>
      </c>
      <c r="I73" s="298">
        <f t="shared" si="44"/>
        <v>0</v>
      </c>
      <c r="J73" s="298">
        <f t="shared" si="44"/>
        <v>0</v>
      </c>
      <c r="K73" s="298">
        <f t="shared" si="44"/>
        <v>0</v>
      </c>
      <c r="L73" s="298">
        <f t="shared" si="44"/>
        <v>0</v>
      </c>
      <c r="M73" s="298">
        <f t="shared" si="44"/>
        <v>0</v>
      </c>
      <c r="N73" s="298">
        <f t="shared" si="44"/>
        <v>0</v>
      </c>
      <c r="O73" s="298">
        <f t="shared" si="44"/>
        <v>0</v>
      </c>
      <c r="P73" s="298">
        <f t="shared" si="44"/>
        <v>0</v>
      </c>
      <c r="Q73" s="298">
        <f t="shared" si="44"/>
        <v>0</v>
      </c>
      <c r="R73" s="298">
        <f t="shared" si="44"/>
        <v>0</v>
      </c>
      <c r="S73" s="298">
        <f t="shared" si="44"/>
        <v>0</v>
      </c>
      <c r="T73" s="298">
        <f t="shared" si="44"/>
        <v>0</v>
      </c>
      <c r="U73" s="298">
        <f t="shared" si="44"/>
        <v>0</v>
      </c>
      <c r="V73" s="298">
        <f t="shared" si="44"/>
        <v>0</v>
      </c>
      <c r="W73" s="298">
        <f t="shared" si="44"/>
        <v>0</v>
      </c>
      <c r="X73" s="298">
        <f t="shared" si="44"/>
        <v>0</v>
      </c>
      <c r="Y73" s="298">
        <f t="shared" si="44"/>
        <v>0</v>
      </c>
      <c r="Z73" s="298">
        <f t="shared" si="44"/>
        <v>0</v>
      </c>
      <c r="AA73" s="298">
        <f t="shared" si="44"/>
        <v>0</v>
      </c>
      <c r="AB73" s="298">
        <f t="shared" si="44"/>
        <v>0</v>
      </c>
      <c r="AC73" s="298">
        <f t="shared" si="44"/>
        <v>0</v>
      </c>
      <c r="AD73" s="298">
        <f t="shared" si="44"/>
        <v>0</v>
      </c>
      <c r="AE73" s="298">
        <f t="shared" si="44"/>
        <v>0</v>
      </c>
      <c r="AF73" s="298">
        <f t="shared" si="44"/>
        <v>0</v>
      </c>
      <c r="AG73" s="298">
        <f t="shared" si="44"/>
        <v>0</v>
      </c>
      <c r="AH73" s="298">
        <f t="shared" si="44"/>
        <v>0</v>
      </c>
      <c r="AI73" s="298">
        <f t="shared" si="44"/>
        <v>0</v>
      </c>
      <c r="AJ73" s="298">
        <f t="shared" si="44"/>
        <v>0</v>
      </c>
      <c r="AK73" s="131">
        <f>SUM(F73:AJ73)</f>
        <v>0</v>
      </c>
      <c r="AL73" s="32"/>
      <c r="AM73" s="32"/>
      <c r="AO73" s="227">
        <v>0</v>
      </c>
      <c r="AP73" s="42" t="str">
        <f t="shared" si="40"/>
        <v>MLBA</v>
      </c>
      <c r="AQ73" s="21" t="str">
        <f t="shared" si="5"/>
        <v>解体</v>
      </c>
      <c r="AR73" s="51">
        <f t="shared" si="2"/>
        <v>0</v>
      </c>
      <c r="AT73" s="246" t="s">
        <v>60</v>
      </c>
      <c r="AU73" s="60"/>
      <c r="AV73" s="60"/>
      <c r="AW73" s="60"/>
      <c r="AX73" s="60"/>
    </row>
    <row r="74" spans="1:56" ht="18.75" customHeight="1">
      <c r="A74" s="9">
        <v>0</v>
      </c>
      <c r="B74" s="30" t="s">
        <v>49</v>
      </c>
      <c r="C74" s="145" t="s">
        <v>22</v>
      </c>
      <c r="D74" s="145"/>
      <c r="E74" s="68"/>
      <c r="F74" s="181">
        <f t="shared" ref="F74:AJ74" si="45">E74+F69-F73</f>
        <v>0</v>
      </c>
      <c r="G74" s="181">
        <f t="shared" si="45"/>
        <v>0</v>
      </c>
      <c r="H74" s="181">
        <f t="shared" si="45"/>
        <v>0</v>
      </c>
      <c r="I74" s="181">
        <f t="shared" si="45"/>
        <v>0</v>
      </c>
      <c r="J74" s="181">
        <f t="shared" si="45"/>
        <v>0</v>
      </c>
      <c r="K74" s="181">
        <f t="shared" si="45"/>
        <v>0</v>
      </c>
      <c r="L74" s="181">
        <f t="shared" si="45"/>
        <v>0</v>
      </c>
      <c r="M74" s="181">
        <f t="shared" si="45"/>
        <v>0</v>
      </c>
      <c r="N74" s="181">
        <f t="shared" si="45"/>
        <v>0</v>
      </c>
      <c r="O74" s="181">
        <f t="shared" si="45"/>
        <v>0</v>
      </c>
      <c r="P74" s="181">
        <f t="shared" si="45"/>
        <v>0</v>
      </c>
      <c r="Q74" s="181">
        <f t="shared" si="45"/>
        <v>0</v>
      </c>
      <c r="R74" s="181">
        <f t="shared" si="45"/>
        <v>0</v>
      </c>
      <c r="S74" s="181">
        <f t="shared" si="45"/>
        <v>0</v>
      </c>
      <c r="T74" s="181">
        <f t="shared" si="45"/>
        <v>0</v>
      </c>
      <c r="U74" s="181">
        <f t="shared" si="45"/>
        <v>0</v>
      </c>
      <c r="V74" s="181">
        <f t="shared" si="45"/>
        <v>0</v>
      </c>
      <c r="W74" s="181">
        <f t="shared" si="45"/>
        <v>0</v>
      </c>
      <c r="X74" s="181">
        <f t="shared" si="45"/>
        <v>0</v>
      </c>
      <c r="Y74" s="181">
        <f t="shared" si="45"/>
        <v>0</v>
      </c>
      <c r="Z74" s="181">
        <f t="shared" si="45"/>
        <v>0</v>
      </c>
      <c r="AA74" s="181">
        <f t="shared" si="45"/>
        <v>0</v>
      </c>
      <c r="AB74" s="181">
        <f t="shared" si="45"/>
        <v>0</v>
      </c>
      <c r="AC74" s="181">
        <f t="shared" si="45"/>
        <v>0</v>
      </c>
      <c r="AD74" s="181">
        <f t="shared" si="45"/>
        <v>0</v>
      </c>
      <c r="AE74" s="181">
        <f t="shared" si="45"/>
        <v>0</v>
      </c>
      <c r="AF74" s="181">
        <f t="shared" si="45"/>
        <v>0</v>
      </c>
      <c r="AG74" s="181">
        <f t="shared" si="45"/>
        <v>0</v>
      </c>
      <c r="AH74" s="181">
        <f t="shared" si="45"/>
        <v>0</v>
      </c>
      <c r="AI74" s="181">
        <f t="shared" si="45"/>
        <v>0</v>
      </c>
      <c r="AJ74" s="181">
        <f t="shared" si="45"/>
        <v>0</v>
      </c>
      <c r="AK74" s="132"/>
      <c r="AL74" s="32"/>
      <c r="AM74" s="32"/>
      <c r="AO74" s="227"/>
      <c r="AP74" s="42" t="str">
        <f t="shared" si="40"/>
        <v>MLBA</v>
      </c>
      <c r="AQ74" s="22" t="str">
        <f t="shared" si="5"/>
        <v>解体在庫</v>
      </c>
      <c r="AR74" s="52">
        <f t="shared" si="2"/>
        <v>0</v>
      </c>
      <c r="AT74" s="246" t="s">
        <v>60</v>
      </c>
      <c r="AU74" s="60"/>
      <c r="AV74" s="60"/>
      <c r="AW74" s="60"/>
      <c r="AX74" s="60"/>
    </row>
    <row r="75" spans="1:56" ht="19.5" thickBot="1">
      <c r="A75" s="9">
        <v>0</v>
      </c>
      <c r="B75" s="85" t="s">
        <v>50</v>
      </c>
      <c r="C75" s="219" t="s">
        <v>23</v>
      </c>
      <c r="D75" s="219"/>
      <c r="E75" s="297"/>
      <c r="F75" s="220">
        <f t="shared" ref="F75:AJ75" si="46">E75+F69-F71-F72</f>
        <v>0</v>
      </c>
      <c r="G75" s="220">
        <f t="shared" si="46"/>
        <v>0</v>
      </c>
      <c r="H75" s="220">
        <f t="shared" si="46"/>
        <v>0</v>
      </c>
      <c r="I75" s="220">
        <f t="shared" si="46"/>
        <v>0</v>
      </c>
      <c r="J75" s="220">
        <f t="shared" si="46"/>
        <v>0</v>
      </c>
      <c r="K75" s="220">
        <f t="shared" si="46"/>
        <v>0</v>
      </c>
      <c r="L75" s="220">
        <f t="shared" si="46"/>
        <v>0</v>
      </c>
      <c r="M75" s="220">
        <f t="shared" si="46"/>
        <v>0</v>
      </c>
      <c r="N75" s="220">
        <f t="shared" si="46"/>
        <v>0</v>
      </c>
      <c r="O75" s="220">
        <f t="shared" si="46"/>
        <v>0</v>
      </c>
      <c r="P75" s="220">
        <f t="shared" si="46"/>
        <v>0</v>
      </c>
      <c r="Q75" s="220">
        <f t="shared" si="46"/>
        <v>0</v>
      </c>
      <c r="R75" s="220">
        <f t="shared" si="46"/>
        <v>0</v>
      </c>
      <c r="S75" s="220">
        <f t="shared" si="46"/>
        <v>0</v>
      </c>
      <c r="T75" s="220">
        <f t="shared" si="46"/>
        <v>0</v>
      </c>
      <c r="U75" s="220">
        <f t="shared" si="46"/>
        <v>0</v>
      </c>
      <c r="V75" s="220">
        <f t="shared" si="46"/>
        <v>0</v>
      </c>
      <c r="W75" s="220">
        <f t="shared" si="46"/>
        <v>0</v>
      </c>
      <c r="X75" s="220">
        <f t="shared" si="46"/>
        <v>0</v>
      </c>
      <c r="Y75" s="220">
        <f t="shared" si="46"/>
        <v>0</v>
      </c>
      <c r="Z75" s="220">
        <f t="shared" si="46"/>
        <v>0</v>
      </c>
      <c r="AA75" s="220">
        <f t="shared" si="46"/>
        <v>0</v>
      </c>
      <c r="AB75" s="220">
        <f t="shared" si="46"/>
        <v>0</v>
      </c>
      <c r="AC75" s="220">
        <f t="shared" si="46"/>
        <v>0</v>
      </c>
      <c r="AD75" s="220">
        <f t="shared" si="46"/>
        <v>0</v>
      </c>
      <c r="AE75" s="220">
        <f t="shared" si="46"/>
        <v>0</v>
      </c>
      <c r="AF75" s="220">
        <f t="shared" si="46"/>
        <v>0</v>
      </c>
      <c r="AG75" s="220">
        <f t="shared" si="46"/>
        <v>0</v>
      </c>
      <c r="AH75" s="220">
        <f t="shared" si="46"/>
        <v>0</v>
      </c>
      <c r="AI75" s="220">
        <f t="shared" si="46"/>
        <v>0</v>
      </c>
      <c r="AJ75" s="220">
        <f t="shared" si="46"/>
        <v>0</v>
      </c>
      <c r="AK75" s="222">
        <f>AJ75</f>
        <v>0</v>
      </c>
      <c r="AL75" s="32"/>
      <c r="AM75" s="32"/>
      <c r="AN75" s="9">
        <f>AK75-AL71</f>
        <v>0</v>
      </c>
      <c r="AO75" s="227">
        <v>0</v>
      </c>
      <c r="AP75" s="53" t="str">
        <f t="shared" si="40"/>
        <v>MLBA</v>
      </c>
      <c r="AQ75" s="24" t="str">
        <f t="shared" si="5"/>
        <v>完成品在庫</v>
      </c>
      <c r="AR75" s="54">
        <f t="shared" ref="AR75:AR138" si="47">AK75</f>
        <v>0</v>
      </c>
      <c r="AT75" s="246" t="s">
        <v>60</v>
      </c>
      <c r="AU75" s="60"/>
      <c r="AV75" s="60"/>
      <c r="AW75" s="60"/>
      <c r="AX75" s="60"/>
      <c r="BD75" s="250">
        <f>MIN(F75:AJ75)</f>
        <v>0</v>
      </c>
    </row>
    <row r="76" spans="1:56" ht="19.5" hidden="1" thickBot="1">
      <c r="A76" s="9">
        <v>1</v>
      </c>
      <c r="B76" s="84" t="s">
        <v>69</v>
      </c>
      <c r="C76" s="101" t="s">
        <v>12</v>
      </c>
      <c r="D76" s="101"/>
      <c r="E76" s="88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98">
        <f>SUM(F76:AJ76)</f>
        <v>0</v>
      </c>
      <c r="AL76" s="96">
        <f>ROUNDUP(AL83/0.92,0)</f>
        <v>0</v>
      </c>
      <c r="AM76" s="96">
        <f>ROUNDUP(AM83/0.92,0)</f>
        <v>0</v>
      </c>
      <c r="AN76" s="251"/>
      <c r="AO76" s="227">
        <v>0</v>
      </c>
      <c r="AP76" s="40" t="str">
        <f>B76</f>
        <v>MFN</v>
      </c>
      <c r="AQ76" s="29" t="str">
        <f t="shared" ref="AQ76:AQ139" si="48">C76</f>
        <v>素材納入計画</v>
      </c>
      <c r="AR76" s="41">
        <f t="shared" si="47"/>
        <v>0</v>
      </c>
      <c r="AT76" s="247" t="s">
        <v>59</v>
      </c>
      <c r="AU76" s="60"/>
      <c r="AV76" s="60"/>
      <c r="AW76" s="60"/>
      <c r="AX76" s="60"/>
    </row>
    <row r="77" spans="1:56" ht="19.5" hidden="1" thickBot="1">
      <c r="A77" s="9">
        <v>1</v>
      </c>
      <c r="B77" s="13" t="s">
        <v>70</v>
      </c>
      <c r="C77" s="145" t="s">
        <v>125</v>
      </c>
      <c r="D77" s="154"/>
      <c r="E77" s="35"/>
      <c r="F77" s="173">
        <f t="shared" ref="F77:AJ77" si="49">E77+F76-F78</f>
        <v>0</v>
      </c>
      <c r="G77" s="173">
        <f t="shared" si="49"/>
        <v>0</v>
      </c>
      <c r="H77" s="173">
        <f t="shared" si="49"/>
        <v>0</v>
      </c>
      <c r="I77" s="173">
        <f t="shared" si="49"/>
        <v>0</v>
      </c>
      <c r="J77" s="173">
        <f t="shared" si="49"/>
        <v>0</v>
      </c>
      <c r="K77" s="173">
        <f t="shared" si="49"/>
        <v>0</v>
      </c>
      <c r="L77" s="173">
        <f t="shared" si="49"/>
        <v>0</v>
      </c>
      <c r="M77" s="173">
        <f t="shared" si="49"/>
        <v>0</v>
      </c>
      <c r="N77" s="173">
        <f t="shared" si="49"/>
        <v>0</v>
      </c>
      <c r="O77" s="173">
        <f t="shared" si="49"/>
        <v>0</v>
      </c>
      <c r="P77" s="173">
        <f t="shared" si="49"/>
        <v>0</v>
      </c>
      <c r="Q77" s="173">
        <f t="shared" si="49"/>
        <v>0</v>
      </c>
      <c r="R77" s="173">
        <f t="shared" si="49"/>
        <v>0</v>
      </c>
      <c r="S77" s="173">
        <f t="shared" si="49"/>
        <v>0</v>
      </c>
      <c r="T77" s="173">
        <f t="shared" si="49"/>
        <v>0</v>
      </c>
      <c r="U77" s="173">
        <f t="shared" si="49"/>
        <v>0</v>
      </c>
      <c r="V77" s="173">
        <f t="shared" si="49"/>
        <v>0</v>
      </c>
      <c r="W77" s="173">
        <f t="shared" si="49"/>
        <v>0</v>
      </c>
      <c r="X77" s="173">
        <f t="shared" si="49"/>
        <v>0</v>
      </c>
      <c r="Y77" s="173">
        <f t="shared" si="49"/>
        <v>0</v>
      </c>
      <c r="Z77" s="173">
        <f t="shared" si="49"/>
        <v>0</v>
      </c>
      <c r="AA77" s="173">
        <f t="shared" si="49"/>
        <v>0</v>
      </c>
      <c r="AB77" s="173">
        <f t="shared" si="49"/>
        <v>0</v>
      </c>
      <c r="AC77" s="173">
        <f t="shared" si="49"/>
        <v>0</v>
      </c>
      <c r="AD77" s="173">
        <f t="shared" si="49"/>
        <v>0</v>
      </c>
      <c r="AE77" s="173">
        <f t="shared" si="49"/>
        <v>0</v>
      </c>
      <c r="AF77" s="173">
        <f t="shared" si="49"/>
        <v>0</v>
      </c>
      <c r="AG77" s="173">
        <f t="shared" si="49"/>
        <v>0</v>
      </c>
      <c r="AH77" s="173">
        <f t="shared" si="49"/>
        <v>0</v>
      </c>
      <c r="AI77" s="173">
        <f t="shared" si="49"/>
        <v>0</v>
      </c>
      <c r="AJ77" s="173">
        <f t="shared" si="49"/>
        <v>0</v>
      </c>
      <c r="AK77" s="169">
        <f>AJ77</f>
        <v>0</v>
      </c>
      <c r="AL77" s="32"/>
      <c r="AM77" s="32"/>
      <c r="AO77" s="227">
        <v>0</v>
      </c>
      <c r="AP77" s="42" t="str">
        <f t="shared" ref="AP77:AP88" si="50">AP76</f>
        <v>MFN</v>
      </c>
      <c r="AQ77" s="14" t="str">
        <f t="shared" si="48"/>
        <v>素材在庫計画</v>
      </c>
      <c r="AR77" s="43">
        <f t="shared" si="47"/>
        <v>0</v>
      </c>
      <c r="AT77" s="246" t="s">
        <v>60</v>
      </c>
      <c r="AU77" s="60"/>
      <c r="AV77" s="60"/>
      <c r="AW77" s="60"/>
      <c r="AX77" s="60"/>
    </row>
    <row r="78" spans="1:56" ht="19.5" hidden="1" thickBot="1">
      <c r="A78" s="9">
        <v>1</v>
      </c>
      <c r="B78" s="23" t="str">
        <f t="shared" ref="B78:B83" si="51">B77</f>
        <v>MFAｸﾛ</v>
      </c>
      <c r="C78" s="135" t="s">
        <v>14</v>
      </c>
      <c r="D78" s="135"/>
      <c r="E78" s="90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17">
        <f>SUM(E78:AJ78)</f>
        <v>0</v>
      </c>
      <c r="AL78" s="123"/>
      <c r="AM78" s="123"/>
      <c r="AN78" s="211"/>
      <c r="AO78" s="227">
        <v>0</v>
      </c>
      <c r="AP78" s="42" t="str">
        <f t="shared" si="50"/>
        <v>MFN</v>
      </c>
      <c r="AQ78" s="16" t="str">
        <f t="shared" si="48"/>
        <v>圧検加工計画</v>
      </c>
      <c r="AR78" s="44">
        <f t="shared" si="47"/>
        <v>0</v>
      </c>
      <c r="AT78" s="248" t="s">
        <v>61</v>
      </c>
      <c r="AU78" s="60"/>
      <c r="AV78" s="60"/>
      <c r="AW78" s="60"/>
      <c r="AX78" s="60"/>
    </row>
    <row r="79" spans="1:56" ht="19.5" hidden="1" thickBot="1">
      <c r="A79" s="9">
        <v>0</v>
      </c>
      <c r="B79" s="23" t="str">
        <f t="shared" si="51"/>
        <v>MFAｸﾛ</v>
      </c>
      <c r="C79" s="146" t="s">
        <v>15</v>
      </c>
      <c r="D79" s="147">
        <v>0.08</v>
      </c>
      <c r="E79" s="80"/>
      <c r="F79" s="175">
        <f t="shared" ref="F79:AJ79" si="52">ROUND(F78*$D79,0)</f>
        <v>0</v>
      </c>
      <c r="G79" s="175">
        <f t="shared" si="52"/>
        <v>0</v>
      </c>
      <c r="H79" s="175">
        <f t="shared" si="52"/>
        <v>0</v>
      </c>
      <c r="I79" s="175">
        <f t="shared" si="52"/>
        <v>0</v>
      </c>
      <c r="J79" s="175">
        <f t="shared" si="52"/>
        <v>0</v>
      </c>
      <c r="K79" s="175">
        <f t="shared" si="52"/>
        <v>0</v>
      </c>
      <c r="L79" s="175">
        <f t="shared" si="52"/>
        <v>0</v>
      </c>
      <c r="M79" s="175">
        <f t="shared" si="52"/>
        <v>0</v>
      </c>
      <c r="N79" s="175">
        <f t="shared" si="52"/>
        <v>0</v>
      </c>
      <c r="O79" s="175">
        <f t="shared" si="52"/>
        <v>0</v>
      </c>
      <c r="P79" s="175">
        <f t="shared" si="52"/>
        <v>0</v>
      </c>
      <c r="Q79" s="175">
        <f t="shared" si="52"/>
        <v>0</v>
      </c>
      <c r="R79" s="175">
        <f t="shared" si="52"/>
        <v>0</v>
      </c>
      <c r="S79" s="175">
        <f t="shared" si="52"/>
        <v>0</v>
      </c>
      <c r="T79" s="175">
        <f t="shared" si="52"/>
        <v>0</v>
      </c>
      <c r="U79" s="175">
        <f t="shared" si="52"/>
        <v>0</v>
      </c>
      <c r="V79" s="175">
        <f t="shared" si="52"/>
        <v>0</v>
      </c>
      <c r="W79" s="175">
        <f t="shared" si="52"/>
        <v>0</v>
      </c>
      <c r="X79" s="175">
        <f t="shared" si="52"/>
        <v>0</v>
      </c>
      <c r="Y79" s="175">
        <f t="shared" si="52"/>
        <v>0</v>
      </c>
      <c r="Z79" s="175">
        <f t="shared" si="52"/>
        <v>0</v>
      </c>
      <c r="AA79" s="175">
        <f t="shared" si="52"/>
        <v>0</v>
      </c>
      <c r="AB79" s="175">
        <f t="shared" si="52"/>
        <v>0</v>
      </c>
      <c r="AC79" s="175">
        <f t="shared" si="52"/>
        <v>0</v>
      </c>
      <c r="AD79" s="175">
        <f t="shared" si="52"/>
        <v>0</v>
      </c>
      <c r="AE79" s="175">
        <f t="shared" si="52"/>
        <v>0</v>
      </c>
      <c r="AF79" s="175">
        <f t="shared" si="52"/>
        <v>0</v>
      </c>
      <c r="AG79" s="175">
        <f t="shared" si="52"/>
        <v>0</v>
      </c>
      <c r="AH79" s="175">
        <f t="shared" si="52"/>
        <v>0</v>
      </c>
      <c r="AI79" s="175">
        <f t="shared" si="52"/>
        <v>0</v>
      </c>
      <c r="AJ79" s="175">
        <f t="shared" si="52"/>
        <v>0</v>
      </c>
      <c r="AK79" s="128">
        <f>SUM(F79:AJ79)</f>
        <v>0</v>
      </c>
      <c r="AL79" s="32"/>
      <c r="AM79" s="32"/>
      <c r="AO79" s="227">
        <v>0</v>
      </c>
      <c r="AP79" s="42" t="str">
        <f t="shared" si="50"/>
        <v>MFN</v>
      </c>
      <c r="AQ79" s="17" t="str">
        <f t="shared" si="48"/>
        <v>一次漏れ数</v>
      </c>
      <c r="AR79" s="45">
        <f t="shared" si="47"/>
        <v>0</v>
      </c>
      <c r="AT79" s="246" t="s">
        <v>60</v>
      </c>
      <c r="AU79" s="60"/>
      <c r="AV79" s="60"/>
      <c r="AW79" s="60"/>
      <c r="AX79" s="60"/>
    </row>
    <row r="80" spans="1:56" ht="19.5" hidden="1" thickBot="1">
      <c r="A80" s="9">
        <v>0</v>
      </c>
      <c r="B80" s="23" t="str">
        <f t="shared" si="51"/>
        <v>MFAｸﾛ</v>
      </c>
      <c r="C80" s="148" t="s">
        <v>16</v>
      </c>
      <c r="D80" s="149"/>
      <c r="E80" s="66"/>
      <c r="F80" s="176">
        <f t="shared" ref="F80:AJ80" si="53">E80+F79-F81</f>
        <v>0</v>
      </c>
      <c r="G80" s="176">
        <f t="shared" si="53"/>
        <v>0</v>
      </c>
      <c r="H80" s="176">
        <f t="shared" si="53"/>
        <v>0</v>
      </c>
      <c r="I80" s="176">
        <f t="shared" si="53"/>
        <v>0</v>
      </c>
      <c r="J80" s="176">
        <f t="shared" si="53"/>
        <v>0</v>
      </c>
      <c r="K80" s="176">
        <f t="shared" si="53"/>
        <v>0</v>
      </c>
      <c r="L80" s="176">
        <f t="shared" si="53"/>
        <v>0</v>
      </c>
      <c r="M80" s="176">
        <f t="shared" si="53"/>
        <v>0</v>
      </c>
      <c r="N80" s="176">
        <f t="shared" si="53"/>
        <v>0</v>
      </c>
      <c r="O80" s="176">
        <f t="shared" si="53"/>
        <v>0</v>
      </c>
      <c r="P80" s="176">
        <f t="shared" si="53"/>
        <v>0</v>
      </c>
      <c r="Q80" s="176">
        <f t="shared" si="53"/>
        <v>0</v>
      </c>
      <c r="R80" s="176">
        <f t="shared" si="53"/>
        <v>0</v>
      </c>
      <c r="S80" s="176">
        <f t="shared" si="53"/>
        <v>0</v>
      </c>
      <c r="T80" s="176">
        <f t="shared" si="53"/>
        <v>0</v>
      </c>
      <c r="U80" s="176">
        <f t="shared" si="53"/>
        <v>0</v>
      </c>
      <c r="V80" s="176">
        <f t="shared" si="53"/>
        <v>0</v>
      </c>
      <c r="W80" s="176">
        <f t="shared" si="53"/>
        <v>0</v>
      </c>
      <c r="X80" s="176">
        <f t="shared" si="53"/>
        <v>0</v>
      </c>
      <c r="Y80" s="176">
        <f t="shared" si="53"/>
        <v>0</v>
      </c>
      <c r="Z80" s="176">
        <f t="shared" si="53"/>
        <v>0</v>
      </c>
      <c r="AA80" s="176">
        <f t="shared" si="53"/>
        <v>0</v>
      </c>
      <c r="AB80" s="176">
        <f t="shared" si="53"/>
        <v>0</v>
      </c>
      <c r="AC80" s="176">
        <f t="shared" si="53"/>
        <v>0</v>
      </c>
      <c r="AD80" s="176">
        <f t="shared" si="53"/>
        <v>0</v>
      </c>
      <c r="AE80" s="176">
        <f t="shared" si="53"/>
        <v>0</v>
      </c>
      <c r="AF80" s="176">
        <f t="shared" si="53"/>
        <v>0</v>
      </c>
      <c r="AG80" s="176">
        <f t="shared" si="53"/>
        <v>0</v>
      </c>
      <c r="AH80" s="176">
        <f t="shared" si="53"/>
        <v>0</v>
      </c>
      <c r="AI80" s="176">
        <f t="shared" si="53"/>
        <v>0</v>
      </c>
      <c r="AJ80" s="176">
        <f t="shared" si="53"/>
        <v>0</v>
      </c>
      <c r="AK80" s="129">
        <f>AJ80</f>
        <v>0</v>
      </c>
      <c r="AL80" s="32"/>
      <c r="AM80" s="32"/>
      <c r="AO80" s="227">
        <v>0</v>
      </c>
      <c r="AP80" s="42" t="str">
        <f t="shared" si="50"/>
        <v>MFN</v>
      </c>
      <c r="AQ80" s="18" t="str">
        <f t="shared" si="48"/>
        <v>一次漏れ在庫</v>
      </c>
      <c r="AR80" s="46">
        <f t="shared" si="47"/>
        <v>0</v>
      </c>
      <c r="AT80" s="246" t="s">
        <v>60</v>
      </c>
      <c r="AU80" s="61"/>
      <c r="AV80" s="61"/>
      <c r="AW80" s="61"/>
      <c r="AX80" s="61"/>
    </row>
    <row r="81" spans="1:56" ht="19.5" hidden="1" thickBot="1">
      <c r="A81" s="9">
        <v>0</v>
      </c>
      <c r="B81" s="23" t="str">
        <f t="shared" si="51"/>
        <v>MFAｸﾛ</v>
      </c>
      <c r="C81" s="148" t="s">
        <v>17</v>
      </c>
      <c r="D81" s="149"/>
      <c r="E81" s="80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29">
        <f>SUM(F81:AJ81)</f>
        <v>0</v>
      </c>
      <c r="AL81" s="32"/>
      <c r="AM81" s="32"/>
      <c r="AO81" s="227">
        <v>0</v>
      </c>
      <c r="AP81" s="42" t="str">
        <f t="shared" si="50"/>
        <v>MFN</v>
      </c>
      <c r="AQ81" s="18" t="str">
        <f t="shared" si="48"/>
        <v>二次圧検計画</v>
      </c>
      <c r="AR81" s="46">
        <f t="shared" si="47"/>
        <v>0</v>
      </c>
      <c r="AT81" s="246" t="s">
        <v>60</v>
      </c>
      <c r="AU81" s="61"/>
      <c r="AV81" s="61"/>
      <c r="AW81" s="61"/>
      <c r="AX81" s="61"/>
    </row>
    <row r="82" spans="1:56" ht="19.5" hidden="1" thickBot="1">
      <c r="A82" s="9">
        <v>0</v>
      </c>
      <c r="B82" s="23" t="str">
        <f t="shared" si="51"/>
        <v>MFAｸﾛ</v>
      </c>
      <c r="C82" s="150" t="s">
        <v>18</v>
      </c>
      <c r="D82" s="151">
        <v>0.5</v>
      </c>
      <c r="E82" s="81"/>
      <c r="F82" s="177">
        <f t="shared" ref="F82:AJ82" si="54">ROUND(F81*$D82,0)</f>
        <v>0</v>
      </c>
      <c r="G82" s="177">
        <f t="shared" si="54"/>
        <v>0</v>
      </c>
      <c r="H82" s="177">
        <f t="shared" si="54"/>
        <v>0</v>
      </c>
      <c r="I82" s="177">
        <f t="shared" si="54"/>
        <v>0</v>
      </c>
      <c r="J82" s="177">
        <f t="shared" si="54"/>
        <v>0</v>
      </c>
      <c r="K82" s="177">
        <f t="shared" si="54"/>
        <v>0</v>
      </c>
      <c r="L82" s="177">
        <f t="shared" si="54"/>
        <v>0</v>
      </c>
      <c r="M82" s="177">
        <f t="shared" si="54"/>
        <v>0</v>
      </c>
      <c r="N82" s="177">
        <f t="shared" si="54"/>
        <v>0</v>
      </c>
      <c r="O82" s="177">
        <f t="shared" si="54"/>
        <v>0</v>
      </c>
      <c r="P82" s="177">
        <f t="shared" si="54"/>
        <v>0</v>
      </c>
      <c r="Q82" s="177">
        <f t="shared" si="54"/>
        <v>0</v>
      </c>
      <c r="R82" s="177">
        <f t="shared" si="54"/>
        <v>0</v>
      </c>
      <c r="S82" s="177">
        <f t="shared" si="54"/>
        <v>0</v>
      </c>
      <c r="T82" s="177">
        <f t="shared" si="54"/>
        <v>0</v>
      </c>
      <c r="U82" s="177">
        <f t="shared" si="54"/>
        <v>0</v>
      </c>
      <c r="V82" s="177">
        <f t="shared" si="54"/>
        <v>0</v>
      </c>
      <c r="W82" s="177">
        <f t="shared" si="54"/>
        <v>0</v>
      </c>
      <c r="X82" s="177">
        <f t="shared" si="54"/>
        <v>0</v>
      </c>
      <c r="Y82" s="177">
        <f t="shared" si="54"/>
        <v>0</v>
      </c>
      <c r="Z82" s="177">
        <f t="shared" si="54"/>
        <v>0</v>
      </c>
      <c r="AA82" s="177">
        <f t="shared" si="54"/>
        <v>0</v>
      </c>
      <c r="AB82" s="177">
        <f t="shared" si="54"/>
        <v>0</v>
      </c>
      <c r="AC82" s="177">
        <f t="shared" si="54"/>
        <v>0</v>
      </c>
      <c r="AD82" s="177">
        <f t="shared" si="54"/>
        <v>0</v>
      </c>
      <c r="AE82" s="177">
        <f t="shared" si="54"/>
        <v>0</v>
      </c>
      <c r="AF82" s="177">
        <f t="shared" si="54"/>
        <v>0</v>
      </c>
      <c r="AG82" s="177">
        <f t="shared" si="54"/>
        <v>0</v>
      </c>
      <c r="AH82" s="177">
        <f t="shared" si="54"/>
        <v>0</v>
      </c>
      <c r="AI82" s="177">
        <f t="shared" si="54"/>
        <v>0</v>
      </c>
      <c r="AJ82" s="177">
        <f t="shared" si="54"/>
        <v>0</v>
      </c>
      <c r="AK82" s="130">
        <f>SUM(F82:AJ82)</f>
        <v>0</v>
      </c>
      <c r="AL82" s="32"/>
      <c r="AM82" s="32"/>
      <c r="AO82" s="227">
        <v>0</v>
      </c>
      <c r="AP82" s="42" t="str">
        <f t="shared" si="50"/>
        <v>MFN</v>
      </c>
      <c r="AQ82" s="14" t="str">
        <f t="shared" si="48"/>
        <v>二次漏れ数（廃却）</v>
      </c>
      <c r="AR82" s="47">
        <f t="shared" si="47"/>
        <v>0</v>
      </c>
      <c r="AT82" s="246" t="s">
        <v>60</v>
      </c>
      <c r="AU82" s="61"/>
      <c r="AV82" s="61"/>
      <c r="AW82" s="61"/>
      <c r="AX82" s="61"/>
    </row>
    <row r="83" spans="1:56" ht="19.5" hidden="1" thickBot="1">
      <c r="A83" s="9">
        <v>1</v>
      </c>
      <c r="B83" s="23" t="str">
        <f t="shared" si="51"/>
        <v>MFAｸﾛ</v>
      </c>
      <c r="C83" s="135" t="s">
        <v>19</v>
      </c>
      <c r="D83" s="136">
        <f>1-D79</f>
        <v>0.92</v>
      </c>
      <c r="E83" s="90"/>
      <c r="F83" s="174">
        <f t="shared" ref="F83:AJ83" si="55">(F78-F79)+(F81-F82)</f>
        <v>0</v>
      </c>
      <c r="G83" s="174">
        <f t="shared" si="55"/>
        <v>0</v>
      </c>
      <c r="H83" s="174">
        <f t="shared" si="55"/>
        <v>0</v>
      </c>
      <c r="I83" s="174">
        <f t="shared" si="55"/>
        <v>0</v>
      </c>
      <c r="J83" s="174">
        <f t="shared" si="55"/>
        <v>0</v>
      </c>
      <c r="K83" s="174">
        <f t="shared" si="55"/>
        <v>0</v>
      </c>
      <c r="L83" s="174">
        <f t="shared" si="55"/>
        <v>0</v>
      </c>
      <c r="M83" s="174">
        <f t="shared" si="55"/>
        <v>0</v>
      </c>
      <c r="N83" s="174">
        <f t="shared" si="55"/>
        <v>0</v>
      </c>
      <c r="O83" s="174">
        <f t="shared" si="55"/>
        <v>0</v>
      </c>
      <c r="P83" s="174">
        <f t="shared" si="55"/>
        <v>0</v>
      </c>
      <c r="Q83" s="174">
        <f t="shared" si="55"/>
        <v>0</v>
      </c>
      <c r="R83" s="174">
        <f t="shared" si="55"/>
        <v>0</v>
      </c>
      <c r="S83" s="174">
        <f t="shared" si="55"/>
        <v>0</v>
      </c>
      <c r="T83" s="174">
        <f t="shared" si="55"/>
        <v>0</v>
      </c>
      <c r="U83" s="174">
        <f t="shared" si="55"/>
        <v>0</v>
      </c>
      <c r="V83" s="174">
        <f t="shared" si="55"/>
        <v>0</v>
      </c>
      <c r="W83" s="174">
        <f t="shared" si="55"/>
        <v>0</v>
      </c>
      <c r="X83" s="174">
        <f t="shared" si="55"/>
        <v>0</v>
      </c>
      <c r="Y83" s="174">
        <f t="shared" si="55"/>
        <v>0</v>
      </c>
      <c r="Z83" s="174">
        <f t="shared" si="55"/>
        <v>0</v>
      </c>
      <c r="AA83" s="174">
        <f t="shared" si="55"/>
        <v>0</v>
      </c>
      <c r="AB83" s="174">
        <f t="shared" si="55"/>
        <v>0</v>
      </c>
      <c r="AC83" s="174">
        <f t="shared" si="55"/>
        <v>0</v>
      </c>
      <c r="AD83" s="174">
        <f t="shared" si="55"/>
        <v>0</v>
      </c>
      <c r="AE83" s="174">
        <f t="shared" si="55"/>
        <v>0</v>
      </c>
      <c r="AF83" s="174">
        <f t="shared" si="55"/>
        <v>0</v>
      </c>
      <c r="AG83" s="174">
        <f t="shared" si="55"/>
        <v>0</v>
      </c>
      <c r="AH83" s="174">
        <f t="shared" si="55"/>
        <v>0</v>
      </c>
      <c r="AI83" s="174">
        <f t="shared" si="55"/>
        <v>0</v>
      </c>
      <c r="AJ83" s="174">
        <f t="shared" si="55"/>
        <v>0</v>
      </c>
      <c r="AK83" s="117">
        <f>SUM(E83:AJ83)</f>
        <v>0</v>
      </c>
      <c r="AL83" s="82">
        <f>ROUNDUP(AY83*1.2,0)</f>
        <v>0</v>
      </c>
      <c r="AM83" s="82">
        <f>ROUNDUP(AZ83*1.2,0)</f>
        <v>0</v>
      </c>
      <c r="AN83" s="211"/>
      <c r="AO83" s="227">
        <v>0</v>
      </c>
      <c r="AP83" s="42" t="str">
        <f t="shared" si="50"/>
        <v>MFN</v>
      </c>
      <c r="AQ83" s="11" t="str">
        <f t="shared" si="48"/>
        <v>Ｌ３加工計画</v>
      </c>
      <c r="AR83" s="48">
        <f t="shared" si="47"/>
        <v>0</v>
      </c>
      <c r="AT83" s="248" t="s">
        <v>61</v>
      </c>
      <c r="AU83" s="61"/>
      <c r="AV83" s="61"/>
      <c r="AW83" s="61"/>
      <c r="AX83" s="61"/>
      <c r="AY83" s="12">
        <f>AY377</f>
        <v>0</v>
      </c>
      <c r="AZ83" s="12">
        <f>AZ377</f>
        <v>0</v>
      </c>
    </row>
    <row r="84" spans="1:56" ht="19.5" hidden="1" thickBot="1">
      <c r="A84" s="9">
        <v>1</v>
      </c>
      <c r="B84" s="10" t="s">
        <v>69</v>
      </c>
      <c r="C84" s="109" t="s">
        <v>20</v>
      </c>
      <c r="D84" s="109"/>
      <c r="E84" s="77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04">
        <f>SUM(F84:AJ84)</f>
        <v>0</v>
      </c>
      <c r="AL84" s="112"/>
      <c r="AM84" s="112"/>
      <c r="AN84" s="207"/>
      <c r="AO84" s="227">
        <v>0</v>
      </c>
      <c r="AP84" s="42" t="str">
        <f t="shared" si="50"/>
        <v>MFN</v>
      </c>
      <c r="AQ84" s="19" t="str">
        <f t="shared" si="48"/>
        <v>組立計画</v>
      </c>
      <c r="AR84" s="49">
        <f t="shared" si="47"/>
        <v>0</v>
      </c>
      <c r="AT84" s="63" t="s">
        <v>62</v>
      </c>
      <c r="AU84" s="61"/>
      <c r="AV84" s="61"/>
      <c r="AW84" s="61"/>
      <c r="AX84" s="61"/>
    </row>
    <row r="85" spans="1:56" ht="19.5" hidden="1" thickBot="1">
      <c r="A85" s="9">
        <v>1</v>
      </c>
      <c r="B85" s="23" t="str">
        <f>B76</f>
        <v>MFN</v>
      </c>
      <c r="C85" s="111" t="s">
        <v>66</v>
      </c>
      <c r="D85" s="111"/>
      <c r="E85" s="74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07">
        <f>SUM(F85:AJ85)</f>
        <v>0</v>
      </c>
      <c r="AL85" s="75"/>
      <c r="AM85" s="75"/>
      <c r="AN85" s="207"/>
      <c r="AO85" s="227">
        <v>0</v>
      </c>
      <c r="AP85" s="42" t="str">
        <f t="shared" si="50"/>
        <v>MFN</v>
      </c>
      <c r="AQ85" s="20" t="str">
        <f t="shared" si="48"/>
        <v>ＳＰ</v>
      </c>
      <c r="AR85" s="50">
        <f t="shared" si="47"/>
        <v>0</v>
      </c>
      <c r="AT85" s="63" t="s">
        <v>62</v>
      </c>
      <c r="AU85" s="61"/>
      <c r="AV85" s="61"/>
      <c r="AW85" s="61"/>
      <c r="AX85" s="61"/>
    </row>
    <row r="86" spans="1:56" ht="19.5" hidden="1" thickBot="1">
      <c r="A86" s="9">
        <v>1</v>
      </c>
      <c r="B86" s="13" t="s">
        <v>44</v>
      </c>
      <c r="C86" s="152" t="s">
        <v>21</v>
      </c>
      <c r="D86" s="152"/>
      <c r="E86" s="67"/>
      <c r="F86" s="180">
        <f t="shared" ref="F86:AJ86" si="56">SUBTOTAL(9,L84:L85)</f>
        <v>0</v>
      </c>
      <c r="G86" s="180">
        <f t="shared" si="56"/>
        <v>0</v>
      </c>
      <c r="H86" s="180">
        <f t="shared" si="56"/>
        <v>0</v>
      </c>
      <c r="I86" s="180">
        <f t="shared" si="56"/>
        <v>0</v>
      </c>
      <c r="J86" s="180">
        <f t="shared" si="56"/>
        <v>0</v>
      </c>
      <c r="K86" s="180">
        <f t="shared" si="56"/>
        <v>0</v>
      </c>
      <c r="L86" s="180">
        <f t="shared" si="56"/>
        <v>0</v>
      </c>
      <c r="M86" s="180">
        <f t="shared" si="56"/>
        <v>0</v>
      </c>
      <c r="N86" s="180">
        <f t="shared" si="56"/>
        <v>0</v>
      </c>
      <c r="O86" s="180">
        <f t="shared" si="56"/>
        <v>0</v>
      </c>
      <c r="P86" s="180">
        <f t="shared" si="56"/>
        <v>0</v>
      </c>
      <c r="Q86" s="180">
        <f t="shared" si="56"/>
        <v>0</v>
      </c>
      <c r="R86" s="180">
        <f t="shared" si="56"/>
        <v>0</v>
      </c>
      <c r="S86" s="180">
        <f t="shared" si="56"/>
        <v>0</v>
      </c>
      <c r="T86" s="180">
        <f t="shared" si="56"/>
        <v>0</v>
      </c>
      <c r="U86" s="180">
        <f t="shared" si="56"/>
        <v>0</v>
      </c>
      <c r="V86" s="180">
        <f t="shared" si="56"/>
        <v>0</v>
      </c>
      <c r="W86" s="180">
        <f t="shared" si="56"/>
        <v>0</v>
      </c>
      <c r="X86" s="180">
        <f t="shared" si="56"/>
        <v>0</v>
      </c>
      <c r="Y86" s="180">
        <f t="shared" si="56"/>
        <v>0</v>
      </c>
      <c r="Z86" s="180">
        <f t="shared" si="56"/>
        <v>0</v>
      </c>
      <c r="AA86" s="180">
        <f t="shared" si="56"/>
        <v>0</v>
      </c>
      <c r="AB86" s="180">
        <f t="shared" si="56"/>
        <v>0</v>
      </c>
      <c r="AC86" s="180">
        <f t="shared" si="56"/>
        <v>0</v>
      </c>
      <c r="AD86" s="180">
        <f t="shared" si="56"/>
        <v>0</v>
      </c>
      <c r="AE86" s="180">
        <f t="shared" si="56"/>
        <v>0</v>
      </c>
      <c r="AF86" s="180">
        <f t="shared" si="56"/>
        <v>0</v>
      </c>
      <c r="AG86" s="180">
        <f t="shared" si="56"/>
        <v>0</v>
      </c>
      <c r="AH86" s="180">
        <f t="shared" si="56"/>
        <v>0</v>
      </c>
      <c r="AI86" s="180">
        <f t="shared" si="56"/>
        <v>0</v>
      </c>
      <c r="AJ86" s="180">
        <f t="shared" si="56"/>
        <v>0</v>
      </c>
      <c r="AK86" s="131">
        <f>SUM(F86:AJ86)</f>
        <v>0</v>
      </c>
      <c r="AL86" s="32"/>
      <c r="AM86" s="32"/>
      <c r="AO86" s="227">
        <v>0</v>
      </c>
      <c r="AP86" s="42" t="str">
        <f t="shared" si="50"/>
        <v>MFN</v>
      </c>
      <c r="AQ86" s="21" t="str">
        <f t="shared" si="48"/>
        <v>解体</v>
      </c>
      <c r="AR86" s="51">
        <f t="shared" si="47"/>
        <v>0</v>
      </c>
      <c r="AT86" s="246" t="s">
        <v>60</v>
      </c>
      <c r="AU86" s="61"/>
      <c r="AV86" s="61"/>
      <c r="AW86" s="61"/>
      <c r="AX86" s="61"/>
    </row>
    <row r="87" spans="1:56" ht="19.5" hidden="1" thickBot="1">
      <c r="A87" s="9">
        <v>1</v>
      </c>
      <c r="B87" s="30" t="s">
        <v>49</v>
      </c>
      <c r="C87" s="153" t="s">
        <v>22</v>
      </c>
      <c r="D87" s="153"/>
      <c r="E87" s="68"/>
      <c r="F87" s="181">
        <f t="shared" ref="F87:AJ87" si="57">E87+F83-F86</f>
        <v>0</v>
      </c>
      <c r="G87" s="181">
        <f t="shared" si="57"/>
        <v>0</v>
      </c>
      <c r="H87" s="181">
        <f t="shared" si="57"/>
        <v>0</v>
      </c>
      <c r="I87" s="181">
        <f t="shared" si="57"/>
        <v>0</v>
      </c>
      <c r="J87" s="181">
        <f t="shared" si="57"/>
        <v>0</v>
      </c>
      <c r="K87" s="181">
        <f t="shared" si="57"/>
        <v>0</v>
      </c>
      <c r="L87" s="181">
        <f t="shared" si="57"/>
        <v>0</v>
      </c>
      <c r="M87" s="181">
        <f t="shared" si="57"/>
        <v>0</v>
      </c>
      <c r="N87" s="181">
        <f t="shared" si="57"/>
        <v>0</v>
      </c>
      <c r="O87" s="181">
        <f t="shared" si="57"/>
        <v>0</v>
      </c>
      <c r="P87" s="181">
        <f t="shared" si="57"/>
        <v>0</v>
      </c>
      <c r="Q87" s="181">
        <f t="shared" si="57"/>
        <v>0</v>
      </c>
      <c r="R87" s="181">
        <f t="shared" si="57"/>
        <v>0</v>
      </c>
      <c r="S87" s="181">
        <f t="shared" si="57"/>
        <v>0</v>
      </c>
      <c r="T87" s="181">
        <f t="shared" si="57"/>
        <v>0</v>
      </c>
      <c r="U87" s="181">
        <f t="shared" si="57"/>
        <v>0</v>
      </c>
      <c r="V87" s="181">
        <f t="shared" si="57"/>
        <v>0</v>
      </c>
      <c r="W87" s="181">
        <f t="shared" si="57"/>
        <v>0</v>
      </c>
      <c r="X87" s="181">
        <f t="shared" si="57"/>
        <v>0</v>
      </c>
      <c r="Y87" s="181">
        <f t="shared" si="57"/>
        <v>0</v>
      </c>
      <c r="Z87" s="181">
        <f t="shared" si="57"/>
        <v>0</v>
      </c>
      <c r="AA87" s="181">
        <f t="shared" si="57"/>
        <v>0</v>
      </c>
      <c r="AB87" s="181">
        <f t="shared" si="57"/>
        <v>0</v>
      </c>
      <c r="AC87" s="181">
        <f t="shared" si="57"/>
        <v>0</v>
      </c>
      <c r="AD87" s="181">
        <f t="shared" si="57"/>
        <v>0</v>
      </c>
      <c r="AE87" s="181">
        <f t="shared" si="57"/>
        <v>0</v>
      </c>
      <c r="AF87" s="181">
        <f t="shared" si="57"/>
        <v>0</v>
      </c>
      <c r="AG87" s="181">
        <f t="shared" si="57"/>
        <v>0</v>
      </c>
      <c r="AH87" s="181">
        <f t="shared" si="57"/>
        <v>0</v>
      </c>
      <c r="AI87" s="181">
        <f t="shared" si="57"/>
        <v>0</v>
      </c>
      <c r="AJ87" s="181">
        <f t="shared" si="57"/>
        <v>0</v>
      </c>
      <c r="AK87" s="132"/>
      <c r="AL87" s="32"/>
      <c r="AM87" s="32"/>
      <c r="AO87" s="227">
        <v>0</v>
      </c>
      <c r="AP87" s="42" t="str">
        <f t="shared" si="50"/>
        <v>MFN</v>
      </c>
      <c r="AQ87" s="22" t="str">
        <f t="shared" si="48"/>
        <v>解体在庫</v>
      </c>
      <c r="AR87" s="52">
        <f t="shared" si="47"/>
        <v>0</v>
      </c>
      <c r="AT87" s="246" t="s">
        <v>60</v>
      </c>
      <c r="AU87" s="60"/>
      <c r="AV87" s="60"/>
      <c r="AW87" s="60"/>
      <c r="AX87" s="60"/>
    </row>
    <row r="88" spans="1:56" ht="19.5" hidden="1" thickBot="1">
      <c r="A88" s="9">
        <v>1</v>
      </c>
      <c r="B88" s="85" t="s">
        <v>50</v>
      </c>
      <c r="C88" s="138" t="s">
        <v>23</v>
      </c>
      <c r="D88" s="138"/>
      <c r="E88" s="215"/>
      <c r="F88" s="218">
        <f t="shared" ref="F88:AJ88" si="58">E88+F83-F84-F85</f>
        <v>0</v>
      </c>
      <c r="G88" s="218">
        <f t="shared" si="58"/>
        <v>0</v>
      </c>
      <c r="H88" s="218">
        <f t="shared" si="58"/>
        <v>0</v>
      </c>
      <c r="I88" s="218">
        <f t="shared" si="58"/>
        <v>0</v>
      </c>
      <c r="J88" s="218">
        <f t="shared" si="58"/>
        <v>0</v>
      </c>
      <c r="K88" s="218">
        <f t="shared" si="58"/>
        <v>0</v>
      </c>
      <c r="L88" s="218">
        <f t="shared" si="58"/>
        <v>0</v>
      </c>
      <c r="M88" s="218">
        <f t="shared" si="58"/>
        <v>0</v>
      </c>
      <c r="N88" s="218">
        <f t="shared" si="58"/>
        <v>0</v>
      </c>
      <c r="O88" s="218">
        <f t="shared" si="58"/>
        <v>0</v>
      </c>
      <c r="P88" s="218">
        <f t="shared" si="58"/>
        <v>0</v>
      </c>
      <c r="Q88" s="218">
        <f t="shared" si="58"/>
        <v>0</v>
      </c>
      <c r="R88" s="218">
        <f t="shared" si="58"/>
        <v>0</v>
      </c>
      <c r="S88" s="218">
        <f t="shared" si="58"/>
        <v>0</v>
      </c>
      <c r="T88" s="218">
        <f t="shared" si="58"/>
        <v>0</v>
      </c>
      <c r="U88" s="218">
        <f t="shared" si="58"/>
        <v>0</v>
      </c>
      <c r="V88" s="218">
        <f t="shared" si="58"/>
        <v>0</v>
      </c>
      <c r="W88" s="218">
        <f t="shared" si="58"/>
        <v>0</v>
      </c>
      <c r="X88" s="218">
        <f t="shared" si="58"/>
        <v>0</v>
      </c>
      <c r="Y88" s="218">
        <f t="shared" si="58"/>
        <v>0</v>
      </c>
      <c r="Z88" s="218">
        <f t="shared" si="58"/>
        <v>0</v>
      </c>
      <c r="AA88" s="218">
        <f t="shared" si="58"/>
        <v>0</v>
      </c>
      <c r="AB88" s="218">
        <f t="shared" si="58"/>
        <v>0</v>
      </c>
      <c r="AC88" s="218">
        <f t="shared" si="58"/>
        <v>0</v>
      </c>
      <c r="AD88" s="218">
        <f t="shared" si="58"/>
        <v>0</v>
      </c>
      <c r="AE88" s="218">
        <f t="shared" si="58"/>
        <v>0</v>
      </c>
      <c r="AF88" s="218">
        <f t="shared" si="58"/>
        <v>0</v>
      </c>
      <c r="AG88" s="218">
        <f t="shared" si="58"/>
        <v>0</v>
      </c>
      <c r="AH88" s="218">
        <f t="shared" si="58"/>
        <v>0</v>
      </c>
      <c r="AI88" s="218">
        <f t="shared" si="58"/>
        <v>0</v>
      </c>
      <c r="AJ88" s="218">
        <f t="shared" si="58"/>
        <v>0</v>
      </c>
      <c r="AK88" s="222">
        <f>AJ88</f>
        <v>0</v>
      </c>
      <c r="AL88" s="33"/>
      <c r="AM88" s="33"/>
      <c r="AN88" s="9">
        <f>AK88-AL84</f>
        <v>0</v>
      </c>
      <c r="AO88" s="227">
        <v>0</v>
      </c>
      <c r="AP88" s="53" t="str">
        <f t="shared" si="50"/>
        <v>MFN</v>
      </c>
      <c r="AQ88" s="24" t="str">
        <f t="shared" si="48"/>
        <v>完成品在庫</v>
      </c>
      <c r="AR88" s="54">
        <f t="shared" si="47"/>
        <v>0</v>
      </c>
      <c r="AT88" s="246" t="s">
        <v>60</v>
      </c>
      <c r="AU88" s="60"/>
      <c r="AV88" s="60"/>
      <c r="AW88" s="60"/>
      <c r="AX88" s="60"/>
      <c r="BD88" s="250">
        <f>MIN(F88:AJ88)</f>
        <v>0</v>
      </c>
    </row>
    <row r="89" spans="1:56" ht="19.5" hidden="1" thickBot="1">
      <c r="A89" s="9">
        <v>0</v>
      </c>
      <c r="B89" s="25" t="s">
        <v>71</v>
      </c>
      <c r="C89" s="99" t="s">
        <v>12</v>
      </c>
      <c r="D89" s="99"/>
      <c r="E89" s="89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00">
        <f>SUM(F89:AJ89)</f>
        <v>0</v>
      </c>
      <c r="AL89" s="96">
        <f>ROUNDUP(AL96/0.92,0)</f>
        <v>0</v>
      </c>
      <c r="AM89" s="96">
        <f>ROUNDUP(AM96/0.92,0)</f>
        <v>0</v>
      </c>
      <c r="AN89" s="251"/>
      <c r="AO89" s="227">
        <v>0</v>
      </c>
      <c r="AP89" s="40" t="str">
        <f>B89</f>
        <v>MFA</v>
      </c>
      <c r="AQ89" s="29" t="str">
        <f t="shared" si="48"/>
        <v>素材納入計画</v>
      </c>
      <c r="AR89" s="41">
        <f t="shared" si="47"/>
        <v>0</v>
      </c>
      <c r="AT89" s="247" t="s">
        <v>59</v>
      </c>
      <c r="AU89" s="60"/>
      <c r="AV89" s="60"/>
      <c r="AW89" s="60"/>
      <c r="AX89" s="60"/>
    </row>
    <row r="90" spans="1:56" ht="19.5" hidden="1" thickBot="1">
      <c r="A90" s="9">
        <v>0</v>
      </c>
      <c r="B90" s="13" t="s">
        <v>72</v>
      </c>
      <c r="C90" s="145" t="s">
        <v>125</v>
      </c>
      <c r="D90" s="154"/>
      <c r="E90" s="35"/>
      <c r="F90" s="173">
        <f t="shared" ref="F90:AJ90" si="59">E90+F89-F91</f>
        <v>0</v>
      </c>
      <c r="G90" s="173">
        <f t="shared" si="59"/>
        <v>0</v>
      </c>
      <c r="H90" s="173">
        <f t="shared" si="59"/>
        <v>0</v>
      </c>
      <c r="I90" s="173">
        <f t="shared" si="59"/>
        <v>0</v>
      </c>
      <c r="J90" s="173">
        <f t="shared" si="59"/>
        <v>0</v>
      </c>
      <c r="K90" s="173">
        <f t="shared" si="59"/>
        <v>0</v>
      </c>
      <c r="L90" s="173">
        <f t="shared" si="59"/>
        <v>0</v>
      </c>
      <c r="M90" s="173">
        <f t="shared" si="59"/>
        <v>0</v>
      </c>
      <c r="N90" s="173">
        <f t="shared" si="59"/>
        <v>0</v>
      </c>
      <c r="O90" s="173">
        <f t="shared" si="59"/>
        <v>0</v>
      </c>
      <c r="P90" s="173">
        <f t="shared" si="59"/>
        <v>0</v>
      </c>
      <c r="Q90" s="173">
        <f t="shared" si="59"/>
        <v>0</v>
      </c>
      <c r="R90" s="173">
        <f t="shared" si="59"/>
        <v>0</v>
      </c>
      <c r="S90" s="173">
        <f t="shared" si="59"/>
        <v>0</v>
      </c>
      <c r="T90" s="173">
        <f t="shared" si="59"/>
        <v>0</v>
      </c>
      <c r="U90" s="173">
        <f t="shared" si="59"/>
        <v>0</v>
      </c>
      <c r="V90" s="173">
        <f t="shared" si="59"/>
        <v>0</v>
      </c>
      <c r="W90" s="173">
        <f t="shared" si="59"/>
        <v>0</v>
      </c>
      <c r="X90" s="173">
        <f t="shared" si="59"/>
        <v>0</v>
      </c>
      <c r="Y90" s="173">
        <f t="shared" si="59"/>
        <v>0</v>
      </c>
      <c r="Z90" s="173">
        <f t="shared" si="59"/>
        <v>0</v>
      </c>
      <c r="AA90" s="173">
        <f t="shared" si="59"/>
        <v>0</v>
      </c>
      <c r="AB90" s="173">
        <f t="shared" si="59"/>
        <v>0</v>
      </c>
      <c r="AC90" s="173">
        <f t="shared" si="59"/>
        <v>0</v>
      </c>
      <c r="AD90" s="173">
        <f t="shared" si="59"/>
        <v>0</v>
      </c>
      <c r="AE90" s="173">
        <f t="shared" si="59"/>
        <v>0</v>
      </c>
      <c r="AF90" s="173">
        <f t="shared" si="59"/>
        <v>0</v>
      </c>
      <c r="AG90" s="173">
        <f t="shared" si="59"/>
        <v>0</v>
      </c>
      <c r="AH90" s="173">
        <f t="shared" si="59"/>
        <v>0</v>
      </c>
      <c r="AI90" s="173">
        <f t="shared" si="59"/>
        <v>0</v>
      </c>
      <c r="AJ90" s="173">
        <f t="shared" si="59"/>
        <v>0</v>
      </c>
      <c r="AK90" s="169">
        <f>AJ90</f>
        <v>0</v>
      </c>
      <c r="AL90" s="32"/>
      <c r="AM90" s="32"/>
      <c r="AO90" s="227">
        <v>0</v>
      </c>
      <c r="AP90" s="42" t="str">
        <f t="shared" ref="AP90:AP101" si="60">AP89</f>
        <v>MFA</v>
      </c>
      <c r="AQ90" s="14" t="str">
        <f t="shared" si="48"/>
        <v>素材在庫計画</v>
      </c>
      <c r="AR90" s="43">
        <f t="shared" si="47"/>
        <v>0</v>
      </c>
      <c r="AT90" s="246" t="s">
        <v>60</v>
      </c>
      <c r="AU90" s="60"/>
      <c r="AV90" s="60"/>
      <c r="AW90" s="60"/>
      <c r="AX90" s="60"/>
    </row>
    <row r="91" spans="1:56" ht="19.5" hidden="1" thickBot="1">
      <c r="A91" s="9">
        <v>0</v>
      </c>
      <c r="B91" s="23" t="str">
        <f t="shared" ref="B91:B96" si="61">B90</f>
        <v>MFAｼﾙﾊﾞ</v>
      </c>
      <c r="C91" s="135" t="s">
        <v>14</v>
      </c>
      <c r="D91" s="135"/>
      <c r="E91" s="278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79"/>
      <c r="AI91" s="279"/>
      <c r="AJ91" s="279"/>
      <c r="AK91" s="280">
        <f>SUM(E91:AJ91)</f>
        <v>0</v>
      </c>
      <c r="AL91" s="281"/>
      <c r="AM91" s="123"/>
      <c r="AN91" s="211"/>
      <c r="AO91" s="227">
        <v>0</v>
      </c>
      <c r="AP91" s="42" t="str">
        <f t="shared" si="60"/>
        <v>MFA</v>
      </c>
      <c r="AQ91" s="16" t="str">
        <f t="shared" si="48"/>
        <v>圧検加工計画</v>
      </c>
      <c r="AR91" s="44">
        <f t="shared" si="47"/>
        <v>0</v>
      </c>
      <c r="AT91" s="248" t="s">
        <v>61</v>
      </c>
      <c r="AU91" s="60"/>
      <c r="AV91" s="60"/>
      <c r="AW91" s="60"/>
      <c r="AX91" s="60"/>
    </row>
    <row r="92" spans="1:56" ht="19.5" hidden="1" thickBot="1">
      <c r="A92" s="9">
        <v>0</v>
      </c>
      <c r="B92" s="23" t="str">
        <f t="shared" si="61"/>
        <v>MFAｼﾙﾊﾞ</v>
      </c>
      <c r="C92" s="145" t="s">
        <v>15</v>
      </c>
      <c r="D92" s="155">
        <v>0.08</v>
      </c>
      <c r="E92" s="282"/>
      <c r="F92" s="283">
        <f t="shared" ref="F92:AJ92" si="62">ROUND(F91*$D92,0)</f>
        <v>0</v>
      </c>
      <c r="G92" s="283">
        <f t="shared" si="62"/>
        <v>0</v>
      </c>
      <c r="H92" s="283">
        <f t="shared" si="62"/>
        <v>0</v>
      </c>
      <c r="I92" s="283">
        <f t="shared" si="62"/>
        <v>0</v>
      </c>
      <c r="J92" s="283">
        <f t="shared" si="62"/>
        <v>0</v>
      </c>
      <c r="K92" s="283">
        <f t="shared" si="62"/>
        <v>0</v>
      </c>
      <c r="L92" s="283">
        <f t="shared" si="62"/>
        <v>0</v>
      </c>
      <c r="M92" s="283">
        <f t="shared" si="62"/>
        <v>0</v>
      </c>
      <c r="N92" s="283">
        <f t="shared" si="62"/>
        <v>0</v>
      </c>
      <c r="O92" s="283">
        <f t="shared" si="62"/>
        <v>0</v>
      </c>
      <c r="P92" s="283">
        <f t="shared" si="62"/>
        <v>0</v>
      </c>
      <c r="Q92" s="283">
        <f t="shared" si="62"/>
        <v>0</v>
      </c>
      <c r="R92" s="283">
        <f t="shared" si="62"/>
        <v>0</v>
      </c>
      <c r="S92" s="283">
        <f t="shared" si="62"/>
        <v>0</v>
      </c>
      <c r="T92" s="283">
        <f t="shared" si="62"/>
        <v>0</v>
      </c>
      <c r="U92" s="283">
        <f t="shared" si="62"/>
        <v>0</v>
      </c>
      <c r="V92" s="283">
        <f t="shared" si="62"/>
        <v>0</v>
      </c>
      <c r="W92" s="283">
        <f t="shared" si="62"/>
        <v>0</v>
      </c>
      <c r="X92" s="283">
        <f t="shared" si="62"/>
        <v>0</v>
      </c>
      <c r="Y92" s="283">
        <f t="shared" si="62"/>
        <v>0</v>
      </c>
      <c r="Z92" s="283">
        <f t="shared" si="62"/>
        <v>0</v>
      </c>
      <c r="AA92" s="283">
        <f t="shared" si="62"/>
        <v>0</v>
      </c>
      <c r="AB92" s="283">
        <f t="shared" si="62"/>
        <v>0</v>
      </c>
      <c r="AC92" s="283">
        <f t="shared" si="62"/>
        <v>0</v>
      </c>
      <c r="AD92" s="283">
        <f t="shared" si="62"/>
        <v>0</v>
      </c>
      <c r="AE92" s="283">
        <f t="shared" si="62"/>
        <v>0</v>
      </c>
      <c r="AF92" s="283">
        <f t="shared" si="62"/>
        <v>0</v>
      </c>
      <c r="AG92" s="283">
        <f t="shared" si="62"/>
        <v>0</v>
      </c>
      <c r="AH92" s="283">
        <f t="shared" si="62"/>
        <v>0</v>
      </c>
      <c r="AI92" s="283">
        <f t="shared" si="62"/>
        <v>0</v>
      </c>
      <c r="AJ92" s="283">
        <f t="shared" si="62"/>
        <v>0</v>
      </c>
      <c r="AK92" s="284">
        <f>SUM(F92:AJ92)</f>
        <v>0</v>
      </c>
      <c r="AL92" s="285"/>
      <c r="AM92" s="32"/>
      <c r="AO92" s="227">
        <v>0</v>
      </c>
      <c r="AP92" s="42" t="str">
        <f t="shared" si="60"/>
        <v>MFA</v>
      </c>
      <c r="AQ92" s="17" t="str">
        <f t="shared" si="48"/>
        <v>一次漏れ数</v>
      </c>
      <c r="AR92" s="45">
        <f t="shared" si="47"/>
        <v>0</v>
      </c>
      <c r="AT92" s="246" t="s">
        <v>60</v>
      </c>
      <c r="AU92" s="60"/>
      <c r="AV92" s="60"/>
      <c r="AW92" s="60"/>
      <c r="AX92" s="60"/>
    </row>
    <row r="93" spans="1:56" ht="19.5" hidden="1" thickBot="1">
      <c r="A93" s="9">
        <v>0</v>
      </c>
      <c r="B93" s="23" t="str">
        <f t="shared" si="61"/>
        <v>MFAｼﾙﾊﾞ</v>
      </c>
      <c r="C93" s="145" t="s">
        <v>16</v>
      </c>
      <c r="D93" s="155"/>
      <c r="E93" s="282"/>
      <c r="F93" s="283">
        <f t="shared" ref="F93:AJ93" si="63">E93+F92-F94</f>
        <v>0</v>
      </c>
      <c r="G93" s="283">
        <f t="shared" si="63"/>
        <v>0</v>
      </c>
      <c r="H93" s="283">
        <f t="shared" si="63"/>
        <v>0</v>
      </c>
      <c r="I93" s="283">
        <f t="shared" si="63"/>
        <v>0</v>
      </c>
      <c r="J93" s="283">
        <f t="shared" si="63"/>
        <v>0</v>
      </c>
      <c r="K93" s="283">
        <f t="shared" si="63"/>
        <v>0</v>
      </c>
      <c r="L93" s="283">
        <f t="shared" si="63"/>
        <v>0</v>
      </c>
      <c r="M93" s="283">
        <f t="shared" si="63"/>
        <v>0</v>
      </c>
      <c r="N93" s="283">
        <f t="shared" si="63"/>
        <v>0</v>
      </c>
      <c r="O93" s="283">
        <f t="shared" si="63"/>
        <v>0</v>
      </c>
      <c r="P93" s="283">
        <f t="shared" si="63"/>
        <v>0</v>
      </c>
      <c r="Q93" s="283">
        <f t="shared" si="63"/>
        <v>0</v>
      </c>
      <c r="R93" s="283">
        <f t="shared" si="63"/>
        <v>0</v>
      </c>
      <c r="S93" s="283">
        <f t="shared" si="63"/>
        <v>0</v>
      </c>
      <c r="T93" s="283">
        <f t="shared" si="63"/>
        <v>0</v>
      </c>
      <c r="U93" s="283">
        <f t="shared" si="63"/>
        <v>0</v>
      </c>
      <c r="V93" s="283">
        <f t="shared" si="63"/>
        <v>0</v>
      </c>
      <c r="W93" s="283">
        <f t="shared" si="63"/>
        <v>0</v>
      </c>
      <c r="X93" s="283">
        <f t="shared" si="63"/>
        <v>0</v>
      </c>
      <c r="Y93" s="283">
        <f t="shared" si="63"/>
        <v>0</v>
      </c>
      <c r="Z93" s="283">
        <f t="shared" si="63"/>
        <v>0</v>
      </c>
      <c r="AA93" s="283">
        <f t="shared" si="63"/>
        <v>0</v>
      </c>
      <c r="AB93" s="283">
        <f t="shared" si="63"/>
        <v>0</v>
      </c>
      <c r="AC93" s="283">
        <f t="shared" si="63"/>
        <v>0</v>
      </c>
      <c r="AD93" s="283">
        <f t="shared" si="63"/>
        <v>0</v>
      </c>
      <c r="AE93" s="283">
        <f t="shared" si="63"/>
        <v>0</v>
      </c>
      <c r="AF93" s="283">
        <f t="shared" si="63"/>
        <v>0</v>
      </c>
      <c r="AG93" s="283">
        <f t="shared" si="63"/>
        <v>0</v>
      </c>
      <c r="AH93" s="283">
        <f t="shared" si="63"/>
        <v>0</v>
      </c>
      <c r="AI93" s="283">
        <f t="shared" si="63"/>
        <v>0</v>
      </c>
      <c r="AJ93" s="283">
        <f t="shared" si="63"/>
        <v>0</v>
      </c>
      <c r="AK93" s="284">
        <f>AJ93</f>
        <v>0</v>
      </c>
      <c r="AL93" s="285"/>
      <c r="AM93" s="32"/>
      <c r="AO93" s="227">
        <v>0</v>
      </c>
      <c r="AP93" s="42" t="str">
        <f t="shared" si="60"/>
        <v>MFA</v>
      </c>
      <c r="AQ93" s="18" t="str">
        <f t="shared" si="48"/>
        <v>一次漏れ在庫</v>
      </c>
      <c r="AR93" s="46">
        <f t="shared" si="47"/>
        <v>0</v>
      </c>
      <c r="AT93" s="246" t="s">
        <v>60</v>
      </c>
      <c r="AU93" s="60"/>
      <c r="AV93" s="60"/>
      <c r="AW93" s="60"/>
      <c r="AX93" s="60"/>
    </row>
    <row r="94" spans="1:56" ht="19.5" hidden="1" thickBot="1">
      <c r="A94" s="9">
        <v>0</v>
      </c>
      <c r="B94" s="23" t="str">
        <f t="shared" si="61"/>
        <v>MFAｼﾙﾊﾞ</v>
      </c>
      <c r="C94" s="145" t="s">
        <v>17</v>
      </c>
      <c r="D94" s="155"/>
      <c r="E94" s="282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4">
        <f>SUM(F94:AJ94)</f>
        <v>0</v>
      </c>
      <c r="AL94" s="285"/>
      <c r="AM94" s="32"/>
      <c r="AO94" s="227">
        <v>0</v>
      </c>
      <c r="AP94" s="42" t="str">
        <f t="shared" si="60"/>
        <v>MFA</v>
      </c>
      <c r="AQ94" s="18" t="str">
        <f t="shared" si="48"/>
        <v>二次圧検計画</v>
      </c>
      <c r="AR94" s="46">
        <f t="shared" si="47"/>
        <v>0</v>
      </c>
      <c r="AT94" s="246" t="s">
        <v>60</v>
      </c>
      <c r="AU94" s="60"/>
      <c r="AV94" s="60"/>
      <c r="AW94" s="60"/>
      <c r="AX94" s="60"/>
    </row>
    <row r="95" spans="1:56" ht="19.5" hidden="1" thickBot="1">
      <c r="A95" s="9">
        <v>0</v>
      </c>
      <c r="B95" s="23" t="str">
        <f t="shared" si="61"/>
        <v>MFAｼﾙﾊﾞ</v>
      </c>
      <c r="C95" s="145" t="s">
        <v>18</v>
      </c>
      <c r="D95" s="155">
        <v>0.5</v>
      </c>
      <c r="E95" s="282"/>
      <c r="F95" s="283">
        <f t="shared" ref="F95:AJ95" si="64">ROUND(F94*$D95,0)</f>
        <v>0</v>
      </c>
      <c r="G95" s="283">
        <f t="shared" si="64"/>
        <v>0</v>
      </c>
      <c r="H95" s="283">
        <f t="shared" si="64"/>
        <v>0</v>
      </c>
      <c r="I95" s="283">
        <f t="shared" si="64"/>
        <v>0</v>
      </c>
      <c r="J95" s="283">
        <f t="shared" si="64"/>
        <v>0</v>
      </c>
      <c r="K95" s="283">
        <f t="shared" si="64"/>
        <v>0</v>
      </c>
      <c r="L95" s="283">
        <f t="shared" si="64"/>
        <v>0</v>
      </c>
      <c r="M95" s="283">
        <f t="shared" si="64"/>
        <v>0</v>
      </c>
      <c r="N95" s="283">
        <f t="shared" si="64"/>
        <v>0</v>
      </c>
      <c r="O95" s="283">
        <f t="shared" si="64"/>
        <v>0</v>
      </c>
      <c r="P95" s="283">
        <f t="shared" si="64"/>
        <v>0</v>
      </c>
      <c r="Q95" s="283">
        <f t="shared" si="64"/>
        <v>0</v>
      </c>
      <c r="R95" s="283">
        <f t="shared" si="64"/>
        <v>0</v>
      </c>
      <c r="S95" s="283">
        <f t="shared" si="64"/>
        <v>0</v>
      </c>
      <c r="T95" s="283">
        <f t="shared" si="64"/>
        <v>0</v>
      </c>
      <c r="U95" s="283">
        <f t="shared" si="64"/>
        <v>0</v>
      </c>
      <c r="V95" s="283">
        <f t="shared" si="64"/>
        <v>0</v>
      </c>
      <c r="W95" s="283">
        <f t="shared" si="64"/>
        <v>0</v>
      </c>
      <c r="X95" s="283">
        <f t="shared" si="64"/>
        <v>0</v>
      </c>
      <c r="Y95" s="283">
        <f t="shared" si="64"/>
        <v>0</v>
      </c>
      <c r="Z95" s="283">
        <f t="shared" si="64"/>
        <v>0</v>
      </c>
      <c r="AA95" s="283">
        <f t="shared" si="64"/>
        <v>0</v>
      </c>
      <c r="AB95" s="283">
        <f t="shared" si="64"/>
        <v>0</v>
      </c>
      <c r="AC95" s="283">
        <f t="shared" si="64"/>
        <v>0</v>
      </c>
      <c r="AD95" s="283">
        <f t="shared" si="64"/>
        <v>0</v>
      </c>
      <c r="AE95" s="283">
        <f t="shared" si="64"/>
        <v>0</v>
      </c>
      <c r="AF95" s="283">
        <f t="shared" si="64"/>
        <v>0</v>
      </c>
      <c r="AG95" s="283">
        <f t="shared" si="64"/>
        <v>0</v>
      </c>
      <c r="AH95" s="283">
        <f t="shared" si="64"/>
        <v>0</v>
      </c>
      <c r="AI95" s="283">
        <f t="shared" si="64"/>
        <v>0</v>
      </c>
      <c r="AJ95" s="283">
        <f t="shared" si="64"/>
        <v>0</v>
      </c>
      <c r="AK95" s="284">
        <f>SUM(F95:AJ95)</f>
        <v>0</v>
      </c>
      <c r="AL95" s="285"/>
      <c r="AM95" s="32"/>
      <c r="AO95" s="227">
        <v>0</v>
      </c>
      <c r="AP95" s="42" t="str">
        <f t="shared" si="60"/>
        <v>MFA</v>
      </c>
      <c r="AQ95" s="14" t="str">
        <f t="shared" si="48"/>
        <v>二次漏れ数（廃却）</v>
      </c>
      <c r="AR95" s="47">
        <f t="shared" si="47"/>
        <v>0</v>
      </c>
      <c r="AT95" s="246" t="s">
        <v>60</v>
      </c>
      <c r="AU95" s="60"/>
      <c r="AV95" s="60"/>
      <c r="AW95" s="60"/>
      <c r="AX95" s="60"/>
    </row>
    <row r="96" spans="1:56" ht="19.5" hidden="1" thickBot="1">
      <c r="A96" s="9">
        <v>0</v>
      </c>
      <c r="B96" s="23" t="str">
        <f t="shared" si="61"/>
        <v>MFAｼﾙﾊﾞ</v>
      </c>
      <c r="C96" s="135" t="s">
        <v>19</v>
      </c>
      <c r="D96" s="136">
        <f>1-D92</f>
        <v>0.92</v>
      </c>
      <c r="E96" s="286"/>
      <c r="F96" s="287">
        <f t="shared" ref="F96:AJ96" si="65">(F91-F92)+(F94-F95)</f>
        <v>0</v>
      </c>
      <c r="G96" s="287">
        <f t="shared" si="65"/>
        <v>0</v>
      </c>
      <c r="H96" s="287">
        <f t="shared" si="65"/>
        <v>0</v>
      </c>
      <c r="I96" s="287">
        <f t="shared" si="65"/>
        <v>0</v>
      </c>
      <c r="J96" s="287">
        <f t="shared" si="65"/>
        <v>0</v>
      </c>
      <c r="K96" s="287">
        <f t="shared" si="65"/>
        <v>0</v>
      </c>
      <c r="L96" s="287">
        <f t="shared" si="65"/>
        <v>0</v>
      </c>
      <c r="M96" s="287">
        <f t="shared" si="65"/>
        <v>0</v>
      </c>
      <c r="N96" s="287">
        <f t="shared" si="65"/>
        <v>0</v>
      </c>
      <c r="O96" s="287">
        <f t="shared" si="65"/>
        <v>0</v>
      </c>
      <c r="P96" s="287">
        <f t="shared" si="65"/>
        <v>0</v>
      </c>
      <c r="Q96" s="287">
        <f t="shared" si="65"/>
        <v>0</v>
      </c>
      <c r="R96" s="287">
        <f t="shared" si="65"/>
        <v>0</v>
      </c>
      <c r="S96" s="287">
        <f t="shared" si="65"/>
        <v>0</v>
      </c>
      <c r="T96" s="287">
        <f t="shared" si="65"/>
        <v>0</v>
      </c>
      <c r="U96" s="287">
        <f t="shared" si="65"/>
        <v>0</v>
      </c>
      <c r="V96" s="287">
        <f t="shared" si="65"/>
        <v>0</v>
      </c>
      <c r="W96" s="287">
        <f t="shared" si="65"/>
        <v>0</v>
      </c>
      <c r="X96" s="287">
        <f t="shared" si="65"/>
        <v>0</v>
      </c>
      <c r="Y96" s="287">
        <f t="shared" si="65"/>
        <v>0</v>
      </c>
      <c r="Z96" s="287">
        <f t="shared" si="65"/>
        <v>0</v>
      </c>
      <c r="AA96" s="287">
        <f t="shared" si="65"/>
        <v>0</v>
      </c>
      <c r="AB96" s="287">
        <f t="shared" si="65"/>
        <v>0</v>
      </c>
      <c r="AC96" s="287">
        <f t="shared" si="65"/>
        <v>0</v>
      </c>
      <c r="AD96" s="287">
        <f t="shared" si="65"/>
        <v>0</v>
      </c>
      <c r="AE96" s="287">
        <f t="shared" si="65"/>
        <v>0</v>
      </c>
      <c r="AF96" s="287">
        <f t="shared" si="65"/>
        <v>0</v>
      </c>
      <c r="AG96" s="287">
        <f t="shared" si="65"/>
        <v>0</v>
      </c>
      <c r="AH96" s="287">
        <f t="shared" si="65"/>
        <v>0</v>
      </c>
      <c r="AI96" s="287">
        <f t="shared" si="65"/>
        <v>0</v>
      </c>
      <c r="AJ96" s="287">
        <f t="shared" si="65"/>
        <v>0</v>
      </c>
      <c r="AK96" s="288">
        <f>SUM(E96:AJ96)</f>
        <v>0</v>
      </c>
      <c r="AL96" s="289">
        <f>ROUNDUP(AY96*1.2,0)</f>
        <v>0</v>
      </c>
      <c r="AM96" s="82">
        <f>ROUNDUP(AZ96*1.2,0)</f>
        <v>0</v>
      </c>
      <c r="AN96" s="211"/>
      <c r="AO96" s="227">
        <v>0</v>
      </c>
      <c r="AP96" s="42" t="str">
        <f t="shared" si="60"/>
        <v>MFA</v>
      </c>
      <c r="AQ96" s="11" t="str">
        <f t="shared" si="48"/>
        <v>Ｌ３加工計画</v>
      </c>
      <c r="AR96" s="48">
        <f t="shared" si="47"/>
        <v>0</v>
      </c>
      <c r="AT96" s="248" t="s">
        <v>61</v>
      </c>
      <c r="AU96" s="60"/>
      <c r="AV96" s="60"/>
      <c r="AW96" s="60"/>
      <c r="AX96" s="60"/>
      <c r="AY96" s="12">
        <f>AY378</f>
        <v>0</v>
      </c>
      <c r="AZ96" s="12">
        <f>AZ378</f>
        <v>0</v>
      </c>
    </row>
    <row r="97" spans="1:56" ht="19.5" hidden="1" thickBot="1">
      <c r="A97" s="9">
        <v>0</v>
      </c>
      <c r="B97" s="10" t="s">
        <v>71</v>
      </c>
      <c r="C97" s="109" t="s">
        <v>20</v>
      </c>
      <c r="D97" s="109"/>
      <c r="E97" s="290"/>
      <c r="F97" s="291"/>
      <c r="G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91"/>
      <c r="AH97" s="291"/>
      <c r="AI97" s="291"/>
      <c r="AJ97" s="291"/>
      <c r="AK97" s="292">
        <f>SUM(F97:AJ97)</f>
        <v>0</v>
      </c>
      <c r="AL97" s="115"/>
      <c r="AM97" s="112"/>
      <c r="AN97" s="207"/>
      <c r="AO97" s="227">
        <v>0</v>
      </c>
      <c r="AP97" s="42" t="str">
        <f t="shared" si="60"/>
        <v>MFA</v>
      </c>
      <c r="AQ97" s="19" t="str">
        <f t="shared" si="48"/>
        <v>組立計画</v>
      </c>
      <c r="AR97" s="49">
        <f t="shared" si="47"/>
        <v>0</v>
      </c>
      <c r="AT97" s="63" t="s">
        <v>62</v>
      </c>
      <c r="AU97" s="60"/>
      <c r="AV97" s="60"/>
      <c r="AW97" s="60"/>
      <c r="AX97" s="60"/>
    </row>
    <row r="98" spans="1:56" ht="19.5" hidden="1" thickBot="1">
      <c r="A98" s="9">
        <v>0</v>
      </c>
      <c r="B98" s="23" t="str">
        <f>B89</f>
        <v>MFA</v>
      </c>
      <c r="C98" s="113" t="s">
        <v>66</v>
      </c>
      <c r="D98" s="113"/>
      <c r="E98" s="293"/>
      <c r="F98" s="294"/>
      <c r="G98" s="294"/>
      <c r="H98" s="294"/>
      <c r="I98" s="294"/>
      <c r="J98" s="294"/>
      <c r="K98" s="294"/>
      <c r="L98" s="294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4"/>
      <c r="Y98" s="294"/>
      <c r="Z98" s="294"/>
      <c r="AA98" s="294"/>
      <c r="AB98" s="294"/>
      <c r="AC98" s="294"/>
      <c r="AD98" s="294"/>
      <c r="AE98" s="294"/>
      <c r="AF98" s="294"/>
      <c r="AG98" s="294"/>
      <c r="AH98" s="294"/>
      <c r="AI98" s="294"/>
      <c r="AJ98" s="294"/>
      <c r="AK98" s="295">
        <f>SUM(F98:AJ98)</f>
        <v>0</v>
      </c>
      <c r="AL98" s="296"/>
      <c r="AM98" s="75"/>
      <c r="AN98" s="207"/>
      <c r="AO98" s="227">
        <v>0</v>
      </c>
      <c r="AP98" s="42" t="str">
        <f t="shared" si="60"/>
        <v>MFA</v>
      </c>
      <c r="AQ98" s="20" t="str">
        <f t="shared" si="48"/>
        <v>ＳＰ</v>
      </c>
      <c r="AR98" s="50">
        <f t="shared" si="47"/>
        <v>0</v>
      </c>
      <c r="AT98" s="63" t="s">
        <v>62</v>
      </c>
      <c r="AU98" s="60"/>
      <c r="AV98" s="60"/>
      <c r="AW98" s="60"/>
      <c r="AX98" s="60"/>
    </row>
    <row r="99" spans="1:56" ht="19.5" hidden="1" thickBot="1">
      <c r="A99" s="9">
        <v>0</v>
      </c>
      <c r="B99" s="23"/>
      <c r="C99" s="314" t="s">
        <v>21</v>
      </c>
      <c r="D99" s="314"/>
      <c r="E99" s="67"/>
      <c r="F99" s="180">
        <f t="shared" ref="F99:AJ99" si="66">SUM(M97:M98)</f>
        <v>0</v>
      </c>
      <c r="G99" s="180">
        <f t="shared" si="66"/>
        <v>0</v>
      </c>
      <c r="H99" s="180">
        <f t="shared" si="66"/>
        <v>0</v>
      </c>
      <c r="I99" s="180">
        <f t="shared" si="66"/>
        <v>0</v>
      </c>
      <c r="J99" s="180">
        <f t="shared" si="66"/>
        <v>0</v>
      </c>
      <c r="K99" s="180">
        <f t="shared" si="66"/>
        <v>0</v>
      </c>
      <c r="L99" s="180">
        <f t="shared" si="66"/>
        <v>0</v>
      </c>
      <c r="M99" s="180">
        <f t="shared" si="66"/>
        <v>0</v>
      </c>
      <c r="N99" s="180">
        <f t="shared" si="66"/>
        <v>0</v>
      </c>
      <c r="O99" s="180">
        <f t="shared" si="66"/>
        <v>0</v>
      </c>
      <c r="P99" s="180">
        <f t="shared" si="66"/>
        <v>0</v>
      </c>
      <c r="Q99" s="180">
        <f t="shared" si="66"/>
        <v>0</v>
      </c>
      <c r="R99" s="180">
        <f t="shared" si="66"/>
        <v>0</v>
      </c>
      <c r="S99" s="180">
        <f t="shared" si="66"/>
        <v>0</v>
      </c>
      <c r="T99" s="180">
        <f t="shared" si="66"/>
        <v>0</v>
      </c>
      <c r="U99" s="180">
        <f t="shared" si="66"/>
        <v>0</v>
      </c>
      <c r="V99" s="180">
        <f t="shared" si="66"/>
        <v>0</v>
      </c>
      <c r="W99" s="180">
        <f t="shared" si="66"/>
        <v>0</v>
      </c>
      <c r="X99" s="180">
        <f t="shared" si="66"/>
        <v>0</v>
      </c>
      <c r="Y99" s="180">
        <f t="shared" si="66"/>
        <v>0</v>
      </c>
      <c r="Z99" s="180">
        <f t="shared" si="66"/>
        <v>0</v>
      </c>
      <c r="AA99" s="180">
        <f t="shared" si="66"/>
        <v>0</v>
      </c>
      <c r="AB99" s="180">
        <f t="shared" si="66"/>
        <v>0</v>
      </c>
      <c r="AC99" s="180">
        <f t="shared" si="66"/>
        <v>0</v>
      </c>
      <c r="AD99" s="180">
        <f t="shared" si="66"/>
        <v>0</v>
      </c>
      <c r="AE99" s="180">
        <f t="shared" si="66"/>
        <v>0</v>
      </c>
      <c r="AF99" s="180">
        <f t="shared" si="66"/>
        <v>0</v>
      </c>
      <c r="AG99" s="180">
        <f t="shared" si="66"/>
        <v>0</v>
      </c>
      <c r="AH99" s="180">
        <f t="shared" si="66"/>
        <v>0</v>
      </c>
      <c r="AI99" s="180">
        <f t="shared" si="66"/>
        <v>0</v>
      </c>
      <c r="AJ99" s="180">
        <f t="shared" si="66"/>
        <v>0</v>
      </c>
      <c r="AK99" s="125">
        <f>SUM(F99:AJ99)</f>
        <v>0</v>
      </c>
      <c r="AL99" s="32"/>
      <c r="AM99" s="32"/>
      <c r="AO99" s="227">
        <v>0</v>
      </c>
      <c r="AP99" s="42" t="str">
        <f t="shared" si="60"/>
        <v>MFA</v>
      </c>
      <c r="AQ99" s="21" t="str">
        <f t="shared" si="48"/>
        <v>解体</v>
      </c>
      <c r="AR99" s="51">
        <f t="shared" si="47"/>
        <v>0</v>
      </c>
      <c r="AT99" s="246" t="s">
        <v>60</v>
      </c>
      <c r="AU99" s="60"/>
      <c r="AV99" s="60"/>
      <c r="AW99" s="60"/>
      <c r="AX99" s="60"/>
    </row>
    <row r="100" spans="1:56" ht="19.5" hidden="1" thickBot="1">
      <c r="A100" s="9">
        <v>0</v>
      </c>
      <c r="B100" s="23"/>
      <c r="C100" s="313" t="s">
        <v>22</v>
      </c>
      <c r="D100" s="313"/>
      <c r="E100" s="68"/>
      <c r="F100" s="181">
        <f t="shared" ref="F100:AJ100" si="67">E100+F96-F99</f>
        <v>0</v>
      </c>
      <c r="G100" s="181">
        <f t="shared" si="67"/>
        <v>0</v>
      </c>
      <c r="H100" s="181">
        <f t="shared" si="67"/>
        <v>0</v>
      </c>
      <c r="I100" s="181">
        <f t="shared" si="67"/>
        <v>0</v>
      </c>
      <c r="J100" s="181">
        <f t="shared" si="67"/>
        <v>0</v>
      </c>
      <c r="K100" s="181">
        <f t="shared" si="67"/>
        <v>0</v>
      </c>
      <c r="L100" s="181">
        <f t="shared" si="67"/>
        <v>0</v>
      </c>
      <c r="M100" s="181">
        <f t="shared" si="67"/>
        <v>0</v>
      </c>
      <c r="N100" s="181">
        <f t="shared" si="67"/>
        <v>0</v>
      </c>
      <c r="O100" s="181">
        <f t="shared" si="67"/>
        <v>0</v>
      </c>
      <c r="P100" s="181">
        <f t="shared" si="67"/>
        <v>0</v>
      </c>
      <c r="Q100" s="181">
        <f t="shared" si="67"/>
        <v>0</v>
      </c>
      <c r="R100" s="181">
        <f t="shared" si="67"/>
        <v>0</v>
      </c>
      <c r="S100" s="181">
        <f t="shared" si="67"/>
        <v>0</v>
      </c>
      <c r="T100" s="181">
        <f t="shared" si="67"/>
        <v>0</v>
      </c>
      <c r="U100" s="181">
        <f t="shared" si="67"/>
        <v>0</v>
      </c>
      <c r="V100" s="181">
        <f t="shared" si="67"/>
        <v>0</v>
      </c>
      <c r="W100" s="181">
        <f t="shared" si="67"/>
        <v>0</v>
      </c>
      <c r="X100" s="181">
        <f t="shared" si="67"/>
        <v>0</v>
      </c>
      <c r="Y100" s="181">
        <f t="shared" si="67"/>
        <v>0</v>
      </c>
      <c r="Z100" s="181">
        <f t="shared" si="67"/>
        <v>0</v>
      </c>
      <c r="AA100" s="181">
        <f t="shared" si="67"/>
        <v>0</v>
      </c>
      <c r="AB100" s="181">
        <f t="shared" si="67"/>
        <v>0</v>
      </c>
      <c r="AC100" s="181">
        <f t="shared" si="67"/>
        <v>0</v>
      </c>
      <c r="AD100" s="181">
        <f t="shared" si="67"/>
        <v>0</v>
      </c>
      <c r="AE100" s="181">
        <f t="shared" si="67"/>
        <v>0</v>
      </c>
      <c r="AF100" s="181">
        <f t="shared" si="67"/>
        <v>0</v>
      </c>
      <c r="AG100" s="181">
        <f t="shared" si="67"/>
        <v>0</v>
      </c>
      <c r="AH100" s="181">
        <f t="shared" si="67"/>
        <v>0</v>
      </c>
      <c r="AI100" s="181">
        <f t="shared" si="67"/>
        <v>0</v>
      </c>
      <c r="AJ100" s="181">
        <f t="shared" si="67"/>
        <v>0</v>
      </c>
      <c r="AK100" s="133"/>
      <c r="AL100" s="32"/>
      <c r="AM100" s="32"/>
      <c r="AO100" s="227">
        <v>0</v>
      </c>
      <c r="AP100" s="42" t="str">
        <f t="shared" si="60"/>
        <v>MFA</v>
      </c>
      <c r="AQ100" s="22" t="str">
        <f t="shared" si="48"/>
        <v>解体在庫</v>
      </c>
      <c r="AR100" s="52">
        <f t="shared" si="47"/>
        <v>0</v>
      </c>
      <c r="AT100" s="246" t="s">
        <v>60</v>
      </c>
      <c r="AU100" s="60"/>
      <c r="AV100" s="60"/>
      <c r="AW100" s="60"/>
      <c r="AX100" s="60"/>
    </row>
    <row r="101" spans="1:56" ht="19.5" hidden="1" thickBot="1">
      <c r="A101" s="9">
        <v>0</v>
      </c>
      <c r="B101" s="312" t="str">
        <f>B89</f>
        <v>MFA</v>
      </c>
      <c r="C101" s="219" t="s">
        <v>23</v>
      </c>
      <c r="D101" s="219"/>
      <c r="E101" s="215"/>
      <c r="F101" s="218">
        <f t="shared" ref="F101:AJ101" si="68">E101+F96-F97-F98</f>
        <v>0</v>
      </c>
      <c r="G101" s="218">
        <f t="shared" si="68"/>
        <v>0</v>
      </c>
      <c r="H101" s="218">
        <f t="shared" si="68"/>
        <v>0</v>
      </c>
      <c r="I101" s="218">
        <f t="shared" si="68"/>
        <v>0</v>
      </c>
      <c r="J101" s="218">
        <f t="shared" si="68"/>
        <v>0</v>
      </c>
      <c r="K101" s="218">
        <f t="shared" si="68"/>
        <v>0</v>
      </c>
      <c r="L101" s="218">
        <f t="shared" si="68"/>
        <v>0</v>
      </c>
      <c r="M101" s="218">
        <f t="shared" si="68"/>
        <v>0</v>
      </c>
      <c r="N101" s="218">
        <f t="shared" si="68"/>
        <v>0</v>
      </c>
      <c r="O101" s="218">
        <f t="shared" si="68"/>
        <v>0</v>
      </c>
      <c r="P101" s="218">
        <f t="shared" si="68"/>
        <v>0</v>
      </c>
      <c r="Q101" s="218">
        <f t="shared" si="68"/>
        <v>0</v>
      </c>
      <c r="R101" s="218">
        <f t="shared" si="68"/>
        <v>0</v>
      </c>
      <c r="S101" s="218">
        <f t="shared" si="68"/>
        <v>0</v>
      </c>
      <c r="T101" s="218">
        <f t="shared" si="68"/>
        <v>0</v>
      </c>
      <c r="U101" s="218">
        <f t="shared" si="68"/>
        <v>0</v>
      </c>
      <c r="V101" s="218">
        <f t="shared" si="68"/>
        <v>0</v>
      </c>
      <c r="W101" s="218">
        <f t="shared" si="68"/>
        <v>0</v>
      </c>
      <c r="X101" s="218">
        <f t="shared" si="68"/>
        <v>0</v>
      </c>
      <c r="Y101" s="218">
        <f t="shared" si="68"/>
        <v>0</v>
      </c>
      <c r="Z101" s="218">
        <f t="shared" si="68"/>
        <v>0</v>
      </c>
      <c r="AA101" s="218">
        <f t="shared" si="68"/>
        <v>0</v>
      </c>
      <c r="AB101" s="218">
        <f t="shared" si="68"/>
        <v>0</v>
      </c>
      <c r="AC101" s="218">
        <f t="shared" si="68"/>
        <v>0</v>
      </c>
      <c r="AD101" s="218">
        <f t="shared" si="68"/>
        <v>0</v>
      </c>
      <c r="AE101" s="218">
        <f t="shared" si="68"/>
        <v>0</v>
      </c>
      <c r="AF101" s="218">
        <f t="shared" si="68"/>
        <v>0</v>
      </c>
      <c r="AG101" s="218">
        <f t="shared" si="68"/>
        <v>0</v>
      </c>
      <c r="AH101" s="218">
        <f t="shared" si="68"/>
        <v>0</v>
      </c>
      <c r="AI101" s="218">
        <f t="shared" si="68"/>
        <v>0</v>
      </c>
      <c r="AJ101" s="218">
        <f t="shared" si="68"/>
        <v>0</v>
      </c>
      <c r="AK101" s="125">
        <f>AJ101</f>
        <v>0</v>
      </c>
      <c r="AL101" s="32"/>
      <c r="AM101" s="32"/>
      <c r="AN101" s="9">
        <f>AK101-AL97</f>
        <v>0</v>
      </c>
      <c r="AO101" s="227">
        <v>0</v>
      </c>
      <c r="AP101" s="53" t="str">
        <f t="shared" si="60"/>
        <v>MFA</v>
      </c>
      <c r="AQ101" s="24" t="str">
        <f t="shared" si="48"/>
        <v>完成品在庫</v>
      </c>
      <c r="AR101" s="54">
        <f t="shared" si="47"/>
        <v>0</v>
      </c>
      <c r="AT101" s="246" t="s">
        <v>60</v>
      </c>
      <c r="AU101" s="60"/>
      <c r="AV101" s="60"/>
      <c r="AW101" s="60"/>
      <c r="AX101" s="60"/>
      <c r="BD101" s="250">
        <f>MIN(F101:AJ101)</f>
        <v>0</v>
      </c>
    </row>
    <row r="102" spans="1:56" ht="19.5" hidden="1" thickBot="1">
      <c r="A102" s="9">
        <v>1</v>
      </c>
      <c r="B102" s="161" t="s">
        <v>111</v>
      </c>
      <c r="C102" s="101" t="s">
        <v>12</v>
      </c>
      <c r="D102" s="101"/>
      <c r="E102" s="88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98">
        <f>SUM(F102:AJ102)</f>
        <v>0</v>
      </c>
      <c r="AL102" s="96">
        <f>ROUNDUP(AL109/0.92,0)</f>
        <v>0</v>
      </c>
      <c r="AM102" s="96">
        <f>ROUNDUP(AM109/0.92,0)</f>
        <v>0</v>
      </c>
      <c r="AN102" s="251"/>
      <c r="AO102" s="227">
        <v>0</v>
      </c>
      <c r="AP102" s="40" t="str">
        <f>B102</f>
        <v>MGS①</v>
      </c>
      <c r="AQ102" s="29" t="str">
        <f t="shared" si="48"/>
        <v>素材納入計画</v>
      </c>
      <c r="AR102" s="41">
        <f t="shared" si="47"/>
        <v>0</v>
      </c>
      <c r="AT102" s="247" t="s">
        <v>59</v>
      </c>
      <c r="AU102" s="60"/>
      <c r="AV102" s="60"/>
      <c r="AW102" s="60"/>
      <c r="AX102" s="60"/>
    </row>
    <row r="103" spans="1:56" ht="19.5" hidden="1" thickBot="1">
      <c r="A103" s="9">
        <v>1</v>
      </c>
      <c r="B103" s="65" t="s">
        <v>73</v>
      </c>
      <c r="C103" s="145" t="s">
        <v>125</v>
      </c>
      <c r="D103" s="154"/>
      <c r="E103" s="35"/>
      <c r="F103" s="173">
        <f t="shared" ref="F103:AJ103" si="69">E103+F102-F104</f>
        <v>0</v>
      </c>
      <c r="G103" s="173">
        <f t="shared" si="69"/>
        <v>0</v>
      </c>
      <c r="H103" s="173">
        <f t="shared" si="69"/>
        <v>0</v>
      </c>
      <c r="I103" s="173">
        <f t="shared" si="69"/>
        <v>0</v>
      </c>
      <c r="J103" s="173">
        <f t="shared" si="69"/>
        <v>0</v>
      </c>
      <c r="K103" s="173">
        <f t="shared" si="69"/>
        <v>0</v>
      </c>
      <c r="L103" s="173">
        <f t="shared" si="69"/>
        <v>0</v>
      </c>
      <c r="M103" s="173">
        <f t="shared" si="69"/>
        <v>0</v>
      </c>
      <c r="N103" s="173">
        <f t="shared" si="69"/>
        <v>0</v>
      </c>
      <c r="O103" s="173">
        <f t="shared" si="69"/>
        <v>0</v>
      </c>
      <c r="P103" s="173">
        <f t="shared" si="69"/>
        <v>0</v>
      </c>
      <c r="Q103" s="173">
        <f t="shared" si="69"/>
        <v>0</v>
      </c>
      <c r="R103" s="173">
        <f t="shared" si="69"/>
        <v>0</v>
      </c>
      <c r="S103" s="173">
        <f t="shared" si="69"/>
        <v>0</v>
      </c>
      <c r="T103" s="173">
        <f t="shared" si="69"/>
        <v>0</v>
      </c>
      <c r="U103" s="173">
        <f t="shared" si="69"/>
        <v>0</v>
      </c>
      <c r="V103" s="173">
        <f t="shared" si="69"/>
        <v>0</v>
      </c>
      <c r="W103" s="173">
        <f t="shared" si="69"/>
        <v>0</v>
      </c>
      <c r="X103" s="173">
        <f t="shared" si="69"/>
        <v>0</v>
      </c>
      <c r="Y103" s="173">
        <f t="shared" si="69"/>
        <v>0</v>
      </c>
      <c r="Z103" s="173">
        <f t="shared" si="69"/>
        <v>0</v>
      </c>
      <c r="AA103" s="173">
        <f t="shared" si="69"/>
        <v>0</v>
      </c>
      <c r="AB103" s="173">
        <f t="shared" si="69"/>
        <v>0</v>
      </c>
      <c r="AC103" s="173">
        <f t="shared" si="69"/>
        <v>0</v>
      </c>
      <c r="AD103" s="173">
        <f t="shared" si="69"/>
        <v>0</v>
      </c>
      <c r="AE103" s="173">
        <f t="shared" si="69"/>
        <v>0</v>
      </c>
      <c r="AF103" s="173">
        <f t="shared" si="69"/>
        <v>0</v>
      </c>
      <c r="AG103" s="173">
        <f t="shared" si="69"/>
        <v>0</v>
      </c>
      <c r="AH103" s="173">
        <f t="shared" si="69"/>
        <v>0</v>
      </c>
      <c r="AI103" s="173">
        <f t="shared" si="69"/>
        <v>0</v>
      </c>
      <c r="AJ103" s="173">
        <f t="shared" si="69"/>
        <v>0</v>
      </c>
      <c r="AK103" s="169">
        <f>AJ103</f>
        <v>0</v>
      </c>
      <c r="AL103" s="32"/>
      <c r="AM103" s="32"/>
      <c r="AO103" s="227">
        <v>0</v>
      </c>
      <c r="AP103" s="42" t="str">
        <f t="shared" ref="AP103:AP114" si="70">AP102</f>
        <v>MGS①</v>
      </c>
      <c r="AQ103" s="14" t="str">
        <f t="shared" si="48"/>
        <v>素材在庫計画</v>
      </c>
      <c r="AR103" s="43">
        <f t="shared" si="47"/>
        <v>0</v>
      </c>
      <c r="AT103" s="246" t="s">
        <v>60</v>
      </c>
      <c r="AU103" s="61"/>
      <c r="AV103" s="61"/>
      <c r="AW103" s="61"/>
      <c r="AX103" s="61"/>
    </row>
    <row r="104" spans="1:56" ht="19.5" hidden="1" thickBot="1">
      <c r="A104" s="9">
        <v>1</v>
      </c>
      <c r="B104" s="26" t="s">
        <v>74</v>
      </c>
      <c r="C104" s="135" t="s">
        <v>14</v>
      </c>
      <c r="D104" s="135"/>
      <c r="E104" s="90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17">
        <f>SUM(E104:AJ104)</f>
        <v>0</v>
      </c>
      <c r="AL104" s="123"/>
      <c r="AM104" s="123"/>
      <c r="AN104" s="211"/>
      <c r="AO104" s="227">
        <v>0</v>
      </c>
      <c r="AP104" s="42" t="str">
        <f t="shared" si="70"/>
        <v>MGS①</v>
      </c>
      <c r="AQ104" s="16" t="str">
        <f t="shared" si="48"/>
        <v>圧検加工計画</v>
      </c>
      <c r="AR104" s="44">
        <f t="shared" si="47"/>
        <v>0</v>
      </c>
      <c r="AT104" s="248" t="s">
        <v>61</v>
      </c>
      <c r="AU104" s="61"/>
      <c r="AV104" s="61"/>
      <c r="AW104" s="61"/>
      <c r="AX104" s="61"/>
    </row>
    <row r="105" spans="1:56" ht="19.5" hidden="1" thickBot="1">
      <c r="A105" s="9">
        <v>0</v>
      </c>
      <c r="B105" s="26"/>
      <c r="C105" s="146" t="s">
        <v>15</v>
      </c>
      <c r="D105" s="147">
        <v>0.08</v>
      </c>
      <c r="E105" s="80"/>
      <c r="F105" s="175">
        <f t="shared" ref="F105:AJ105" si="71">ROUND(F104*$D105,0)</f>
        <v>0</v>
      </c>
      <c r="G105" s="175">
        <f t="shared" si="71"/>
        <v>0</v>
      </c>
      <c r="H105" s="175">
        <f t="shared" si="71"/>
        <v>0</v>
      </c>
      <c r="I105" s="175">
        <f t="shared" si="71"/>
        <v>0</v>
      </c>
      <c r="J105" s="175">
        <f t="shared" si="71"/>
        <v>0</v>
      </c>
      <c r="K105" s="175">
        <f t="shared" si="71"/>
        <v>0</v>
      </c>
      <c r="L105" s="175">
        <f t="shared" si="71"/>
        <v>0</v>
      </c>
      <c r="M105" s="175">
        <f t="shared" si="71"/>
        <v>0</v>
      </c>
      <c r="N105" s="175">
        <f t="shared" si="71"/>
        <v>0</v>
      </c>
      <c r="O105" s="175">
        <f t="shared" si="71"/>
        <v>0</v>
      </c>
      <c r="P105" s="175">
        <f t="shared" si="71"/>
        <v>0</v>
      </c>
      <c r="Q105" s="175">
        <f t="shared" si="71"/>
        <v>0</v>
      </c>
      <c r="R105" s="175">
        <f t="shared" si="71"/>
        <v>0</v>
      </c>
      <c r="S105" s="175">
        <f t="shared" si="71"/>
        <v>0</v>
      </c>
      <c r="T105" s="175">
        <f t="shared" si="71"/>
        <v>0</v>
      </c>
      <c r="U105" s="175">
        <f t="shared" si="71"/>
        <v>0</v>
      </c>
      <c r="V105" s="175">
        <f t="shared" si="71"/>
        <v>0</v>
      </c>
      <c r="W105" s="175">
        <f t="shared" si="71"/>
        <v>0</v>
      </c>
      <c r="X105" s="175">
        <f t="shared" si="71"/>
        <v>0</v>
      </c>
      <c r="Y105" s="175">
        <f t="shared" si="71"/>
        <v>0</v>
      </c>
      <c r="Z105" s="175">
        <f t="shared" si="71"/>
        <v>0</v>
      </c>
      <c r="AA105" s="175">
        <f t="shared" si="71"/>
        <v>0</v>
      </c>
      <c r="AB105" s="175">
        <f t="shared" si="71"/>
        <v>0</v>
      </c>
      <c r="AC105" s="175">
        <f t="shared" si="71"/>
        <v>0</v>
      </c>
      <c r="AD105" s="175">
        <f t="shared" si="71"/>
        <v>0</v>
      </c>
      <c r="AE105" s="175">
        <f t="shared" si="71"/>
        <v>0</v>
      </c>
      <c r="AF105" s="175">
        <f t="shared" si="71"/>
        <v>0</v>
      </c>
      <c r="AG105" s="175">
        <f t="shared" si="71"/>
        <v>0</v>
      </c>
      <c r="AH105" s="175">
        <f t="shared" si="71"/>
        <v>0</v>
      </c>
      <c r="AI105" s="175">
        <f t="shared" si="71"/>
        <v>0</v>
      </c>
      <c r="AJ105" s="175">
        <f t="shared" si="71"/>
        <v>0</v>
      </c>
      <c r="AK105" s="128">
        <f>SUM(F105:AJ105)</f>
        <v>0</v>
      </c>
      <c r="AL105" s="32"/>
      <c r="AM105" s="32"/>
      <c r="AO105" s="227">
        <v>0</v>
      </c>
      <c r="AP105" s="42" t="str">
        <f t="shared" si="70"/>
        <v>MGS①</v>
      </c>
      <c r="AQ105" s="17" t="str">
        <f t="shared" si="48"/>
        <v>一次漏れ数</v>
      </c>
      <c r="AR105" s="45">
        <f t="shared" si="47"/>
        <v>0</v>
      </c>
      <c r="AT105" s="246" t="s">
        <v>60</v>
      </c>
      <c r="AU105" s="61"/>
      <c r="AV105" s="61"/>
      <c r="AW105" s="61"/>
      <c r="AX105" s="61"/>
    </row>
    <row r="106" spans="1:56" ht="19.5" hidden="1" thickBot="1">
      <c r="A106" s="9">
        <v>0</v>
      </c>
      <c r="B106" s="23"/>
      <c r="C106" s="148" t="s">
        <v>16</v>
      </c>
      <c r="D106" s="149"/>
      <c r="E106" s="66"/>
      <c r="F106" s="176">
        <f t="shared" ref="F106:AJ106" si="72">E106+F105-F107</f>
        <v>0</v>
      </c>
      <c r="G106" s="176">
        <f t="shared" si="72"/>
        <v>0</v>
      </c>
      <c r="H106" s="176">
        <f t="shared" si="72"/>
        <v>0</v>
      </c>
      <c r="I106" s="176">
        <f t="shared" si="72"/>
        <v>0</v>
      </c>
      <c r="J106" s="176">
        <f t="shared" si="72"/>
        <v>0</v>
      </c>
      <c r="K106" s="176">
        <f t="shared" si="72"/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6">
        <f t="shared" si="72"/>
        <v>0</v>
      </c>
      <c r="R106" s="176">
        <f t="shared" si="72"/>
        <v>0</v>
      </c>
      <c r="S106" s="176">
        <f t="shared" si="72"/>
        <v>0</v>
      </c>
      <c r="T106" s="176">
        <f t="shared" si="72"/>
        <v>0</v>
      </c>
      <c r="U106" s="176">
        <f t="shared" si="72"/>
        <v>0</v>
      </c>
      <c r="V106" s="176">
        <f t="shared" si="72"/>
        <v>0</v>
      </c>
      <c r="W106" s="176">
        <f t="shared" si="72"/>
        <v>0</v>
      </c>
      <c r="X106" s="176">
        <f t="shared" si="72"/>
        <v>0</v>
      </c>
      <c r="Y106" s="176">
        <f t="shared" si="72"/>
        <v>0</v>
      </c>
      <c r="Z106" s="176">
        <f t="shared" si="72"/>
        <v>0</v>
      </c>
      <c r="AA106" s="176">
        <f t="shared" si="72"/>
        <v>0</v>
      </c>
      <c r="AB106" s="176">
        <f t="shared" si="72"/>
        <v>0</v>
      </c>
      <c r="AC106" s="176">
        <f t="shared" si="72"/>
        <v>0</v>
      </c>
      <c r="AD106" s="176">
        <f t="shared" si="72"/>
        <v>0</v>
      </c>
      <c r="AE106" s="176">
        <f t="shared" si="72"/>
        <v>0</v>
      </c>
      <c r="AF106" s="176">
        <f t="shared" si="72"/>
        <v>0</v>
      </c>
      <c r="AG106" s="176">
        <f t="shared" si="72"/>
        <v>0</v>
      </c>
      <c r="AH106" s="176">
        <f t="shared" si="72"/>
        <v>0</v>
      </c>
      <c r="AI106" s="176">
        <f t="shared" si="72"/>
        <v>0</v>
      </c>
      <c r="AJ106" s="176">
        <f t="shared" si="72"/>
        <v>0</v>
      </c>
      <c r="AK106" s="129">
        <f>AJ106</f>
        <v>0</v>
      </c>
      <c r="AL106" s="32"/>
      <c r="AM106" s="32"/>
      <c r="AO106" s="227">
        <v>0</v>
      </c>
      <c r="AP106" s="42" t="str">
        <f t="shared" si="70"/>
        <v>MGS①</v>
      </c>
      <c r="AQ106" s="18" t="str">
        <f t="shared" si="48"/>
        <v>一次漏れ在庫</v>
      </c>
      <c r="AR106" s="46">
        <f t="shared" si="47"/>
        <v>0</v>
      </c>
      <c r="AT106" s="246" t="s">
        <v>60</v>
      </c>
      <c r="AU106" s="61"/>
      <c r="AV106" s="61"/>
      <c r="AW106" s="61"/>
      <c r="AX106" s="61"/>
    </row>
    <row r="107" spans="1:56" ht="19.5" hidden="1" thickBot="1">
      <c r="A107" s="9">
        <v>0</v>
      </c>
      <c r="B107" s="23"/>
      <c r="C107" s="148" t="s">
        <v>17</v>
      </c>
      <c r="D107" s="149"/>
      <c r="E107" s="80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29">
        <f>SUM(F107:AJ107)</f>
        <v>0</v>
      </c>
      <c r="AL107" s="32"/>
      <c r="AM107" s="32"/>
      <c r="AO107" s="227">
        <v>0</v>
      </c>
      <c r="AP107" s="42" t="str">
        <f t="shared" si="70"/>
        <v>MGS①</v>
      </c>
      <c r="AQ107" s="18" t="str">
        <f t="shared" si="48"/>
        <v>二次圧検計画</v>
      </c>
      <c r="AR107" s="46">
        <f t="shared" si="47"/>
        <v>0</v>
      </c>
      <c r="AT107" s="246" t="s">
        <v>60</v>
      </c>
      <c r="AU107" s="61"/>
      <c r="AV107" s="61"/>
      <c r="AW107" s="61"/>
      <c r="AX107" s="61"/>
    </row>
    <row r="108" spans="1:56" ht="19.5" hidden="1" thickBot="1">
      <c r="A108" s="9">
        <v>0</v>
      </c>
      <c r="B108" s="23"/>
      <c r="C108" s="150" t="s">
        <v>18</v>
      </c>
      <c r="D108" s="151">
        <v>0.5</v>
      </c>
      <c r="E108" s="81"/>
      <c r="F108" s="177">
        <f t="shared" ref="F108:AJ108" si="73">ROUND(F107*$D108,0)</f>
        <v>0</v>
      </c>
      <c r="G108" s="177">
        <f t="shared" si="73"/>
        <v>0</v>
      </c>
      <c r="H108" s="177">
        <f t="shared" si="73"/>
        <v>0</v>
      </c>
      <c r="I108" s="177">
        <f t="shared" si="73"/>
        <v>0</v>
      </c>
      <c r="J108" s="177">
        <f t="shared" si="73"/>
        <v>0</v>
      </c>
      <c r="K108" s="177">
        <f t="shared" si="73"/>
        <v>0</v>
      </c>
      <c r="L108" s="177">
        <f t="shared" si="73"/>
        <v>0</v>
      </c>
      <c r="M108" s="177">
        <f t="shared" si="73"/>
        <v>0</v>
      </c>
      <c r="N108" s="177">
        <f t="shared" si="73"/>
        <v>0</v>
      </c>
      <c r="O108" s="177">
        <f t="shared" si="73"/>
        <v>0</v>
      </c>
      <c r="P108" s="177">
        <f t="shared" si="73"/>
        <v>0</v>
      </c>
      <c r="Q108" s="177">
        <f t="shared" si="73"/>
        <v>0</v>
      </c>
      <c r="R108" s="177">
        <f t="shared" si="73"/>
        <v>0</v>
      </c>
      <c r="S108" s="177">
        <f t="shared" si="73"/>
        <v>0</v>
      </c>
      <c r="T108" s="177">
        <f t="shared" si="73"/>
        <v>0</v>
      </c>
      <c r="U108" s="177">
        <f t="shared" si="73"/>
        <v>0</v>
      </c>
      <c r="V108" s="177">
        <f t="shared" si="73"/>
        <v>0</v>
      </c>
      <c r="W108" s="177">
        <f t="shared" si="73"/>
        <v>0</v>
      </c>
      <c r="X108" s="177">
        <f t="shared" si="73"/>
        <v>0</v>
      </c>
      <c r="Y108" s="177">
        <f t="shared" si="73"/>
        <v>0</v>
      </c>
      <c r="Z108" s="177">
        <f t="shared" si="73"/>
        <v>0</v>
      </c>
      <c r="AA108" s="177">
        <f t="shared" si="73"/>
        <v>0</v>
      </c>
      <c r="AB108" s="177">
        <f t="shared" si="73"/>
        <v>0</v>
      </c>
      <c r="AC108" s="177">
        <f t="shared" si="73"/>
        <v>0</v>
      </c>
      <c r="AD108" s="177">
        <f t="shared" si="73"/>
        <v>0</v>
      </c>
      <c r="AE108" s="177">
        <f t="shared" si="73"/>
        <v>0</v>
      </c>
      <c r="AF108" s="177">
        <f t="shared" si="73"/>
        <v>0</v>
      </c>
      <c r="AG108" s="177">
        <f t="shared" si="73"/>
        <v>0</v>
      </c>
      <c r="AH108" s="177">
        <f t="shared" si="73"/>
        <v>0</v>
      </c>
      <c r="AI108" s="177">
        <f t="shared" si="73"/>
        <v>0</v>
      </c>
      <c r="AJ108" s="177">
        <f t="shared" si="73"/>
        <v>0</v>
      </c>
      <c r="AK108" s="130">
        <f>SUM(F108:AJ108)</f>
        <v>0</v>
      </c>
      <c r="AL108" s="32"/>
      <c r="AM108" s="32"/>
      <c r="AO108" s="227">
        <v>0</v>
      </c>
      <c r="AP108" s="42" t="str">
        <f t="shared" si="70"/>
        <v>MGS①</v>
      </c>
      <c r="AQ108" s="14" t="str">
        <f t="shared" si="48"/>
        <v>二次漏れ数（廃却）</v>
      </c>
      <c r="AR108" s="47">
        <f t="shared" si="47"/>
        <v>0</v>
      </c>
      <c r="AT108" s="246" t="s">
        <v>60</v>
      </c>
      <c r="AU108" s="61"/>
      <c r="AV108" s="61"/>
      <c r="AW108" s="61"/>
      <c r="AX108" s="61"/>
    </row>
    <row r="109" spans="1:56" ht="19.5" hidden="1" thickBot="1">
      <c r="A109" s="9">
        <v>1</v>
      </c>
      <c r="B109" s="26" t="s">
        <v>75</v>
      </c>
      <c r="C109" s="135" t="s">
        <v>19</v>
      </c>
      <c r="D109" s="136">
        <f>1-D105</f>
        <v>0.92</v>
      </c>
      <c r="E109" s="90"/>
      <c r="F109" s="174">
        <f t="shared" ref="F109:AJ109" si="74">(F104-F105)+(F107-F108)</f>
        <v>0</v>
      </c>
      <c r="G109" s="174">
        <f t="shared" si="74"/>
        <v>0</v>
      </c>
      <c r="H109" s="174">
        <f t="shared" si="74"/>
        <v>0</v>
      </c>
      <c r="I109" s="174">
        <f t="shared" si="74"/>
        <v>0</v>
      </c>
      <c r="J109" s="174">
        <f t="shared" si="74"/>
        <v>0</v>
      </c>
      <c r="K109" s="174">
        <f t="shared" si="74"/>
        <v>0</v>
      </c>
      <c r="L109" s="174">
        <f t="shared" si="74"/>
        <v>0</v>
      </c>
      <c r="M109" s="174">
        <f t="shared" si="74"/>
        <v>0</v>
      </c>
      <c r="N109" s="174">
        <f t="shared" si="74"/>
        <v>0</v>
      </c>
      <c r="O109" s="174">
        <f t="shared" si="74"/>
        <v>0</v>
      </c>
      <c r="P109" s="174">
        <f t="shared" si="74"/>
        <v>0</v>
      </c>
      <c r="Q109" s="174">
        <f t="shared" si="74"/>
        <v>0</v>
      </c>
      <c r="R109" s="174">
        <f t="shared" si="74"/>
        <v>0</v>
      </c>
      <c r="S109" s="174">
        <f t="shared" si="74"/>
        <v>0</v>
      </c>
      <c r="T109" s="174">
        <f t="shared" si="74"/>
        <v>0</v>
      </c>
      <c r="U109" s="174">
        <f t="shared" si="74"/>
        <v>0</v>
      </c>
      <c r="V109" s="174">
        <f t="shared" si="74"/>
        <v>0</v>
      </c>
      <c r="W109" s="174">
        <f t="shared" si="74"/>
        <v>0</v>
      </c>
      <c r="X109" s="174">
        <f t="shared" si="74"/>
        <v>0</v>
      </c>
      <c r="Y109" s="174">
        <f t="shared" si="74"/>
        <v>0</v>
      </c>
      <c r="Z109" s="174">
        <f t="shared" si="74"/>
        <v>0</v>
      </c>
      <c r="AA109" s="174">
        <f t="shared" si="74"/>
        <v>0</v>
      </c>
      <c r="AB109" s="174">
        <f t="shared" si="74"/>
        <v>0</v>
      </c>
      <c r="AC109" s="174">
        <f t="shared" si="74"/>
        <v>0</v>
      </c>
      <c r="AD109" s="174">
        <f t="shared" si="74"/>
        <v>0</v>
      </c>
      <c r="AE109" s="174">
        <f t="shared" si="74"/>
        <v>0</v>
      </c>
      <c r="AF109" s="174">
        <f t="shared" si="74"/>
        <v>0</v>
      </c>
      <c r="AG109" s="174">
        <f t="shared" si="74"/>
        <v>0</v>
      </c>
      <c r="AH109" s="174">
        <f t="shared" si="74"/>
        <v>0</v>
      </c>
      <c r="AI109" s="174">
        <f t="shared" si="74"/>
        <v>0</v>
      </c>
      <c r="AJ109" s="174">
        <f t="shared" si="74"/>
        <v>0</v>
      </c>
      <c r="AK109" s="117">
        <f>SUM(E109:AJ109)</f>
        <v>0</v>
      </c>
      <c r="AL109" s="82">
        <f>ROUNDUP(AY109*1.2,0)</f>
        <v>0</v>
      </c>
      <c r="AM109" s="82">
        <f>ROUNDUP(AZ109*1.2,0)</f>
        <v>0</v>
      </c>
      <c r="AN109" s="211"/>
      <c r="AO109" s="227">
        <v>0</v>
      </c>
      <c r="AP109" s="42" t="str">
        <f t="shared" si="70"/>
        <v>MGS①</v>
      </c>
      <c r="AQ109" s="11" t="str">
        <f t="shared" si="48"/>
        <v>Ｌ３加工計画</v>
      </c>
      <c r="AR109" s="48">
        <f t="shared" si="47"/>
        <v>0</v>
      </c>
      <c r="AT109" s="248" t="s">
        <v>61</v>
      </c>
      <c r="AU109" s="61"/>
      <c r="AV109" s="61"/>
      <c r="AW109" s="61"/>
      <c r="AX109" s="61"/>
      <c r="AY109" s="12">
        <f>AY379</f>
        <v>0</v>
      </c>
      <c r="AZ109" s="12">
        <f>AZ379</f>
        <v>0</v>
      </c>
    </row>
    <row r="110" spans="1:56" ht="19.5" hidden="1" thickBot="1">
      <c r="A110" s="9">
        <v>1</v>
      </c>
      <c r="B110" s="25" t="s">
        <v>36</v>
      </c>
      <c r="C110" s="109" t="s">
        <v>20</v>
      </c>
      <c r="D110" s="109"/>
      <c r="E110" s="77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04">
        <f>SUM(F110:AJ110)</f>
        <v>0</v>
      </c>
      <c r="AL110" s="112"/>
      <c r="AM110" s="112"/>
      <c r="AN110" s="207"/>
      <c r="AO110" s="227">
        <v>0</v>
      </c>
      <c r="AP110" s="42" t="str">
        <f t="shared" si="70"/>
        <v>MGS①</v>
      </c>
      <c r="AQ110" s="19" t="str">
        <f t="shared" si="48"/>
        <v>組立計画</v>
      </c>
      <c r="AR110" s="49">
        <f t="shared" si="47"/>
        <v>0</v>
      </c>
      <c r="AT110" s="63" t="s">
        <v>62</v>
      </c>
      <c r="AU110" s="60"/>
      <c r="AV110" s="60"/>
      <c r="AW110" s="60"/>
      <c r="AX110" s="60"/>
    </row>
    <row r="111" spans="1:56" ht="19.5" hidden="1" thickBot="1">
      <c r="A111" s="9">
        <v>1</v>
      </c>
      <c r="B111" s="25" t="s">
        <v>37</v>
      </c>
      <c r="C111" s="111" t="s">
        <v>66</v>
      </c>
      <c r="D111" s="111"/>
      <c r="E111" s="74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  <c r="Q111" s="189"/>
      <c r="R111" s="189"/>
      <c r="S111" s="189"/>
      <c r="T111" s="189"/>
      <c r="U111" s="189"/>
      <c r="V111" s="189"/>
      <c r="W111" s="189"/>
      <c r="X111" s="189"/>
      <c r="Y111" s="189"/>
      <c r="Z111" s="189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07">
        <f>SUM(F111:AJ111)</f>
        <v>0</v>
      </c>
      <c r="AL111" s="75"/>
      <c r="AM111" s="75"/>
      <c r="AN111" s="207"/>
      <c r="AO111" s="227">
        <v>0</v>
      </c>
      <c r="AP111" s="42" t="str">
        <f t="shared" si="70"/>
        <v>MGS①</v>
      </c>
      <c r="AQ111" s="20" t="str">
        <f t="shared" si="48"/>
        <v>ＳＰ</v>
      </c>
      <c r="AR111" s="50">
        <f t="shared" si="47"/>
        <v>0</v>
      </c>
      <c r="AT111" s="63" t="s">
        <v>62</v>
      </c>
      <c r="AU111" s="60"/>
      <c r="AV111" s="60"/>
      <c r="AW111" s="60"/>
      <c r="AX111" s="60"/>
    </row>
    <row r="112" spans="1:56" ht="19.5" hidden="1" thickBot="1">
      <c r="A112" s="9">
        <v>1</v>
      </c>
      <c r="B112" s="13" t="s">
        <v>46</v>
      </c>
      <c r="C112" s="152" t="s">
        <v>21</v>
      </c>
      <c r="D112" s="152"/>
      <c r="E112" s="67"/>
      <c r="F112" s="180">
        <f t="shared" ref="F112:AJ112" si="75">SUBTOTAL(9,L110:L111)</f>
        <v>0</v>
      </c>
      <c r="G112" s="180">
        <f t="shared" si="75"/>
        <v>0</v>
      </c>
      <c r="H112" s="180">
        <f t="shared" si="75"/>
        <v>0</v>
      </c>
      <c r="I112" s="180">
        <f t="shared" si="75"/>
        <v>0</v>
      </c>
      <c r="J112" s="180">
        <f t="shared" si="75"/>
        <v>0</v>
      </c>
      <c r="K112" s="180">
        <f t="shared" si="75"/>
        <v>0</v>
      </c>
      <c r="L112" s="180">
        <f t="shared" si="75"/>
        <v>0</v>
      </c>
      <c r="M112" s="180">
        <f t="shared" si="75"/>
        <v>0</v>
      </c>
      <c r="N112" s="180">
        <f t="shared" si="75"/>
        <v>0</v>
      </c>
      <c r="O112" s="180">
        <f t="shared" si="75"/>
        <v>0</v>
      </c>
      <c r="P112" s="180">
        <f t="shared" si="75"/>
        <v>0</v>
      </c>
      <c r="Q112" s="180">
        <f t="shared" si="75"/>
        <v>0</v>
      </c>
      <c r="R112" s="180">
        <f t="shared" si="75"/>
        <v>0</v>
      </c>
      <c r="S112" s="180">
        <f t="shared" si="75"/>
        <v>0</v>
      </c>
      <c r="T112" s="180">
        <f t="shared" si="75"/>
        <v>0</v>
      </c>
      <c r="U112" s="180">
        <f t="shared" si="75"/>
        <v>0</v>
      </c>
      <c r="V112" s="180">
        <f t="shared" si="75"/>
        <v>0</v>
      </c>
      <c r="W112" s="180">
        <f t="shared" si="75"/>
        <v>0</v>
      </c>
      <c r="X112" s="180">
        <f t="shared" si="75"/>
        <v>0</v>
      </c>
      <c r="Y112" s="180">
        <f t="shared" si="75"/>
        <v>0</v>
      </c>
      <c r="Z112" s="180">
        <f t="shared" si="75"/>
        <v>0</v>
      </c>
      <c r="AA112" s="180">
        <f t="shared" si="75"/>
        <v>0</v>
      </c>
      <c r="AB112" s="180">
        <f t="shared" si="75"/>
        <v>0</v>
      </c>
      <c r="AC112" s="180">
        <f t="shared" si="75"/>
        <v>0</v>
      </c>
      <c r="AD112" s="180">
        <f t="shared" si="75"/>
        <v>0</v>
      </c>
      <c r="AE112" s="180">
        <f t="shared" si="75"/>
        <v>0</v>
      </c>
      <c r="AF112" s="180">
        <f t="shared" si="75"/>
        <v>0</v>
      </c>
      <c r="AG112" s="180">
        <f t="shared" si="75"/>
        <v>0</v>
      </c>
      <c r="AH112" s="180">
        <f t="shared" si="75"/>
        <v>0</v>
      </c>
      <c r="AI112" s="180">
        <f t="shared" si="75"/>
        <v>0</v>
      </c>
      <c r="AJ112" s="180">
        <f t="shared" si="75"/>
        <v>0</v>
      </c>
      <c r="AK112" s="131">
        <f>SUM(F112:AJ112)</f>
        <v>0</v>
      </c>
      <c r="AL112" s="32"/>
      <c r="AM112" s="32"/>
      <c r="AO112" s="227">
        <v>0</v>
      </c>
      <c r="AP112" s="42" t="str">
        <f t="shared" si="70"/>
        <v>MGS①</v>
      </c>
      <c r="AQ112" s="21" t="str">
        <f t="shared" si="48"/>
        <v>解体</v>
      </c>
      <c r="AR112" s="51">
        <f t="shared" si="47"/>
        <v>0</v>
      </c>
      <c r="AT112" s="246" t="s">
        <v>60</v>
      </c>
      <c r="AU112" s="60"/>
      <c r="AV112" s="60"/>
      <c r="AW112" s="60"/>
      <c r="AX112" s="60"/>
    </row>
    <row r="113" spans="1:56" ht="19.5" hidden="1" thickBot="1">
      <c r="A113" s="9">
        <v>1</v>
      </c>
      <c r="B113" s="30" t="s">
        <v>53</v>
      </c>
      <c r="C113" s="153" t="s">
        <v>22</v>
      </c>
      <c r="D113" s="153"/>
      <c r="E113" s="68"/>
      <c r="F113" s="181">
        <f t="shared" ref="F113:AJ113" si="76">E113+F109-F112</f>
        <v>0</v>
      </c>
      <c r="G113" s="181">
        <f t="shared" si="76"/>
        <v>0</v>
      </c>
      <c r="H113" s="181">
        <f t="shared" si="76"/>
        <v>0</v>
      </c>
      <c r="I113" s="181">
        <f t="shared" si="76"/>
        <v>0</v>
      </c>
      <c r="J113" s="181">
        <f t="shared" si="76"/>
        <v>0</v>
      </c>
      <c r="K113" s="181">
        <f t="shared" si="76"/>
        <v>0</v>
      </c>
      <c r="L113" s="181">
        <f t="shared" si="76"/>
        <v>0</v>
      </c>
      <c r="M113" s="181">
        <f t="shared" si="76"/>
        <v>0</v>
      </c>
      <c r="N113" s="181">
        <f t="shared" si="76"/>
        <v>0</v>
      </c>
      <c r="O113" s="181">
        <f t="shared" si="76"/>
        <v>0</v>
      </c>
      <c r="P113" s="181">
        <f t="shared" si="76"/>
        <v>0</v>
      </c>
      <c r="Q113" s="181">
        <f t="shared" si="76"/>
        <v>0</v>
      </c>
      <c r="R113" s="181">
        <f t="shared" si="76"/>
        <v>0</v>
      </c>
      <c r="S113" s="181">
        <f t="shared" si="76"/>
        <v>0</v>
      </c>
      <c r="T113" s="181">
        <f t="shared" si="76"/>
        <v>0</v>
      </c>
      <c r="U113" s="181">
        <f t="shared" si="76"/>
        <v>0</v>
      </c>
      <c r="V113" s="181">
        <f t="shared" si="76"/>
        <v>0</v>
      </c>
      <c r="W113" s="181">
        <f t="shared" si="76"/>
        <v>0</v>
      </c>
      <c r="X113" s="181">
        <f t="shared" si="76"/>
        <v>0</v>
      </c>
      <c r="Y113" s="181">
        <f t="shared" si="76"/>
        <v>0</v>
      </c>
      <c r="Z113" s="181">
        <f t="shared" si="76"/>
        <v>0</v>
      </c>
      <c r="AA113" s="181">
        <f t="shared" si="76"/>
        <v>0</v>
      </c>
      <c r="AB113" s="181">
        <f t="shared" si="76"/>
        <v>0</v>
      </c>
      <c r="AC113" s="181">
        <f t="shared" si="76"/>
        <v>0</v>
      </c>
      <c r="AD113" s="181">
        <f t="shared" si="76"/>
        <v>0</v>
      </c>
      <c r="AE113" s="181">
        <f t="shared" si="76"/>
        <v>0</v>
      </c>
      <c r="AF113" s="181">
        <f t="shared" si="76"/>
        <v>0</v>
      </c>
      <c r="AG113" s="181">
        <f t="shared" si="76"/>
        <v>0</v>
      </c>
      <c r="AH113" s="181">
        <f t="shared" si="76"/>
        <v>0</v>
      </c>
      <c r="AI113" s="181">
        <f t="shared" si="76"/>
        <v>0</v>
      </c>
      <c r="AJ113" s="181">
        <f t="shared" si="76"/>
        <v>0</v>
      </c>
      <c r="AK113" s="132"/>
      <c r="AL113" s="32"/>
      <c r="AM113" s="32"/>
      <c r="AO113" s="227">
        <v>0</v>
      </c>
      <c r="AP113" s="42" t="str">
        <f t="shared" si="70"/>
        <v>MGS①</v>
      </c>
      <c r="AQ113" s="22" t="str">
        <f t="shared" si="48"/>
        <v>解体在庫</v>
      </c>
      <c r="AR113" s="52">
        <f t="shared" si="47"/>
        <v>0</v>
      </c>
      <c r="AT113" s="246" t="s">
        <v>60</v>
      </c>
      <c r="AU113" s="60"/>
      <c r="AV113" s="60"/>
      <c r="AW113" s="60"/>
      <c r="AX113" s="60"/>
    </row>
    <row r="114" spans="1:56" ht="19.5" hidden="1" thickBot="1">
      <c r="A114" s="9">
        <v>1</v>
      </c>
      <c r="B114" s="85" t="s">
        <v>54</v>
      </c>
      <c r="C114" s="138" t="s">
        <v>23</v>
      </c>
      <c r="D114" s="138"/>
      <c r="E114" s="215"/>
      <c r="F114" s="218">
        <f t="shared" ref="F114:AJ114" si="77">E114+F109-F110-F111</f>
        <v>0</v>
      </c>
      <c r="G114" s="218">
        <f t="shared" si="77"/>
        <v>0</v>
      </c>
      <c r="H114" s="218">
        <f t="shared" si="77"/>
        <v>0</v>
      </c>
      <c r="I114" s="218">
        <f t="shared" si="77"/>
        <v>0</v>
      </c>
      <c r="J114" s="218">
        <f t="shared" si="77"/>
        <v>0</v>
      </c>
      <c r="K114" s="218">
        <f t="shared" si="77"/>
        <v>0</v>
      </c>
      <c r="L114" s="218">
        <f t="shared" si="77"/>
        <v>0</v>
      </c>
      <c r="M114" s="218">
        <f t="shared" si="77"/>
        <v>0</v>
      </c>
      <c r="N114" s="218">
        <f t="shared" si="77"/>
        <v>0</v>
      </c>
      <c r="O114" s="218">
        <f t="shared" si="77"/>
        <v>0</v>
      </c>
      <c r="P114" s="218">
        <f t="shared" si="77"/>
        <v>0</v>
      </c>
      <c r="Q114" s="218">
        <f t="shared" si="77"/>
        <v>0</v>
      </c>
      <c r="R114" s="218">
        <f t="shared" si="77"/>
        <v>0</v>
      </c>
      <c r="S114" s="218">
        <f t="shared" si="77"/>
        <v>0</v>
      </c>
      <c r="T114" s="218">
        <f t="shared" si="77"/>
        <v>0</v>
      </c>
      <c r="U114" s="218">
        <f t="shared" si="77"/>
        <v>0</v>
      </c>
      <c r="V114" s="218">
        <f t="shared" si="77"/>
        <v>0</v>
      </c>
      <c r="W114" s="218">
        <f t="shared" si="77"/>
        <v>0</v>
      </c>
      <c r="X114" s="218">
        <f t="shared" si="77"/>
        <v>0</v>
      </c>
      <c r="Y114" s="218">
        <f t="shared" si="77"/>
        <v>0</v>
      </c>
      <c r="Z114" s="218">
        <f t="shared" si="77"/>
        <v>0</v>
      </c>
      <c r="AA114" s="218">
        <f t="shared" si="77"/>
        <v>0</v>
      </c>
      <c r="AB114" s="218">
        <f t="shared" si="77"/>
        <v>0</v>
      </c>
      <c r="AC114" s="218">
        <f t="shared" si="77"/>
        <v>0</v>
      </c>
      <c r="AD114" s="218">
        <f t="shared" si="77"/>
        <v>0</v>
      </c>
      <c r="AE114" s="218">
        <f t="shared" si="77"/>
        <v>0</v>
      </c>
      <c r="AF114" s="218">
        <f t="shared" si="77"/>
        <v>0</v>
      </c>
      <c r="AG114" s="218">
        <f t="shared" si="77"/>
        <v>0</v>
      </c>
      <c r="AH114" s="218">
        <f t="shared" si="77"/>
        <v>0</v>
      </c>
      <c r="AI114" s="218">
        <f t="shared" si="77"/>
        <v>0</v>
      </c>
      <c r="AJ114" s="218">
        <f t="shared" si="77"/>
        <v>0</v>
      </c>
      <c r="AK114" s="222">
        <f>AJ114</f>
        <v>0</v>
      </c>
      <c r="AL114" s="33"/>
      <c r="AM114" s="33"/>
      <c r="AN114" s="9">
        <f>AK114-AL110</f>
        <v>0</v>
      </c>
      <c r="AO114" s="227">
        <v>0</v>
      </c>
      <c r="AP114" s="53" t="str">
        <f t="shared" si="70"/>
        <v>MGS①</v>
      </c>
      <c r="AQ114" s="24" t="str">
        <f t="shared" si="48"/>
        <v>完成品在庫</v>
      </c>
      <c r="AR114" s="54">
        <f t="shared" si="47"/>
        <v>0</v>
      </c>
      <c r="AT114" s="246" t="s">
        <v>60</v>
      </c>
      <c r="AU114" s="60"/>
      <c r="AV114" s="60"/>
      <c r="AW114" s="60"/>
      <c r="AX114" s="60"/>
      <c r="BD114" s="250">
        <f>MIN(F114:AJ114)</f>
        <v>0</v>
      </c>
    </row>
    <row r="115" spans="1:56" ht="19.5" hidden="1" thickBot="1">
      <c r="A115" s="9">
        <v>0</v>
      </c>
      <c r="B115" s="25" t="s">
        <v>112</v>
      </c>
      <c r="C115" s="99" t="s">
        <v>12</v>
      </c>
      <c r="D115" s="99"/>
      <c r="E115" s="89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00">
        <f>SUM(F115:AJ115)</f>
        <v>0</v>
      </c>
      <c r="AL115" s="96">
        <f>ROUNDUP(AL122/0.92,0)</f>
        <v>0</v>
      </c>
      <c r="AM115" s="96">
        <f>ROUNDUP(AM122/0.92,0)</f>
        <v>0</v>
      </c>
      <c r="AN115" s="251"/>
      <c r="AO115" s="227">
        <v>0</v>
      </c>
      <c r="AP115" s="40" t="str">
        <f>B115</f>
        <v>MGS②</v>
      </c>
      <c r="AQ115" s="29" t="str">
        <f t="shared" si="48"/>
        <v>素材納入計画</v>
      </c>
      <c r="AR115" s="41">
        <f t="shared" si="47"/>
        <v>0</v>
      </c>
      <c r="AT115" s="247" t="s">
        <v>59</v>
      </c>
      <c r="AU115" s="60"/>
      <c r="AV115" s="60"/>
      <c r="AW115" s="60"/>
      <c r="AX115" s="60"/>
    </row>
    <row r="116" spans="1:56" ht="19.5" hidden="1" thickBot="1">
      <c r="A116" s="9">
        <v>0</v>
      </c>
      <c r="B116" s="13" t="s">
        <v>24</v>
      </c>
      <c r="C116" s="145" t="s">
        <v>125</v>
      </c>
      <c r="D116" s="154"/>
      <c r="E116" s="35"/>
      <c r="F116" s="173">
        <f t="shared" ref="F116:AJ116" si="78">E116+F115-F117</f>
        <v>0</v>
      </c>
      <c r="G116" s="173">
        <f t="shared" si="78"/>
        <v>0</v>
      </c>
      <c r="H116" s="173">
        <f t="shared" si="78"/>
        <v>0</v>
      </c>
      <c r="I116" s="173">
        <f t="shared" si="78"/>
        <v>0</v>
      </c>
      <c r="J116" s="173">
        <f t="shared" si="78"/>
        <v>0</v>
      </c>
      <c r="K116" s="173">
        <f t="shared" si="78"/>
        <v>0</v>
      </c>
      <c r="L116" s="173">
        <f t="shared" si="78"/>
        <v>0</v>
      </c>
      <c r="M116" s="173">
        <f t="shared" si="78"/>
        <v>0</v>
      </c>
      <c r="N116" s="173">
        <f t="shared" si="78"/>
        <v>0</v>
      </c>
      <c r="O116" s="173">
        <f t="shared" si="78"/>
        <v>0</v>
      </c>
      <c r="P116" s="173">
        <f t="shared" si="78"/>
        <v>0</v>
      </c>
      <c r="Q116" s="173">
        <f t="shared" si="78"/>
        <v>0</v>
      </c>
      <c r="R116" s="173">
        <f t="shared" si="78"/>
        <v>0</v>
      </c>
      <c r="S116" s="173">
        <f t="shared" si="78"/>
        <v>0</v>
      </c>
      <c r="T116" s="173">
        <f t="shared" si="78"/>
        <v>0</v>
      </c>
      <c r="U116" s="173">
        <f t="shared" si="78"/>
        <v>0</v>
      </c>
      <c r="V116" s="173">
        <f t="shared" si="78"/>
        <v>0</v>
      </c>
      <c r="W116" s="173">
        <f t="shared" si="78"/>
        <v>0</v>
      </c>
      <c r="X116" s="173">
        <f t="shared" si="78"/>
        <v>0</v>
      </c>
      <c r="Y116" s="173">
        <f t="shared" si="78"/>
        <v>0</v>
      </c>
      <c r="Z116" s="173">
        <f t="shared" si="78"/>
        <v>0</v>
      </c>
      <c r="AA116" s="173">
        <f t="shared" si="78"/>
        <v>0</v>
      </c>
      <c r="AB116" s="173">
        <f t="shared" si="78"/>
        <v>0</v>
      </c>
      <c r="AC116" s="173">
        <f t="shared" si="78"/>
        <v>0</v>
      </c>
      <c r="AD116" s="173">
        <f t="shared" si="78"/>
        <v>0</v>
      </c>
      <c r="AE116" s="173">
        <f t="shared" si="78"/>
        <v>0</v>
      </c>
      <c r="AF116" s="173">
        <f t="shared" si="78"/>
        <v>0</v>
      </c>
      <c r="AG116" s="173">
        <f t="shared" si="78"/>
        <v>0</v>
      </c>
      <c r="AH116" s="173">
        <f t="shared" si="78"/>
        <v>0</v>
      </c>
      <c r="AI116" s="173">
        <f t="shared" si="78"/>
        <v>0</v>
      </c>
      <c r="AJ116" s="173">
        <f t="shared" si="78"/>
        <v>0</v>
      </c>
      <c r="AK116" s="169">
        <f>AJ116</f>
        <v>0</v>
      </c>
      <c r="AL116" s="32"/>
      <c r="AM116" s="32"/>
      <c r="AO116" s="227">
        <v>0</v>
      </c>
      <c r="AP116" s="42" t="str">
        <f t="shared" ref="AP116:AP127" si="79">AP115</f>
        <v>MGS②</v>
      </c>
      <c r="AQ116" s="14" t="str">
        <f t="shared" si="48"/>
        <v>素材在庫計画</v>
      </c>
      <c r="AR116" s="43">
        <f t="shared" si="47"/>
        <v>0</v>
      </c>
      <c r="AT116" s="246" t="s">
        <v>60</v>
      </c>
      <c r="AU116" s="60"/>
      <c r="AV116" s="60"/>
      <c r="AW116" s="60"/>
      <c r="AX116" s="60"/>
    </row>
    <row r="117" spans="1:56" ht="19.5" hidden="1" thickBot="1">
      <c r="A117" s="9">
        <v>0</v>
      </c>
      <c r="B117" s="26" t="s">
        <v>74</v>
      </c>
      <c r="C117" s="135" t="s">
        <v>14</v>
      </c>
      <c r="D117" s="135"/>
      <c r="E117" s="90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17">
        <f>SUM(E117:AJ117)</f>
        <v>0</v>
      </c>
      <c r="AL117" s="123"/>
      <c r="AM117" s="123"/>
      <c r="AN117" s="211"/>
      <c r="AO117" s="227">
        <v>0</v>
      </c>
      <c r="AP117" s="42" t="str">
        <f t="shared" si="79"/>
        <v>MGS②</v>
      </c>
      <c r="AQ117" s="16" t="str">
        <f t="shared" si="48"/>
        <v>圧検加工計画</v>
      </c>
      <c r="AR117" s="44">
        <f t="shared" si="47"/>
        <v>0</v>
      </c>
      <c r="AT117" s="248" t="s">
        <v>61</v>
      </c>
      <c r="AU117" s="60"/>
      <c r="AV117" s="60"/>
      <c r="AW117" s="60"/>
      <c r="AX117" s="60"/>
    </row>
    <row r="118" spans="1:56" ht="19.5" hidden="1" thickBot="1">
      <c r="A118" s="9">
        <v>0</v>
      </c>
      <c r="B118" s="23" t="str">
        <f>B117</f>
        <v>NC700</v>
      </c>
      <c r="C118" s="145" t="s">
        <v>15</v>
      </c>
      <c r="D118" s="155">
        <v>0.08</v>
      </c>
      <c r="E118" s="69"/>
      <c r="F118" s="186">
        <f t="shared" ref="F118:AJ118" si="80">ROUND(F117*$D118,0)</f>
        <v>0</v>
      </c>
      <c r="G118" s="186">
        <f t="shared" si="80"/>
        <v>0</v>
      </c>
      <c r="H118" s="186">
        <f t="shared" si="80"/>
        <v>0</v>
      </c>
      <c r="I118" s="186">
        <f t="shared" si="80"/>
        <v>0</v>
      </c>
      <c r="J118" s="186">
        <f t="shared" si="80"/>
        <v>0</v>
      </c>
      <c r="K118" s="186">
        <f t="shared" si="80"/>
        <v>0</v>
      </c>
      <c r="L118" s="186">
        <f t="shared" si="80"/>
        <v>0</v>
      </c>
      <c r="M118" s="186">
        <f t="shared" si="80"/>
        <v>0</v>
      </c>
      <c r="N118" s="186">
        <f t="shared" si="80"/>
        <v>0</v>
      </c>
      <c r="O118" s="186">
        <f t="shared" si="80"/>
        <v>0</v>
      </c>
      <c r="P118" s="186">
        <f t="shared" si="80"/>
        <v>0</v>
      </c>
      <c r="Q118" s="186">
        <f t="shared" si="80"/>
        <v>0</v>
      </c>
      <c r="R118" s="186">
        <f t="shared" si="80"/>
        <v>0</v>
      </c>
      <c r="S118" s="186">
        <f t="shared" si="80"/>
        <v>0</v>
      </c>
      <c r="T118" s="186">
        <f t="shared" si="80"/>
        <v>0</v>
      </c>
      <c r="U118" s="186">
        <f t="shared" si="80"/>
        <v>0</v>
      </c>
      <c r="V118" s="186">
        <f t="shared" si="80"/>
        <v>0</v>
      </c>
      <c r="W118" s="186">
        <f t="shared" si="80"/>
        <v>0</v>
      </c>
      <c r="X118" s="186">
        <f t="shared" si="80"/>
        <v>0</v>
      </c>
      <c r="Y118" s="186">
        <f t="shared" si="80"/>
        <v>0</v>
      </c>
      <c r="Z118" s="186">
        <f t="shared" si="80"/>
        <v>0</v>
      </c>
      <c r="AA118" s="186">
        <f t="shared" si="80"/>
        <v>0</v>
      </c>
      <c r="AB118" s="186">
        <f t="shared" si="80"/>
        <v>0</v>
      </c>
      <c r="AC118" s="186">
        <f t="shared" si="80"/>
        <v>0</v>
      </c>
      <c r="AD118" s="186">
        <f t="shared" si="80"/>
        <v>0</v>
      </c>
      <c r="AE118" s="186">
        <f t="shared" si="80"/>
        <v>0</v>
      </c>
      <c r="AF118" s="186">
        <f t="shared" si="80"/>
        <v>0</v>
      </c>
      <c r="AG118" s="186">
        <f t="shared" si="80"/>
        <v>0</v>
      </c>
      <c r="AH118" s="186">
        <f t="shared" si="80"/>
        <v>0</v>
      </c>
      <c r="AI118" s="186">
        <f t="shared" si="80"/>
        <v>0</v>
      </c>
      <c r="AJ118" s="186">
        <f t="shared" si="80"/>
        <v>0</v>
      </c>
      <c r="AK118" s="125">
        <f>SUM(F118:AJ118)</f>
        <v>0</v>
      </c>
      <c r="AL118" s="32"/>
      <c r="AM118" s="32"/>
      <c r="AO118" s="227">
        <v>0</v>
      </c>
      <c r="AP118" s="42" t="str">
        <f t="shared" si="79"/>
        <v>MGS②</v>
      </c>
      <c r="AQ118" s="17" t="str">
        <f t="shared" si="48"/>
        <v>一次漏れ数</v>
      </c>
      <c r="AR118" s="45">
        <f t="shared" si="47"/>
        <v>0</v>
      </c>
      <c r="AT118" s="246" t="s">
        <v>60</v>
      </c>
      <c r="AU118" s="60"/>
      <c r="AV118" s="60"/>
      <c r="AW118" s="60"/>
      <c r="AX118" s="60"/>
    </row>
    <row r="119" spans="1:56" ht="19.5" hidden="1" thickBot="1">
      <c r="A119" s="9">
        <v>0</v>
      </c>
      <c r="B119" s="23" t="str">
        <f>B118</f>
        <v>NC700</v>
      </c>
      <c r="C119" s="145" t="s">
        <v>16</v>
      </c>
      <c r="D119" s="155"/>
      <c r="E119" s="69"/>
      <c r="F119" s="186">
        <f t="shared" ref="F119:AJ119" si="81">E119+F118-F120</f>
        <v>0</v>
      </c>
      <c r="G119" s="186">
        <f t="shared" si="81"/>
        <v>0</v>
      </c>
      <c r="H119" s="186">
        <f t="shared" si="81"/>
        <v>0</v>
      </c>
      <c r="I119" s="186">
        <f t="shared" si="81"/>
        <v>0</v>
      </c>
      <c r="J119" s="186">
        <f t="shared" si="81"/>
        <v>0</v>
      </c>
      <c r="K119" s="186">
        <f t="shared" si="81"/>
        <v>0</v>
      </c>
      <c r="L119" s="186">
        <f t="shared" si="81"/>
        <v>0</v>
      </c>
      <c r="M119" s="186">
        <f t="shared" si="81"/>
        <v>0</v>
      </c>
      <c r="N119" s="186">
        <f t="shared" si="81"/>
        <v>0</v>
      </c>
      <c r="O119" s="186">
        <f t="shared" si="81"/>
        <v>0</v>
      </c>
      <c r="P119" s="186">
        <f t="shared" si="81"/>
        <v>0</v>
      </c>
      <c r="Q119" s="186">
        <f t="shared" si="81"/>
        <v>0</v>
      </c>
      <c r="R119" s="186">
        <f t="shared" si="81"/>
        <v>0</v>
      </c>
      <c r="S119" s="186">
        <f t="shared" si="81"/>
        <v>0</v>
      </c>
      <c r="T119" s="186">
        <f t="shared" si="81"/>
        <v>0</v>
      </c>
      <c r="U119" s="186">
        <f t="shared" si="81"/>
        <v>0</v>
      </c>
      <c r="V119" s="186">
        <f t="shared" si="81"/>
        <v>0</v>
      </c>
      <c r="W119" s="186">
        <f t="shared" si="81"/>
        <v>0</v>
      </c>
      <c r="X119" s="186">
        <f t="shared" si="81"/>
        <v>0</v>
      </c>
      <c r="Y119" s="186">
        <f t="shared" si="81"/>
        <v>0</v>
      </c>
      <c r="Z119" s="186">
        <f t="shared" si="81"/>
        <v>0</v>
      </c>
      <c r="AA119" s="186">
        <f t="shared" si="81"/>
        <v>0</v>
      </c>
      <c r="AB119" s="186">
        <f t="shared" si="81"/>
        <v>0</v>
      </c>
      <c r="AC119" s="186">
        <f t="shared" si="81"/>
        <v>0</v>
      </c>
      <c r="AD119" s="186">
        <f t="shared" si="81"/>
        <v>0</v>
      </c>
      <c r="AE119" s="186">
        <f t="shared" si="81"/>
        <v>0</v>
      </c>
      <c r="AF119" s="186">
        <f t="shared" si="81"/>
        <v>0</v>
      </c>
      <c r="AG119" s="186">
        <f t="shared" si="81"/>
        <v>0</v>
      </c>
      <c r="AH119" s="186">
        <f t="shared" si="81"/>
        <v>0</v>
      </c>
      <c r="AI119" s="186">
        <f t="shared" si="81"/>
        <v>0</v>
      </c>
      <c r="AJ119" s="186">
        <f t="shared" si="81"/>
        <v>0</v>
      </c>
      <c r="AK119" s="125">
        <f>AJ119</f>
        <v>0</v>
      </c>
      <c r="AL119" s="32"/>
      <c r="AM119" s="32"/>
      <c r="AO119" s="227">
        <v>0</v>
      </c>
      <c r="AP119" s="42" t="str">
        <f t="shared" si="79"/>
        <v>MGS②</v>
      </c>
      <c r="AQ119" s="18" t="str">
        <f t="shared" si="48"/>
        <v>一次漏れ在庫</v>
      </c>
      <c r="AR119" s="46">
        <f t="shared" si="47"/>
        <v>0</v>
      </c>
      <c r="AT119" s="246" t="s">
        <v>60</v>
      </c>
      <c r="AU119" s="60"/>
      <c r="AV119" s="60"/>
      <c r="AW119" s="60"/>
      <c r="AX119" s="60"/>
    </row>
    <row r="120" spans="1:56" ht="19.5" hidden="1" thickBot="1">
      <c r="A120" s="9">
        <v>0</v>
      </c>
      <c r="B120" s="23" t="str">
        <f>B119</f>
        <v>NC700</v>
      </c>
      <c r="C120" s="145" t="s">
        <v>17</v>
      </c>
      <c r="D120" s="155"/>
      <c r="E120" s="69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25">
        <f>SUM(F120:AJ120)</f>
        <v>0</v>
      </c>
      <c r="AL120" s="32"/>
      <c r="AM120" s="32"/>
      <c r="AO120" s="227">
        <v>0</v>
      </c>
      <c r="AP120" s="42" t="str">
        <f t="shared" si="79"/>
        <v>MGS②</v>
      </c>
      <c r="AQ120" s="18" t="str">
        <f t="shared" si="48"/>
        <v>二次圧検計画</v>
      </c>
      <c r="AR120" s="46">
        <f t="shared" si="47"/>
        <v>0</v>
      </c>
      <c r="AT120" s="246" t="s">
        <v>60</v>
      </c>
      <c r="AU120" s="60"/>
      <c r="AV120" s="60"/>
      <c r="AW120" s="60"/>
      <c r="AX120" s="60"/>
    </row>
    <row r="121" spans="1:56" ht="19.5" hidden="1" thickBot="1">
      <c r="A121" s="9">
        <v>0</v>
      </c>
      <c r="B121" s="23" t="str">
        <f>B120</f>
        <v>NC700</v>
      </c>
      <c r="C121" s="145" t="s">
        <v>18</v>
      </c>
      <c r="D121" s="155">
        <v>0.5</v>
      </c>
      <c r="E121" s="69"/>
      <c r="F121" s="186">
        <f t="shared" ref="F121:AJ121" si="82">ROUND(F120*$D121,0)</f>
        <v>0</v>
      </c>
      <c r="G121" s="186">
        <f t="shared" si="82"/>
        <v>0</v>
      </c>
      <c r="H121" s="186">
        <f t="shared" si="82"/>
        <v>0</v>
      </c>
      <c r="I121" s="186">
        <f t="shared" si="82"/>
        <v>0</v>
      </c>
      <c r="J121" s="186">
        <f t="shared" si="82"/>
        <v>0</v>
      </c>
      <c r="K121" s="186">
        <f t="shared" si="82"/>
        <v>0</v>
      </c>
      <c r="L121" s="186">
        <f t="shared" si="82"/>
        <v>0</v>
      </c>
      <c r="M121" s="186">
        <f t="shared" si="82"/>
        <v>0</v>
      </c>
      <c r="N121" s="186">
        <f t="shared" si="82"/>
        <v>0</v>
      </c>
      <c r="O121" s="186">
        <f t="shared" si="82"/>
        <v>0</v>
      </c>
      <c r="P121" s="186">
        <f t="shared" si="82"/>
        <v>0</v>
      </c>
      <c r="Q121" s="186">
        <f t="shared" si="82"/>
        <v>0</v>
      </c>
      <c r="R121" s="186">
        <f t="shared" si="82"/>
        <v>0</v>
      </c>
      <c r="S121" s="186">
        <f t="shared" si="82"/>
        <v>0</v>
      </c>
      <c r="T121" s="186">
        <f t="shared" si="82"/>
        <v>0</v>
      </c>
      <c r="U121" s="186">
        <f t="shared" si="82"/>
        <v>0</v>
      </c>
      <c r="V121" s="186">
        <f t="shared" si="82"/>
        <v>0</v>
      </c>
      <c r="W121" s="186">
        <f t="shared" si="82"/>
        <v>0</v>
      </c>
      <c r="X121" s="186">
        <f t="shared" si="82"/>
        <v>0</v>
      </c>
      <c r="Y121" s="186">
        <f t="shared" si="82"/>
        <v>0</v>
      </c>
      <c r="Z121" s="186">
        <f t="shared" si="82"/>
        <v>0</v>
      </c>
      <c r="AA121" s="186">
        <f t="shared" si="82"/>
        <v>0</v>
      </c>
      <c r="AB121" s="186">
        <f t="shared" si="82"/>
        <v>0</v>
      </c>
      <c r="AC121" s="186">
        <f t="shared" si="82"/>
        <v>0</v>
      </c>
      <c r="AD121" s="186">
        <f t="shared" si="82"/>
        <v>0</v>
      </c>
      <c r="AE121" s="186">
        <f t="shared" si="82"/>
        <v>0</v>
      </c>
      <c r="AF121" s="186">
        <f t="shared" si="82"/>
        <v>0</v>
      </c>
      <c r="AG121" s="186">
        <f t="shared" si="82"/>
        <v>0</v>
      </c>
      <c r="AH121" s="186">
        <f t="shared" si="82"/>
        <v>0</v>
      </c>
      <c r="AI121" s="186">
        <f t="shared" si="82"/>
        <v>0</v>
      </c>
      <c r="AJ121" s="186">
        <f t="shared" si="82"/>
        <v>0</v>
      </c>
      <c r="AK121" s="125">
        <f>SUM(F121:AJ121)</f>
        <v>0</v>
      </c>
      <c r="AL121" s="32"/>
      <c r="AM121" s="32"/>
      <c r="AO121" s="227">
        <v>0</v>
      </c>
      <c r="AP121" s="42" t="str">
        <f t="shared" si="79"/>
        <v>MGS②</v>
      </c>
      <c r="AQ121" s="14" t="str">
        <f t="shared" si="48"/>
        <v>二次漏れ数（廃却）</v>
      </c>
      <c r="AR121" s="47">
        <f t="shared" si="47"/>
        <v>0</v>
      </c>
      <c r="AT121" s="246" t="s">
        <v>60</v>
      </c>
      <c r="AU121" s="60"/>
      <c r="AV121" s="60"/>
      <c r="AW121" s="60"/>
      <c r="AX121" s="60"/>
    </row>
    <row r="122" spans="1:56" ht="19.5" hidden="1" thickBot="1">
      <c r="A122" s="9">
        <v>0</v>
      </c>
      <c r="B122" s="26" t="s">
        <v>75</v>
      </c>
      <c r="C122" s="135" t="s">
        <v>19</v>
      </c>
      <c r="D122" s="136">
        <f>1-D118</f>
        <v>0.92</v>
      </c>
      <c r="E122" s="90"/>
      <c r="F122" s="174">
        <f t="shared" ref="F122:AJ122" si="83">(F117-F118)+(F120-F121)</f>
        <v>0</v>
      </c>
      <c r="G122" s="174">
        <f t="shared" si="83"/>
        <v>0</v>
      </c>
      <c r="H122" s="174">
        <f t="shared" si="83"/>
        <v>0</v>
      </c>
      <c r="I122" s="174">
        <f t="shared" si="83"/>
        <v>0</v>
      </c>
      <c r="J122" s="174">
        <f t="shared" si="83"/>
        <v>0</v>
      </c>
      <c r="K122" s="174">
        <f t="shared" si="83"/>
        <v>0</v>
      </c>
      <c r="L122" s="174">
        <f t="shared" si="83"/>
        <v>0</v>
      </c>
      <c r="M122" s="174">
        <f t="shared" si="83"/>
        <v>0</v>
      </c>
      <c r="N122" s="174">
        <f t="shared" si="83"/>
        <v>0</v>
      </c>
      <c r="O122" s="174">
        <f t="shared" si="83"/>
        <v>0</v>
      </c>
      <c r="P122" s="174">
        <f t="shared" si="83"/>
        <v>0</v>
      </c>
      <c r="Q122" s="174">
        <f t="shared" si="83"/>
        <v>0</v>
      </c>
      <c r="R122" s="174">
        <f t="shared" si="83"/>
        <v>0</v>
      </c>
      <c r="S122" s="174">
        <f t="shared" si="83"/>
        <v>0</v>
      </c>
      <c r="T122" s="174">
        <f t="shared" si="83"/>
        <v>0</v>
      </c>
      <c r="U122" s="174">
        <f t="shared" si="83"/>
        <v>0</v>
      </c>
      <c r="V122" s="174">
        <f t="shared" si="83"/>
        <v>0</v>
      </c>
      <c r="W122" s="174">
        <f t="shared" si="83"/>
        <v>0</v>
      </c>
      <c r="X122" s="174">
        <f t="shared" si="83"/>
        <v>0</v>
      </c>
      <c r="Y122" s="174">
        <f t="shared" si="83"/>
        <v>0</v>
      </c>
      <c r="Z122" s="174">
        <f t="shared" si="83"/>
        <v>0</v>
      </c>
      <c r="AA122" s="174">
        <f t="shared" si="83"/>
        <v>0</v>
      </c>
      <c r="AB122" s="174">
        <f t="shared" si="83"/>
        <v>0</v>
      </c>
      <c r="AC122" s="174">
        <f t="shared" si="83"/>
        <v>0</v>
      </c>
      <c r="AD122" s="174">
        <f t="shared" si="83"/>
        <v>0</v>
      </c>
      <c r="AE122" s="174">
        <f t="shared" si="83"/>
        <v>0</v>
      </c>
      <c r="AF122" s="174">
        <f t="shared" si="83"/>
        <v>0</v>
      </c>
      <c r="AG122" s="174">
        <f t="shared" si="83"/>
        <v>0</v>
      </c>
      <c r="AH122" s="174">
        <f t="shared" si="83"/>
        <v>0</v>
      </c>
      <c r="AI122" s="174">
        <f t="shared" si="83"/>
        <v>0</v>
      </c>
      <c r="AJ122" s="174">
        <f t="shared" si="83"/>
        <v>0</v>
      </c>
      <c r="AK122" s="117">
        <f>SUM(E122:AJ122)</f>
        <v>0</v>
      </c>
      <c r="AL122" s="82">
        <f>ROUNDUP(AY122*1.2,0)</f>
        <v>0</v>
      </c>
      <c r="AM122" s="82">
        <f>ROUNDUP(AZ122*1.2,0)</f>
        <v>0</v>
      </c>
      <c r="AN122" s="211"/>
      <c r="AO122" s="227">
        <v>0</v>
      </c>
      <c r="AP122" s="42" t="str">
        <f t="shared" si="79"/>
        <v>MGS②</v>
      </c>
      <c r="AQ122" s="11" t="str">
        <f t="shared" si="48"/>
        <v>Ｌ３加工計画</v>
      </c>
      <c r="AR122" s="48">
        <f t="shared" si="47"/>
        <v>0</v>
      </c>
      <c r="AT122" s="248" t="s">
        <v>61</v>
      </c>
      <c r="AU122" s="60"/>
      <c r="AV122" s="60"/>
      <c r="AW122" s="60"/>
      <c r="AX122" s="60"/>
      <c r="AY122" s="12">
        <f>AY380</f>
        <v>0</v>
      </c>
      <c r="AZ122" s="12">
        <f>AZ380</f>
        <v>0</v>
      </c>
    </row>
    <row r="123" spans="1:56" ht="19.5" hidden="1" thickBot="1">
      <c r="A123" s="9">
        <v>0</v>
      </c>
      <c r="B123" s="25" t="s">
        <v>36</v>
      </c>
      <c r="C123" s="109" t="s">
        <v>20</v>
      </c>
      <c r="D123" s="109"/>
      <c r="E123" s="77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  <c r="AC123" s="178"/>
      <c r="AD123" s="178"/>
      <c r="AE123" s="178"/>
      <c r="AF123" s="178"/>
      <c r="AG123" s="178"/>
      <c r="AH123" s="178"/>
      <c r="AI123" s="178"/>
      <c r="AJ123" s="178"/>
      <c r="AK123" s="104">
        <f>SUM(F123:AJ123)</f>
        <v>0</v>
      </c>
      <c r="AL123" s="112"/>
      <c r="AM123" s="112"/>
      <c r="AN123" s="207"/>
      <c r="AO123" s="227">
        <v>0</v>
      </c>
      <c r="AP123" s="42" t="str">
        <f t="shared" si="79"/>
        <v>MGS②</v>
      </c>
      <c r="AQ123" s="19" t="str">
        <f t="shared" si="48"/>
        <v>組立計画</v>
      </c>
      <c r="AR123" s="49">
        <f t="shared" si="47"/>
        <v>0</v>
      </c>
      <c r="AT123" s="63" t="s">
        <v>62</v>
      </c>
      <c r="AU123" s="60"/>
      <c r="AV123" s="60"/>
      <c r="AW123" s="60"/>
      <c r="AX123" s="60"/>
    </row>
    <row r="124" spans="1:56" ht="19.5" hidden="1" thickBot="1">
      <c r="A124" s="9">
        <v>0</v>
      </c>
      <c r="B124" s="25"/>
      <c r="C124" s="113" t="s">
        <v>66</v>
      </c>
      <c r="D124" s="113"/>
      <c r="E124" s="79"/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  <c r="AH124" s="187"/>
      <c r="AI124" s="187"/>
      <c r="AJ124" s="187"/>
      <c r="AK124" s="114">
        <f>SUM(F124:AJ124)</f>
        <v>0</v>
      </c>
      <c r="AL124" s="78"/>
      <c r="AM124" s="78"/>
      <c r="AN124" s="207"/>
      <c r="AO124" s="227">
        <v>0</v>
      </c>
      <c r="AP124" s="42" t="str">
        <f t="shared" si="79"/>
        <v>MGS②</v>
      </c>
      <c r="AQ124" s="20" t="str">
        <f t="shared" si="48"/>
        <v>ＳＰ</v>
      </c>
      <c r="AR124" s="50">
        <f t="shared" si="47"/>
        <v>0</v>
      </c>
      <c r="AT124" s="63" t="s">
        <v>62</v>
      </c>
      <c r="AU124" s="60"/>
      <c r="AV124" s="60"/>
      <c r="AW124" s="60"/>
      <c r="AX124" s="60"/>
    </row>
    <row r="125" spans="1:56" ht="19.5" hidden="1" thickBot="1">
      <c r="A125" s="9">
        <v>0</v>
      </c>
      <c r="B125" s="23"/>
      <c r="C125" s="145" t="s">
        <v>21</v>
      </c>
      <c r="D125" s="145"/>
      <c r="E125" s="67"/>
      <c r="F125" s="186">
        <f t="shared" ref="F125:AJ125" si="84">SUM(M123:M124)</f>
        <v>0</v>
      </c>
      <c r="G125" s="186">
        <f t="shared" si="84"/>
        <v>0</v>
      </c>
      <c r="H125" s="186">
        <f t="shared" si="84"/>
        <v>0</v>
      </c>
      <c r="I125" s="186">
        <f t="shared" si="84"/>
        <v>0</v>
      </c>
      <c r="J125" s="186">
        <f t="shared" si="84"/>
        <v>0</v>
      </c>
      <c r="K125" s="186">
        <f t="shared" si="84"/>
        <v>0</v>
      </c>
      <c r="L125" s="186">
        <f t="shared" si="84"/>
        <v>0</v>
      </c>
      <c r="M125" s="186">
        <f t="shared" si="84"/>
        <v>0</v>
      </c>
      <c r="N125" s="186">
        <f t="shared" si="84"/>
        <v>0</v>
      </c>
      <c r="O125" s="186">
        <f t="shared" si="84"/>
        <v>0</v>
      </c>
      <c r="P125" s="186">
        <f t="shared" si="84"/>
        <v>0</v>
      </c>
      <c r="Q125" s="186">
        <f t="shared" si="84"/>
        <v>0</v>
      </c>
      <c r="R125" s="186">
        <f t="shared" si="84"/>
        <v>0</v>
      </c>
      <c r="S125" s="186">
        <f t="shared" si="84"/>
        <v>0</v>
      </c>
      <c r="T125" s="186">
        <f t="shared" si="84"/>
        <v>0</v>
      </c>
      <c r="U125" s="186">
        <f t="shared" si="84"/>
        <v>0</v>
      </c>
      <c r="V125" s="186">
        <f t="shared" si="84"/>
        <v>0</v>
      </c>
      <c r="W125" s="186">
        <f t="shared" si="84"/>
        <v>0</v>
      </c>
      <c r="X125" s="186">
        <f t="shared" si="84"/>
        <v>0</v>
      </c>
      <c r="Y125" s="186">
        <f t="shared" si="84"/>
        <v>0</v>
      </c>
      <c r="Z125" s="186">
        <f t="shared" si="84"/>
        <v>0</v>
      </c>
      <c r="AA125" s="186">
        <f t="shared" si="84"/>
        <v>0</v>
      </c>
      <c r="AB125" s="186">
        <f t="shared" si="84"/>
        <v>0</v>
      </c>
      <c r="AC125" s="186">
        <f t="shared" si="84"/>
        <v>0</v>
      </c>
      <c r="AD125" s="186">
        <f t="shared" si="84"/>
        <v>0</v>
      </c>
      <c r="AE125" s="186">
        <f t="shared" si="84"/>
        <v>0</v>
      </c>
      <c r="AF125" s="186">
        <f t="shared" si="84"/>
        <v>0</v>
      </c>
      <c r="AG125" s="186">
        <f t="shared" si="84"/>
        <v>0</v>
      </c>
      <c r="AH125" s="186">
        <f t="shared" si="84"/>
        <v>0</v>
      </c>
      <c r="AI125" s="186">
        <f t="shared" si="84"/>
        <v>0</v>
      </c>
      <c r="AJ125" s="186">
        <f t="shared" si="84"/>
        <v>0</v>
      </c>
      <c r="AK125" s="125">
        <f>SUM(F125:AJ125)</f>
        <v>0</v>
      </c>
      <c r="AL125" s="32"/>
      <c r="AM125" s="32"/>
      <c r="AO125" s="227">
        <v>0</v>
      </c>
      <c r="AP125" s="42" t="str">
        <f t="shared" si="79"/>
        <v>MGS②</v>
      </c>
      <c r="AQ125" s="21" t="str">
        <f t="shared" si="48"/>
        <v>解体</v>
      </c>
      <c r="AR125" s="51">
        <f t="shared" si="47"/>
        <v>0</v>
      </c>
      <c r="AT125" s="246" t="s">
        <v>60</v>
      </c>
      <c r="AU125" s="60"/>
      <c r="AV125" s="60"/>
      <c r="AW125" s="60"/>
      <c r="AX125" s="60"/>
    </row>
    <row r="126" spans="1:56" ht="19.5" hidden="1" thickBot="1">
      <c r="A126" s="9">
        <v>0</v>
      </c>
      <c r="B126" s="23"/>
      <c r="C126" s="145" t="s">
        <v>22</v>
      </c>
      <c r="D126" s="145"/>
      <c r="E126" s="68"/>
      <c r="F126" s="186">
        <f t="shared" ref="F126:AJ126" si="85">E126+F122-F125</f>
        <v>0</v>
      </c>
      <c r="G126" s="186">
        <f t="shared" si="85"/>
        <v>0</v>
      </c>
      <c r="H126" s="186">
        <f t="shared" si="85"/>
        <v>0</v>
      </c>
      <c r="I126" s="186">
        <f t="shared" si="85"/>
        <v>0</v>
      </c>
      <c r="J126" s="186">
        <f t="shared" si="85"/>
        <v>0</v>
      </c>
      <c r="K126" s="186">
        <f t="shared" si="85"/>
        <v>0</v>
      </c>
      <c r="L126" s="186">
        <f t="shared" si="85"/>
        <v>0</v>
      </c>
      <c r="M126" s="186">
        <f t="shared" si="85"/>
        <v>0</v>
      </c>
      <c r="N126" s="186">
        <f t="shared" si="85"/>
        <v>0</v>
      </c>
      <c r="O126" s="186">
        <f t="shared" si="85"/>
        <v>0</v>
      </c>
      <c r="P126" s="186">
        <f t="shared" si="85"/>
        <v>0</v>
      </c>
      <c r="Q126" s="186">
        <f t="shared" si="85"/>
        <v>0</v>
      </c>
      <c r="R126" s="186">
        <f t="shared" si="85"/>
        <v>0</v>
      </c>
      <c r="S126" s="186">
        <f t="shared" si="85"/>
        <v>0</v>
      </c>
      <c r="T126" s="186">
        <f t="shared" si="85"/>
        <v>0</v>
      </c>
      <c r="U126" s="186">
        <f t="shared" si="85"/>
        <v>0</v>
      </c>
      <c r="V126" s="186">
        <f t="shared" si="85"/>
        <v>0</v>
      </c>
      <c r="W126" s="186">
        <f t="shared" si="85"/>
        <v>0</v>
      </c>
      <c r="X126" s="186">
        <f t="shared" si="85"/>
        <v>0</v>
      </c>
      <c r="Y126" s="186">
        <f t="shared" si="85"/>
        <v>0</v>
      </c>
      <c r="Z126" s="186">
        <f t="shared" si="85"/>
        <v>0</v>
      </c>
      <c r="AA126" s="186">
        <f t="shared" si="85"/>
        <v>0</v>
      </c>
      <c r="AB126" s="186">
        <f t="shared" si="85"/>
        <v>0</v>
      </c>
      <c r="AC126" s="186">
        <f t="shared" si="85"/>
        <v>0</v>
      </c>
      <c r="AD126" s="186">
        <f t="shared" si="85"/>
        <v>0</v>
      </c>
      <c r="AE126" s="186">
        <f t="shared" si="85"/>
        <v>0</v>
      </c>
      <c r="AF126" s="186">
        <f t="shared" si="85"/>
        <v>0</v>
      </c>
      <c r="AG126" s="186">
        <f t="shared" si="85"/>
        <v>0</v>
      </c>
      <c r="AH126" s="186">
        <f t="shared" si="85"/>
        <v>0</v>
      </c>
      <c r="AI126" s="186">
        <f t="shared" si="85"/>
        <v>0</v>
      </c>
      <c r="AJ126" s="186">
        <f t="shared" si="85"/>
        <v>0</v>
      </c>
      <c r="AK126" s="133"/>
      <c r="AL126" s="32"/>
      <c r="AM126" s="32"/>
      <c r="AO126" s="227">
        <v>0</v>
      </c>
      <c r="AP126" s="42" t="str">
        <f t="shared" si="79"/>
        <v>MGS②</v>
      </c>
      <c r="AQ126" s="22" t="str">
        <f t="shared" si="48"/>
        <v>解体在庫</v>
      </c>
      <c r="AR126" s="52">
        <f t="shared" si="47"/>
        <v>0</v>
      </c>
      <c r="AT126" s="246" t="s">
        <v>60</v>
      </c>
      <c r="AU126" s="61"/>
      <c r="AV126" s="61"/>
      <c r="AW126" s="61"/>
      <c r="AX126" s="61"/>
    </row>
    <row r="127" spans="1:56" ht="19.5" hidden="1" thickBot="1">
      <c r="A127" s="9">
        <v>0</v>
      </c>
      <c r="B127" s="23" t="str">
        <f>B115</f>
        <v>MGS②</v>
      </c>
      <c r="C127" s="34" t="s">
        <v>23</v>
      </c>
      <c r="D127" s="34"/>
      <c r="E127" s="215"/>
      <c r="F127" s="186">
        <f t="shared" ref="F127:AJ127" si="86">E127+F122-F123-F124</f>
        <v>0</v>
      </c>
      <c r="G127" s="186">
        <f t="shared" si="86"/>
        <v>0</v>
      </c>
      <c r="H127" s="186">
        <f t="shared" si="86"/>
        <v>0</v>
      </c>
      <c r="I127" s="186">
        <f t="shared" si="86"/>
        <v>0</v>
      </c>
      <c r="J127" s="186">
        <f t="shared" si="86"/>
        <v>0</v>
      </c>
      <c r="K127" s="186">
        <f t="shared" si="86"/>
        <v>0</v>
      </c>
      <c r="L127" s="186">
        <f t="shared" si="86"/>
        <v>0</v>
      </c>
      <c r="M127" s="186">
        <f t="shared" si="86"/>
        <v>0</v>
      </c>
      <c r="N127" s="186">
        <f t="shared" si="86"/>
        <v>0</v>
      </c>
      <c r="O127" s="186">
        <f t="shared" si="86"/>
        <v>0</v>
      </c>
      <c r="P127" s="186">
        <f t="shared" si="86"/>
        <v>0</v>
      </c>
      <c r="Q127" s="186">
        <f t="shared" si="86"/>
        <v>0</v>
      </c>
      <c r="R127" s="186">
        <f t="shared" si="86"/>
        <v>0</v>
      </c>
      <c r="S127" s="186">
        <f t="shared" si="86"/>
        <v>0</v>
      </c>
      <c r="T127" s="186">
        <f t="shared" si="86"/>
        <v>0</v>
      </c>
      <c r="U127" s="186">
        <f t="shared" si="86"/>
        <v>0</v>
      </c>
      <c r="V127" s="186">
        <f t="shared" si="86"/>
        <v>0</v>
      </c>
      <c r="W127" s="186">
        <f t="shared" si="86"/>
        <v>0</v>
      </c>
      <c r="X127" s="186">
        <f t="shared" si="86"/>
        <v>0</v>
      </c>
      <c r="Y127" s="186">
        <f t="shared" si="86"/>
        <v>0</v>
      </c>
      <c r="Z127" s="186">
        <f t="shared" si="86"/>
        <v>0</v>
      </c>
      <c r="AA127" s="186">
        <f t="shared" si="86"/>
        <v>0</v>
      </c>
      <c r="AB127" s="186">
        <f t="shared" si="86"/>
        <v>0</v>
      </c>
      <c r="AC127" s="186">
        <f t="shared" si="86"/>
        <v>0</v>
      </c>
      <c r="AD127" s="186">
        <f t="shared" si="86"/>
        <v>0</v>
      </c>
      <c r="AE127" s="186">
        <f t="shared" si="86"/>
        <v>0</v>
      </c>
      <c r="AF127" s="186">
        <f t="shared" si="86"/>
        <v>0</v>
      </c>
      <c r="AG127" s="186">
        <f t="shared" si="86"/>
        <v>0</v>
      </c>
      <c r="AH127" s="186">
        <f t="shared" si="86"/>
        <v>0</v>
      </c>
      <c r="AI127" s="186">
        <f t="shared" si="86"/>
        <v>0</v>
      </c>
      <c r="AJ127" s="186">
        <f t="shared" si="86"/>
        <v>0</v>
      </c>
      <c r="AK127" s="125">
        <f>AJ127</f>
        <v>0</v>
      </c>
      <c r="AL127" s="32"/>
      <c r="AM127" s="32"/>
      <c r="AN127" s="9">
        <f>AK127-AL123</f>
        <v>0</v>
      </c>
      <c r="AO127" s="227">
        <v>0</v>
      </c>
      <c r="AP127" s="53" t="str">
        <f t="shared" si="79"/>
        <v>MGS②</v>
      </c>
      <c r="AQ127" s="24" t="str">
        <f t="shared" si="48"/>
        <v>完成品在庫</v>
      </c>
      <c r="AR127" s="54">
        <f t="shared" si="47"/>
        <v>0</v>
      </c>
      <c r="AT127" s="246" t="s">
        <v>60</v>
      </c>
      <c r="AU127" s="61"/>
      <c r="AV127" s="61"/>
      <c r="AW127" s="61"/>
      <c r="AX127" s="61"/>
      <c r="BD127" s="250">
        <f>MIN(F127:AJ127)</f>
        <v>0</v>
      </c>
    </row>
    <row r="128" spans="1:56" ht="19.5" hidden="1" thickBot="1">
      <c r="A128" s="9">
        <v>1</v>
      </c>
      <c r="B128" s="159" t="s">
        <v>113</v>
      </c>
      <c r="C128" s="101" t="s">
        <v>12</v>
      </c>
      <c r="D128" s="101"/>
      <c r="E128" s="88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98">
        <f>SUM(F128:AJ128)</f>
        <v>0</v>
      </c>
      <c r="AL128" s="96">
        <f>ROUNDUP(AL135/0.92,0)</f>
        <v>0</v>
      </c>
      <c r="AM128" s="96">
        <f>ROUNDUP(AM135/0.92,0)</f>
        <v>0</v>
      </c>
      <c r="AN128" s="251"/>
      <c r="AO128" s="227">
        <v>0</v>
      </c>
      <c r="AP128" s="40" t="str">
        <f>B128</f>
        <v>MGS③</v>
      </c>
      <c r="AQ128" s="29" t="str">
        <f t="shared" si="48"/>
        <v>素材納入計画</v>
      </c>
      <c r="AR128" s="41">
        <f t="shared" si="47"/>
        <v>0</v>
      </c>
      <c r="AT128" s="247" t="s">
        <v>59</v>
      </c>
      <c r="AU128" s="61"/>
      <c r="AV128" s="61"/>
      <c r="AW128" s="61"/>
      <c r="AX128" s="61"/>
    </row>
    <row r="129" spans="1:56" ht="19.5" hidden="1" thickBot="1">
      <c r="A129" s="9">
        <v>1</v>
      </c>
      <c r="B129" s="158" t="s">
        <v>76</v>
      </c>
      <c r="C129" s="145" t="s">
        <v>125</v>
      </c>
      <c r="D129" s="154"/>
      <c r="E129" s="35"/>
      <c r="F129" s="173">
        <f t="shared" ref="F129:AJ129" si="87">E129+F128-F130</f>
        <v>0</v>
      </c>
      <c r="G129" s="173">
        <f t="shared" si="87"/>
        <v>0</v>
      </c>
      <c r="H129" s="173">
        <f t="shared" si="87"/>
        <v>0</v>
      </c>
      <c r="I129" s="173">
        <f t="shared" si="87"/>
        <v>0</v>
      </c>
      <c r="J129" s="173">
        <f t="shared" si="87"/>
        <v>0</v>
      </c>
      <c r="K129" s="173">
        <f t="shared" si="87"/>
        <v>0</v>
      </c>
      <c r="L129" s="173">
        <f t="shared" si="87"/>
        <v>0</v>
      </c>
      <c r="M129" s="173">
        <f t="shared" si="87"/>
        <v>0</v>
      </c>
      <c r="N129" s="173">
        <f t="shared" si="87"/>
        <v>0</v>
      </c>
      <c r="O129" s="173">
        <f t="shared" si="87"/>
        <v>0</v>
      </c>
      <c r="P129" s="173">
        <f t="shared" si="87"/>
        <v>0</v>
      </c>
      <c r="Q129" s="173">
        <f t="shared" si="87"/>
        <v>0</v>
      </c>
      <c r="R129" s="173">
        <f t="shared" si="87"/>
        <v>0</v>
      </c>
      <c r="S129" s="173">
        <f t="shared" si="87"/>
        <v>0</v>
      </c>
      <c r="T129" s="173">
        <f t="shared" si="87"/>
        <v>0</v>
      </c>
      <c r="U129" s="173">
        <f t="shared" si="87"/>
        <v>0</v>
      </c>
      <c r="V129" s="173">
        <f t="shared" si="87"/>
        <v>0</v>
      </c>
      <c r="W129" s="173">
        <f t="shared" si="87"/>
        <v>0</v>
      </c>
      <c r="X129" s="173">
        <f t="shared" si="87"/>
        <v>0</v>
      </c>
      <c r="Y129" s="173">
        <f t="shared" si="87"/>
        <v>0</v>
      </c>
      <c r="Z129" s="173">
        <f t="shared" si="87"/>
        <v>0</v>
      </c>
      <c r="AA129" s="173">
        <f t="shared" si="87"/>
        <v>0</v>
      </c>
      <c r="AB129" s="173">
        <f t="shared" si="87"/>
        <v>0</v>
      </c>
      <c r="AC129" s="173">
        <f t="shared" si="87"/>
        <v>0</v>
      </c>
      <c r="AD129" s="173">
        <f t="shared" si="87"/>
        <v>0</v>
      </c>
      <c r="AE129" s="173">
        <f t="shared" si="87"/>
        <v>0</v>
      </c>
      <c r="AF129" s="173">
        <f t="shared" si="87"/>
        <v>0</v>
      </c>
      <c r="AG129" s="173">
        <f t="shared" si="87"/>
        <v>0</v>
      </c>
      <c r="AH129" s="173">
        <f t="shared" si="87"/>
        <v>0</v>
      </c>
      <c r="AI129" s="173">
        <f t="shared" si="87"/>
        <v>0</v>
      </c>
      <c r="AJ129" s="173">
        <f t="shared" si="87"/>
        <v>0</v>
      </c>
      <c r="AK129" s="169">
        <f>AJ129</f>
        <v>0</v>
      </c>
      <c r="AL129" s="32"/>
      <c r="AM129" s="32"/>
      <c r="AO129" s="227">
        <v>0</v>
      </c>
      <c r="AP129" s="42" t="str">
        <f t="shared" ref="AP129:AP140" si="88">AP128</f>
        <v>MGS③</v>
      </c>
      <c r="AQ129" s="14" t="str">
        <f t="shared" si="48"/>
        <v>素材在庫計画</v>
      </c>
      <c r="AR129" s="43">
        <f t="shared" si="47"/>
        <v>0</v>
      </c>
      <c r="AT129" s="246" t="s">
        <v>60</v>
      </c>
      <c r="AU129" s="61"/>
      <c r="AV129" s="61"/>
      <c r="AW129" s="61"/>
      <c r="AX129" s="61"/>
    </row>
    <row r="130" spans="1:56" ht="19.5" hidden="1" thickBot="1">
      <c r="A130" s="9">
        <v>1</v>
      </c>
      <c r="B130" s="26" t="s">
        <v>74</v>
      </c>
      <c r="C130" s="135" t="s">
        <v>14</v>
      </c>
      <c r="D130" s="135"/>
      <c r="E130" s="90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17">
        <f>SUM(E130:AJ130)</f>
        <v>0</v>
      </c>
      <c r="AL130" s="123"/>
      <c r="AM130" s="123"/>
      <c r="AN130" s="211"/>
      <c r="AO130" s="227">
        <v>0</v>
      </c>
      <c r="AP130" s="42" t="str">
        <f t="shared" si="88"/>
        <v>MGS③</v>
      </c>
      <c r="AQ130" s="16" t="str">
        <f t="shared" si="48"/>
        <v>圧検加工計画</v>
      </c>
      <c r="AR130" s="44">
        <f t="shared" si="47"/>
        <v>0</v>
      </c>
      <c r="AT130" s="248" t="s">
        <v>61</v>
      </c>
      <c r="AU130" s="61"/>
      <c r="AV130" s="61"/>
      <c r="AW130" s="61"/>
      <c r="AX130" s="61"/>
    </row>
    <row r="131" spans="1:56" ht="19.5" hidden="1" thickBot="1">
      <c r="A131" s="9">
        <v>0</v>
      </c>
      <c r="B131" s="23" t="str">
        <f>B130</f>
        <v>NC700</v>
      </c>
      <c r="C131" s="146" t="s">
        <v>15</v>
      </c>
      <c r="D131" s="147">
        <v>0.08</v>
      </c>
      <c r="E131" s="80"/>
      <c r="F131" s="175">
        <f t="shared" ref="F131:AJ131" si="89">ROUND(F130*$D131,0)</f>
        <v>0</v>
      </c>
      <c r="G131" s="175">
        <f t="shared" si="89"/>
        <v>0</v>
      </c>
      <c r="H131" s="175">
        <f t="shared" si="89"/>
        <v>0</v>
      </c>
      <c r="I131" s="175">
        <f t="shared" si="89"/>
        <v>0</v>
      </c>
      <c r="J131" s="175">
        <f t="shared" si="89"/>
        <v>0</v>
      </c>
      <c r="K131" s="175">
        <f t="shared" si="89"/>
        <v>0</v>
      </c>
      <c r="L131" s="175">
        <f t="shared" si="89"/>
        <v>0</v>
      </c>
      <c r="M131" s="175">
        <f t="shared" si="89"/>
        <v>0</v>
      </c>
      <c r="N131" s="175">
        <f t="shared" si="89"/>
        <v>0</v>
      </c>
      <c r="O131" s="175">
        <f t="shared" si="89"/>
        <v>0</v>
      </c>
      <c r="P131" s="175">
        <f t="shared" si="89"/>
        <v>0</v>
      </c>
      <c r="Q131" s="175">
        <f t="shared" si="89"/>
        <v>0</v>
      </c>
      <c r="R131" s="175">
        <f t="shared" si="89"/>
        <v>0</v>
      </c>
      <c r="S131" s="175">
        <f t="shared" si="89"/>
        <v>0</v>
      </c>
      <c r="T131" s="175">
        <f t="shared" si="89"/>
        <v>0</v>
      </c>
      <c r="U131" s="175">
        <f t="shared" si="89"/>
        <v>0</v>
      </c>
      <c r="V131" s="175">
        <f t="shared" si="89"/>
        <v>0</v>
      </c>
      <c r="W131" s="175">
        <f t="shared" si="89"/>
        <v>0</v>
      </c>
      <c r="X131" s="175">
        <f t="shared" si="89"/>
        <v>0</v>
      </c>
      <c r="Y131" s="175">
        <f t="shared" si="89"/>
        <v>0</v>
      </c>
      <c r="Z131" s="175">
        <f t="shared" si="89"/>
        <v>0</v>
      </c>
      <c r="AA131" s="175">
        <f t="shared" si="89"/>
        <v>0</v>
      </c>
      <c r="AB131" s="175">
        <f t="shared" si="89"/>
        <v>0</v>
      </c>
      <c r="AC131" s="175">
        <f t="shared" si="89"/>
        <v>0</v>
      </c>
      <c r="AD131" s="175">
        <f t="shared" si="89"/>
        <v>0</v>
      </c>
      <c r="AE131" s="175">
        <f t="shared" si="89"/>
        <v>0</v>
      </c>
      <c r="AF131" s="175">
        <f t="shared" si="89"/>
        <v>0</v>
      </c>
      <c r="AG131" s="175">
        <f t="shared" si="89"/>
        <v>0</v>
      </c>
      <c r="AH131" s="175">
        <f t="shared" si="89"/>
        <v>0</v>
      </c>
      <c r="AI131" s="175">
        <f t="shared" si="89"/>
        <v>0</v>
      </c>
      <c r="AJ131" s="175">
        <f t="shared" si="89"/>
        <v>0</v>
      </c>
      <c r="AK131" s="128">
        <f>SUM(F131:AJ131)</f>
        <v>0</v>
      </c>
      <c r="AL131" s="32"/>
      <c r="AM131" s="32"/>
      <c r="AO131" s="227">
        <v>0</v>
      </c>
      <c r="AP131" s="42" t="str">
        <f t="shared" si="88"/>
        <v>MGS③</v>
      </c>
      <c r="AQ131" s="17" t="str">
        <f t="shared" si="48"/>
        <v>一次漏れ数</v>
      </c>
      <c r="AR131" s="45">
        <f t="shared" si="47"/>
        <v>0</v>
      </c>
      <c r="AT131" s="246" t="s">
        <v>60</v>
      </c>
      <c r="AU131" s="61"/>
      <c r="AV131" s="61"/>
      <c r="AW131" s="61"/>
      <c r="AX131" s="61"/>
    </row>
    <row r="132" spans="1:56" ht="19.5" hidden="1" thickBot="1">
      <c r="A132" s="9">
        <v>0</v>
      </c>
      <c r="B132" s="23" t="str">
        <f>B131</f>
        <v>NC700</v>
      </c>
      <c r="C132" s="148" t="s">
        <v>16</v>
      </c>
      <c r="D132" s="149"/>
      <c r="E132" s="66"/>
      <c r="F132" s="176">
        <f t="shared" ref="F132:AJ132" si="90">E132+F131-F133</f>
        <v>0</v>
      </c>
      <c r="G132" s="176">
        <f t="shared" si="90"/>
        <v>0</v>
      </c>
      <c r="H132" s="176">
        <f t="shared" si="90"/>
        <v>0</v>
      </c>
      <c r="I132" s="176">
        <f t="shared" si="90"/>
        <v>0</v>
      </c>
      <c r="J132" s="176">
        <f t="shared" si="90"/>
        <v>0</v>
      </c>
      <c r="K132" s="176">
        <f t="shared" si="90"/>
        <v>0</v>
      </c>
      <c r="L132" s="176">
        <f t="shared" si="90"/>
        <v>0</v>
      </c>
      <c r="M132" s="176">
        <f t="shared" si="90"/>
        <v>0</v>
      </c>
      <c r="N132" s="176">
        <f t="shared" si="90"/>
        <v>0</v>
      </c>
      <c r="O132" s="176">
        <f t="shared" si="90"/>
        <v>0</v>
      </c>
      <c r="P132" s="176">
        <f t="shared" si="90"/>
        <v>0</v>
      </c>
      <c r="Q132" s="176">
        <f t="shared" si="90"/>
        <v>0</v>
      </c>
      <c r="R132" s="176">
        <f t="shared" si="90"/>
        <v>0</v>
      </c>
      <c r="S132" s="176">
        <f t="shared" si="90"/>
        <v>0</v>
      </c>
      <c r="T132" s="176">
        <f t="shared" si="90"/>
        <v>0</v>
      </c>
      <c r="U132" s="176">
        <f t="shared" si="90"/>
        <v>0</v>
      </c>
      <c r="V132" s="176">
        <f t="shared" si="90"/>
        <v>0</v>
      </c>
      <c r="W132" s="176">
        <f t="shared" si="90"/>
        <v>0</v>
      </c>
      <c r="X132" s="176">
        <f t="shared" si="90"/>
        <v>0</v>
      </c>
      <c r="Y132" s="176">
        <f t="shared" si="90"/>
        <v>0</v>
      </c>
      <c r="Z132" s="176">
        <f t="shared" si="90"/>
        <v>0</v>
      </c>
      <c r="AA132" s="176">
        <f t="shared" si="90"/>
        <v>0</v>
      </c>
      <c r="AB132" s="176">
        <f t="shared" si="90"/>
        <v>0</v>
      </c>
      <c r="AC132" s="176">
        <f t="shared" si="90"/>
        <v>0</v>
      </c>
      <c r="AD132" s="176">
        <f t="shared" si="90"/>
        <v>0</v>
      </c>
      <c r="AE132" s="176">
        <f t="shared" si="90"/>
        <v>0</v>
      </c>
      <c r="AF132" s="176">
        <f t="shared" si="90"/>
        <v>0</v>
      </c>
      <c r="AG132" s="176">
        <f t="shared" si="90"/>
        <v>0</v>
      </c>
      <c r="AH132" s="176">
        <f t="shared" si="90"/>
        <v>0</v>
      </c>
      <c r="AI132" s="176">
        <f t="shared" si="90"/>
        <v>0</v>
      </c>
      <c r="AJ132" s="176">
        <f t="shared" si="90"/>
        <v>0</v>
      </c>
      <c r="AK132" s="129">
        <f>AJ132</f>
        <v>0</v>
      </c>
      <c r="AL132" s="32"/>
      <c r="AM132" s="32"/>
      <c r="AO132" s="227">
        <v>0</v>
      </c>
      <c r="AP132" s="42" t="str">
        <f t="shared" si="88"/>
        <v>MGS③</v>
      </c>
      <c r="AQ132" s="18" t="str">
        <f t="shared" si="48"/>
        <v>一次漏れ在庫</v>
      </c>
      <c r="AR132" s="46">
        <f t="shared" si="47"/>
        <v>0</v>
      </c>
      <c r="AT132" s="246" t="s">
        <v>60</v>
      </c>
      <c r="AU132" s="61"/>
      <c r="AV132" s="61"/>
      <c r="AW132" s="61"/>
      <c r="AX132" s="61"/>
    </row>
    <row r="133" spans="1:56" ht="19.5" hidden="1" thickBot="1">
      <c r="A133" s="9">
        <v>0</v>
      </c>
      <c r="B133" s="23" t="str">
        <f>B132</f>
        <v>NC700</v>
      </c>
      <c r="C133" s="148" t="s">
        <v>17</v>
      </c>
      <c r="D133" s="149"/>
      <c r="E133" s="80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29">
        <f>SUM(F133:AJ133)</f>
        <v>0</v>
      </c>
      <c r="AL133" s="32"/>
      <c r="AM133" s="32"/>
      <c r="AO133" s="227">
        <v>0</v>
      </c>
      <c r="AP133" s="42" t="str">
        <f t="shared" si="88"/>
        <v>MGS③</v>
      </c>
      <c r="AQ133" s="18" t="str">
        <f t="shared" si="48"/>
        <v>二次圧検計画</v>
      </c>
      <c r="AR133" s="46">
        <f t="shared" si="47"/>
        <v>0</v>
      </c>
      <c r="AT133" s="246" t="s">
        <v>60</v>
      </c>
      <c r="AU133" s="60"/>
      <c r="AV133" s="60"/>
      <c r="AW133" s="60"/>
      <c r="AX133" s="60"/>
    </row>
    <row r="134" spans="1:56" ht="19.5" hidden="1" thickBot="1">
      <c r="A134" s="9">
        <v>0</v>
      </c>
      <c r="B134" s="23" t="str">
        <f>B133</f>
        <v>NC700</v>
      </c>
      <c r="C134" s="150" t="s">
        <v>18</v>
      </c>
      <c r="D134" s="151">
        <v>0.5</v>
      </c>
      <c r="E134" s="81"/>
      <c r="F134" s="177">
        <f t="shared" ref="F134:AJ134" si="91">ROUND(F133*$D134,0)</f>
        <v>0</v>
      </c>
      <c r="G134" s="177">
        <f t="shared" si="91"/>
        <v>0</v>
      </c>
      <c r="H134" s="177">
        <f t="shared" si="91"/>
        <v>0</v>
      </c>
      <c r="I134" s="177">
        <f t="shared" si="91"/>
        <v>0</v>
      </c>
      <c r="J134" s="177">
        <f t="shared" si="91"/>
        <v>0</v>
      </c>
      <c r="K134" s="177">
        <f t="shared" si="91"/>
        <v>0</v>
      </c>
      <c r="L134" s="177">
        <f t="shared" si="91"/>
        <v>0</v>
      </c>
      <c r="M134" s="177">
        <f t="shared" si="91"/>
        <v>0</v>
      </c>
      <c r="N134" s="177">
        <f t="shared" si="91"/>
        <v>0</v>
      </c>
      <c r="O134" s="177">
        <f t="shared" si="91"/>
        <v>0</v>
      </c>
      <c r="P134" s="177">
        <f t="shared" si="91"/>
        <v>0</v>
      </c>
      <c r="Q134" s="177">
        <f t="shared" si="91"/>
        <v>0</v>
      </c>
      <c r="R134" s="177">
        <f t="shared" si="91"/>
        <v>0</v>
      </c>
      <c r="S134" s="177">
        <f t="shared" si="91"/>
        <v>0</v>
      </c>
      <c r="T134" s="177">
        <f t="shared" si="91"/>
        <v>0</v>
      </c>
      <c r="U134" s="177">
        <f t="shared" si="91"/>
        <v>0</v>
      </c>
      <c r="V134" s="177">
        <f t="shared" si="91"/>
        <v>0</v>
      </c>
      <c r="W134" s="177">
        <f t="shared" si="91"/>
        <v>0</v>
      </c>
      <c r="X134" s="177">
        <f t="shared" si="91"/>
        <v>0</v>
      </c>
      <c r="Y134" s="177">
        <f t="shared" si="91"/>
        <v>0</v>
      </c>
      <c r="Z134" s="177">
        <f t="shared" si="91"/>
        <v>0</v>
      </c>
      <c r="AA134" s="177">
        <f t="shared" si="91"/>
        <v>0</v>
      </c>
      <c r="AB134" s="177">
        <f t="shared" si="91"/>
        <v>0</v>
      </c>
      <c r="AC134" s="177">
        <f t="shared" si="91"/>
        <v>0</v>
      </c>
      <c r="AD134" s="177">
        <f t="shared" si="91"/>
        <v>0</v>
      </c>
      <c r="AE134" s="177">
        <f t="shared" si="91"/>
        <v>0</v>
      </c>
      <c r="AF134" s="177">
        <f t="shared" si="91"/>
        <v>0</v>
      </c>
      <c r="AG134" s="177">
        <f t="shared" si="91"/>
        <v>0</v>
      </c>
      <c r="AH134" s="177">
        <f t="shared" si="91"/>
        <v>0</v>
      </c>
      <c r="AI134" s="177">
        <f t="shared" si="91"/>
        <v>0</v>
      </c>
      <c r="AJ134" s="177">
        <f t="shared" si="91"/>
        <v>0</v>
      </c>
      <c r="AK134" s="130">
        <f>SUM(F134:AJ134)</f>
        <v>0</v>
      </c>
      <c r="AL134" s="32"/>
      <c r="AM134" s="32"/>
      <c r="AO134" s="227">
        <v>0</v>
      </c>
      <c r="AP134" s="42" t="str">
        <f t="shared" si="88"/>
        <v>MGS③</v>
      </c>
      <c r="AQ134" s="14" t="str">
        <f t="shared" si="48"/>
        <v>二次漏れ数（廃却）</v>
      </c>
      <c r="AR134" s="47">
        <f t="shared" si="47"/>
        <v>0</v>
      </c>
      <c r="AT134" s="246" t="s">
        <v>60</v>
      </c>
      <c r="AU134" s="60"/>
      <c r="AV134" s="60"/>
      <c r="AW134" s="60"/>
      <c r="AX134" s="60"/>
    </row>
    <row r="135" spans="1:56" ht="19.5" hidden="1" thickBot="1">
      <c r="A135" s="9">
        <v>1</v>
      </c>
      <c r="B135" s="26" t="s">
        <v>75</v>
      </c>
      <c r="C135" s="135" t="s">
        <v>19</v>
      </c>
      <c r="D135" s="136">
        <f>1-D131</f>
        <v>0.92</v>
      </c>
      <c r="E135" s="90"/>
      <c r="F135" s="174">
        <f t="shared" ref="F135:AJ135" si="92">(F130-F131)+(F133-F134)</f>
        <v>0</v>
      </c>
      <c r="G135" s="174">
        <f t="shared" si="92"/>
        <v>0</v>
      </c>
      <c r="H135" s="174">
        <f t="shared" si="92"/>
        <v>0</v>
      </c>
      <c r="I135" s="174">
        <f t="shared" si="92"/>
        <v>0</v>
      </c>
      <c r="J135" s="174">
        <f t="shared" si="92"/>
        <v>0</v>
      </c>
      <c r="K135" s="174">
        <f t="shared" si="92"/>
        <v>0</v>
      </c>
      <c r="L135" s="174">
        <f t="shared" si="92"/>
        <v>0</v>
      </c>
      <c r="M135" s="174">
        <f t="shared" si="92"/>
        <v>0</v>
      </c>
      <c r="N135" s="174">
        <f t="shared" si="92"/>
        <v>0</v>
      </c>
      <c r="O135" s="174">
        <f t="shared" si="92"/>
        <v>0</v>
      </c>
      <c r="P135" s="174">
        <f t="shared" si="92"/>
        <v>0</v>
      </c>
      <c r="Q135" s="174">
        <f t="shared" si="92"/>
        <v>0</v>
      </c>
      <c r="R135" s="174">
        <f t="shared" si="92"/>
        <v>0</v>
      </c>
      <c r="S135" s="174">
        <f t="shared" si="92"/>
        <v>0</v>
      </c>
      <c r="T135" s="174">
        <f t="shared" si="92"/>
        <v>0</v>
      </c>
      <c r="U135" s="174">
        <f t="shared" si="92"/>
        <v>0</v>
      </c>
      <c r="V135" s="174">
        <f t="shared" si="92"/>
        <v>0</v>
      </c>
      <c r="W135" s="174">
        <f t="shared" si="92"/>
        <v>0</v>
      </c>
      <c r="X135" s="174">
        <f t="shared" si="92"/>
        <v>0</v>
      </c>
      <c r="Y135" s="174">
        <f t="shared" si="92"/>
        <v>0</v>
      </c>
      <c r="Z135" s="174">
        <f t="shared" si="92"/>
        <v>0</v>
      </c>
      <c r="AA135" s="174">
        <f t="shared" si="92"/>
        <v>0</v>
      </c>
      <c r="AB135" s="174">
        <f t="shared" si="92"/>
        <v>0</v>
      </c>
      <c r="AC135" s="174">
        <f t="shared" si="92"/>
        <v>0</v>
      </c>
      <c r="AD135" s="174">
        <f t="shared" si="92"/>
        <v>0</v>
      </c>
      <c r="AE135" s="174">
        <f t="shared" si="92"/>
        <v>0</v>
      </c>
      <c r="AF135" s="174">
        <f t="shared" si="92"/>
        <v>0</v>
      </c>
      <c r="AG135" s="174">
        <f t="shared" si="92"/>
        <v>0</v>
      </c>
      <c r="AH135" s="174">
        <f t="shared" si="92"/>
        <v>0</v>
      </c>
      <c r="AI135" s="174">
        <f t="shared" si="92"/>
        <v>0</v>
      </c>
      <c r="AJ135" s="174">
        <f t="shared" si="92"/>
        <v>0</v>
      </c>
      <c r="AK135" s="117">
        <f>SUM(E135:AJ135)</f>
        <v>0</v>
      </c>
      <c r="AL135" s="82">
        <f>ROUNDUP(AY135*1.2,0)</f>
        <v>0</v>
      </c>
      <c r="AM135" s="82">
        <f>ROUNDUP(AZ135*1.2,0)</f>
        <v>0</v>
      </c>
      <c r="AN135" s="211"/>
      <c r="AO135" s="227">
        <v>0</v>
      </c>
      <c r="AP135" s="42" t="str">
        <f t="shared" si="88"/>
        <v>MGS③</v>
      </c>
      <c r="AQ135" s="11" t="str">
        <f t="shared" si="48"/>
        <v>Ｌ３加工計画</v>
      </c>
      <c r="AR135" s="48">
        <f t="shared" si="47"/>
        <v>0</v>
      </c>
      <c r="AT135" s="248" t="s">
        <v>61</v>
      </c>
      <c r="AU135" s="60"/>
      <c r="AV135" s="60"/>
      <c r="AW135" s="60"/>
      <c r="AX135" s="60"/>
      <c r="AY135" s="12">
        <f>AY381</f>
        <v>0</v>
      </c>
      <c r="AZ135" s="12">
        <f>AZ381</f>
        <v>0</v>
      </c>
    </row>
    <row r="136" spans="1:56" ht="19.5" hidden="1" thickBot="1">
      <c r="A136" s="9">
        <v>1</v>
      </c>
      <c r="B136" s="25" t="s">
        <v>36</v>
      </c>
      <c r="C136" s="109" t="s">
        <v>20</v>
      </c>
      <c r="D136" s="109"/>
      <c r="E136" s="77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04">
        <f>SUM(F136:AJ136)</f>
        <v>0</v>
      </c>
      <c r="AL136" s="112"/>
      <c r="AM136" s="112"/>
      <c r="AN136" s="207"/>
      <c r="AO136" s="227">
        <v>0</v>
      </c>
      <c r="AP136" s="42" t="str">
        <f t="shared" si="88"/>
        <v>MGS③</v>
      </c>
      <c r="AQ136" s="19" t="str">
        <f t="shared" si="48"/>
        <v>組立計画</v>
      </c>
      <c r="AR136" s="49">
        <f t="shared" si="47"/>
        <v>0</v>
      </c>
      <c r="AT136" s="63" t="s">
        <v>62</v>
      </c>
      <c r="AU136" s="60"/>
      <c r="AV136" s="60"/>
      <c r="AW136" s="60"/>
      <c r="AX136" s="60"/>
    </row>
    <row r="137" spans="1:56" ht="19.5" hidden="1" thickBot="1">
      <c r="A137" s="9">
        <v>1</v>
      </c>
      <c r="B137" s="26"/>
      <c r="C137" s="111" t="s">
        <v>66</v>
      </c>
      <c r="D137" s="111"/>
      <c r="E137" s="74"/>
      <c r="F137" s="189"/>
      <c r="G137" s="189"/>
      <c r="H137" s="189"/>
      <c r="I137" s="189"/>
      <c r="J137" s="189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07">
        <f>SUM(F137:AJ137)</f>
        <v>0</v>
      </c>
      <c r="AL137" s="75"/>
      <c r="AM137" s="75"/>
      <c r="AN137" s="207"/>
      <c r="AO137" s="227">
        <v>0</v>
      </c>
      <c r="AP137" s="42" t="str">
        <f t="shared" si="88"/>
        <v>MGS③</v>
      </c>
      <c r="AQ137" s="20" t="str">
        <f t="shared" si="48"/>
        <v>ＳＰ</v>
      </c>
      <c r="AR137" s="50">
        <f t="shared" si="47"/>
        <v>0</v>
      </c>
      <c r="AT137" s="63" t="s">
        <v>62</v>
      </c>
      <c r="AU137" s="60"/>
      <c r="AV137" s="60"/>
      <c r="AW137" s="60"/>
      <c r="AX137" s="60"/>
    </row>
    <row r="138" spans="1:56" ht="19.5" hidden="1" thickBot="1">
      <c r="A138" s="9">
        <v>1</v>
      </c>
      <c r="B138" s="13" t="s">
        <v>46</v>
      </c>
      <c r="C138" s="152" t="s">
        <v>21</v>
      </c>
      <c r="D138" s="152"/>
      <c r="E138" s="67"/>
      <c r="F138" s="180">
        <f t="shared" ref="F138:AJ138" si="93">SUBTOTAL(9,L136:L137)</f>
        <v>0</v>
      </c>
      <c r="G138" s="180">
        <f t="shared" si="93"/>
        <v>0</v>
      </c>
      <c r="H138" s="180">
        <f t="shared" si="93"/>
        <v>0</v>
      </c>
      <c r="I138" s="180">
        <f t="shared" si="93"/>
        <v>0</v>
      </c>
      <c r="J138" s="180">
        <f t="shared" si="93"/>
        <v>0</v>
      </c>
      <c r="K138" s="180">
        <f t="shared" si="93"/>
        <v>0</v>
      </c>
      <c r="L138" s="180">
        <f t="shared" si="93"/>
        <v>0</v>
      </c>
      <c r="M138" s="180">
        <f t="shared" si="93"/>
        <v>0</v>
      </c>
      <c r="N138" s="180">
        <f t="shared" si="93"/>
        <v>0</v>
      </c>
      <c r="O138" s="180">
        <f t="shared" si="93"/>
        <v>0</v>
      </c>
      <c r="P138" s="180">
        <f t="shared" si="93"/>
        <v>0</v>
      </c>
      <c r="Q138" s="180">
        <f t="shared" si="93"/>
        <v>0</v>
      </c>
      <c r="R138" s="180">
        <f t="shared" si="93"/>
        <v>0</v>
      </c>
      <c r="S138" s="180">
        <f t="shared" si="93"/>
        <v>0</v>
      </c>
      <c r="T138" s="180">
        <f t="shared" si="93"/>
        <v>0</v>
      </c>
      <c r="U138" s="180">
        <f t="shared" si="93"/>
        <v>0</v>
      </c>
      <c r="V138" s="180">
        <f t="shared" si="93"/>
        <v>0</v>
      </c>
      <c r="W138" s="180">
        <f t="shared" si="93"/>
        <v>0</v>
      </c>
      <c r="X138" s="180">
        <f t="shared" si="93"/>
        <v>0</v>
      </c>
      <c r="Y138" s="180">
        <f t="shared" si="93"/>
        <v>0</v>
      </c>
      <c r="Z138" s="180">
        <f t="shared" si="93"/>
        <v>0</v>
      </c>
      <c r="AA138" s="180">
        <f t="shared" si="93"/>
        <v>0</v>
      </c>
      <c r="AB138" s="180">
        <f t="shared" si="93"/>
        <v>0</v>
      </c>
      <c r="AC138" s="180">
        <f t="shared" si="93"/>
        <v>0</v>
      </c>
      <c r="AD138" s="180">
        <f t="shared" si="93"/>
        <v>0</v>
      </c>
      <c r="AE138" s="180">
        <f t="shared" si="93"/>
        <v>0</v>
      </c>
      <c r="AF138" s="180">
        <f t="shared" si="93"/>
        <v>0</v>
      </c>
      <c r="AG138" s="180">
        <f t="shared" si="93"/>
        <v>0</v>
      </c>
      <c r="AH138" s="180">
        <f t="shared" si="93"/>
        <v>0</v>
      </c>
      <c r="AI138" s="180">
        <f t="shared" si="93"/>
        <v>0</v>
      </c>
      <c r="AJ138" s="180">
        <f t="shared" si="93"/>
        <v>0</v>
      </c>
      <c r="AK138" s="131">
        <f>SUM(F138:AJ138)</f>
        <v>0</v>
      </c>
      <c r="AL138" s="32"/>
      <c r="AM138" s="32"/>
      <c r="AO138" s="227">
        <v>0</v>
      </c>
      <c r="AP138" s="42" t="str">
        <f t="shared" si="88"/>
        <v>MGS③</v>
      </c>
      <c r="AQ138" s="21" t="str">
        <f t="shared" si="48"/>
        <v>解体</v>
      </c>
      <c r="AR138" s="51">
        <f t="shared" si="47"/>
        <v>0</v>
      </c>
      <c r="AT138" s="246" t="s">
        <v>60</v>
      </c>
      <c r="AU138" s="60"/>
      <c r="AV138" s="60"/>
      <c r="AW138" s="60"/>
      <c r="AX138" s="60"/>
    </row>
    <row r="139" spans="1:56" ht="19.5" hidden="1" thickBot="1">
      <c r="A139" s="9">
        <v>1</v>
      </c>
      <c r="B139" s="30" t="s">
        <v>53</v>
      </c>
      <c r="C139" s="153" t="s">
        <v>22</v>
      </c>
      <c r="D139" s="153"/>
      <c r="E139" s="68"/>
      <c r="F139" s="181">
        <f t="shared" ref="F139:AJ139" si="94">E139+F135-F138</f>
        <v>0</v>
      </c>
      <c r="G139" s="181">
        <f t="shared" si="94"/>
        <v>0</v>
      </c>
      <c r="H139" s="181">
        <f t="shared" si="94"/>
        <v>0</v>
      </c>
      <c r="I139" s="181">
        <f t="shared" si="94"/>
        <v>0</v>
      </c>
      <c r="J139" s="181">
        <f t="shared" si="94"/>
        <v>0</v>
      </c>
      <c r="K139" s="181">
        <f t="shared" si="94"/>
        <v>0</v>
      </c>
      <c r="L139" s="181">
        <f t="shared" si="94"/>
        <v>0</v>
      </c>
      <c r="M139" s="181">
        <f t="shared" si="94"/>
        <v>0</v>
      </c>
      <c r="N139" s="181">
        <f t="shared" si="94"/>
        <v>0</v>
      </c>
      <c r="O139" s="181">
        <f t="shared" si="94"/>
        <v>0</v>
      </c>
      <c r="P139" s="181">
        <f t="shared" si="94"/>
        <v>0</v>
      </c>
      <c r="Q139" s="181">
        <f t="shared" si="94"/>
        <v>0</v>
      </c>
      <c r="R139" s="181">
        <f t="shared" si="94"/>
        <v>0</v>
      </c>
      <c r="S139" s="181">
        <f t="shared" si="94"/>
        <v>0</v>
      </c>
      <c r="T139" s="181">
        <f t="shared" si="94"/>
        <v>0</v>
      </c>
      <c r="U139" s="181">
        <f t="shared" si="94"/>
        <v>0</v>
      </c>
      <c r="V139" s="181">
        <f t="shared" si="94"/>
        <v>0</v>
      </c>
      <c r="W139" s="181">
        <f t="shared" si="94"/>
        <v>0</v>
      </c>
      <c r="X139" s="181">
        <f t="shared" si="94"/>
        <v>0</v>
      </c>
      <c r="Y139" s="181">
        <f t="shared" si="94"/>
        <v>0</v>
      </c>
      <c r="Z139" s="181">
        <f t="shared" si="94"/>
        <v>0</v>
      </c>
      <c r="AA139" s="181">
        <f t="shared" si="94"/>
        <v>0</v>
      </c>
      <c r="AB139" s="181">
        <f t="shared" si="94"/>
        <v>0</v>
      </c>
      <c r="AC139" s="181">
        <f t="shared" si="94"/>
        <v>0</v>
      </c>
      <c r="AD139" s="181">
        <f t="shared" si="94"/>
        <v>0</v>
      </c>
      <c r="AE139" s="181">
        <f t="shared" si="94"/>
        <v>0</v>
      </c>
      <c r="AF139" s="181">
        <f t="shared" si="94"/>
        <v>0</v>
      </c>
      <c r="AG139" s="181">
        <f t="shared" si="94"/>
        <v>0</v>
      </c>
      <c r="AH139" s="181">
        <f t="shared" si="94"/>
        <v>0</v>
      </c>
      <c r="AI139" s="181">
        <f t="shared" si="94"/>
        <v>0</v>
      </c>
      <c r="AJ139" s="181">
        <f t="shared" si="94"/>
        <v>0</v>
      </c>
      <c r="AK139" s="132"/>
      <c r="AL139" s="32"/>
      <c r="AM139" s="32"/>
      <c r="AO139" s="227">
        <v>0</v>
      </c>
      <c r="AP139" s="42" t="str">
        <f t="shared" si="88"/>
        <v>MGS③</v>
      </c>
      <c r="AQ139" s="22" t="str">
        <f t="shared" si="48"/>
        <v>解体在庫</v>
      </c>
      <c r="AR139" s="52">
        <f t="shared" ref="AR139:AR202" si="95">AK139</f>
        <v>0</v>
      </c>
      <c r="AT139" s="246" t="s">
        <v>60</v>
      </c>
      <c r="AU139" s="60"/>
      <c r="AV139" s="60"/>
      <c r="AW139" s="60"/>
      <c r="AX139" s="60"/>
    </row>
    <row r="140" spans="1:56" ht="19.5" hidden="1" thickBot="1">
      <c r="A140" s="9">
        <v>1</v>
      </c>
      <c r="B140" s="85" t="s">
        <v>54</v>
      </c>
      <c r="C140" s="138" t="s">
        <v>23</v>
      </c>
      <c r="D140" s="138"/>
      <c r="E140" s="215"/>
      <c r="F140" s="218">
        <f t="shared" ref="F140:AJ140" si="96">E140+F135-F136-F137</f>
        <v>0</v>
      </c>
      <c r="G140" s="218">
        <f t="shared" si="96"/>
        <v>0</v>
      </c>
      <c r="H140" s="218">
        <f t="shared" si="96"/>
        <v>0</v>
      </c>
      <c r="I140" s="218">
        <f t="shared" si="96"/>
        <v>0</v>
      </c>
      <c r="J140" s="218">
        <f t="shared" si="96"/>
        <v>0</v>
      </c>
      <c r="K140" s="218">
        <f t="shared" si="96"/>
        <v>0</v>
      </c>
      <c r="L140" s="218">
        <f t="shared" si="96"/>
        <v>0</v>
      </c>
      <c r="M140" s="218">
        <f t="shared" si="96"/>
        <v>0</v>
      </c>
      <c r="N140" s="218">
        <f t="shared" si="96"/>
        <v>0</v>
      </c>
      <c r="O140" s="218">
        <f t="shared" si="96"/>
        <v>0</v>
      </c>
      <c r="P140" s="218">
        <f t="shared" si="96"/>
        <v>0</v>
      </c>
      <c r="Q140" s="218">
        <f t="shared" si="96"/>
        <v>0</v>
      </c>
      <c r="R140" s="218">
        <f t="shared" si="96"/>
        <v>0</v>
      </c>
      <c r="S140" s="218">
        <f t="shared" si="96"/>
        <v>0</v>
      </c>
      <c r="T140" s="218">
        <f t="shared" si="96"/>
        <v>0</v>
      </c>
      <c r="U140" s="218">
        <f t="shared" si="96"/>
        <v>0</v>
      </c>
      <c r="V140" s="218">
        <f t="shared" si="96"/>
        <v>0</v>
      </c>
      <c r="W140" s="218">
        <f t="shared" si="96"/>
        <v>0</v>
      </c>
      <c r="X140" s="218">
        <f t="shared" si="96"/>
        <v>0</v>
      </c>
      <c r="Y140" s="218">
        <f t="shared" si="96"/>
        <v>0</v>
      </c>
      <c r="Z140" s="218">
        <f t="shared" si="96"/>
        <v>0</v>
      </c>
      <c r="AA140" s="218">
        <f t="shared" si="96"/>
        <v>0</v>
      </c>
      <c r="AB140" s="218">
        <f t="shared" si="96"/>
        <v>0</v>
      </c>
      <c r="AC140" s="218">
        <f t="shared" si="96"/>
        <v>0</v>
      </c>
      <c r="AD140" s="218">
        <f t="shared" si="96"/>
        <v>0</v>
      </c>
      <c r="AE140" s="218">
        <f t="shared" si="96"/>
        <v>0</v>
      </c>
      <c r="AF140" s="218">
        <f t="shared" si="96"/>
        <v>0</v>
      </c>
      <c r="AG140" s="218">
        <f t="shared" si="96"/>
        <v>0</v>
      </c>
      <c r="AH140" s="218">
        <f t="shared" si="96"/>
        <v>0</v>
      </c>
      <c r="AI140" s="218">
        <f t="shared" si="96"/>
        <v>0</v>
      </c>
      <c r="AJ140" s="218">
        <f t="shared" si="96"/>
        <v>0</v>
      </c>
      <c r="AK140" s="222">
        <f>AJ140</f>
        <v>0</v>
      </c>
      <c r="AL140" s="33"/>
      <c r="AM140" s="33"/>
      <c r="AN140" s="9">
        <f>AK140-AL136</f>
        <v>0</v>
      </c>
      <c r="AO140" s="227">
        <v>0</v>
      </c>
      <c r="AP140" s="53" t="str">
        <f t="shared" si="88"/>
        <v>MGS③</v>
      </c>
      <c r="AQ140" s="24" t="str">
        <f t="shared" ref="AQ140:AQ203" si="97">C140</f>
        <v>完成品在庫</v>
      </c>
      <c r="AR140" s="54">
        <f t="shared" si="95"/>
        <v>0</v>
      </c>
      <c r="AT140" s="246" t="s">
        <v>60</v>
      </c>
      <c r="AU140" s="60"/>
      <c r="AV140" s="60"/>
      <c r="AW140" s="60"/>
      <c r="AX140" s="60"/>
      <c r="BD140" s="250">
        <f>MIN(F140:AJ140)</f>
        <v>0</v>
      </c>
    </row>
    <row r="141" spans="1:56" ht="19.5" hidden="1" thickBot="1">
      <c r="A141" s="9">
        <v>1</v>
      </c>
      <c r="B141" s="161" t="s">
        <v>114</v>
      </c>
      <c r="C141" s="101" t="s">
        <v>12</v>
      </c>
      <c r="D141" s="101"/>
      <c r="E141" s="88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98">
        <f>SUM(F141:AJ141)</f>
        <v>0</v>
      </c>
      <c r="AL141" s="198">
        <f>ROUNDUP(AL148/0.92,0)</f>
        <v>0</v>
      </c>
      <c r="AM141" s="198">
        <f>ROUNDUP(AM148/0.92,0)</f>
        <v>0</v>
      </c>
      <c r="AN141" s="251"/>
      <c r="AO141" s="227">
        <v>0</v>
      </c>
      <c r="AP141" s="40" t="str">
        <f>B141</f>
        <v>MGS①T</v>
      </c>
      <c r="AQ141" s="29" t="str">
        <f t="shared" si="97"/>
        <v>素材納入計画</v>
      </c>
      <c r="AR141" s="41">
        <f t="shared" si="95"/>
        <v>0</v>
      </c>
      <c r="AT141" s="247" t="s">
        <v>59</v>
      </c>
      <c r="AU141" s="60"/>
      <c r="AV141" s="60"/>
      <c r="AW141" s="60"/>
      <c r="AX141" s="60"/>
    </row>
    <row r="142" spans="1:56" ht="19.5" hidden="1" thickBot="1">
      <c r="A142" s="9">
        <v>1</v>
      </c>
      <c r="B142" s="65" t="s">
        <v>73</v>
      </c>
      <c r="C142" s="145" t="s">
        <v>125</v>
      </c>
      <c r="D142" s="154"/>
      <c r="E142" s="35"/>
      <c r="F142" s="173">
        <f t="shared" ref="F142:AJ142" si="98">E142+F141-F143</f>
        <v>0</v>
      </c>
      <c r="G142" s="173">
        <f t="shared" si="98"/>
        <v>0</v>
      </c>
      <c r="H142" s="173">
        <f t="shared" si="98"/>
        <v>0</v>
      </c>
      <c r="I142" s="173">
        <f t="shared" si="98"/>
        <v>0</v>
      </c>
      <c r="J142" s="173">
        <f t="shared" si="98"/>
        <v>0</v>
      </c>
      <c r="K142" s="173">
        <f t="shared" si="98"/>
        <v>0</v>
      </c>
      <c r="L142" s="173">
        <f t="shared" si="98"/>
        <v>0</v>
      </c>
      <c r="M142" s="173">
        <f t="shared" si="98"/>
        <v>0</v>
      </c>
      <c r="N142" s="173">
        <f t="shared" si="98"/>
        <v>0</v>
      </c>
      <c r="O142" s="173">
        <f t="shared" si="98"/>
        <v>0</v>
      </c>
      <c r="P142" s="173">
        <f t="shared" si="98"/>
        <v>0</v>
      </c>
      <c r="Q142" s="173">
        <f t="shared" si="98"/>
        <v>0</v>
      </c>
      <c r="R142" s="173">
        <f t="shared" si="98"/>
        <v>0</v>
      </c>
      <c r="S142" s="173">
        <f t="shared" si="98"/>
        <v>0</v>
      </c>
      <c r="T142" s="173">
        <f t="shared" si="98"/>
        <v>0</v>
      </c>
      <c r="U142" s="173">
        <f t="shared" si="98"/>
        <v>0</v>
      </c>
      <c r="V142" s="173">
        <f t="shared" si="98"/>
        <v>0</v>
      </c>
      <c r="W142" s="173">
        <f t="shared" si="98"/>
        <v>0</v>
      </c>
      <c r="X142" s="173">
        <f t="shared" si="98"/>
        <v>0</v>
      </c>
      <c r="Y142" s="173">
        <f t="shared" si="98"/>
        <v>0</v>
      </c>
      <c r="Z142" s="173">
        <f t="shared" si="98"/>
        <v>0</v>
      </c>
      <c r="AA142" s="173">
        <f t="shared" si="98"/>
        <v>0</v>
      </c>
      <c r="AB142" s="173">
        <f t="shared" si="98"/>
        <v>0</v>
      </c>
      <c r="AC142" s="173">
        <f t="shared" si="98"/>
        <v>0</v>
      </c>
      <c r="AD142" s="173">
        <f t="shared" si="98"/>
        <v>0</v>
      </c>
      <c r="AE142" s="173">
        <f t="shared" si="98"/>
        <v>0</v>
      </c>
      <c r="AF142" s="173">
        <f t="shared" si="98"/>
        <v>0</v>
      </c>
      <c r="AG142" s="173">
        <f t="shared" si="98"/>
        <v>0</v>
      </c>
      <c r="AH142" s="173">
        <f t="shared" si="98"/>
        <v>0</v>
      </c>
      <c r="AI142" s="173">
        <f t="shared" si="98"/>
        <v>0</v>
      </c>
      <c r="AJ142" s="173">
        <f t="shared" si="98"/>
        <v>0</v>
      </c>
      <c r="AK142" s="169">
        <f>AJ142</f>
        <v>0</v>
      </c>
      <c r="AL142" s="32"/>
      <c r="AM142" s="32"/>
      <c r="AO142" s="227">
        <v>0</v>
      </c>
      <c r="AP142" s="42" t="str">
        <f t="shared" ref="AP142:AP153" si="99">AP141</f>
        <v>MGS①T</v>
      </c>
      <c r="AQ142" s="14" t="str">
        <f t="shared" si="97"/>
        <v>素材在庫計画</v>
      </c>
      <c r="AR142" s="43">
        <f t="shared" si="95"/>
        <v>0</v>
      </c>
      <c r="AT142" s="246" t="s">
        <v>60</v>
      </c>
      <c r="AU142" s="60"/>
      <c r="AV142" s="60"/>
      <c r="AW142" s="60"/>
      <c r="AX142" s="60"/>
    </row>
    <row r="143" spans="1:56" ht="19.5" hidden="1" thickBot="1">
      <c r="A143" s="9">
        <v>1</v>
      </c>
      <c r="B143" s="26" t="s">
        <v>74</v>
      </c>
      <c r="C143" s="135" t="s">
        <v>14</v>
      </c>
      <c r="D143" s="135"/>
      <c r="E143" s="90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17">
        <f>SUM(E143:AJ143)</f>
        <v>0</v>
      </c>
      <c r="AL143" s="123"/>
      <c r="AM143" s="123"/>
      <c r="AN143" s="211"/>
      <c r="AO143" s="227">
        <v>0</v>
      </c>
      <c r="AP143" s="42" t="str">
        <f t="shared" si="99"/>
        <v>MGS①T</v>
      </c>
      <c r="AQ143" s="16" t="str">
        <f t="shared" si="97"/>
        <v>圧検加工計画</v>
      </c>
      <c r="AR143" s="44">
        <f t="shared" si="95"/>
        <v>0</v>
      </c>
      <c r="AT143" s="248" t="s">
        <v>61</v>
      </c>
      <c r="AU143" s="60"/>
      <c r="AV143" s="60"/>
      <c r="AW143" s="60"/>
      <c r="AX143" s="60"/>
    </row>
    <row r="144" spans="1:56" ht="19.5" hidden="1" thickBot="1">
      <c r="A144" s="9">
        <v>0</v>
      </c>
      <c r="B144" s="23" t="str">
        <f>B143</f>
        <v>NC700</v>
      </c>
      <c r="C144" s="146" t="s">
        <v>15</v>
      </c>
      <c r="D144" s="147">
        <v>0.08</v>
      </c>
      <c r="E144" s="80"/>
      <c r="F144" s="175">
        <f t="shared" ref="F144:AJ144" si="100">ROUND(F143*$D144,0)</f>
        <v>0</v>
      </c>
      <c r="G144" s="175">
        <f t="shared" si="100"/>
        <v>0</v>
      </c>
      <c r="H144" s="175">
        <f t="shared" si="100"/>
        <v>0</v>
      </c>
      <c r="I144" s="175">
        <f t="shared" si="100"/>
        <v>0</v>
      </c>
      <c r="J144" s="175">
        <f t="shared" si="100"/>
        <v>0</v>
      </c>
      <c r="K144" s="175">
        <f t="shared" si="100"/>
        <v>0</v>
      </c>
      <c r="L144" s="175">
        <f t="shared" si="100"/>
        <v>0</v>
      </c>
      <c r="M144" s="175">
        <f t="shared" si="100"/>
        <v>0</v>
      </c>
      <c r="N144" s="175">
        <f t="shared" si="100"/>
        <v>0</v>
      </c>
      <c r="O144" s="175">
        <f t="shared" si="100"/>
        <v>0</v>
      </c>
      <c r="P144" s="175">
        <f t="shared" si="100"/>
        <v>0</v>
      </c>
      <c r="Q144" s="175">
        <f t="shared" si="100"/>
        <v>0</v>
      </c>
      <c r="R144" s="175">
        <f t="shared" si="100"/>
        <v>0</v>
      </c>
      <c r="S144" s="175">
        <f t="shared" si="100"/>
        <v>0</v>
      </c>
      <c r="T144" s="175">
        <f t="shared" si="100"/>
        <v>0</v>
      </c>
      <c r="U144" s="175">
        <f t="shared" si="100"/>
        <v>0</v>
      </c>
      <c r="V144" s="175">
        <f t="shared" si="100"/>
        <v>0</v>
      </c>
      <c r="W144" s="175">
        <f t="shared" si="100"/>
        <v>0</v>
      </c>
      <c r="X144" s="175">
        <f t="shared" si="100"/>
        <v>0</v>
      </c>
      <c r="Y144" s="175">
        <f t="shared" si="100"/>
        <v>0</v>
      </c>
      <c r="Z144" s="175">
        <f t="shared" si="100"/>
        <v>0</v>
      </c>
      <c r="AA144" s="175">
        <f t="shared" si="100"/>
        <v>0</v>
      </c>
      <c r="AB144" s="175">
        <f t="shared" si="100"/>
        <v>0</v>
      </c>
      <c r="AC144" s="175">
        <f t="shared" si="100"/>
        <v>0</v>
      </c>
      <c r="AD144" s="175">
        <f t="shared" si="100"/>
        <v>0</v>
      </c>
      <c r="AE144" s="175">
        <f t="shared" si="100"/>
        <v>0</v>
      </c>
      <c r="AF144" s="175">
        <f t="shared" si="100"/>
        <v>0</v>
      </c>
      <c r="AG144" s="175">
        <f t="shared" si="100"/>
        <v>0</v>
      </c>
      <c r="AH144" s="175">
        <f t="shared" si="100"/>
        <v>0</v>
      </c>
      <c r="AI144" s="175">
        <f t="shared" si="100"/>
        <v>0</v>
      </c>
      <c r="AJ144" s="175">
        <f t="shared" si="100"/>
        <v>0</v>
      </c>
      <c r="AK144" s="128">
        <f>SUM(F144:AJ144)</f>
        <v>0</v>
      </c>
      <c r="AL144" s="32"/>
      <c r="AM144" s="32"/>
      <c r="AO144" s="227">
        <v>0</v>
      </c>
      <c r="AP144" s="42" t="str">
        <f t="shared" si="99"/>
        <v>MGS①T</v>
      </c>
      <c r="AQ144" s="17" t="str">
        <f t="shared" si="97"/>
        <v>一次漏れ数</v>
      </c>
      <c r="AR144" s="45">
        <f t="shared" si="95"/>
        <v>0</v>
      </c>
      <c r="AT144" s="246" t="s">
        <v>60</v>
      </c>
      <c r="AU144" s="60"/>
      <c r="AV144" s="60"/>
      <c r="AW144" s="60"/>
      <c r="AX144" s="60"/>
    </row>
    <row r="145" spans="1:56" ht="19.5" hidden="1" thickBot="1">
      <c r="A145" s="9">
        <v>0</v>
      </c>
      <c r="B145" s="23" t="str">
        <f>B144</f>
        <v>NC700</v>
      </c>
      <c r="C145" s="148" t="s">
        <v>16</v>
      </c>
      <c r="D145" s="149"/>
      <c r="E145" s="66"/>
      <c r="F145" s="176">
        <f t="shared" ref="F145:AJ145" si="101">E145+F144-F146</f>
        <v>0</v>
      </c>
      <c r="G145" s="176">
        <f t="shared" si="101"/>
        <v>0</v>
      </c>
      <c r="H145" s="176">
        <f t="shared" si="101"/>
        <v>0</v>
      </c>
      <c r="I145" s="176">
        <f t="shared" si="101"/>
        <v>0</v>
      </c>
      <c r="J145" s="176">
        <f t="shared" si="101"/>
        <v>0</v>
      </c>
      <c r="K145" s="176">
        <f t="shared" si="101"/>
        <v>0</v>
      </c>
      <c r="L145" s="176">
        <f t="shared" si="101"/>
        <v>0</v>
      </c>
      <c r="M145" s="176">
        <f t="shared" si="101"/>
        <v>0</v>
      </c>
      <c r="N145" s="176">
        <f t="shared" si="101"/>
        <v>0</v>
      </c>
      <c r="O145" s="176">
        <f t="shared" si="101"/>
        <v>0</v>
      </c>
      <c r="P145" s="176">
        <f t="shared" si="101"/>
        <v>0</v>
      </c>
      <c r="Q145" s="176">
        <f t="shared" si="101"/>
        <v>0</v>
      </c>
      <c r="R145" s="176">
        <f t="shared" si="101"/>
        <v>0</v>
      </c>
      <c r="S145" s="176">
        <f t="shared" si="101"/>
        <v>0</v>
      </c>
      <c r="T145" s="176">
        <f t="shared" si="101"/>
        <v>0</v>
      </c>
      <c r="U145" s="176">
        <f t="shared" si="101"/>
        <v>0</v>
      </c>
      <c r="V145" s="176">
        <f t="shared" si="101"/>
        <v>0</v>
      </c>
      <c r="W145" s="176">
        <f t="shared" si="101"/>
        <v>0</v>
      </c>
      <c r="X145" s="176">
        <f t="shared" si="101"/>
        <v>0</v>
      </c>
      <c r="Y145" s="176">
        <f t="shared" si="101"/>
        <v>0</v>
      </c>
      <c r="Z145" s="176">
        <f t="shared" si="101"/>
        <v>0</v>
      </c>
      <c r="AA145" s="176">
        <f t="shared" si="101"/>
        <v>0</v>
      </c>
      <c r="AB145" s="176">
        <f t="shared" si="101"/>
        <v>0</v>
      </c>
      <c r="AC145" s="176">
        <f t="shared" si="101"/>
        <v>0</v>
      </c>
      <c r="AD145" s="176">
        <f t="shared" si="101"/>
        <v>0</v>
      </c>
      <c r="AE145" s="176">
        <f t="shared" si="101"/>
        <v>0</v>
      </c>
      <c r="AF145" s="176">
        <f t="shared" si="101"/>
        <v>0</v>
      </c>
      <c r="AG145" s="176">
        <f t="shared" si="101"/>
        <v>0</v>
      </c>
      <c r="AH145" s="176">
        <f t="shared" si="101"/>
        <v>0</v>
      </c>
      <c r="AI145" s="176">
        <f t="shared" si="101"/>
        <v>0</v>
      </c>
      <c r="AJ145" s="176">
        <f t="shared" si="101"/>
        <v>0</v>
      </c>
      <c r="AK145" s="129">
        <f>AJ145</f>
        <v>0</v>
      </c>
      <c r="AL145" s="32"/>
      <c r="AM145" s="32"/>
      <c r="AO145" s="227">
        <v>0</v>
      </c>
      <c r="AP145" s="42" t="str">
        <f t="shared" si="99"/>
        <v>MGS①T</v>
      </c>
      <c r="AQ145" s="18" t="str">
        <f t="shared" si="97"/>
        <v>一次漏れ在庫</v>
      </c>
      <c r="AR145" s="46">
        <f t="shared" si="95"/>
        <v>0</v>
      </c>
      <c r="AT145" s="246" t="s">
        <v>60</v>
      </c>
      <c r="AU145" s="60"/>
      <c r="AV145" s="60"/>
      <c r="AW145" s="60"/>
      <c r="AX145" s="60"/>
    </row>
    <row r="146" spans="1:56" ht="19.5" hidden="1" thickBot="1">
      <c r="A146" s="9">
        <v>0</v>
      </c>
      <c r="B146" s="23" t="str">
        <f>B145</f>
        <v>NC700</v>
      </c>
      <c r="C146" s="148" t="s">
        <v>17</v>
      </c>
      <c r="D146" s="149"/>
      <c r="E146" s="80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29">
        <f>SUM(F146:AJ146)</f>
        <v>0</v>
      </c>
      <c r="AL146" s="32"/>
      <c r="AM146" s="32"/>
      <c r="AO146" s="227">
        <v>0</v>
      </c>
      <c r="AP146" s="42" t="str">
        <f t="shared" si="99"/>
        <v>MGS①T</v>
      </c>
      <c r="AQ146" s="18" t="str">
        <f t="shared" si="97"/>
        <v>二次圧検計画</v>
      </c>
      <c r="AR146" s="46">
        <f t="shared" si="95"/>
        <v>0</v>
      </c>
      <c r="AT146" s="246" t="s">
        <v>60</v>
      </c>
      <c r="AU146" s="60"/>
      <c r="AV146" s="60"/>
      <c r="AW146" s="60"/>
      <c r="AX146" s="60"/>
    </row>
    <row r="147" spans="1:56" ht="19.5" hidden="1" thickBot="1">
      <c r="A147" s="9">
        <v>0</v>
      </c>
      <c r="B147" s="23" t="str">
        <f>B146</f>
        <v>NC700</v>
      </c>
      <c r="C147" s="150" t="s">
        <v>18</v>
      </c>
      <c r="D147" s="151">
        <v>0.5</v>
      </c>
      <c r="E147" s="81"/>
      <c r="F147" s="177">
        <f t="shared" ref="F147:AJ147" si="102">ROUND(F146*$D147,0)</f>
        <v>0</v>
      </c>
      <c r="G147" s="177">
        <f t="shared" si="102"/>
        <v>0</v>
      </c>
      <c r="H147" s="177">
        <f t="shared" si="102"/>
        <v>0</v>
      </c>
      <c r="I147" s="177">
        <f t="shared" si="102"/>
        <v>0</v>
      </c>
      <c r="J147" s="177">
        <f t="shared" si="102"/>
        <v>0</v>
      </c>
      <c r="K147" s="177">
        <f t="shared" si="102"/>
        <v>0</v>
      </c>
      <c r="L147" s="177">
        <f t="shared" si="102"/>
        <v>0</v>
      </c>
      <c r="M147" s="177">
        <f t="shared" si="102"/>
        <v>0</v>
      </c>
      <c r="N147" s="177">
        <f t="shared" si="102"/>
        <v>0</v>
      </c>
      <c r="O147" s="177">
        <f t="shared" si="102"/>
        <v>0</v>
      </c>
      <c r="P147" s="177">
        <f t="shared" si="102"/>
        <v>0</v>
      </c>
      <c r="Q147" s="177">
        <f t="shared" si="102"/>
        <v>0</v>
      </c>
      <c r="R147" s="177">
        <f t="shared" si="102"/>
        <v>0</v>
      </c>
      <c r="S147" s="177">
        <f t="shared" si="102"/>
        <v>0</v>
      </c>
      <c r="T147" s="177">
        <f t="shared" si="102"/>
        <v>0</v>
      </c>
      <c r="U147" s="177">
        <f t="shared" si="102"/>
        <v>0</v>
      </c>
      <c r="V147" s="177">
        <f t="shared" si="102"/>
        <v>0</v>
      </c>
      <c r="W147" s="177">
        <f t="shared" si="102"/>
        <v>0</v>
      </c>
      <c r="X147" s="177">
        <f t="shared" si="102"/>
        <v>0</v>
      </c>
      <c r="Y147" s="177">
        <f t="shared" si="102"/>
        <v>0</v>
      </c>
      <c r="Z147" s="177">
        <f t="shared" si="102"/>
        <v>0</v>
      </c>
      <c r="AA147" s="177">
        <f t="shared" si="102"/>
        <v>0</v>
      </c>
      <c r="AB147" s="177">
        <f t="shared" si="102"/>
        <v>0</v>
      </c>
      <c r="AC147" s="177">
        <f t="shared" si="102"/>
        <v>0</v>
      </c>
      <c r="AD147" s="177">
        <f t="shared" si="102"/>
        <v>0</v>
      </c>
      <c r="AE147" s="177">
        <f t="shared" si="102"/>
        <v>0</v>
      </c>
      <c r="AF147" s="177">
        <f t="shared" si="102"/>
        <v>0</v>
      </c>
      <c r="AG147" s="177">
        <f t="shared" si="102"/>
        <v>0</v>
      </c>
      <c r="AH147" s="177">
        <f t="shared" si="102"/>
        <v>0</v>
      </c>
      <c r="AI147" s="177">
        <f t="shared" si="102"/>
        <v>0</v>
      </c>
      <c r="AJ147" s="177">
        <f t="shared" si="102"/>
        <v>0</v>
      </c>
      <c r="AK147" s="130">
        <f>SUM(F147:AJ147)</f>
        <v>0</v>
      </c>
      <c r="AL147" s="32"/>
      <c r="AM147" s="32"/>
      <c r="AO147" s="227">
        <v>0</v>
      </c>
      <c r="AP147" s="42" t="str">
        <f t="shared" si="99"/>
        <v>MGS①T</v>
      </c>
      <c r="AQ147" s="14" t="str">
        <f t="shared" si="97"/>
        <v>二次漏れ数（廃却）</v>
      </c>
      <c r="AR147" s="47">
        <f t="shared" si="95"/>
        <v>0</v>
      </c>
      <c r="AT147" s="246" t="s">
        <v>60</v>
      </c>
      <c r="AU147" s="60"/>
      <c r="AV147" s="60"/>
      <c r="AW147" s="60"/>
      <c r="AX147" s="60"/>
    </row>
    <row r="148" spans="1:56" ht="19.5" hidden="1" thickBot="1">
      <c r="A148" s="9">
        <v>1</v>
      </c>
      <c r="B148" s="37" t="s">
        <v>25</v>
      </c>
      <c r="C148" s="135" t="s">
        <v>19</v>
      </c>
      <c r="D148" s="136">
        <f>1-D144</f>
        <v>0.92</v>
      </c>
      <c r="E148" s="90"/>
      <c r="F148" s="174">
        <f t="shared" ref="F148:AJ148" si="103">(F143-F144)+(F146-F147)</f>
        <v>0</v>
      </c>
      <c r="G148" s="174">
        <f t="shared" si="103"/>
        <v>0</v>
      </c>
      <c r="H148" s="174">
        <f t="shared" si="103"/>
        <v>0</v>
      </c>
      <c r="I148" s="174">
        <f t="shared" si="103"/>
        <v>0</v>
      </c>
      <c r="J148" s="174">
        <f t="shared" si="103"/>
        <v>0</v>
      </c>
      <c r="K148" s="174">
        <f t="shared" si="103"/>
        <v>0</v>
      </c>
      <c r="L148" s="174">
        <f t="shared" si="103"/>
        <v>0</v>
      </c>
      <c r="M148" s="174">
        <f t="shared" si="103"/>
        <v>0</v>
      </c>
      <c r="N148" s="174">
        <f t="shared" si="103"/>
        <v>0</v>
      </c>
      <c r="O148" s="174">
        <f t="shared" si="103"/>
        <v>0</v>
      </c>
      <c r="P148" s="174">
        <f t="shared" si="103"/>
        <v>0</v>
      </c>
      <c r="Q148" s="174">
        <f t="shared" si="103"/>
        <v>0</v>
      </c>
      <c r="R148" s="174">
        <f t="shared" si="103"/>
        <v>0</v>
      </c>
      <c r="S148" s="174">
        <f t="shared" si="103"/>
        <v>0</v>
      </c>
      <c r="T148" s="174">
        <f t="shared" si="103"/>
        <v>0</v>
      </c>
      <c r="U148" s="174">
        <f t="shared" si="103"/>
        <v>0</v>
      </c>
      <c r="V148" s="174">
        <f t="shared" si="103"/>
        <v>0</v>
      </c>
      <c r="W148" s="174">
        <f t="shared" si="103"/>
        <v>0</v>
      </c>
      <c r="X148" s="174">
        <f t="shared" si="103"/>
        <v>0</v>
      </c>
      <c r="Y148" s="174">
        <f t="shared" si="103"/>
        <v>0</v>
      </c>
      <c r="Z148" s="174">
        <f t="shared" si="103"/>
        <v>0</v>
      </c>
      <c r="AA148" s="174">
        <f t="shared" si="103"/>
        <v>0</v>
      </c>
      <c r="AB148" s="174">
        <f t="shared" si="103"/>
        <v>0</v>
      </c>
      <c r="AC148" s="174">
        <f t="shared" si="103"/>
        <v>0</v>
      </c>
      <c r="AD148" s="174">
        <f t="shared" si="103"/>
        <v>0</v>
      </c>
      <c r="AE148" s="174">
        <f t="shared" si="103"/>
        <v>0</v>
      </c>
      <c r="AF148" s="174">
        <f t="shared" si="103"/>
        <v>0</v>
      </c>
      <c r="AG148" s="174">
        <f t="shared" si="103"/>
        <v>0</v>
      </c>
      <c r="AH148" s="174">
        <f t="shared" si="103"/>
        <v>0</v>
      </c>
      <c r="AI148" s="174">
        <f t="shared" si="103"/>
        <v>0</v>
      </c>
      <c r="AJ148" s="174">
        <f t="shared" si="103"/>
        <v>0</v>
      </c>
      <c r="AK148" s="117">
        <f>SUM(E148:AJ148)</f>
        <v>0</v>
      </c>
      <c r="AL148" s="82">
        <f>ROUNDUP(AY148*1.2,0)</f>
        <v>0</v>
      </c>
      <c r="AM148" s="82">
        <f>ROUNDUP(AZ148*1.2,0)</f>
        <v>0</v>
      </c>
      <c r="AN148" s="211"/>
      <c r="AO148" s="227">
        <v>0</v>
      </c>
      <c r="AP148" s="42" t="str">
        <f t="shared" si="99"/>
        <v>MGS①T</v>
      </c>
      <c r="AQ148" s="11" t="str">
        <f t="shared" si="97"/>
        <v>Ｌ３加工計画</v>
      </c>
      <c r="AR148" s="48">
        <f t="shared" si="95"/>
        <v>0</v>
      </c>
      <c r="AT148" s="248" t="s">
        <v>61</v>
      </c>
      <c r="AU148" s="60"/>
      <c r="AV148" s="60"/>
      <c r="AW148" s="60"/>
      <c r="AX148" s="60"/>
      <c r="AY148" s="12">
        <f>AY382</f>
        <v>0</v>
      </c>
      <c r="AZ148" s="12">
        <f>AZ382</f>
        <v>0</v>
      </c>
    </row>
    <row r="149" spans="1:56" ht="19.5" hidden="1" thickBot="1">
      <c r="A149" s="9">
        <v>1</v>
      </c>
      <c r="B149" s="25" t="s">
        <v>37</v>
      </c>
      <c r="C149" s="109" t="s">
        <v>20</v>
      </c>
      <c r="D149" s="109"/>
      <c r="E149" s="77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04">
        <f>SUM(F149:AJ149)</f>
        <v>0</v>
      </c>
      <c r="AL149" s="112"/>
      <c r="AM149" s="112"/>
      <c r="AN149" s="207"/>
      <c r="AO149" s="227">
        <v>0</v>
      </c>
      <c r="AP149" s="42" t="str">
        <f t="shared" si="99"/>
        <v>MGS①T</v>
      </c>
      <c r="AQ149" s="19" t="str">
        <f t="shared" si="97"/>
        <v>組立計画</v>
      </c>
      <c r="AR149" s="49">
        <f t="shared" si="95"/>
        <v>0</v>
      </c>
      <c r="AT149" s="63" t="s">
        <v>62</v>
      </c>
      <c r="AU149" s="61"/>
      <c r="AV149" s="61"/>
      <c r="AW149" s="61"/>
      <c r="AX149" s="61"/>
    </row>
    <row r="150" spans="1:56" ht="19.5" hidden="1" thickBot="1">
      <c r="A150" s="9">
        <v>1</v>
      </c>
      <c r="B150" s="25" t="s">
        <v>38</v>
      </c>
      <c r="C150" s="111" t="s">
        <v>66</v>
      </c>
      <c r="D150" s="111"/>
      <c r="E150" s="74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07">
        <f>SUM(F150:AJ150)</f>
        <v>0</v>
      </c>
      <c r="AL150" s="75"/>
      <c r="AM150" s="75"/>
      <c r="AN150" s="207"/>
      <c r="AO150" s="227">
        <v>0</v>
      </c>
      <c r="AP150" s="42" t="str">
        <f t="shared" si="99"/>
        <v>MGS①T</v>
      </c>
      <c r="AQ150" s="20" t="str">
        <f t="shared" si="97"/>
        <v>ＳＰ</v>
      </c>
      <c r="AR150" s="50">
        <f t="shared" si="95"/>
        <v>0</v>
      </c>
      <c r="AT150" s="63" t="s">
        <v>62</v>
      </c>
      <c r="AU150" s="61"/>
      <c r="AV150" s="61"/>
      <c r="AW150" s="61"/>
      <c r="AX150" s="61"/>
    </row>
    <row r="151" spans="1:56" ht="19.5" hidden="1" thickBot="1">
      <c r="A151" s="9">
        <v>1</v>
      </c>
      <c r="B151" s="13" t="s">
        <v>46</v>
      </c>
      <c r="C151" s="152" t="s">
        <v>21</v>
      </c>
      <c r="D151" s="152"/>
      <c r="E151" s="67"/>
      <c r="F151" s="180">
        <f t="shared" ref="F151:AJ151" si="104">SUBTOTAL(9,L149:L150)</f>
        <v>0</v>
      </c>
      <c r="G151" s="180">
        <f t="shared" si="104"/>
        <v>0</v>
      </c>
      <c r="H151" s="180">
        <f t="shared" si="104"/>
        <v>0</v>
      </c>
      <c r="I151" s="180">
        <f t="shared" si="104"/>
        <v>0</v>
      </c>
      <c r="J151" s="180">
        <f t="shared" si="104"/>
        <v>0</v>
      </c>
      <c r="K151" s="180">
        <f t="shared" si="104"/>
        <v>0</v>
      </c>
      <c r="L151" s="180">
        <f t="shared" si="104"/>
        <v>0</v>
      </c>
      <c r="M151" s="180">
        <f t="shared" si="104"/>
        <v>0</v>
      </c>
      <c r="N151" s="180">
        <f t="shared" si="104"/>
        <v>0</v>
      </c>
      <c r="O151" s="180">
        <f t="shared" si="104"/>
        <v>0</v>
      </c>
      <c r="P151" s="180">
        <f t="shared" si="104"/>
        <v>0</v>
      </c>
      <c r="Q151" s="180">
        <f t="shared" si="104"/>
        <v>0</v>
      </c>
      <c r="R151" s="180">
        <f t="shared" si="104"/>
        <v>0</v>
      </c>
      <c r="S151" s="180">
        <f t="shared" si="104"/>
        <v>0</v>
      </c>
      <c r="T151" s="180">
        <f t="shared" si="104"/>
        <v>0</v>
      </c>
      <c r="U151" s="180">
        <f t="shared" si="104"/>
        <v>0</v>
      </c>
      <c r="V151" s="180">
        <f t="shared" si="104"/>
        <v>0</v>
      </c>
      <c r="W151" s="180">
        <f t="shared" si="104"/>
        <v>0</v>
      </c>
      <c r="X151" s="180">
        <f t="shared" si="104"/>
        <v>0</v>
      </c>
      <c r="Y151" s="180">
        <f t="shared" si="104"/>
        <v>0</v>
      </c>
      <c r="Z151" s="180">
        <f t="shared" si="104"/>
        <v>0</v>
      </c>
      <c r="AA151" s="180">
        <f t="shared" si="104"/>
        <v>0</v>
      </c>
      <c r="AB151" s="180">
        <f t="shared" si="104"/>
        <v>0</v>
      </c>
      <c r="AC151" s="180">
        <f t="shared" si="104"/>
        <v>0</v>
      </c>
      <c r="AD151" s="180">
        <f t="shared" si="104"/>
        <v>0</v>
      </c>
      <c r="AE151" s="180">
        <f t="shared" si="104"/>
        <v>0</v>
      </c>
      <c r="AF151" s="180">
        <f t="shared" si="104"/>
        <v>0</v>
      </c>
      <c r="AG151" s="180">
        <f t="shared" si="104"/>
        <v>0</v>
      </c>
      <c r="AH151" s="180">
        <f t="shared" si="104"/>
        <v>0</v>
      </c>
      <c r="AI151" s="180">
        <f t="shared" si="104"/>
        <v>0</v>
      </c>
      <c r="AJ151" s="180">
        <f t="shared" si="104"/>
        <v>0</v>
      </c>
      <c r="AK151" s="131">
        <f>SUM(F151:AJ151)</f>
        <v>0</v>
      </c>
      <c r="AL151" s="32"/>
      <c r="AM151" s="32"/>
      <c r="AO151" s="227">
        <v>0</v>
      </c>
      <c r="AP151" s="42" t="str">
        <f t="shared" si="99"/>
        <v>MGS①T</v>
      </c>
      <c r="AQ151" s="21" t="str">
        <f t="shared" si="97"/>
        <v>解体</v>
      </c>
      <c r="AR151" s="51">
        <f t="shared" si="95"/>
        <v>0</v>
      </c>
      <c r="AT151" s="246" t="s">
        <v>60</v>
      </c>
      <c r="AU151" s="61"/>
      <c r="AV151" s="61"/>
      <c r="AW151" s="61"/>
      <c r="AX151" s="61"/>
    </row>
    <row r="152" spans="1:56" ht="19.5" hidden="1" thickBot="1">
      <c r="A152" s="9">
        <v>1</v>
      </c>
      <c r="B152" s="30" t="s">
        <v>53</v>
      </c>
      <c r="C152" s="153" t="s">
        <v>22</v>
      </c>
      <c r="D152" s="153"/>
      <c r="E152" s="68"/>
      <c r="F152" s="181">
        <f t="shared" ref="F152:AJ152" si="105">E152+F148-F151</f>
        <v>0</v>
      </c>
      <c r="G152" s="181">
        <f t="shared" si="105"/>
        <v>0</v>
      </c>
      <c r="H152" s="181">
        <f t="shared" si="105"/>
        <v>0</v>
      </c>
      <c r="I152" s="181">
        <f t="shared" si="105"/>
        <v>0</v>
      </c>
      <c r="J152" s="181">
        <f t="shared" si="105"/>
        <v>0</v>
      </c>
      <c r="K152" s="181">
        <f t="shared" si="105"/>
        <v>0</v>
      </c>
      <c r="L152" s="181">
        <f t="shared" si="105"/>
        <v>0</v>
      </c>
      <c r="M152" s="181">
        <f t="shared" si="105"/>
        <v>0</v>
      </c>
      <c r="N152" s="181">
        <f t="shared" si="105"/>
        <v>0</v>
      </c>
      <c r="O152" s="181">
        <f t="shared" si="105"/>
        <v>0</v>
      </c>
      <c r="P152" s="181">
        <f t="shared" si="105"/>
        <v>0</v>
      </c>
      <c r="Q152" s="181">
        <f t="shared" si="105"/>
        <v>0</v>
      </c>
      <c r="R152" s="181">
        <f t="shared" si="105"/>
        <v>0</v>
      </c>
      <c r="S152" s="181">
        <f t="shared" si="105"/>
        <v>0</v>
      </c>
      <c r="T152" s="181">
        <f t="shared" si="105"/>
        <v>0</v>
      </c>
      <c r="U152" s="181">
        <f t="shared" si="105"/>
        <v>0</v>
      </c>
      <c r="V152" s="181">
        <f t="shared" si="105"/>
        <v>0</v>
      </c>
      <c r="W152" s="181">
        <f t="shared" si="105"/>
        <v>0</v>
      </c>
      <c r="X152" s="181">
        <f t="shared" si="105"/>
        <v>0</v>
      </c>
      <c r="Y152" s="181">
        <f t="shared" si="105"/>
        <v>0</v>
      </c>
      <c r="Z152" s="181">
        <f t="shared" si="105"/>
        <v>0</v>
      </c>
      <c r="AA152" s="181">
        <f t="shared" si="105"/>
        <v>0</v>
      </c>
      <c r="AB152" s="181">
        <f t="shared" si="105"/>
        <v>0</v>
      </c>
      <c r="AC152" s="181">
        <f t="shared" si="105"/>
        <v>0</v>
      </c>
      <c r="AD152" s="181">
        <f t="shared" si="105"/>
        <v>0</v>
      </c>
      <c r="AE152" s="181">
        <f t="shared" si="105"/>
        <v>0</v>
      </c>
      <c r="AF152" s="181">
        <f t="shared" si="105"/>
        <v>0</v>
      </c>
      <c r="AG152" s="181">
        <f t="shared" si="105"/>
        <v>0</v>
      </c>
      <c r="AH152" s="181">
        <f t="shared" si="105"/>
        <v>0</v>
      </c>
      <c r="AI152" s="181">
        <f t="shared" si="105"/>
        <v>0</v>
      </c>
      <c r="AJ152" s="181">
        <f t="shared" si="105"/>
        <v>0</v>
      </c>
      <c r="AK152" s="132"/>
      <c r="AL152" s="32"/>
      <c r="AM152" s="32"/>
      <c r="AO152" s="227">
        <v>0</v>
      </c>
      <c r="AP152" s="42" t="str">
        <f t="shared" si="99"/>
        <v>MGS①T</v>
      </c>
      <c r="AQ152" s="22" t="str">
        <f t="shared" si="97"/>
        <v>解体在庫</v>
      </c>
      <c r="AR152" s="52">
        <f t="shared" si="95"/>
        <v>0</v>
      </c>
      <c r="AT152" s="246" t="s">
        <v>60</v>
      </c>
      <c r="AU152" s="61"/>
      <c r="AV152" s="61"/>
      <c r="AW152" s="61"/>
      <c r="AX152" s="61"/>
    </row>
    <row r="153" spans="1:56" ht="19.5" hidden="1" thickBot="1">
      <c r="A153" s="9">
        <v>1</v>
      </c>
      <c r="B153" s="30" t="s">
        <v>54</v>
      </c>
      <c r="C153" s="270" t="s">
        <v>23</v>
      </c>
      <c r="D153" s="270"/>
      <c r="E153" s="215"/>
      <c r="F153" s="216">
        <f t="shared" ref="F153:AJ153" si="106">E153+F148-F149-F150</f>
        <v>0</v>
      </c>
      <c r="G153" s="216">
        <f t="shared" si="106"/>
        <v>0</v>
      </c>
      <c r="H153" s="216">
        <f t="shared" si="106"/>
        <v>0</v>
      </c>
      <c r="I153" s="216">
        <f t="shared" si="106"/>
        <v>0</v>
      </c>
      <c r="J153" s="216">
        <f t="shared" si="106"/>
        <v>0</v>
      </c>
      <c r="K153" s="216">
        <f t="shared" si="106"/>
        <v>0</v>
      </c>
      <c r="L153" s="216">
        <f t="shared" si="106"/>
        <v>0</v>
      </c>
      <c r="M153" s="216">
        <f t="shared" si="106"/>
        <v>0</v>
      </c>
      <c r="N153" s="216">
        <f t="shared" si="106"/>
        <v>0</v>
      </c>
      <c r="O153" s="216">
        <f t="shared" si="106"/>
        <v>0</v>
      </c>
      <c r="P153" s="216">
        <f t="shared" si="106"/>
        <v>0</v>
      </c>
      <c r="Q153" s="216">
        <f t="shared" si="106"/>
        <v>0</v>
      </c>
      <c r="R153" s="216">
        <f t="shared" si="106"/>
        <v>0</v>
      </c>
      <c r="S153" s="216">
        <f t="shared" si="106"/>
        <v>0</v>
      </c>
      <c r="T153" s="216">
        <f t="shared" si="106"/>
        <v>0</v>
      </c>
      <c r="U153" s="216">
        <f t="shared" si="106"/>
        <v>0</v>
      </c>
      <c r="V153" s="216">
        <f t="shared" si="106"/>
        <v>0</v>
      </c>
      <c r="W153" s="216">
        <f t="shared" si="106"/>
        <v>0</v>
      </c>
      <c r="X153" s="216">
        <f t="shared" si="106"/>
        <v>0</v>
      </c>
      <c r="Y153" s="216">
        <f t="shared" si="106"/>
        <v>0</v>
      </c>
      <c r="Z153" s="216">
        <f t="shared" si="106"/>
        <v>0</v>
      </c>
      <c r="AA153" s="216">
        <f t="shared" si="106"/>
        <v>0</v>
      </c>
      <c r="AB153" s="216">
        <f t="shared" si="106"/>
        <v>0</v>
      </c>
      <c r="AC153" s="216">
        <f t="shared" si="106"/>
        <v>0</v>
      </c>
      <c r="AD153" s="216">
        <f t="shared" si="106"/>
        <v>0</v>
      </c>
      <c r="AE153" s="216">
        <f t="shared" si="106"/>
        <v>0</v>
      </c>
      <c r="AF153" s="216">
        <f t="shared" si="106"/>
        <v>0</v>
      </c>
      <c r="AG153" s="216">
        <f t="shared" si="106"/>
        <v>0</v>
      </c>
      <c r="AH153" s="216">
        <f t="shared" si="106"/>
        <v>0</v>
      </c>
      <c r="AI153" s="216">
        <f t="shared" si="106"/>
        <v>0</v>
      </c>
      <c r="AJ153" s="216">
        <f t="shared" si="106"/>
        <v>0</v>
      </c>
      <c r="AK153" s="221">
        <f>AJ153</f>
        <v>0</v>
      </c>
      <c r="AL153" s="32"/>
      <c r="AM153" s="32"/>
      <c r="AN153" s="9">
        <f>AK153-AL149</f>
        <v>0</v>
      </c>
      <c r="AO153" s="227">
        <v>0</v>
      </c>
      <c r="AP153" s="53" t="str">
        <f t="shared" si="99"/>
        <v>MGS①T</v>
      </c>
      <c r="AQ153" s="24" t="str">
        <f t="shared" si="97"/>
        <v>完成品在庫</v>
      </c>
      <c r="AR153" s="54">
        <f t="shared" si="95"/>
        <v>0</v>
      </c>
      <c r="AT153" s="246" t="s">
        <v>60</v>
      </c>
      <c r="AU153" s="61"/>
      <c r="AV153" s="61"/>
      <c r="AW153" s="61"/>
      <c r="AX153" s="61"/>
      <c r="BD153" s="250">
        <f>MIN(F153:AJ153)</f>
        <v>0</v>
      </c>
    </row>
    <row r="154" spans="1:56" ht="19.5" hidden="1" thickBot="1">
      <c r="A154" s="9">
        <v>1</v>
      </c>
      <c r="B154" s="84" t="s">
        <v>115</v>
      </c>
      <c r="C154" s="101" t="s">
        <v>12</v>
      </c>
      <c r="D154" s="101"/>
      <c r="E154" s="88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98">
        <f>SUM(F154:AJ154)</f>
        <v>0</v>
      </c>
      <c r="AL154" s="96">
        <f>ROUNDUP(AL161/0.92,0)</f>
        <v>0</v>
      </c>
      <c r="AM154" s="96">
        <f>ROUNDUP(AM161/0.92,0)</f>
        <v>0</v>
      </c>
      <c r="AN154" s="251"/>
      <c r="AO154" s="227">
        <v>0</v>
      </c>
      <c r="AP154" s="40" t="str">
        <f>B154</f>
        <v>MGS②T</v>
      </c>
      <c r="AQ154" s="29" t="str">
        <f t="shared" si="97"/>
        <v>素材納入計画</v>
      </c>
      <c r="AR154" s="41">
        <f t="shared" si="95"/>
        <v>0</v>
      </c>
      <c r="AT154" s="247" t="s">
        <v>59</v>
      </c>
      <c r="AU154" s="61"/>
      <c r="AV154" s="61"/>
      <c r="AW154" s="61"/>
      <c r="AX154" s="61"/>
    </row>
    <row r="155" spans="1:56" ht="19.5" hidden="1" thickBot="1">
      <c r="A155" s="9">
        <v>1</v>
      </c>
      <c r="B155" s="13" t="s">
        <v>24</v>
      </c>
      <c r="C155" s="145" t="s">
        <v>125</v>
      </c>
      <c r="D155" s="154"/>
      <c r="E155" s="35"/>
      <c r="F155" s="173">
        <f t="shared" ref="F155:AJ155" si="107">E155+F154-F156</f>
        <v>0</v>
      </c>
      <c r="G155" s="173">
        <f t="shared" si="107"/>
        <v>0</v>
      </c>
      <c r="H155" s="173">
        <f t="shared" si="107"/>
        <v>0</v>
      </c>
      <c r="I155" s="173">
        <f t="shared" si="107"/>
        <v>0</v>
      </c>
      <c r="J155" s="173">
        <f t="shared" si="107"/>
        <v>0</v>
      </c>
      <c r="K155" s="173">
        <f t="shared" si="107"/>
        <v>0</v>
      </c>
      <c r="L155" s="173">
        <f t="shared" si="107"/>
        <v>0</v>
      </c>
      <c r="M155" s="173">
        <f t="shared" si="107"/>
        <v>0</v>
      </c>
      <c r="N155" s="173">
        <f t="shared" si="107"/>
        <v>0</v>
      </c>
      <c r="O155" s="173">
        <f t="shared" si="107"/>
        <v>0</v>
      </c>
      <c r="P155" s="173">
        <f t="shared" si="107"/>
        <v>0</v>
      </c>
      <c r="Q155" s="173">
        <f t="shared" si="107"/>
        <v>0</v>
      </c>
      <c r="R155" s="173">
        <f t="shared" si="107"/>
        <v>0</v>
      </c>
      <c r="S155" s="173">
        <f t="shared" si="107"/>
        <v>0</v>
      </c>
      <c r="T155" s="173">
        <f t="shared" si="107"/>
        <v>0</v>
      </c>
      <c r="U155" s="173">
        <f t="shared" si="107"/>
        <v>0</v>
      </c>
      <c r="V155" s="173">
        <f t="shared" si="107"/>
        <v>0</v>
      </c>
      <c r="W155" s="173">
        <f t="shared" si="107"/>
        <v>0</v>
      </c>
      <c r="X155" s="173">
        <f t="shared" si="107"/>
        <v>0</v>
      </c>
      <c r="Y155" s="173">
        <f t="shared" si="107"/>
        <v>0</v>
      </c>
      <c r="Z155" s="173">
        <f t="shared" si="107"/>
        <v>0</v>
      </c>
      <c r="AA155" s="173">
        <f t="shared" si="107"/>
        <v>0</v>
      </c>
      <c r="AB155" s="173">
        <f t="shared" si="107"/>
        <v>0</v>
      </c>
      <c r="AC155" s="173">
        <f t="shared" si="107"/>
        <v>0</v>
      </c>
      <c r="AD155" s="173">
        <f t="shared" si="107"/>
        <v>0</v>
      </c>
      <c r="AE155" s="173">
        <f t="shared" si="107"/>
        <v>0</v>
      </c>
      <c r="AF155" s="173">
        <f t="shared" si="107"/>
        <v>0</v>
      </c>
      <c r="AG155" s="173">
        <f t="shared" si="107"/>
        <v>0</v>
      </c>
      <c r="AH155" s="173">
        <f t="shared" si="107"/>
        <v>0</v>
      </c>
      <c r="AI155" s="173">
        <f t="shared" si="107"/>
        <v>0</v>
      </c>
      <c r="AJ155" s="173">
        <f t="shared" si="107"/>
        <v>0</v>
      </c>
      <c r="AK155" s="169">
        <f>AJ155</f>
        <v>0</v>
      </c>
      <c r="AL155" s="32"/>
      <c r="AM155" s="32"/>
      <c r="AO155" s="227">
        <v>0</v>
      </c>
      <c r="AP155" s="42" t="str">
        <f t="shared" ref="AP155:AP166" si="108">AP154</f>
        <v>MGS②T</v>
      </c>
      <c r="AQ155" s="14" t="str">
        <f t="shared" si="97"/>
        <v>素材在庫計画</v>
      </c>
      <c r="AR155" s="43">
        <f t="shared" si="95"/>
        <v>0</v>
      </c>
      <c r="AT155" s="246" t="s">
        <v>60</v>
      </c>
      <c r="AU155" s="61"/>
      <c r="AV155" s="61"/>
      <c r="AW155" s="61"/>
      <c r="AX155" s="61"/>
    </row>
    <row r="156" spans="1:56" ht="19.5" hidden="1" thickBot="1">
      <c r="A156" s="9">
        <v>1</v>
      </c>
      <c r="B156" s="26" t="s">
        <v>74</v>
      </c>
      <c r="C156" s="135" t="s">
        <v>14</v>
      </c>
      <c r="D156" s="135"/>
      <c r="E156" s="90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17">
        <f>SUM(E156:AJ156)</f>
        <v>0</v>
      </c>
      <c r="AL156" s="123"/>
      <c r="AM156" s="123"/>
      <c r="AN156" s="211"/>
      <c r="AO156" s="227">
        <v>0</v>
      </c>
      <c r="AP156" s="42" t="str">
        <f t="shared" si="108"/>
        <v>MGS②T</v>
      </c>
      <c r="AQ156" s="16" t="str">
        <f t="shared" si="97"/>
        <v>圧検加工計画</v>
      </c>
      <c r="AR156" s="44">
        <f t="shared" si="95"/>
        <v>0</v>
      </c>
      <c r="AT156" s="248" t="s">
        <v>61</v>
      </c>
      <c r="AU156" s="60"/>
      <c r="AV156" s="60"/>
      <c r="AW156" s="60"/>
      <c r="AX156" s="60"/>
    </row>
    <row r="157" spans="1:56" ht="19.5" hidden="1" thickBot="1">
      <c r="A157" s="9">
        <v>0</v>
      </c>
      <c r="B157" s="23" t="str">
        <f>B156</f>
        <v>NC700</v>
      </c>
      <c r="C157" s="146" t="s">
        <v>15</v>
      </c>
      <c r="D157" s="147">
        <v>0.08</v>
      </c>
      <c r="E157" s="80"/>
      <c r="F157" s="175">
        <f t="shared" ref="F157:AJ157" si="109">ROUND(F156*$D157,0)</f>
        <v>0</v>
      </c>
      <c r="G157" s="175">
        <f t="shared" si="109"/>
        <v>0</v>
      </c>
      <c r="H157" s="175">
        <f t="shared" si="109"/>
        <v>0</v>
      </c>
      <c r="I157" s="175">
        <f t="shared" si="109"/>
        <v>0</v>
      </c>
      <c r="J157" s="175">
        <f t="shared" si="109"/>
        <v>0</v>
      </c>
      <c r="K157" s="175">
        <f t="shared" si="109"/>
        <v>0</v>
      </c>
      <c r="L157" s="175">
        <f t="shared" si="109"/>
        <v>0</v>
      </c>
      <c r="M157" s="175">
        <f t="shared" si="109"/>
        <v>0</v>
      </c>
      <c r="N157" s="175">
        <f t="shared" si="109"/>
        <v>0</v>
      </c>
      <c r="O157" s="175">
        <f t="shared" si="109"/>
        <v>0</v>
      </c>
      <c r="P157" s="175">
        <f t="shared" si="109"/>
        <v>0</v>
      </c>
      <c r="Q157" s="175">
        <f t="shared" si="109"/>
        <v>0</v>
      </c>
      <c r="R157" s="175">
        <f t="shared" si="109"/>
        <v>0</v>
      </c>
      <c r="S157" s="175">
        <f t="shared" si="109"/>
        <v>0</v>
      </c>
      <c r="T157" s="175">
        <f t="shared" si="109"/>
        <v>0</v>
      </c>
      <c r="U157" s="175">
        <f t="shared" si="109"/>
        <v>0</v>
      </c>
      <c r="V157" s="175">
        <f t="shared" si="109"/>
        <v>0</v>
      </c>
      <c r="W157" s="175">
        <f t="shared" si="109"/>
        <v>0</v>
      </c>
      <c r="X157" s="175">
        <f t="shared" si="109"/>
        <v>0</v>
      </c>
      <c r="Y157" s="175">
        <f t="shared" si="109"/>
        <v>0</v>
      </c>
      <c r="Z157" s="175">
        <f t="shared" si="109"/>
        <v>0</v>
      </c>
      <c r="AA157" s="175">
        <f t="shared" si="109"/>
        <v>0</v>
      </c>
      <c r="AB157" s="175">
        <f t="shared" si="109"/>
        <v>0</v>
      </c>
      <c r="AC157" s="175">
        <f t="shared" si="109"/>
        <v>0</v>
      </c>
      <c r="AD157" s="175">
        <f t="shared" si="109"/>
        <v>0</v>
      </c>
      <c r="AE157" s="175">
        <f t="shared" si="109"/>
        <v>0</v>
      </c>
      <c r="AF157" s="175">
        <f t="shared" si="109"/>
        <v>0</v>
      </c>
      <c r="AG157" s="175">
        <f t="shared" si="109"/>
        <v>0</v>
      </c>
      <c r="AH157" s="175">
        <f t="shared" si="109"/>
        <v>0</v>
      </c>
      <c r="AI157" s="175">
        <f t="shared" si="109"/>
        <v>0</v>
      </c>
      <c r="AJ157" s="175">
        <f t="shared" si="109"/>
        <v>0</v>
      </c>
      <c r="AK157" s="128">
        <f>SUM(F157:AJ157)</f>
        <v>0</v>
      </c>
      <c r="AL157" s="32"/>
      <c r="AM157" s="32"/>
      <c r="AO157" s="227">
        <v>0</v>
      </c>
      <c r="AP157" s="42" t="str">
        <f t="shared" si="108"/>
        <v>MGS②T</v>
      </c>
      <c r="AQ157" s="17" t="str">
        <f t="shared" si="97"/>
        <v>一次漏れ数</v>
      </c>
      <c r="AR157" s="45">
        <f t="shared" si="95"/>
        <v>0</v>
      </c>
      <c r="AT157" s="246" t="s">
        <v>60</v>
      </c>
      <c r="AU157" s="60"/>
      <c r="AV157" s="60"/>
      <c r="AW157" s="60"/>
      <c r="AX157" s="60"/>
    </row>
    <row r="158" spans="1:56" ht="19.5" hidden="1" thickBot="1">
      <c r="A158" s="9">
        <v>0</v>
      </c>
      <c r="B158" s="23" t="str">
        <f>B157</f>
        <v>NC700</v>
      </c>
      <c r="C158" s="148" t="s">
        <v>16</v>
      </c>
      <c r="D158" s="149"/>
      <c r="E158" s="66"/>
      <c r="F158" s="176">
        <f t="shared" ref="F158:AJ158" si="110">E158+F157-F159</f>
        <v>0</v>
      </c>
      <c r="G158" s="176">
        <f t="shared" si="110"/>
        <v>0</v>
      </c>
      <c r="H158" s="176">
        <f t="shared" si="110"/>
        <v>0</v>
      </c>
      <c r="I158" s="176">
        <f t="shared" si="110"/>
        <v>0</v>
      </c>
      <c r="J158" s="176">
        <f t="shared" si="110"/>
        <v>0</v>
      </c>
      <c r="K158" s="176">
        <f t="shared" si="110"/>
        <v>0</v>
      </c>
      <c r="L158" s="176">
        <f t="shared" si="110"/>
        <v>0</v>
      </c>
      <c r="M158" s="176">
        <f t="shared" si="110"/>
        <v>0</v>
      </c>
      <c r="N158" s="176">
        <f t="shared" si="110"/>
        <v>0</v>
      </c>
      <c r="O158" s="176">
        <f t="shared" si="110"/>
        <v>0</v>
      </c>
      <c r="P158" s="176">
        <f t="shared" si="110"/>
        <v>0</v>
      </c>
      <c r="Q158" s="176">
        <f t="shared" si="110"/>
        <v>0</v>
      </c>
      <c r="R158" s="176">
        <f t="shared" si="110"/>
        <v>0</v>
      </c>
      <c r="S158" s="176">
        <f t="shared" si="110"/>
        <v>0</v>
      </c>
      <c r="T158" s="176">
        <f t="shared" si="110"/>
        <v>0</v>
      </c>
      <c r="U158" s="176">
        <f t="shared" si="110"/>
        <v>0</v>
      </c>
      <c r="V158" s="176">
        <f t="shared" si="110"/>
        <v>0</v>
      </c>
      <c r="W158" s="176">
        <f t="shared" si="110"/>
        <v>0</v>
      </c>
      <c r="X158" s="176">
        <f t="shared" si="110"/>
        <v>0</v>
      </c>
      <c r="Y158" s="176">
        <f t="shared" si="110"/>
        <v>0</v>
      </c>
      <c r="Z158" s="176">
        <f t="shared" si="110"/>
        <v>0</v>
      </c>
      <c r="AA158" s="176">
        <f t="shared" si="110"/>
        <v>0</v>
      </c>
      <c r="AB158" s="176">
        <f t="shared" si="110"/>
        <v>0</v>
      </c>
      <c r="AC158" s="176">
        <f t="shared" si="110"/>
        <v>0</v>
      </c>
      <c r="AD158" s="176">
        <f t="shared" si="110"/>
        <v>0</v>
      </c>
      <c r="AE158" s="176">
        <f t="shared" si="110"/>
        <v>0</v>
      </c>
      <c r="AF158" s="176">
        <f t="shared" si="110"/>
        <v>0</v>
      </c>
      <c r="AG158" s="176">
        <f t="shared" si="110"/>
        <v>0</v>
      </c>
      <c r="AH158" s="176">
        <f t="shared" si="110"/>
        <v>0</v>
      </c>
      <c r="AI158" s="176">
        <f t="shared" si="110"/>
        <v>0</v>
      </c>
      <c r="AJ158" s="176">
        <f t="shared" si="110"/>
        <v>0</v>
      </c>
      <c r="AK158" s="129">
        <f>AJ158</f>
        <v>0</v>
      </c>
      <c r="AL158" s="32"/>
      <c r="AM158" s="32"/>
      <c r="AO158" s="227">
        <v>0</v>
      </c>
      <c r="AP158" s="42" t="str">
        <f t="shared" si="108"/>
        <v>MGS②T</v>
      </c>
      <c r="AQ158" s="18" t="str">
        <f t="shared" si="97"/>
        <v>一次漏れ在庫</v>
      </c>
      <c r="AR158" s="46">
        <f t="shared" si="95"/>
        <v>0</v>
      </c>
      <c r="AT158" s="246" t="s">
        <v>60</v>
      </c>
      <c r="AU158" s="60"/>
      <c r="AV158" s="60"/>
      <c r="AW158" s="60"/>
      <c r="AX158" s="60"/>
    </row>
    <row r="159" spans="1:56" ht="19.5" hidden="1" thickBot="1">
      <c r="A159" s="9">
        <v>0</v>
      </c>
      <c r="B159" s="23" t="str">
        <f>B158</f>
        <v>NC700</v>
      </c>
      <c r="C159" s="148" t="s">
        <v>17</v>
      </c>
      <c r="D159" s="149"/>
      <c r="E159" s="80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29">
        <f>SUM(F159:AJ159)</f>
        <v>0</v>
      </c>
      <c r="AL159" s="32"/>
      <c r="AM159" s="32"/>
      <c r="AO159" s="227">
        <v>0</v>
      </c>
      <c r="AP159" s="42" t="str">
        <f t="shared" si="108"/>
        <v>MGS②T</v>
      </c>
      <c r="AQ159" s="18" t="str">
        <f t="shared" si="97"/>
        <v>二次圧検計画</v>
      </c>
      <c r="AR159" s="46">
        <f t="shared" si="95"/>
        <v>0</v>
      </c>
      <c r="AT159" s="246" t="s">
        <v>60</v>
      </c>
      <c r="AU159" s="60"/>
      <c r="AV159" s="60"/>
      <c r="AW159" s="60"/>
      <c r="AX159" s="60"/>
    </row>
    <row r="160" spans="1:56" ht="19.5" hidden="1" thickBot="1">
      <c r="A160" s="9">
        <v>0</v>
      </c>
      <c r="B160" s="23" t="str">
        <f>B159</f>
        <v>NC700</v>
      </c>
      <c r="C160" s="150" t="s">
        <v>18</v>
      </c>
      <c r="D160" s="151">
        <v>0.5</v>
      </c>
      <c r="E160" s="81"/>
      <c r="F160" s="177">
        <f t="shared" ref="F160:AJ160" si="111">ROUND(F159*$D160,0)</f>
        <v>0</v>
      </c>
      <c r="G160" s="177">
        <f t="shared" si="111"/>
        <v>0</v>
      </c>
      <c r="H160" s="177">
        <f t="shared" si="111"/>
        <v>0</v>
      </c>
      <c r="I160" s="177">
        <f t="shared" si="111"/>
        <v>0</v>
      </c>
      <c r="J160" s="177">
        <f t="shared" si="111"/>
        <v>0</v>
      </c>
      <c r="K160" s="177">
        <f t="shared" si="111"/>
        <v>0</v>
      </c>
      <c r="L160" s="177">
        <f t="shared" si="111"/>
        <v>0</v>
      </c>
      <c r="M160" s="177">
        <f t="shared" si="111"/>
        <v>0</v>
      </c>
      <c r="N160" s="177">
        <f t="shared" si="111"/>
        <v>0</v>
      </c>
      <c r="O160" s="177">
        <f t="shared" si="111"/>
        <v>0</v>
      </c>
      <c r="P160" s="177">
        <f t="shared" si="111"/>
        <v>0</v>
      </c>
      <c r="Q160" s="177">
        <f t="shared" si="111"/>
        <v>0</v>
      </c>
      <c r="R160" s="177">
        <f t="shared" si="111"/>
        <v>0</v>
      </c>
      <c r="S160" s="177">
        <f t="shared" si="111"/>
        <v>0</v>
      </c>
      <c r="T160" s="177">
        <f t="shared" si="111"/>
        <v>0</v>
      </c>
      <c r="U160" s="177">
        <f t="shared" si="111"/>
        <v>0</v>
      </c>
      <c r="V160" s="177">
        <f t="shared" si="111"/>
        <v>0</v>
      </c>
      <c r="W160" s="177">
        <f t="shared" si="111"/>
        <v>0</v>
      </c>
      <c r="X160" s="177">
        <f t="shared" si="111"/>
        <v>0</v>
      </c>
      <c r="Y160" s="177">
        <f t="shared" si="111"/>
        <v>0</v>
      </c>
      <c r="Z160" s="177">
        <f t="shared" si="111"/>
        <v>0</v>
      </c>
      <c r="AA160" s="177">
        <f t="shared" si="111"/>
        <v>0</v>
      </c>
      <c r="AB160" s="177">
        <f t="shared" si="111"/>
        <v>0</v>
      </c>
      <c r="AC160" s="177">
        <f t="shared" si="111"/>
        <v>0</v>
      </c>
      <c r="AD160" s="177">
        <f t="shared" si="111"/>
        <v>0</v>
      </c>
      <c r="AE160" s="177">
        <f t="shared" si="111"/>
        <v>0</v>
      </c>
      <c r="AF160" s="177">
        <f t="shared" si="111"/>
        <v>0</v>
      </c>
      <c r="AG160" s="177">
        <f t="shared" si="111"/>
        <v>0</v>
      </c>
      <c r="AH160" s="177">
        <f t="shared" si="111"/>
        <v>0</v>
      </c>
      <c r="AI160" s="177">
        <f t="shared" si="111"/>
        <v>0</v>
      </c>
      <c r="AJ160" s="177">
        <f t="shared" si="111"/>
        <v>0</v>
      </c>
      <c r="AK160" s="130">
        <f>SUM(F160:AJ160)</f>
        <v>0</v>
      </c>
      <c r="AL160" s="32"/>
      <c r="AM160" s="32"/>
      <c r="AO160" s="227">
        <v>0</v>
      </c>
      <c r="AP160" s="42" t="str">
        <f t="shared" si="108"/>
        <v>MGS②T</v>
      </c>
      <c r="AQ160" s="14" t="str">
        <f t="shared" si="97"/>
        <v>二次漏れ数（廃却）</v>
      </c>
      <c r="AR160" s="47">
        <f t="shared" si="95"/>
        <v>0</v>
      </c>
      <c r="AT160" s="246" t="s">
        <v>60</v>
      </c>
      <c r="AU160" s="60"/>
      <c r="AV160" s="60"/>
      <c r="AW160" s="60"/>
      <c r="AX160" s="60"/>
    </row>
    <row r="161" spans="1:56" ht="19.5" hidden="1" thickBot="1">
      <c r="A161" s="9">
        <v>1</v>
      </c>
      <c r="B161" s="37" t="s">
        <v>25</v>
      </c>
      <c r="C161" s="135" t="s">
        <v>19</v>
      </c>
      <c r="D161" s="136">
        <f>1-D157</f>
        <v>0.92</v>
      </c>
      <c r="E161" s="90"/>
      <c r="F161" s="174">
        <f t="shared" ref="F161:AJ161" si="112">(F156-F157)+(F159-F160)</f>
        <v>0</v>
      </c>
      <c r="G161" s="174">
        <f t="shared" si="112"/>
        <v>0</v>
      </c>
      <c r="H161" s="174">
        <f t="shared" si="112"/>
        <v>0</v>
      </c>
      <c r="I161" s="174">
        <f t="shared" si="112"/>
        <v>0</v>
      </c>
      <c r="J161" s="174">
        <f t="shared" si="112"/>
        <v>0</v>
      </c>
      <c r="K161" s="174">
        <f t="shared" si="112"/>
        <v>0</v>
      </c>
      <c r="L161" s="174">
        <f t="shared" si="112"/>
        <v>0</v>
      </c>
      <c r="M161" s="174">
        <f t="shared" si="112"/>
        <v>0</v>
      </c>
      <c r="N161" s="174">
        <f t="shared" si="112"/>
        <v>0</v>
      </c>
      <c r="O161" s="174">
        <f t="shared" si="112"/>
        <v>0</v>
      </c>
      <c r="P161" s="174">
        <f t="shared" si="112"/>
        <v>0</v>
      </c>
      <c r="Q161" s="174">
        <f t="shared" si="112"/>
        <v>0</v>
      </c>
      <c r="R161" s="174">
        <f t="shared" si="112"/>
        <v>0</v>
      </c>
      <c r="S161" s="174">
        <f t="shared" si="112"/>
        <v>0</v>
      </c>
      <c r="T161" s="174">
        <f t="shared" si="112"/>
        <v>0</v>
      </c>
      <c r="U161" s="174">
        <f t="shared" si="112"/>
        <v>0</v>
      </c>
      <c r="V161" s="174">
        <f t="shared" si="112"/>
        <v>0</v>
      </c>
      <c r="W161" s="174">
        <f t="shared" si="112"/>
        <v>0</v>
      </c>
      <c r="X161" s="174">
        <f t="shared" si="112"/>
        <v>0</v>
      </c>
      <c r="Y161" s="174">
        <f t="shared" si="112"/>
        <v>0</v>
      </c>
      <c r="Z161" s="174">
        <f t="shared" si="112"/>
        <v>0</v>
      </c>
      <c r="AA161" s="174">
        <f t="shared" si="112"/>
        <v>0</v>
      </c>
      <c r="AB161" s="174">
        <f t="shared" si="112"/>
        <v>0</v>
      </c>
      <c r="AC161" s="174">
        <f t="shared" si="112"/>
        <v>0</v>
      </c>
      <c r="AD161" s="174">
        <f t="shared" si="112"/>
        <v>0</v>
      </c>
      <c r="AE161" s="174">
        <f t="shared" si="112"/>
        <v>0</v>
      </c>
      <c r="AF161" s="174">
        <f t="shared" si="112"/>
        <v>0</v>
      </c>
      <c r="AG161" s="174">
        <f t="shared" si="112"/>
        <v>0</v>
      </c>
      <c r="AH161" s="174">
        <f t="shared" si="112"/>
        <v>0</v>
      </c>
      <c r="AI161" s="174">
        <f t="shared" si="112"/>
        <v>0</v>
      </c>
      <c r="AJ161" s="174">
        <f t="shared" si="112"/>
        <v>0</v>
      </c>
      <c r="AK161" s="117">
        <f>SUM(E161:AJ161)</f>
        <v>0</v>
      </c>
      <c r="AL161" s="82">
        <f>ROUNDUP(AY161*1.2,0)</f>
        <v>0</v>
      </c>
      <c r="AM161" s="82">
        <f>ROUNDUP(AZ161*1.2,0)</f>
        <v>0</v>
      </c>
      <c r="AN161" s="211"/>
      <c r="AO161" s="227">
        <v>0</v>
      </c>
      <c r="AP161" s="42" t="str">
        <f t="shared" si="108"/>
        <v>MGS②T</v>
      </c>
      <c r="AQ161" s="11" t="str">
        <f t="shared" si="97"/>
        <v>Ｌ３加工計画</v>
      </c>
      <c r="AR161" s="48">
        <f t="shared" si="95"/>
        <v>0</v>
      </c>
      <c r="AT161" s="248" t="s">
        <v>61</v>
      </c>
      <c r="AU161" s="60"/>
      <c r="AV161" s="60"/>
      <c r="AW161" s="60"/>
      <c r="AX161" s="60"/>
      <c r="AY161" s="12">
        <f>AY383</f>
        <v>0</v>
      </c>
      <c r="AZ161" s="12">
        <f>AZ383</f>
        <v>0</v>
      </c>
    </row>
    <row r="162" spans="1:56" ht="19.5" hidden="1" thickBot="1">
      <c r="A162" s="9">
        <v>1</v>
      </c>
      <c r="B162" s="25" t="s">
        <v>57</v>
      </c>
      <c r="C162" s="109" t="s">
        <v>20</v>
      </c>
      <c r="D162" s="109"/>
      <c r="E162" s="77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  <c r="AC162" s="178"/>
      <c r="AD162" s="178"/>
      <c r="AE162" s="178"/>
      <c r="AF162" s="178"/>
      <c r="AG162" s="178"/>
      <c r="AH162" s="178"/>
      <c r="AI162" s="178"/>
      <c r="AJ162" s="178"/>
      <c r="AK162" s="104">
        <f>SUM(F162:AJ162)</f>
        <v>0</v>
      </c>
      <c r="AL162" s="112"/>
      <c r="AM162" s="112"/>
      <c r="AN162" s="207"/>
      <c r="AO162" s="227">
        <v>0</v>
      </c>
      <c r="AP162" s="42" t="str">
        <f t="shared" si="108"/>
        <v>MGS②T</v>
      </c>
      <c r="AQ162" s="19" t="str">
        <f t="shared" si="97"/>
        <v>組立計画</v>
      </c>
      <c r="AR162" s="49">
        <f t="shared" si="95"/>
        <v>0</v>
      </c>
      <c r="AT162" s="63" t="s">
        <v>62</v>
      </c>
      <c r="AU162" s="60"/>
      <c r="AV162" s="60"/>
      <c r="AW162" s="60"/>
      <c r="AX162" s="60"/>
    </row>
    <row r="163" spans="1:56" ht="19.5" hidden="1" thickBot="1">
      <c r="A163" s="9">
        <v>1</v>
      </c>
      <c r="B163" s="13"/>
      <c r="C163" s="111" t="s">
        <v>66</v>
      </c>
      <c r="D163" s="111"/>
      <c r="E163" s="74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07">
        <f>SUM(F163:AJ163)</f>
        <v>0</v>
      </c>
      <c r="AL163" s="75"/>
      <c r="AM163" s="75"/>
      <c r="AN163" s="207"/>
      <c r="AO163" s="227">
        <v>0</v>
      </c>
      <c r="AP163" s="42" t="str">
        <f t="shared" si="108"/>
        <v>MGS②T</v>
      </c>
      <c r="AQ163" s="20" t="str">
        <f t="shared" si="97"/>
        <v>ＳＰ</v>
      </c>
      <c r="AR163" s="50">
        <f t="shared" si="95"/>
        <v>0</v>
      </c>
      <c r="AT163" s="63" t="s">
        <v>62</v>
      </c>
      <c r="AU163" s="60"/>
      <c r="AV163" s="60"/>
      <c r="AW163" s="60"/>
      <c r="AX163" s="60"/>
    </row>
    <row r="164" spans="1:56" ht="19.5" hidden="1" thickBot="1">
      <c r="A164" s="9">
        <v>1</v>
      </c>
      <c r="B164" s="13" t="s">
        <v>46</v>
      </c>
      <c r="C164" s="152" t="s">
        <v>21</v>
      </c>
      <c r="D164" s="152"/>
      <c r="E164" s="67"/>
      <c r="F164" s="180">
        <f t="shared" ref="F164:AJ164" si="113">SUBTOTAL(9,L162:L163)</f>
        <v>0</v>
      </c>
      <c r="G164" s="180">
        <f t="shared" si="113"/>
        <v>0</v>
      </c>
      <c r="H164" s="180">
        <f t="shared" si="113"/>
        <v>0</v>
      </c>
      <c r="I164" s="180">
        <f t="shared" si="113"/>
        <v>0</v>
      </c>
      <c r="J164" s="180">
        <f t="shared" si="113"/>
        <v>0</v>
      </c>
      <c r="K164" s="180">
        <f t="shared" si="113"/>
        <v>0</v>
      </c>
      <c r="L164" s="180">
        <f t="shared" si="113"/>
        <v>0</v>
      </c>
      <c r="M164" s="180">
        <f t="shared" si="113"/>
        <v>0</v>
      </c>
      <c r="N164" s="180">
        <f t="shared" si="113"/>
        <v>0</v>
      </c>
      <c r="O164" s="180">
        <f t="shared" si="113"/>
        <v>0</v>
      </c>
      <c r="P164" s="180">
        <f t="shared" si="113"/>
        <v>0</v>
      </c>
      <c r="Q164" s="180">
        <f t="shared" si="113"/>
        <v>0</v>
      </c>
      <c r="R164" s="180">
        <f t="shared" si="113"/>
        <v>0</v>
      </c>
      <c r="S164" s="180">
        <f t="shared" si="113"/>
        <v>0</v>
      </c>
      <c r="T164" s="180">
        <f t="shared" si="113"/>
        <v>0</v>
      </c>
      <c r="U164" s="180">
        <f t="shared" si="113"/>
        <v>0</v>
      </c>
      <c r="V164" s="180">
        <f t="shared" si="113"/>
        <v>0</v>
      </c>
      <c r="W164" s="180">
        <f t="shared" si="113"/>
        <v>0</v>
      </c>
      <c r="X164" s="180">
        <f t="shared" si="113"/>
        <v>0</v>
      </c>
      <c r="Y164" s="180">
        <f t="shared" si="113"/>
        <v>0</v>
      </c>
      <c r="Z164" s="180">
        <f t="shared" si="113"/>
        <v>0</v>
      </c>
      <c r="AA164" s="180">
        <f t="shared" si="113"/>
        <v>0</v>
      </c>
      <c r="AB164" s="180">
        <f t="shared" si="113"/>
        <v>0</v>
      </c>
      <c r="AC164" s="180">
        <f t="shared" si="113"/>
        <v>0</v>
      </c>
      <c r="AD164" s="180">
        <f t="shared" si="113"/>
        <v>0</v>
      </c>
      <c r="AE164" s="180">
        <f t="shared" si="113"/>
        <v>0</v>
      </c>
      <c r="AF164" s="180">
        <f t="shared" si="113"/>
        <v>0</v>
      </c>
      <c r="AG164" s="180">
        <f t="shared" si="113"/>
        <v>0</v>
      </c>
      <c r="AH164" s="180">
        <f t="shared" si="113"/>
        <v>0</v>
      </c>
      <c r="AI164" s="180">
        <f t="shared" si="113"/>
        <v>0</v>
      </c>
      <c r="AJ164" s="180">
        <f t="shared" si="113"/>
        <v>0</v>
      </c>
      <c r="AK164" s="131">
        <f>SUM(F164:AJ164)</f>
        <v>0</v>
      </c>
      <c r="AL164" s="32"/>
      <c r="AM164" s="32"/>
      <c r="AO164" s="227">
        <v>0</v>
      </c>
      <c r="AP164" s="42" t="str">
        <f t="shared" si="108"/>
        <v>MGS②T</v>
      </c>
      <c r="AQ164" s="21" t="str">
        <f t="shared" si="97"/>
        <v>解体</v>
      </c>
      <c r="AR164" s="51">
        <f t="shared" si="95"/>
        <v>0</v>
      </c>
      <c r="AT164" s="246" t="s">
        <v>60</v>
      </c>
      <c r="AU164" s="60"/>
      <c r="AV164" s="60"/>
      <c r="AW164" s="60"/>
      <c r="AX164" s="60"/>
    </row>
    <row r="165" spans="1:56" ht="19.5" hidden="1" thickBot="1">
      <c r="A165" s="9">
        <v>1</v>
      </c>
      <c r="B165" s="30" t="s">
        <v>53</v>
      </c>
      <c r="C165" s="153" t="s">
        <v>22</v>
      </c>
      <c r="D165" s="153"/>
      <c r="E165" s="68"/>
      <c r="F165" s="181">
        <f t="shared" ref="F165:AJ165" si="114">E165+F161-F164</f>
        <v>0</v>
      </c>
      <c r="G165" s="181">
        <f t="shared" si="114"/>
        <v>0</v>
      </c>
      <c r="H165" s="181">
        <f t="shared" si="114"/>
        <v>0</v>
      </c>
      <c r="I165" s="181">
        <f t="shared" si="114"/>
        <v>0</v>
      </c>
      <c r="J165" s="181">
        <f t="shared" si="114"/>
        <v>0</v>
      </c>
      <c r="K165" s="181">
        <f t="shared" si="114"/>
        <v>0</v>
      </c>
      <c r="L165" s="181">
        <f t="shared" si="114"/>
        <v>0</v>
      </c>
      <c r="M165" s="181">
        <f t="shared" si="114"/>
        <v>0</v>
      </c>
      <c r="N165" s="181">
        <f t="shared" si="114"/>
        <v>0</v>
      </c>
      <c r="O165" s="181">
        <f t="shared" si="114"/>
        <v>0</v>
      </c>
      <c r="P165" s="181">
        <f t="shared" si="114"/>
        <v>0</v>
      </c>
      <c r="Q165" s="181">
        <f t="shared" si="114"/>
        <v>0</v>
      </c>
      <c r="R165" s="181">
        <f t="shared" si="114"/>
        <v>0</v>
      </c>
      <c r="S165" s="181">
        <f t="shared" si="114"/>
        <v>0</v>
      </c>
      <c r="T165" s="181">
        <f t="shared" si="114"/>
        <v>0</v>
      </c>
      <c r="U165" s="181">
        <f t="shared" si="114"/>
        <v>0</v>
      </c>
      <c r="V165" s="181">
        <f t="shared" si="114"/>
        <v>0</v>
      </c>
      <c r="W165" s="181">
        <f t="shared" si="114"/>
        <v>0</v>
      </c>
      <c r="X165" s="181">
        <f t="shared" si="114"/>
        <v>0</v>
      </c>
      <c r="Y165" s="181">
        <f t="shared" si="114"/>
        <v>0</v>
      </c>
      <c r="Z165" s="181">
        <f t="shared" si="114"/>
        <v>0</v>
      </c>
      <c r="AA165" s="181">
        <f t="shared" si="114"/>
        <v>0</v>
      </c>
      <c r="AB165" s="181">
        <f t="shared" si="114"/>
        <v>0</v>
      </c>
      <c r="AC165" s="181">
        <f t="shared" si="114"/>
        <v>0</v>
      </c>
      <c r="AD165" s="181">
        <f t="shared" si="114"/>
        <v>0</v>
      </c>
      <c r="AE165" s="181">
        <f t="shared" si="114"/>
        <v>0</v>
      </c>
      <c r="AF165" s="181">
        <f t="shared" si="114"/>
        <v>0</v>
      </c>
      <c r="AG165" s="181">
        <f t="shared" si="114"/>
        <v>0</v>
      </c>
      <c r="AH165" s="181">
        <f t="shared" si="114"/>
        <v>0</v>
      </c>
      <c r="AI165" s="181">
        <f t="shared" si="114"/>
        <v>0</v>
      </c>
      <c r="AJ165" s="181">
        <f t="shared" si="114"/>
        <v>0</v>
      </c>
      <c r="AK165" s="132"/>
      <c r="AL165" s="32"/>
      <c r="AM165" s="32"/>
      <c r="AO165" s="227">
        <v>0</v>
      </c>
      <c r="AP165" s="42" t="str">
        <f t="shared" si="108"/>
        <v>MGS②T</v>
      </c>
      <c r="AQ165" s="22" t="str">
        <f t="shared" si="97"/>
        <v>解体在庫</v>
      </c>
      <c r="AR165" s="52">
        <f t="shared" si="95"/>
        <v>0</v>
      </c>
      <c r="AT165" s="246" t="s">
        <v>60</v>
      </c>
      <c r="AU165" s="60"/>
      <c r="AV165" s="60"/>
      <c r="AW165" s="60"/>
      <c r="AX165" s="60"/>
    </row>
    <row r="166" spans="1:56" ht="19.5" hidden="1" thickBot="1">
      <c r="A166" s="9">
        <v>1</v>
      </c>
      <c r="B166" s="85" t="s">
        <v>54</v>
      </c>
      <c r="C166" s="138" t="s">
        <v>23</v>
      </c>
      <c r="D166" s="138"/>
      <c r="E166" s="215"/>
      <c r="F166" s="218">
        <f t="shared" ref="F166:AJ166" si="115">E166+F161-F162-F163</f>
        <v>0</v>
      </c>
      <c r="G166" s="218">
        <f t="shared" si="115"/>
        <v>0</v>
      </c>
      <c r="H166" s="218">
        <f t="shared" si="115"/>
        <v>0</v>
      </c>
      <c r="I166" s="218">
        <f t="shared" si="115"/>
        <v>0</v>
      </c>
      <c r="J166" s="218">
        <f t="shared" si="115"/>
        <v>0</v>
      </c>
      <c r="K166" s="218">
        <f t="shared" si="115"/>
        <v>0</v>
      </c>
      <c r="L166" s="218">
        <f t="shared" si="115"/>
        <v>0</v>
      </c>
      <c r="M166" s="218">
        <f t="shared" si="115"/>
        <v>0</v>
      </c>
      <c r="N166" s="218">
        <f t="shared" si="115"/>
        <v>0</v>
      </c>
      <c r="O166" s="218">
        <f t="shared" si="115"/>
        <v>0</v>
      </c>
      <c r="P166" s="218">
        <f t="shared" si="115"/>
        <v>0</v>
      </c>
      <c r="Q166" s="218">
        <f t="shared" si="115"/>
        <v>0</v>
      </c>
      <c r="R166" s="218">
        <f t="shared" si="115"/>
        <v>0</v>
      </c>
      <c r="S166" s="218">
        <f t="shared" si="115"/>
        <v>0</v>
      </c>
      <c r="T166" s="218">
        <f t="shared" si="115"/>
        <v>0</v>
      </c>
      <c r="U166" s="218">
        <f t="shared" si="115"/>
        <v>0</v>
      </c>
      <c r="V166" s="218">
        <f t="shared" si="115"/>
        <v>0</v>
      </c>
      <c r="W166" s="218">
        <f t="shared" si="115"/>
        <v>0</v>
      </c>
      <c r="X166" s="218">
        <f t="shared" si="115"/>
        <v>0</v>
      </c>
      <c r="Y166" s="218">
        <f t="shared" si="115"/>
        <v>0</v>
      </c>
      <c r="Z166" s="218">
        <f t="shared" si="115"/>
        <v>0</v>
      </c>
      <c r="AA166" s="218">
        <f t="shared" si="115"/>
        <v>0</v>
      </c>
      <c r="AB166" s="218">
        <f t="shared" si="115"/>
        <v>0</v>
      </c>
      <c r="AC166" s="218">
        <f t="shared" si="115"/>
        <v>0</v>
      </c>
      <c r="AD166" s="218">
        <f t="shared" si="115"/>
        <v>0</v>
      </c>
      <c r="AE166" s="218">
        <f t="shared" si="115"/>
        <v>0</v>
      </c>
      <c r="AF166" s="218">
        <f t="shared" si="115"/>
        <v>0</v>
      </c>
      <c r="AG166" s="218">
        <f t="shared" si="115"/>
        <v>0</v>
      </c>
      <c r="AH166" s="218">
        <f t="shared" si="115"/>
        <v>0</v>
      </c>
      <c r="AI166" s="218">
        <f t="shared" si="115"/>
        <v>0</v>
      </c>
      <c r="AJ166" s="218">
        <f t="shared" si="115"/>
        <v>0</v>
      </c>
      <c r="AK166" s="222">
        <f>AJ166</f>
        <v>0</v>
      </c>
      <c r="AL166" s="33"/>
      <c r="AM166" s="33"/>
      <c r="AN166" s="9">
        <f>AK166-AL162</f>
        <v>0</v>
      </c>
      <c r="AO166" s="227">
        <v>0</v>
      </c>
      <c r="AP166" s="53" t="str">
        <f t="shared" si="108"/>
        <v>MGS②T</v>
      </c>
      <c r="AQ166" s="24" t="str">
        <f t="shared" si="97"/>
        <v>完成品在庫</v>
      </c>
      <c r="AR166" s="54">
        <f t="shared" si="95"/>
        <v>0</v>
      </c>
      <c r="AT166" s="246" t="s">
        <v>60</v>
      </c>
      <c r="AU166" s="60"/>
      <c r="AV166" s="60"/>
      <c r="AW166" s="60"/>
      <c r="AX166" s="60"/>
      <c r="BD166" s="250">
        <f>MIN(F166:AJ166)</f>
        <v>0</v>
      </c>
    </row>
    <row r="167" spans="1:56" ht="19.5" hidden="1" thickBot="1">
      <c r="A167" s="9">
        <v>1</v>
      </c>
      <c r="B167" s="159" t="s">
        <v>116</v>
      </c>
      <c r="C167" s="101" t="s">
        <v>12</v>
      </c>
      <c r="D167" s="101"/>
      <c r="E167" s="88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98">
        <f>SUM(F167:AJ167)</f>
        <v>0</v>
      </c>
      <c r="AL167" s="198">
        <f>ROUNDUP(AL174/0.92,0)</f>
        <v>0</v>
      </c>
      <c r="AM167" s="198">
        <f>ROUNDUP(AM174/0.92,0)</f>
        <v>0</v>
      </c>
      <c r="AN167" s="251"/>
      <c r="AO167" s="227">
        <v>0</v>
      </c>
      <c r="AP167" s="40" t="str">
        <f>B167</f>
        <v>MGS③T</v>
      </c>
      <c r="AQ167" s="29" t="str">
        <f t="shared" si="97"/>
        <v>素材納入計画</v>
      </c>
      <c r="AR167" s="41">
        <f t="shared" si="95"/>
        <v>0</v>
      </c>
      <c r="AT167" s="247" t="s">
        <v>59</v>
      </c>
      <c r="AU167" s="60"/>
      <c r="AV167" s="60"/>
      <c r="AW167" s="60"/>
      <c r="AX167" s="60"/>
    </row>
    <row r="168" spans="1:56" ht="19.5" hidden="1" thickBot="1">
      <c r="A168" s="9">
        <v>1</v>
      </c>
      <c r="B168" s="158" t="s">
        <v>76</v>
      </c>
      <c r="C168" s="145" t="s">
        <v>125</v>
      </c>
      <c r="D168" s="154"/>
      <c r="E168" s="35"/>
      <c r="F168" s="173">
        <f t="shared" ref="F168:AJ168" si="116">E168+F167-F169</f>
        <v>0</v>
      </c>
      <c r="G168" s="173">
        <f t="shared" si="116"/>
        <v>0</v>
      </c>
      <c r="H168" s="173">
        <f t="shared" si="116"/>
        <v>0</v>
      </c>
      <c r="I168" s="173">
        <f t="shared" si="116"/>
        <v>0</v>
      </c>
      <c r="J168" s="173">
        <f t="shared" si="116"/>
        <v>0</v>
      </c>
      <c r="K168" s="173">
        <f t="shared" si="116"/>
        <v>0</v>
      </c>
      <c r="L168" s="173">
        <f t="shared" si="116"/>
        <v>0</v>
      </c>
      <c r="M168" s="173">
        <f t="shared" si="116"/>
        <v>0</v>
      </c>
      <c r="N168" s="173">
        <f t="shared" si="116"/>
        <v>0</v>
      </c>
      <c r="O168" s="173">
        <f t="shared" si="116"/>
        <v>0</v>
      </c>
      <c r="P168" s="173">
        <f t="shared" si="116"/>
        <v>0</v>
      </c>
      <c r="Q168" s="173">
        <f t="shared" si="116"/>
        <v>0</v>
      </c>
      <c r="R168" s="173">
        <f t="shared" si="116"/>
        <v>0</v>
      </c>
      <c r="S168" s="173">
        <f t="shared" si="116"/>
        <v>0</v>
      </c>
      <c r="T168" s="173">
        <f t="shared" si="116"/>
        <v>0</v>
      </c>
      <c r="U168" s="173">
        <f t="shared" si="116"/>
        <v>0</v>
      </c>
      <c r="V168" s="173">
        <f t="shared" si="116"/>
        <v>0</v>
      </c>
      <c r="W168" s="173">
        <f t="shared" si="116"/>
        <v>0</v>
      </c>
      <c r="X168" s="173">
        <f t="shared" si="116"/>
        <v>0</v>
      </c>
      <c r="Y168" s="173">
        <f t="shared" si="116"/>
        <v>0</v>
      </c>
      <c r="Z168" s="173">
        <f t="shared" si="116"/>
        <v>0</v>
      </c>
      <c r="AA168" s="173">
        <f t="shared" si="116"/>
        <v>0</v>
      </c>
      <c r="AB168" s="173">
        <f t="shared" si="116"/>
        <v>0</v>
      </c>
      <c r="AC168" s="173">
        <f t="shared" si="116"/>
        <v>0</v>
      </c>
      <c r="AD168" s="173">
        <f t="shared" si="116"/>
        <v>0</v>
      </c>
      <c r="AE168" s="173">
        <f t="shared" si="116"/>
        <v>0</v>
      </c>
      <c r="AF168" s="173">
        <f t="shared" si="116"/>
        <v>0</v>
      </c>
      <c r="AG168" s="173">
        <f t="shared" si="116"/>
        <v>0</v>
      </c>
      <c r="AH168" s="173">
        <f t="shared" si="116"/>
        <v>0</v>
      </c>
      <c r="AI168" s="173">
        <f t="shared" si="116"/>
        <v>0</v>
      </c>
      <c r="AJ168" s="173">
        <f t="shared" si="116"/>
        <v>0</v>
      </c>
      <c r="AK168" s="169">
        <f>AJ168</f>
        <v>0</v>
      </c>
      <c r="AL168" s="32"/>
      <c r="AM168" s="32"/>
      <c r="AO168" s="227">
        <v>0</v>
      </c>
      <c r="AP168" s="42" t="str">
        <f t="shared" ref="AP168:AP179" si="117">AP167</f>
        <v>MGS③T</v>
      </c>
      <c r="AQ168" s="14" t="str">
        <f t="shared" si="97"/>
        <v>素材在庫計画</v>
      </c>
      <c r="AR168" s="43">
        <f t="shared" si="95"/>
        <v>0</v>
      </c>
      <c r="AT168" s="246" t="s">
        <v>60</v>
      </c>
      <c r="AU168" s="60"/>
      <c r="AV168" s="60"/>
      <c r="AW168" s="60"/>
      <c r="AX168" s="60"/>
    </row>
    <row r="169" spans="1:56" ht="19.5" hidden="1" thickBot="1">
      <c r="A169" s="9">
        <v>1</v>
      </c>
      <c r="B169" s="26" t="s">
        <v>74</v>
      </c>
      <c r="C169" s="135" t="s">
        <v>14</v>
      </c>
      <c r="D169" s="135"/>
      <c r="E169" s="90"/>
      <c r="F169" s="174"/>
      <c r="G169" s="174"/>
      <c r="H169" s="174"/>
      <c r="I169" s="174"/>
      <c r="J169" s="174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17">
        <f>SUM(E169:AJ169)</f>
        <v>0</v>
      </c>
      <c r="AL169" s="123"/>
      <c r="AM169" s="123"/>
      <c r="AN169" s="211"/>
      <c r="AO169" s="227">
        <v>0</v>
      </c>
      <c r="AP169" s="42" t="str">
        <f t="shared" si="117"/>
        <v>MGS③T</v>
      </c>
      <c r="AQ169" s="16" t="str">
        <f t="shared" si="97"/>
        <v>圧検加工計画</v>
      </c>
      <c r="AR169" s="44">
        <f t="shared" si="95"/>
        <v>0</v>
      </c>
      <c r="AT169" s="248" t="s">
        <v>61</v>
      </c>
      <c r="AU169" s="60"/>
      <c r="AV169" s="60"/>
      <c r="AW169" s="60"/>
      <c r="AX169" s="60"/>
    </row>
    <row r="170" spans="1:56" ht="19.5" hidden="1" thickBot="1">
      <c r="A170" s="9">
        <v>0</v>
      </c>
      <c r="B170" s="23" t="str">
        <f>B169</f>
        <v>NC700</v>
      </c>
      <c r="C170" s="146" t="s">
        <v>15</v>
      </c>
      <c r="D170" s="147">
        <v>0.08</v>
      </c>
      <c r="E170" s="80"/>
      <c r="F170" s="175">
        <f t="shared" ref="F170:AJ170" si="118">ROUND(F169*$D170,0)</f>
        <v>0</v>
      </c>
      <c r="G170" s="175">
        <f t="shared" si="118"/>
        <v>0</v>
      </c>
      <c r="H170" s="175">
        <f t="shared" si="118"/>
        <v>0</v>
      </c>
      <c r="I170" s="175">
        <f t="shared" si="118"/>
        <v>0</v>
      </c>
      <c r="J170" s="175">
        <f t="shared" si="118"/>
        <v>0</v>
      </c>
      <c r="K170" s="175">
        <f t="shared" si="118"/>
        <v>0</v>
      </c>
      <c r="L170" s="175">
        <f t="shared" si="118"/>
        <v>0</v>
      </c>
      <c r="M170" s="175">
        <f t="shared" si="118"/>
        <v>0</v>
      </c>
      <c r="N170" s="175">
        <f t="shared" si="118"/>
        <v>0</v>
      </c>
      <c r="O170" s="175">
        <f t="shared" si="118"/>
        <v>0</v>
      </c>
      <c r="P170" s="175">
        <f t="shared" si="118"/>
        <v>0</v>
      </c>
      <c r="Q170" s="175">
        <f t="shared" si="118"/>
        <v>0</v>
      </c>
      <c r="R170" s="175">
        <f t="shared" si="118"/>
        <v>0</v>
      </c>
      <c r="S170" s="175">
        <f t="shared" si="118"/>
        <v>0</v>
      </c>
      <c r="T170" s="175">
        <f t="shared" si="118"/>
        <v>0</v>
      </c>
      <c r="U170" s="175">
        <f t="shared" si="118"/>
        <v>0</v>
      </c>
      <c r="V170" s="175">
        <f t="shared" si="118"/>
        <v>0</v>
      </c>
      <c r="W170" s="175">
        <f t="shared" si="118"/>
        <v>0</v>
      </c>
      <c r="X170" s="175">
        <f t="shared" si="118"/>
        <v>0</v>
      </c>
      <c r="Y170" s="175">
        <f t="shared" si="118"/>
        <v>0</v>
      </c>
      <c r="Z170" s="175">
        <f t="shared" si="118"/>
        <v>0</v>
      </c>
      <c r="AA170" s="175">
        <f t="shared" si="118"/>
        <v>0</v>
      </c>
      <c r="AB170" s="175">
        <f t="shared" si="118"/>
        <v>0</v>
      </c>
      <c r="AC170" s="175">
        <f t="shared" si="118"/>
        <v>0</v>
      </c>
      <c r="AD170" s="175">
        <f t="shared" si="118"/>
        <v>0</v>
      </c>
      <c r="AE170" s="175">
        <f t="shared" si="118"/>
        <v>0</v>
      </c>
      <c r="AF170" s="175">
        <f t="shared" si="118"/>
        <v>0</v>
      </c>
      <c r="AG170" s="175">
        <f t="shared" si="118"/>
        <v>0</v>
      </c>
      <c r="AH170" s="175">
        <f t="shared" si="118"/>
        <v>0</v>
      </c>
      <c r="AI170" s="175">
        <f t="shared" si="118"/>
        <v>0</v>
      </c>
      <c r="AJ170" s="175">
        <f t="shared" si="118"/>
        <v>0</v>
      </c>
      <c r="AK170" s="128">
        <f>SUM(F170:AJ170)</f>
        <v>0</v>
      </c>
      <c r="AL170" s="32"/>
      <c r="AM170" s="32"/>
      <c r="AO170" s="227">
        <v>0</v>
      </c>
      <c r="AP170" s="42" t="str">
        <f t="shared" si="117"/>
        <v>MGS③T</v>
      </c>
      <c r="AQ170" s="17" t="str">
        <f t="shared" si="97"/>
        <v>一次漏れ数</v>
      </c>
      <c r="AR170" s="45">
        <f t="shared" si="95"/>
        <v>0</v>
      </c>
      <c r="AT170" s="246" t="s">
        <v>60</v>
      </c>
      <c r="AU170" s="60"/>
      <c r="AV170" s="60"/>
      <c r="AW170" s="60"/>
      <c r="AX170" s="60"/>
    </row>
    <row r="171" spans="1:56" ht="19.5" hidden="1" thickBot="1">
      <c r="A171" s="9">
        <v>0</v>
      </c>
      <c r="B171" s="23" t="str">
        <f>B170</f>
        <v>NC700</v>
      </c>
      <c r="C171" s="148" t="s">
        <v>16</v>
      </c>
      <c r="D171" s="149"/>
      <c r="E171" s="66"/>
      <c r="F171" s="176">
        <f t="shared" ref="F171:AJ171" si="119">E171+F170-F172</f>
        <v>0</v>
      </c>
      <c r="G171" s="176">
        <f t="shared" si="119"/>
        <v>0</v>
      </c>
      <c r="H171" s="176">
        <f t="shared" si="119"/>
        <v>0</v>
      </c>
      <c r="I171" s="176">
        <f t="shared" si="119"/>
        <v>0</v>
      </c>
      <c r="J171" s="176">
        <f t="shared" si="119"/>
        <v>0</v>
      </c>
      <c r="K171" s="176">
        <f t="shared" si="119"/>
        <v>0</v>
      </c>
      <c r="L171" s="176">
        <f t="shared" si="119"/>
        <v>0</v>
      </c>
      <c r="M171" s="176">
        <f t="shared" si="119"/>
        <v>0</v>
      </c>
      <c r="N171" s="176">
        <f t="shared" si="119"/>
        <v>0</v>
      </c>
      <c r="O171" s="176">
        <f t="shared" si="119"/>
        <v>0</v>
      </c>
      <c r="P171" s="176">
        <f t="shared" si="119"/>
        <v>0</v>
      </c>
      <c r="Q171" s="176">
        <f t="shared" si="119"/>
        <v>0</v>
      </c>
      <c r="R171" s="176">
        <f t="shared" si="119"/>
        <v>0</v>
      </c>
      <c r="S171" s="176">
        <f t="shared" si="119"/>
        <v>0</v>
      </c>
      <c r="T171" s="176">
        <f t="shared" si="119"/>
        <v>0</v>
      </c>
      <c r="U171" s="176">
        <f t="shared" si="119"/>
        <v>0</v>
      </c>
      <c r="V171" s="176">
        <f t="shared" si="119"/>
        <v>0</v>
      </c>
      <c r="W171" s="176">
        <f t="shared" si="119"/>
        <v>0</v>
      </c>
      <c r="X171" s="176">
        <f t="shared" si="119"/>
        <v>0</v>
      </c>
      <c r="Y171" s="176">
        <f t="shared" si="119"/>
        <v>0</v>
      </c>
      <c r="Z171" s="176">
        <f t="shared" si="119"/>
        <v>0</v>
      </c>
      <c r="AA171" s="176">
        <f t="shared" si="119"/>
        <v>0</v>
      </c>
      <c r="AB171" s="176">
        <f t="shared" si="119"/>
        <v>0</v>
      </c>
      <c r="AC171" s="176">
        <f t="shared" si="119"/>
        <v>0</v>
      </c>
      <c r="AD171" s="176">
        <f t="shared" si="119"/>
        <v>0</v>
      </c>
      <c r="AE171" s="176">
        <f t="shared" si="119"/>
        <v>0</v>
      </c>
      <c r="AF171" s="176">
        <f t="shared" si="119"/>
        <v>0</v>
      </c>
      <c r="AG171" s="176">
        <f t="shared" si="119"/>
        <v>0</v>
      </c>
      <c r="AH171" s="176">
        <f t="shared" si="119"/>
        <v>0</v>
      </c>
      <c r="AI171" s="176">
        <f t="shared" si="119"/>
        <v>0</v>
      </c>
      <c r="AJ171" s="176">
        <f t="shared" si="119"/>
        <v>0</v>
      </c>
      <c r="AK171" s="129">
        <f>AJ171</f>
        <v>0</v>
      </c>
      <c r="AL171" s="32"/>
      <c r="AM171" s="32"/>
      <c r="AO171" s="227">
        <v>0</v>
      </c>
      <c r="AP171" s="42" t="str">
        <f t="shared" si="117"/>
        <v>MGS③T</v>
      </c>
      <c r="AQ171" s="18" t="str">
        <f t="shared" si="97"/>
        <v>一次漏れ在庫</v>
      </c>
      <c r="AR171" s="46">
        <f t="shared" si="95"/>
        <v>0</v>
      </c>
      <c r="AT171" s="246" t="s">
        <v>60</v>
      </c>
      <c r="AU171" s="60"/>
      <c r="AV171" s="60"/>
      <c r="AW171" s="60"/>
      <c r="AX171" s="60"/>
    </row>
    <row r="172" spans="1:56" ht="19.5" hidden="1" thickBot="1">
      <c r="A172" s="9">
        <v>0</v>
      </c>
      <c r="B172" s="23" t="str">
        <f>B171</f>
        <v>NC700</v>
      </c>
      <c r="C172" s="148" t="s">
        <v>17</v>
      </c>
      <c r="D172" s="149"/>
      <c r="E172" s="80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  <c r="AC172" s="176"/>
      <c r="AD172" s="176"/>
      <c r="AE172" s="176"/>
      <c r="AF172" s="176"/>
      <c r="AG172" s="176"/>
      <c r="AH172" s="176"/>
      <c r="AI172" s="176"/>
      <c r="AJ172" s="176"/>
      <c r="AK172" s="129">
        <f>SUM(F172:AJ172)</f>
        <v>0</v>
      </c>
      <c r="AL172" s="32"/>
      <c r="AM172" s="32"/>
      <c r="AO172" s="227">
        <v>0</v>
      </c>
      <c r="AP172" s="42" t="str">
        <f t="shared" si="117"/>
        <v>MGS③T</v>
      </c>
      <c r="AQ172" s="18" t="str">
        <f t="shared" si="97"/>
        <v>二次圧検計画</v>
      </c>
      <c r="AR172" s="46">
        <f t="shared" si="95"/>
        <v>0</v>
      </c>
      <c r="AT172" s="246" t="s">
        <v>60</v>
      </c>
      <c r="AU172" s="60"/>
      <c r="AV172" s="60"/>
      <c r="AW172" s="60"/>
      <c r="AX172" s="60"/>
    </row>
    <row r="173" spans="1:56" ht="19.5" hidden="1" thickBot="1">
      <c r="A173" s="9">
        <v>0</v>
      </c>
      <c r="B173" s="23" t="str">
        <f>B172</f>
        <v>NC700</v>
      </c>
      <c r="C173" s="150" t="s">
        <v>18</v>
      </c>
      <c r="D173" s="151">
        <v>0.5</v>
      </c>
      <c r="E173" s="81"/>
      <c r="F173" s="177">
        <f t="shared" ref="F173:AJ173" si="120">ROUND(F172*$D173,0)</f>
        <v>0</v>
      </c>
      <c r="G173" s="177">
        <f t="shared" si="120"/>
        <v>0</v>
      </c>
      <c r="H173" s="177">
        <f t="shared" si="120"/>
        <v>0</v>
      </c>
      <c r="I173" s="177">
        <f t="shared" si="120"/>
        <v>0</v>
      </c>
      <c r="J173" s="177">
        <f t="shared" si="120"/>
        <v>0</v>
      </c>
      <c r="K173" s="177">
        <f t="shared" si="120"/>
        <v>0</v>
      </c>
      <c r="L173" s="177">
        <f t="shared" si="120"/>
        <v>0</v>
      </c>
      <c r="M173" s="177">
        <f t="shared" si="120"/>
        <v>0</v>
      </c>
      <c r="N173" s="177">
        <f t="shared" si="120"/>
        <v>0</v>
      </c>
      <c r="O173" s="177">
        <f t="shared" si="120"/>
        <v>0</v>
      </c>
      <c r="P173" s="177">
        <f t="shared" si="120"/>
        <v>0</v>
      </c>
      <c r="Q173" s="177">
        <f t="shared" si="120"/>
        <v>0</v>
      </c>
      <c r="R173" s="177">
        <f t="shared" si="120"/>
        <v>0</v>
      </c>
      <c r="S173" s="177">
        <f t="shared" si="120"/>
        <v>0</v>
      </c>
      <c r="T173" s="177">
        <f t="shared" si="120"/>
        <v>0</v>
      </c>
      <c r="U173" s="177">
        <f t="shared" si="120"/>
        <v>0</v>
      </c>
      <c r="V173" s="177">
        <f t="shared" si="120"/>
        <v>0</v>
      </c>
      <c r="W173" s="177">
        <f t="shared" si="120"/>
        <v>0</v>
      </c>
      <c r="X173" s="177">
        <f t="shared" si="120"/>
        <v>0</v>
      </c>
      <c r="Y173" s="177">
        <f t="shared" si="120"/>
        <v>0</v>
      </c>
      <c r="Z173" s="177">
        <f t="shared" si="120"/>
        <v>0</v>
      </c>
      <c r="AA173" s="177">
        <f t="shared" si="120"/>
        <v>0</v>
      </c>
      <c r="AB173" s="177">
        <f t="shared" si="120"/>
        <v>0</v>
      </c>
      <c r="AC173" s="177">
        <f t="shared" si="120"/>
        <v>0</v>
      </c>
      <c r="AD173" s="177">
        <f t="shared" si="120"/>
        <v>0</v>
      </c>
      <c r="AE173" s="177">
        <f t="shared" si="120"/>
        <v>0</v>
      </c>
      <c r="AF173" s="177">
        <f t="shared" si="120"/>
        <v>0</v>
      </c>
      <c r="AG173" s="177">
        <f t="shared" si="120"/>
        <v>0</v>
      </c>
      <c r="AH173" s="177">
        <f t="shared" si="120"/>
        <v>0</v>
      </c>
      <c r="AI173" s="177">
        <f t="shared" si="120"/>
        <v>0</v>
      </c>
      <c r="AJ173" s="177">
        <f t="shared" si="120"/>
        <v>0</v>
      </c>
      <c r="AK173" s="130">
        <f>SUM(F173:AJ173)</f>
        <v>0</v>
      </c>
      <c r="AL173" s="32"/>
      <c r="AM173" s="32"/>
      <c r="AO173" s="227">
        <v>0</v>
      </c>
      <c r="AP173" s="42" t="str">
        <f t="shared" si="117"/>
        <v>MGS③T</v>
      </c>
      <c r="AQ173" s="14" t="str">
        <f t="shared" si="97"/>
        <v>二次漏れ数（廃却）</v>
      </c>
      <c r="AR173" s="47">
        <f t="shared" si="95"/>
        <v>0</v>
      </c>
      <c r="AT173" s="246" t="s">
        <v>60</v>
      </c>
      <c r="AU173" s="60"/>
      <c r="AV173" s="60"/>
      <c r="AW173" s="60"/>
      <c r="AX173" s="60"/>
    </row>
    <row r="174" spans="1:56" ht="19.5" hidden="1" thickBot="1">
      <c r="A174" s="9">
        <v>1</v>
      </c>
      <c r="B174" s="37" t="s">
        <v>25</v>
      </c>
      <c r="C174" s="135" t="s">
        <v>19</v>
      </c>
      <c r="D174" s="136">
        <f>1-D170</f>
        <v>0.92</v>
      </c>
      <c r="E174" s="90"/>
      <c r="F174" s="174">
        <f t="shared" ref="F174:AJ174" si="121">(F169-F170)+(F172-F173)</f>
        <v>0</v>
      </c>
      <c r="G174" s="174">
        <f t="shared" si="121"/>
        <v>0</v>
      </c>
      <c r="H174" s="174">
        <f t="shared" si="121"/>
        <v>0</v>
      </c>
      <c r="I174" s="174">
        <f t="shared" si="121"/>
        <v>0</v>
      </c>
      <c r="J174" s="174">
        <f t="shared" si="121"/>
        <v>0</v>
      </c>
      <c r="K174" s="174">
        <f t="shared" si="121"/>
        <v>0</v>
      </c>
      <c r="L174" s="174">
        <f t="shared" si="121"/>
        <v>0</v>
      </c>
      <c r="M174" s="174">
        <f t="shared" si="121"/>
        <v>0</v>
      </c>
      <c r="N174" s="174">
        <f t="shared" si="121"/>
        <v>0</v>
      </c>
      <c r="O174" s="174">
        <f t="shared" si="121"/>
        <v>0</v>
      </c>
      <c r="P174" s="174">
        <f t="shared" si="121"/>
        <v>0</v>
      </c>
      <c r="Q174" s="174">
        <f t="shared" si="121"/>
        <v>0</v>
      </c>
      <c r="R174" s="174">
        <f t="shared" si="121"/>
        <v>0</v>
      </c>
      <c r="S174" s="174">
        <f t="shared" si="121"/>
        <v>0</v>
      </c>
      <c r="T174" s="174">
        <f t="shared" si="121"/>
        <v>0</v>
      </c>
      <c r="U174" s="174">
        <f t="shared" si="121"/>
        <v>0</v>
      </c>
      <c r="V174" s="174">
        <f t="shared" si="121"/>
        <v>0</v>
      </c>
      <c r="W174" s="174">
        <f t="shared" si="121"/>
        <v>0</v>
      </c>
      <c r="X174" s="174">
        <f t="shared" si="121"/>
        <v>0</v>
      </c>
      <c r="Y174" s="174">
        <f t="shared" si="121"/>
        <v>0</v>
      </c>
      <c r="Z174" s="174">
        <f t="shared" si="121"/>
        <v>0</v>
      </c>
      <c r="AA174" s="174">
        <f t="shared" si="121"/>
        <v>0</v>
      </c>
      <c r="AB174" s="174">
        <f t="shared" si="121"/>
        <v>0</v>
      </c>
      <c r="AC174" s="174">
        <f t="shared" si="121"/>
        <v>0</v>
      </c>
      <c r="AD174" s="174">
        <f t="shared" si="121"/>
        <v>0</v>
      </c>
      <c r="AE174" s="174">
        <f t="shared" si="121"/>
        <v>0</v>
      </c>
      <c r="AF174" s="174">
        <f t="shared" si="121"/>
        <v>0</v>
      </c>
      <c r="AG174" s="174">
        <f t="shared" si="121"/>
        <v>0</v>
      </c>
      <c r="AH174" s="174">
        <f t="shared" si="121"/>
        <v>0</v>
      </c>
      <c r="AI174" s="174">
        <f t="shared" si="121"/>
        <v>0</v>
      </c>
      <c r="AJ174" s="174">
        <f t="shared" si="121"/>
        <v>0</v>
      </c>
      <c r="AK174" s="117">
        <f>SUM(E174:AJ174)</f>
        <v>0</v>
      </c>
      <c r="AL174" s="82">
        <f>ROUNDUP(AY174*1.2,0)</f>
        <v>0</v>
      </c>
      <c r="AM174" s="82">
        <f>ROUNDUP(AZ174*1.2,0)</f>
        <v>0</v>
      </c>
      <c r="AN174" s="211"/>
      <c r="AO174" s="227">
        <v>0</v>
      </c>
      <c r="AP174" s="42" t="str">
        <f t="shared" si="117"/>
        <v>MGS③T</v>
      </c>
      <c r="AQ174" s="11" t="str">
        <f t="shared" si="97"/>
        <v>Ｌ３加工計画</v>
      </c>
      <c r="AR174" s="48">
        <f t="shared" si="95"/>
        <v>0</v>
      </c>
      <c r="AT174" s="248" t="s">
        <v>61</v>
      </c>
      <c r="AU174" s="60"/>
      <c r="AV174" s="60"/>
      <c r="AW174" s="60"/>
      <c r="AX174" s="60"/>
      <c r="AY174" s="12">
        <f>AY384</f>
        <v>0</v>
      </c>
      <c r="AZ174" s="12">
        <f>AZ384</f>
        <v>0</v>
      </c>
    </row>
    <row r="175" spans="1:56" ht="19.5" hidden="1" thickBot="1">
      <c r="A175" s="9">
        <v>1</v>
      </c>
      <c r="B175" s="25" t="s">
        <v>36</v>
      </c>
      <c r="C175" s="109" t="s">
        <v>20</v>
      </c>
      <c r="D175" s="109"/>
      <c r="E175" s="77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04">
        <f>SUM(F175:AJ175)</f>
        <v>0</v>
      </c>
      <c r="AL175" s="112"/>
      <c r="AM175" s="112"/>
      <c r="AN175" s="207"/>
      <c r="AO175" s="227">
        <v>0</v>
      </c>
      <c r="AP175" s="42" t="str">
        <f t="shared" si="117"/>
        <v>MGS③T</v>
      </c>
      <c r="AQ175" s="19" t="str">
        <f t="shared" si="97"/>
        <v>組立計画</v>
      </c>
      <c r="AR175" s="49">
        <f t="shared" si="95"/>
        <v>0</v>
      </c>
      <c r="AT175" s="63" t="s">
        <v>62</v>
      </c>
      <c r="AU175" s="60"/>
      <c r="AV175" s="60"/>
      <c r="AW175" s="60"/>
      <c r="AX175" s="60"/>
    </row>
    <row r="176" spans="1:56" ht="19.5" hidden="1" thickBot="1">
      <c r="A176" s="9">
        <v>1</v>
      </c>
      <c r="B176" s="26"/>
      <c r="C176" s="111" t="s">
        <v>66</v>
      </c>
      <c r="D176" s="111"/>
      <c r="E176" s="74"/>
      <c r="F176" s="189"/>
      <c r="G176" s="189"/>
      <c r="H176" s="189"/>
      <c r="I176" s="189"/>
      <c r="J176" s="189"/>
      <c r="K176" s="189"/>
      <c r="L176" s="189"/>
      <c r="M176" s="189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07">
        <f>SUM(F176:AJ176)</f>
        <v>0</v>
      </c>
      <c r="AL176" s="75"/>
      <c r="AM176" s="75"/>
      <c r="AN176" s="207"/>
      <c r="AO176" s="227">
        <v>0</v>
      </c>
      <c r="AP176" s="42" t="str">
        <f t="shared" si="117"/>
        <v>MGS③T</v>
      </c>
      <c r="AQ176" s="20" t="str">
        <f t="shared" si="97"/>
        <v>ＳＰ</v>
      </c>
      <c r="AR176" s="50">
        <f t="shared" si="95"/>
        <v>0</v>
      </c>
      <c r="AT176" s="63" t="s">
        <v>62</v>
      </c>
      <c r="AU176" s="60"/>
      <c r="AV176" s="60"/>
      <c r="AW176" s="60"/>
      <c r="AX176" s="60"/>
    </row>
    <row r="177" spans="1:56" ht="19.5" hidden="1" thickBot="1">
      <c r="A177" s="9">
        <v>1</v>
      </c>
      <c r="B177" s="13" t="s">
        <v>46</v>
      </c>
      <c r="C177" s="152" t="s">
        <v>21</v>
      </c>
      <c r="D177" s="152"/>
      <c r="E177" s="67"/>
      <c r="F177" s="180">
        <f t="shared" ref="F177:AJ177" si="122">SUBTOTAL(9,L175:L176)</f>
        <v>0</v>
      </c>
      <c r="G177" s="180">
        <f t="shared" si="122"/>
        <v>0</v>
      </c>
      <c r="H177" s="180">
        <f t="shared" si="122"/>
        <v>0</v>
      </c>
      <c r="I177" s="180">
        <f t="shared" si="122"/>
        <v>0</v>
      </c>
      <c r="J177" s="180">
        <f t="shared" si="122"/>
        <v>0</v>
      </c>
      <c r="K177" s="180">
        <f t="shared" si="122"/>
        <v>0</v>
      </c>
      <c r="L177" s="180">
        <f t="shared" si="122"/>
        <v>0</v>
      </c>
      <c r="M177" s="180">
        <f t="shared" si="122"/>
        <v>0</v>
      </c>
      <c r="N177" s="180">
        <f t="shared" si="122"/>
        <v>0</v>
      </c>
      <c r="O177" s="180">
        <f t="shared" si="122"/>
        <v>0</v>
      </c>
      <c r="P177" s="180">
        <f t="shared" si="122"/>
        <v>0</v>
      </c>
      <c r="Q177" s="180">
        <f t="shared" si="122"/>
        <v>0</v>
      </c>
      <c r="R177" s="180">
        <f t="shared" si="122"/>
        <v>0</v>
      </c>
      <c r="S177" s="180">
        <f t="shared" si="122"/>
        <v>0</v>
      </c>
      <c r="T177" s="180">
        <f t="shared" si="122"/>
        <v>0</v>
      </c>
      <c r="U177" s="180">
        <f t="shared" si="122"/>
        <v>0</v>
      </c>
      <c r="V177" s="180">
        <f t="shared" si="122"/>
        <v>0</v>
      </c>
      <c r="W177" s="180">
        <f t="shared" si="122"/>
        <v>0</v>
      </c>
      <c r="X177" s="180">
        <f t="shared" si="122"/>
        <v>0</v>
      </c>
      <c r="Y177" s="180">
        <f t="shared" si="122"/>
        <v>0</v>
      </c>
      <c r="Z177" s="180">
        <f t="shared" si="122"/>
        <v>0</v>
      </c>
      <c r="AA177" s="180">
        <f t="shared" si="122"/>
        <v>0</v>
      </c>
      <c r="AB177" s="180">
        <f t="shared" si="122"/>
        <v>0</v>
      </c>
      <c r="AC177" s="180">
        <f t="shared" si="122"/>
        <v>0</v>
      </c>
      <c r="AD177" s="180">
        <f t="shared" si="122"/>
        <v>0</v>
      </c>
      <c r="AE177" s="180">
        <f t="shared" si="122"/>
        <v>0</v>
      </c>
      <c r="AF177" s="180">
        <f t="shared" si="122"/>
        <v>0</v>
      </c>
      <c r="AG177" s="180">
        <f t="shared" si="122"/>
        <v>0</v>
      </c>
      <c r="AH177" s="180">
        <f t="shared" si="122"/>
        <v>0</v>
      </c>
      <c r="AI177" s="180">
        <f t="shared" si="122"/>
        <v>0</v>
      </c>
      <c r="AJ177" s="180">
        <f t="shared" si="122"/>
        <v>0</v>
      </c>
      <c r="AK177" s="131">
        <f>SUM(F177:AJ177)</f>
        <v>0</v>
      </c>
      <c r="AL177" s="32"/>
      <c r="AM177" s="32"/>
      <c r="AO177" s="227">
        <v>0</v>
      </c>
      <c r="AP177" s="42" t="str">
        <f t="shared" si="117"/>
        <v>MGS③T</v>
      </c>
      <c r="AQ177" s="21" t="str">
        <f t="shared" si="97"/>
        <v>解体</v>
      </c>
      <c r="AR177" s="51">
        <f t="shared" si="95"/>
        <v>0</v>
      </c>
      <c r="AT177" s="246" t="s">
        <v>60</v>
      </c>
      <c r="AU177" s="60"/>
      <c r="AV177" s="60"/>
      <c r="AW177" s="60"/>
      <c r="AX177" s="60"/>
    </row>
    <row r="178" spans="1:56" ht="19.5" hidden="1" thickBot="1">
      <c r="A178" s="9">
        <v>1</v>
      </c>
      <c r="B178" s="30" t="s">
        <v>53</v>
      </c>
      <c r="C178" s="156" t="s">
        <v>22</v>
      </c>
      <c r="D178" s="156"/>
      <c r="E178" s="68"/>
      <c r="F178" s="190">
        <f t="shared" ref="F178:AJ178" si="123">E178+F174-F177</f>
        <v>0</v>
      </c>
      <c r="G178" s="190">
        <f t="shared" si="123"/>
        <v>0</v>
      </c>
      <c r="H178" s="190">
        <f t="shared" si="123"/>
        <v>0</v>
      </c>
      <c r="I178" s="190">
        <f t="shared" si="123"/>
        <v>0</v>
      </c>
      <c r="J178" s="190">
        <f t="shared" si="123"/>
        <v>0</v>
      </c>
      <c r="K178" s="190">
        <f t="shared" si="123"/>
        <v>0</v>
      </c>
      <c r="L178" s="190">
        <f t="shared" si="123"/>
        <v>0</v>
      </c>
      <c r="M178" s="190">
        <f t="shared" si="123"/>
        <v>0</v>
      </c>
      <c r="N178" s="190">
        <f t="shared" si="123"/>
        <v>0</v>
      </c>
      <c r="O178" s="190">
        <f t="shared" si="123"/>
        <v>0</v>
      </c>
      <c r="P178" s="190">
        <f t="shared" si="123"/>
        <v>0</v>
      </c>
      <c r="Q178" s="190">
        <f t="shared" si="123"/>
        <v>0</v>
      </c>
      <c r="R178" s="190">
        <f t="shared" si="123"/>
        <v>0</v>
      </c>
      <c r="S178" s="190">
        <f t="shared" si="123"/>
        <v>0</v>
      </c>
      <c r="T178" s="190">
        <f t="shared" si="123"/>
        <v>0</v>
      </c>
      <c r="U178" s="190">
        <f t="shared" si="123"/>
        <v>0</v>
      </c>
      <c r="V178" s="190">
        <f t="shared" si="123"/>
        <v>0</v>
      </c>
      <c r="W178" s="190">
        <f t="shared" si="123"/>
        <v>0</v>
      </c>
      <c r="X178" s="190">
        <f t="shared" si="123"/>
        <v>0</v>
      </c>
      <c r="Y178" s="190">
        <f t="shared" si="123"/>
        <v>0</v>
      </c>
      <c r="Z178" s="190">
        <f t="shared" si="123"/>
        <v>0</v>
      </c>
      <c r="AA178" s="190">
        <f t="shared" si="123"/>
        <v>0</v>
      </c>
      <c r="AB178" s="190">
        <f t="shared" si="123"/>
        <v>0</v>
      </c>
      <c r="AC178" s="190">
        <f t="shared" si="123"/>
        <v>0</v>
      </c>
      <c r="AD178" s="190">
        <f t="shared" si="123"/>
        <v>0</v>
      </c>
      <c r="AE178" s="190">
        <f t="shared" si="123"/>
        <v>0</v>
      </c>
      <c r="AF178" s="190">
        <f t="shared" si="123"/>
        <v>0</v>
      </c>
      <c r="AG178" s="190">
        <f t="shared" si="123"/>
        <v>0</v>
      </c>
      <c r="AH178" s="190">
        <f t="shared" si="123"/>
        <v>0</v>
      </c>
      <c r="AI178" s="190">
        <f t="shared" si="123"/>
        <v>0</v>
      </c>
      <c r="AJ178" s="190">
        <f t="shared" si="123"/>
        <v>0</v>
      </c>
      <c r="AK178" s="134"/>
      <c r="AL178" s="32"/>
      <c r="AM178" s="32"/>
      <c r="AO178" s="227">
        <v>0</v>
      </c>
      <c r="AP178" s="42" t="str">
        <f t="shared" si="117"/>
        <v>MGS③T</v>
      </c>
      <c r="AQ178" s="22" t="str">
        <f t="shared" si="97"/>
        <v>解体在庫</v>
      </c>
      <c r="AR178" s="52">
        <f t="shared" si="95"/>
        <v>0</v>
      </c>
      <c r="AT178" s="246" t="s">
        <v>60</v>
      </c>
      <c r="AU178" s="60"/>
      <c r="AV178" s="60"/>
      <c r="AW178" s="60"/>
      <c r="AX178" s="60"/>
    </row>
    <row r="179" spans="1:56" ht="19.5" hidden="1" thickBot="1">
      <c r="A179" s="9">
        <v>1</v>
      </c>
      <c r="B179" s="86" t="s">
        <v>54</v>
      </c>
      <c r="C179" s="270" t="s">
        <v>23</v>
      </c>
      <c r="D179" s="270"/>
      <c r="E179" s="215"/>
      <c r="F179" s="216">
        <f t="shared" ref="F179:AJ179" si="124">E179+F174-F175-F176</f>
        <v>0</v>
      </c>
      <c r="G179" s="216">
        <f t="shared" si="124"/>
        <v>0</v>
      </c>
      <c r="H179" s="216">
        <f t="shared" si="124"/>
        <v>0</v>
      </c>
      <c r="I179" s="216">
        <f t="shared" si="124"/>
        <v>0</v>
      </c>
      <c r="J179" s="216">
        <f t="shared" si="124"/>
        <v>0</v>
      </c>
      <c r="K179" s="216">
        <f t="shared" si="124"/>
        <v>0</v>
      </c>
      <c r="L179" s="216">
        <f t="shared" si="124"/>
        <v>0</v>
      </c>
      <c r="M179" s="216">
        <f t="shared" si="124"/>
        <v>0</v>
      </c>
      <c r="N179" s="216">
        <f t="shared" si="124"/>
        <v>0</v>
      </c>
      <c r="O179" s="216">
        <f t="shared" si="124"/>
        <v>0</v>
      </c>
      <c r="P179" s="216">
        <f t="shared" si="124"/>
        <v>0</v>
      </c>
      <c r="Q179" s="216">
        <f t="shared" si="124"/>
        <v>0</v>
      </c>
      <c r="R179" s="216">
        <f t="shared" si="124"/>
        <v>0</v>
      </c>
      <c r="S179" s="216">
        <f t="shared" si="124"/>
        <v>0</v>
      </c>
      <c r="T179" s="216">
        <f t="shared" si="124"/>
        <v>0</v>
      </c>
      <c r="U179" s="216">
        <f t="shared" si="124"/>
        <v>0</v>
      </c>
      <c r="V179" s="216">
        <f t="shared" si="124"/>
        <v>0</v>
      </c>
      <c r="W179" s="216">
        <f t="shared" si="124"/>
        <v>0</v>
      </c>
      <c r="X179" s="216">
        <f t="shared" si="124"/>
        <v>0</v>
      </c>
      <c r="Y179" s="216">
        <f t="shared" si="124"/>
        <v>0</v>
      </c>
      <c r="Z179" s="216">
        <f t="shared" si="124"/>
        <v>0</v>
      </c>
      <c r="AA179" s="216">
        <f t="shared" si="124"/>
        <v>0</v>
      </c>
      <c r="AB179" s="216">
        <f t="shared" si="124"/>
        <v>0</v>
      </c>
      <c r="AC179" s="216">
        <f t="shared" si="124"/>
        <v>0</v>
      </c>
      <c r="AD179" s="216">
        <f t="shared" si="124"/>
        <v>0</v>
      </c>
      <c r="AE179" s="216">
        <f t="shared" si="124"/>
        <v>0</v>
      </c>
      <c r="AF179" s="216">
        <f t="shared" si="124"/>
        <v>0</v>
      </c>
      <c r="AG179" s="216">
        <f t="shared" si="124"/>
        <v>0</v>
      </c>
      <c r="AH179" s="216">
        <f t="shared" si="124"/>
        <v>0</v>
      </c>
      <c r="AI179" s="216">
        <f t="shared" si="124"/>
        <v>0</v>
      </c>
      <c r="AJ179" s="216">
        <f t="shared" si="124"/>
        <v>0</v>
      </c>
      <c r="AK179" s="221">
        <f>AJ179</f>
        <v>0</v>
      </c>
      <c r="AL179" s="244"/>
      <c r="AM179" s="244"/>
      <c r="AN179" s="9">
        <f>AK179-AL175</f>
        <v>0</v>
      </c>
      <c r="AO179" s="227">
        <v>0</v>
      </c>
      <c r="AP179" s="53" t="str">
        <f t="shared" si="117"/>
        <v>MGS③T</v>
      </c>
      <c r="AQ179" s="24" t="str">
        <f t="shared" si="97"/>
        <v>完成品在庫</v>
      </c>
      <c r="AR179" s="54">
        <f t="shared" si="95"/>
        <v>0</v>
      </c>
      <c r="AT179" s="246" t="s">
        <v>60</v>
      </c>
      <c r="AU179" s="60"/>
      <c r="AV179" s="60"/>
      <c r="AW179" s="60"/>
      <c r="AX179" s="60"/>
      <c r="BD179" s="250">
        <f>MIN(F179:AJ179)</f>
        <v>0</v>
      </c>
    </row>
    <row r="180" spans="1:56" ht="19.5" hidden="1" thickBot="1">
      <c r="A180" s="9">
        <v>1</v>
      </c>
      <c r="B180" s="162" t="s">
        <v>117</v>
      </c>
      <c r="C180" s="102" t="s">
        <v>12</v>
      </c>
      <c r="D180" s="102"/>
      <c r="E180" s="94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95">
        <f>SUM(F180:AJ180)</f>
        <v>0</v>
      </c>
      <c r="AL180" s="96">
        <f>ROUNDUP(AL187/0.92,0)</f>
        <v>0</v>
      </c>
      <c r="AM180" s="96">
        <f>ROUNDUP(AM187/0.92,0)</f>
        <v>0</v>
      </c>
      <c r="AN180" s="251"/>
      <c r="AO180" s="227">
        <v>0</v>
      </c>
      <c r="AP180" s="40" t="str">
        <f>B180</f>
        <v>MJH①</v>
      </c>
      <c r="AQ180" s="29" t="str">
        <f t="shared" si="97"/>
        <v>素材納入計画</v>
      </c>
      <c r="AR180" s="41">
        <f t="shared" si="95"/>
        <v>0</v>
      </c>
      <c r="AT180" s="247" t="s">
        <v>59</v>
      </c>
      <c r="AU180" s="60"/>
      <c r="AV180" s="60"/>
      <c r="AW180" s="60"/>
      <c r="AX180" s="60"/>
    </row>
    <row r="181" spans="1:56" ht="19.5" hidden="1" thickBot="1">
      <c r="A181" s="9">
        <v>1</v>
      </c>
      <c r="B181" s="65" t="s">
        <v>77</v>
      </c>
      <c r="C181" s="145" t="s">
        <v>125</v>
      </c>
      <c r="D181" s="154"/>
      <c r="E181" s="35"/>
      <c r="F181" s="173">
        <f t="shared" ref="F181:AJ181" si="125">E181+F180-F182</f>
        <v>0</v>
      </c>
      <c r="G181" s="173">
        <f t="shared" si="125"/>
        <v>0</v>
      </c>
      <c r="H181" s="173">
        <f t="shared" si="125"/>
        <v>0</v>
      </c>
      <c r="I181" s="173">
        <f t="shared" si="125"/>
        <v>0</v>
      </c>
      <c r="J181" s="173">
        <f t="shared" si="125"/>
        <v>0</v>
      </c>
      <c r="K181" s="173">
        <f t="shared" si="125"/>
        <v>0</v>
      </c>
      <c r="L181" s="173">
        <f t="shared" si="125"/>
        <v>0</v>
      </c>
      <c r="M181" s="173">
        <f t="shared" si="125"/>
        <v>0</v>
      </c>
      <c r="N181" s="173">
        <f t="shared" si="125"/>
        <v>0</v>
      </c>
      <c r="O181" s="173">
        <f t="shared" si="125"/>
        <v>0</v>
      </c>
      <c r="P181" s="173">
        <f t="shared" si="125"/>
        <v>0</v>
      </c>
      <c r="Q181" s="173">
        <f t="shared" si="125"/>
        <v>0</v>
      </c>
      <c r="R181" s="173">
        <f t="shared" si="125"/>
        <v>0</v>
      </c>
      <c r="S181" s="173">
        <f t="shared" si="125"/>
        <v>0</v>
      </c>
      <c r="T181" s="173">
        <f t="shared" si="125"/>
        <v>0</v>
      </c>
      <c r="U181" s="173">
        <f t="shared" si="125"/>
        <v>0</v>
      </c>
      <c r="V181" s="173">
        <f t="shared" si="125"/>
        <v>0</v>
      </c>
      <c r="W181" s="173">
        <f t="shared" si="125"/>
        <v>0</v>
      </c>
      <c r="X181" s="173">
        <f t="shared" si="125"/>
        <v>0</v>
      </c>
      <c r="Y181" s="173">
        <f t="shared" si="125"/>
        <v>0</v>
      </c>
      <c r="Z181" s="173">
        <f t="shared" si="125"/>
        <v>0</v>
      </c>
      <c r="AA181" s="173">
        <f t="shared" si="125"/>
        <v>0</v>
      </c>
      <c r="AB181" s="173">
        <f t="shared" si="125"/>
        <v>0</v>
      </c>
      <c r="AC181" s="173">
        <f t="shared" si="125"/>
        <v>0</v>
      </c>
      <c r="AD181" s="173">
        <f t="shared" si="125"/>
        <v>0</v>
      </c>
      <c r="AE181" s="173">
        <f t="shared" si="125"/>
        <v>0</v>
      </c>
      <c r="AF181" s="173">
        <f t="shared" si="125"/>
        <v>0</v>
      </c>
      <c r="AG181" s="173">
        <f t="shared" si="125"/>
        <v>0</v>
      </c>
      <c r="AH181" s="173">
        <f t="shared" si="125"/>
        <v>0</v>
      </c>
      <c r="AI181" s="173">
        <f t="shared" si="125"/>
        <v>0</v>
      </c>
      <c r="AJ181" s="173">
        <f t="shared" si="125"/>
        <v>0</v>
      </c>
      <c r="AK181" s="169">
        <f>AJ181</f>
        <v>0</v>
      </c>
      <c r="AL181" s="32"/>
      <c r="AM181" s="32"/>
      <c r="AO181" s="227">
        <v>0</v>
      </c>
      <c r="AP181" s="42" t="str">
        <f t="shared" ref="AP181:AP192" si="126">AP180</f>
        <v>MJH①</v>
      </c>
      <c r="AQ181" s="14" t="str">
        <f t="shared" si="97"/>
        <v>素材在庫計画</v>
      </c>
      <c r="AR181" s="43">
        <f t="shared" si="95"/>
        <v>0</v>
      </c>
      <c r="AT181" s="246" t="s">
        <v>60</v>
      </c>
      <c r="AU181" s="60"/>
      <c r="AV181" s="60"/>
      <c r="AW181" s="60"/>
      <c r="AX181" s="60"/>
    </row>
    <row r="182" spans="1:56" ht="19.5" hidden="1" thickBot="1">
      <c r="A182" s="9">
        <v>1</v>
      </c>
      <c r="B182" s="26" t="s">
        <v>78</v>
      </c>
      <c r="C182" s="135" t="s">
        <v>14</v>
      </c>
      <c r="D182" s="135"/>
      <c r="E182" s="90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4"/>
      <c r="AD182" s="174"/>
      <c r="AE182" s="174"/>
      <c r="AF182" s="174"/>
      <c r="AG182" s="174"/>
      <c r="AH182" s="174"/>
      <c r="AI182" s="174"/>
      <c r="AJ182" s="174"/>
      <c r="AK182" s="117">
        <f>SUM(E182:AJ182)</f>
        <v>0</v>
      </c>
      <c r="AL182" s="123"/>
      <c r="AM182" s="123"/>
      <c r="AN182" s="211"/>
      <c r="AO182" s="227">
        <v>0</v>
      </c>
      <c r="AP182" s="42" t="str">
        <f t="shared" si="126"/>
        <v>MJH①</v>
      </c>
      <c r="AQ182" s="16" t="str">
        <f t="shared" si="97"/>
        <v>圧検加工計画</v>
      </c>
      <c r="AR182" s="44">
        <f t="shared" si="95"/>
        <v>0</v>
      </c>
      <c r="AT182" s="248" t="s">
        <v>61</v>
      </c>
      <c r="AU182" s="60"/>
      <c r="AV182" s="60"/>
      <c r="AW182" s="60"/>
      <c r="AX182" s="60"/>
    </row>
    <row r="183" spans="1:56" ht="19.5" hidden="1" thickBot="1">
      <c r="A183" s="9">
        <v>0</v>
      </c>
      <c r="B183" s="23" t="str">
        <f>B182</f>
        <v>NC750</v>
      </c>
      <c r="C183" s="146" t="s">
        <v>15</v>
      </c>
      <c r="D183" s="147">
        <v>0.08</v>
      </c>
      <c r="E183" s="80"/>
      <c r="F183" s="175">
        <f t="shared" ref="F183:AJ183" si="127">ROUND(F182*$D183,0)</f>
        <v>0</v>
      </c>
      <c r="G183" s="175">
        <f t="shared" si="127"/>
        <v>0</v>
      </c>
      <c r="H183" s="175">
        <f t="shared" si="127"/>
        <v>0</v>
      </c>
      <c r="I183" s="175">
        <f t="shared" si="127"/>
        <v>0</v>
      </c>
      <c r="J183" s="175">
        <f t="shared" si="127"/>
        <v>0</v>
      </c>
      <c r="K183" s="175">
        <f t="shared" si="127"/>
        <v>0</v>
      </c>
      <c r="L183" s="175">
        <f t="shared" si="127"/>
        <v>0</v>
      </c>
      <c r="M183" s="175">
        <f t="shared" si="127"/>
        <v>0</v>
      </c>
      <c r="N183" s="175">
        <f t="shared" si="127"/>
        <v>0</v>
      </c>
      <c r="O183" s="175">
        <f t="shared" si="127"/>
        <v>0</v>
      </c>
      <c r="P183" s="175">
        <f t="shared" si="127"/>
        <v>0</v>
      </c>
      <c r="Q183" s="175">
        <f t="shared" si="127"/>
        <v>0</v>
      </c>
      <c r="R183" s="175">
        <f t="shared" si="127"/>
        <v>0</v>
      </c>
      <c r="S183" s="175">
        <f t="shared" si="127"/>
        <v>0</v>
      </c>
      <c r="T183" s="175">
        <f t="shared" si="127"/>
        <v>0</v>
      </c>
      <c r="U183" s="175">
        <f t="shared" si="127"/>
        <v>0</v>
      </c>
      <c r="V183" s="175">
        <f t="shared" si="127"/>
        <v>0</v>
      </c>
      <c r="W183" s="175">
        <f t="shared" si="127"/>
        <v>0</v>
      </c>
      <c r="X183" s="175">
        <f t="shared" si="127"/>
        <v>0</v>
      </c>
      <c r="Y183" s="175">
        <f t="shared" si="127"/>
        <v>0</v>
      </c>
      <c r="Z183" s="175">
        <f t="shared" si="127"/>
        <v>0</v>
      </c>
      <c r="AA183" s="175">
        <f t="shared" si="127"/>
        <v>0</v>
      </c>
      <c r="AB183" s="175">
        <f t="shared" si="127"/>
        <v>0</v>
      </c>
      <c r="AC183" s="175">
        <f t="shared" si="127"/>
        <v>0</v>
      </c>
      <c r="AD183" s="175">
        <f t="shared" si="127"/>
        <v>0</v>
      </c>
      <c r="AE183" s="175">
        <f t="shared" si="127"/>
        <v>0</v>
      </c>
      <c r="AF183" s="175">
        <f t="shared" si="127"/>
        <v>0</v>
      </c>
      <c r="AG183" s="175">
        <f t="shared" si="127"/>
        <v>0</v>
      </c>
      <c r="AH183" s="175">
        <f t="shared" si="127"/>
        <v>0</v>
      </c>
      <c r="AI183" s="175">
        <f t="shared" si="127"/>
        <v>0</v>
      </c>
      <c r="AJ183" s="175">
        <f t="shared" si="127"/>
        <v>0</v>
      </c>
      <c r="AK183" s="128">
        <f>SUM(F183:AJ183)</f>
        <v>0</v>
      </c>
      <c r="AL183" s="32"/>
      <c r="AM183" s="32"/>
      <c r="AO183" s="227">
        <v>0</v>
      </c>
      <c r="AP183" s="42" t="str">
        <f t="shared" si="126"/>
        <v>MJH①</v>
      </c>
      <c r="AQ183" s="17" t="str">
        <f t="shared" si="97"/>
        <v>一次漏れ数</v>
      </c>
      <c r="AR183" s="45">
        <f t="shared" si="95"/>
        <v>0</v>
      </c>
      <c r="AT183" s="246" t="s">
        <v>60</v>
      </c>
      <c r="AU183" s="60"/>
      <c r="AV183" s="60"/>
      <c r="AW183" s="60"/>
      <c r="AX183" s="60"/>
    </row>
    <row r="184" spans="1:56" ht="19.5" hidden="1" thickBot="1">
      <c r="A184" s="9">
        <v>0</v>
      </c>
      <c r="B184" s="23" t="str">
        <f>B183</f>
        <v>NC750</v>
      </c>
      <c r="C184" s="148" t="s">
        <v>16</v>
      </c>
      <c r="D184" s="149"/>
      <c r="E184" s="66"/>
      <c r="F184" s="176">
        <f t="shared" ref="F184:AJ184" si="128">E184+F183-F185</f>
        <v>0</v>
      </c>
      <c r="G184" s="176">
        <f t="shared" si="128"/>
        <v>0</v>
      </c>
      <c r="H184" s="176">
        <f t="shared" si="128"/>
        <v>0</v>
      </c>
      <c r="I184" s="176">
        <f t="shared" si="128"/>
        <v>0</v>
      </c>
      <c r="J184" s="176">
        <f t="shared" si="128"/>
        <v>0</v>
      </c>
      <c r="K184" s="176">
        <f t="shared" si="128"/>
        <v>0</v>
      </c>
      <c r="L184" s="176">
        <f t="shared" si="128"/>
        <v>0</v>
      </c>
      <c r="M184" s="176">
        <f t="shared" si="128"/>
        <v>0</v>
      </c>
      <c r="N184" s="176">
        <f t="shared" si="128"/>
        <v>0</v>
      </c>
      <c r="O184" s="176">
        <f t="shared" si="128"/>
        <v>0</v>
      </c>
      <c r="P184" s="176">
        <f t="shared" si="128"/>
        <v>0</v>
      </c>
      <c r="Q184" s="176">
        <f t="shared" si="128"/>
        <v>0</v>
      </c>
      <c r="R184" s="176">
        <f t="shared" si="128"/>
        <v>0</v>
      </c>
      <c r="S184" s="176">
        <f t="shared" si="128"/>
        <v>0</v>
      </c>
      <c r="T184" s="176">
        <f t="shared" si="128"/>
        <v>0</v>
      </c>
      <c r="U184" s="176">
        <f t="shared" si="128"/>
        <v>0</v>
      </c>
      <c r="V184" s="176">
        <f t="shared" si="128"/>
        <v>0</v>
      </c>
      <c r="W184" s="176">
        <f t="shared" si="128"/>
        <v>0</v>
      </c>
      <c r="X184" s="176">
        <f t="shared" si="128"/>
        <v>0</v>
      </c>
      <c r="Y184" s="176">
        <f t="shared" si="128"/>
        <v>0</v>
      </c>
      <c r="Z184" s="176">
        <f t="shared" si="128"/>
        <v>0</v>
      </c>
      <c r="AA184" s="176">
        <f t="shared" si="128"/>
        <v>0</v>
      </c>
      <c r="AB184" s="176">
        <f t="shared" si="128"/>
        <v>0</v>
      </c>
      <c r="AC184" s="176">
        <f t="shared" si="128"/>
        <v>0</v>
      </c>
      <c r="AD184" s="176">
        <f t="shared" si="128"/>
        <v>0</v>
      </c>
      <c r="AE184" s="176">
        <f t="shared" si="128"/>
        <v>0</v>
      </c>
      <c r="AF184" s="176">
        <f t="shared" si="128"/>
        <v>0</v>
      </c>
      <c r="AG184" s="176">
        <f t="shared" si="128"/>
        <v>0</v>
      </c>
      <c r="AH184" s="176">
        <f t="shared" si="128"/>
        <v>0</v>
      </c>
      <c r="AI184" s="176">
        <f t="shared" si="128"/>
        <v>0</v>
      </c>
      <c r="AJ184" s="176">
        <f t="shared" si="128"/>
        <v>0</v>
      </c>
      <c r="AK184" s="129">
        <f>AJ184</f>
        <v>0</v>
      </c>
      <c r="AL184" s="32"/>
      <c r="AM184" s="32"/>
      <c r="AO184" s="227">
        <v>0</v>
      </c>
      <c r="AP184" s="42" t="str">
        <f t="shared" si="126"/>
        <v>MJH①</v>
      </c>
      <c r="AQ184" s="18" t="str">
        <f t="shared" si="97"/>
        <v>一次漏れ在庫</v>
      </c>
      <c r="AR184" s="46">
        <f t="shared" si="95"/>
        <v>0</v>
      </c>
      <c r="AT184" s="246" t="s">
        <v>60</v>
      </c>
      <c r="AU184" s="60"/>
      <c r="AV184" s="60"/>
      <c r="AW184" s="60"/>
      <c r="AX184" s="60"/>
    </row>
    <row r="185" spans="1:56" ht="19.5" hidden="1" thickBot="1">
      <c r="A185" s="9">
        <v>0</v>
      </c>
      <c r="B185" s="23" t="str">
        <f>B184</f>
        <v>NC750</v>
      </c>
      <c r="C185" s="148" t="s">
        <v>17</v>
      </c>
      <c r="D185" s="149"/>
      <c r="E185" s="80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29">
        <f>SUM(F185:AJ185)</f>
        <v>0</v>
      </c>
      <c r="AL185" s="32"/>
      <c r="AM185" s="32"/>
      <c r="AO185" s="227">
        <v>0</v>
      </c>
      <c r="AP185" s="42" t="str">
        <f t="shared" si="126"/>
        <v>MJH①</v>
      </c>
      <c r="AQ185" s="18" t="str">
        <f t="shared" si="97"/>
        <v>二次圧検計画</v>
      </c>
      <c r="AR185" s="46">
        <f t="shared" si="95"/>
        <v>0</v>
      </c>
      <c r="AT185" s="246" t="s">
        <v>60</v>
      </c>
      <c r="AU185" s="60"/>
      <c r="AV185" s="60"/>
      <c r="AW185" s="60"/>
      <c r="AX185" s="60"/>
    </row>
    <row r="186" spans="1:56" ht="19.5" hidden="1" thickBot="1">
      <c r="A186" s="9">
        <v>0</v>
      </c>
      <c r="B186" s="23" t="str">
        <f>B185</f>
        <v>NC750</v>
      </c>
      <c r="C186" s="150" t="s">
        <v>18</v>
      </c>
      <c r="D186" s="151">
        <v>0.5</v>
      </c>
      <c r="E186" s="81"/>
      <c r="F186" s="177">
        <f t="shared" ref="F186:AJ186" si="129">ROUND(F185*$D186,0)</f>
        <v>0</v>
      </c>
      <c r="G186" s="177">
        <f t="shared" si="129"/>
        <v>0</v>
      </c>
      <c r="H186" s="177">
        <f t="shared" si="129"/>
        <v>0</v>
      </c>
      <c r="I186" s="177">
        <f t="shared" si="129"/>
        <v>0</v>
      </c>
      <c r="J186" s="177">
        <f t="shared" si="129"/>
        <v>0</v>
      </c>
      <c r="K186" s="177">
        <f t="shared" si="129"/>
        <v>0</v>
      </c>
      <c r="L186" s="177">
        <f t="shared" si="129"/>
        <v>0</v>
      </c>
      <c r="M186" s="177">
        <f t="shared" si="129"/>
        <v>0</v>
      </c>
      <c r="N186" s="177">
        <f t="shared" si="129"/>
        <v>0</v>
      </c>
      <c r="O186" s="177">
        <f t="shared" si="129"/>
        <v>0</v>
      </c>
      <c r="P186" s="177">
        <f t="shared" si="129"/>
        <v>0</v>
      </c>
      <c r="Q186" s="177">
        <f t="shared" si="129"/>
        <v>0</v>
      </c>
      <c r="R186" s="177">
        <f t="shared" si="129"/>
        <v>0</v>
      </c>
      <c r="S186" s="177">
        <f t="shared" si="129"/>
        <v>0</v>
      </c>
      <c r="T186" s="177">
        <f t="shared" si="129"/>
        <v>0</v>
      </c>
      <c r="U186" s="177">
        <f t="shared" si="129"/>
        <v>0</v>
      </c>
      <c r="V186" s="177">
        <f t="shared" si="129"/>
        <v>0</v>
      </c>
      <c r="W186" s="177">
        <f t="shared" si="129"/>
        <v>0</v>
      </c>
      <c r="X186" s="177">
        <f t="shared" si="129"/>
        <v>0</v>
      </c>
      <c r="Y186" s="177">
        <f t="shared" si="129"/>
        <v>0</v>
      </c>
      <c r="Z186" s="177">
        <f t="shared" si="129"/>
        <v>0</v>
      </c>
      <c r="AA186" s="177">
        <f t="shared" si="129"/>
        <v>0</v>
      </c>
      <c r="AB186" s="177">
        <f t="shared" si="129"/>
        <v>0</v>
      </c>
      <c r="AC186" s="177">
        <f t="shared" si="129"/>
        <v>0</v>
      </c>
      <c r="AD186" s="177">
        <f t="shared" si="129"/>
        <v>0</v>
      </c>
      <c r="AE186" s="177">
        <f t="shared" si="129"/>
        <v>0</v>
      </c>
      <c r="AF186" s="177">
        <f t="shared" si="129"/>
        <v>0</v>
      </c>
      <c r="AG186" s="177">
        <f t="shared" si="129"/>
        <v>0</v>
      </c>
      <c r="AH186" s="177">
        <f t="shared" si="129"/>
        <v>0</v>
      </c>
      <c r="AI186" s="177">
        <f t="shared" si="129"/>
        <v>0</v>
      </c>
      <c r="AJ186" s="177">
        <f t="shared" si="129"/>
        <v>0</v>
      </c>
      <c r="AK186" s="130">
        <f>SUM(F186:AJ186)</f>
        <v>0</v>
      </c>
      <c r="AL186" s="32"/>
      <c r="AM186" s="32"/>
      <c r="AO186" s="227">
        <v>0</v>
      </c>
      <c r="AP186" s="42" t="str">
        <f t="shared" si="126"/>
        <v>MJH①</v>
      </c>
      <c r="AQ186" s="14" t="str">
        <f t="shared" si="97"/>
        <v>二次漏れ数（廃却）</v>
      </c>
      <c r="AR186" s="47">
        <f t="shared" si="95"/>
        <v>0</v>
      </c>
      <c r="AT186" s="246" t="s">
        <v>60</v>
      </c>
      <c r="AU186" s="60"/>
      <c r="AV186" s="60"/>
      <c r="AW186" s="60"/>
      <c r="AX186" s="60"/>
    </row>
    <row r="187" spans="1:56" ht="19.5" hidden="1" thickBot="1">
      <c r="A187" s="9">
        <v>1</v>
      </c>
      <c r="B187" s="26" t="s">
        <v>75</v>
      </c>
      <c r="C187" s="135" t="s">
        <v>19</v>
      </c>
      <c r="D187" s="136">
        <f>1-D183</f>
        <v>0.92</v>
      </c>
      <c r="E187" s="90"/>
      <c r="F187" s="174">
        <f t="shared" ref="F187:AJ187" si="130">(F182-F183)+(F185-F186)</f>
        <v>0</v>
      </c>
      <c r="G187" s="174">
        <f t="shared" si="130"/>
        <v>0</v>
      </c>
      <c r="H187" s="174">
        <f t="shared" si="130"/>
        <v>0</v>
      </c>
      <c r="I187" s="174">
        <f t="shared" si="130"/>
        <v>0</v>
      </c>
      <c r="J187" s="174">
        <f t="shared" si="130"/>
        <v>0</v>
      </c>
      <c r="K187" s="174">
        <f t="shared" si="130"/>
        <v>0</v>
      </c>
      <c r="L187" s="174">
        <f t="shared" si="130"/>
        <v>0</v>
      </c>
      <c r="M187" s="174">
        <f t="shared" si="130"/>
        <v>0</v>
      </c>
      <c r="N187" s="174">
        <f t="shared" si="130"/>
        <v>0</v>
      </c>
      <c r="O187" s="174">
        <f t="shared" si="130"/>
        <v>0</v>
      </c>
      <c r="P187" s="174">
        <f t="shared" si="130"/>
        <v>0</v>
      </c>
      <c r="Q187" s="174">
        <f t="shared" si="130"/>
        <v>0</v>
      </c>
      <c r="R187" s="174">
        <f t="shared" si="130"/>
        <v>0</v>
      </c>
      <c r="S187" s="174">
        <f t="shared" si="130"/>
        <v>0</v>
      </c>
      <c r="T187" s="174">
        <f t="shared" si="130"/>
        <v>0</v>
      </c>
      <c r="U187" s="174">
        <f t="shared" si="130"/>
        <v>0</v>
      </c>
      <c r="V187" s="174">
        <f t="shared" si="130"/>
        <v>0</v>
      </c>
      <c r="W187" s="174">
        <f t="shared" si="130"/>
        <v>0</v>
      </c>
      <c r="X187" s="174">
        <f t="shared" si="130"/>
        <v>0</v>
      </c>
      <c r="Y187" s="174">
        <f t="shared" si="130"/>
        <v>0</v>
      </c>
      <c r="Z187" s="174">
        <f t="shared" si="130"/>
        <v>0</v>
      </c>
      <c r="AA187" s="174">
        <f t="shared" si="130"/>
        <v>0</v>
      </c>
      <c r="AB187" s="174">
        <f t="shared" si="130"/>
        <v>0</v>
      </c>
      <c r="AC187" s="174">
        <f t="shared" si="130"/>
        <v>0</v>
      </c>
      <c r="AD187" s="174">
        <f t="shared" si="130"/>
        <v>0</v>
      </c>
      <c r="AE187" s="174">
        <f t="shared" si="130"/>
        <v>0</v>
      </c>
      <c r="AF187" s="174">
        <f t="shared" si="130"/>
        <v>0</v>
      </c>
      <c r="AG187" s="174">
        <f t="shared" si="130"/>
        <v>0</v>
      </c>
      <c r="AH187" s="174">
        <f t="shared" si="130"/>
        <v>0</v>
      </c>
      <c r="AI187" s="174">
        <f t="shared" si="130"/>
        <v>0</v>
      </c>
      <c r="AJ187" s="174">
        <f t="shared" si="130"/>
        <v>0</v>
      </c>
      <c r="AK187" s="117">
        <f>SUM(E187:AJ187)</f>
        <v>0</v>
      </c>
      <c r="AL187" s="82">
        <f>ROUNDUP(AY187*1.2,0)</f>
        <v>0</v>
      </c>
      <c r="AM187" s="82">
        <f>ROUNDUP(AZ187*1.2,0)</f>
        <v>0</v>
      </c>
      <c r="AN187" s="211"/>
      <c r="AO187" s="227">
        <v>0</v>
      </c>
      <c r="AP187" s="42" t="str">
        <f t="shared" si="126"/>
        <v>MJH①</v>
      </c>
      <c r="AQ187" s="11" t="str">
        <f t="shared" si="97"/>
        <v>Ｌ３加工計画</v>
      </c>
      <c r="AR187" s="48">
        <f t="shared" si="95"/>
        <v>0</v>
      </c>
      <c r="AT187" s="248" t="s">
        <v>61</v>
      </c>
      <c r="AU187" s="60"/>
      <c r="AV187" s="60"/>
      <c r="AW187" s="60"/>
      <c r="AX187" s="60"/>
      <c r="AY187" s="12">
        <f>AY385</f>
        <v>0</v>
      </c>
      <c r="AZ187" s="12">
        <f>AZ385</f>
        <v>0</v>
      </c>
    </row>
    <row r="188" spans="1:56" ht="19.5" hidden="1" thickBot="1">
      <c r="A188" s="9">
        <v>1</v>
      </c>
      <c r="B188" s="25" t="s">
        <v>39</v>
      </c>
      <c r="C188" s="109" t="s">
        <v>48</v>
      </c>
      <c r="D188" s="109"/>
      <c r="E188" s="77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  <c r="AC188" s="178"/>
      <c r="AD188" s="178"/>
      <c r="AE188" s="178"/>
      <c r="AF188" s="178"/>
      <c r="AG188" s="178"/>
      <c r="AH188" s="178"/>
      <c r="AI188" s="178"/>
      <c r="AJ188" s="178"/>
      <c r="AK188" s="104">
        <f>SUM(F188:AJ188)</f>
        <v>0</v>
      </c>
      <c r="AL188" s="112"/>
      <c r="AM188" s="112"/>
      <c r="AN188" s="207"/>
      <c r="AO188" s="227">
        <v>0</v>
      </c>
      <c r="AP188" s="42" t="str">
        <f t="shared" si="126"/>
        <v>MJH①</v>
      </c>
      <c r="AQ188" s="19" t="str">
        <f t="shared" si="97"/>
        <v>組立計画</v>
      </c>
      <c r="AR188" s="49">
        <f t="shared" si="95"/>
        <v>0</v>
      </c>
      <c r="AT188" s="63" t="s">
        <v>62</v>
      </c>
      <c r="AU188" s="60"/>
      <c r="AV188" s="60"/>
      <c r="AW188" s="60"/>
      <c r="AX188" s="60"/>
    </row>
    <row r="189" spans="1:56" ht="19.5" hidden="1" thickBot="1">
      <c r="A189" s="9">
        <v>1</v>
      </c>
      <c r="B189" s="25" t="s">
        <v>38</v>
      </c>
      <c r="C189" s="111" t="s">
        <v>66</v>
      </c>
      <c r="D189" s="111"/>
      <c r="E189" s="74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07">
        <f>SUM(F189:AJ189)</f>
        <v>0</v>
      </c>
      <c r="AL189" s="75"/>
      <c r="AM189" s="75"/>
      <c r="AN189" s="207"/>
      <c r="AO189" s="227">
        <v>0</v>
      </c>
      <c r="AP189" s="42" t="str">
        <f t="shared" si="126"/>
        <v>MJH①</v>
      </c>
      <c r="AQ189" s="20" t="str">
        <f t="shared" si="97"/>
        <v>ＳＰ</v>
      </c>
      <c r="AR189" s="50">
        <f t="shared" si="95"/>
        <v>0</v>
      </c>
      <c r="AT189" s="63" t="s">
        <v>62</v>
      </c>
      <c r="AU189" s="60"/>
      <c r="AV189" s="60"/>
      <c r="AW189" s="60"/>
      <c r="AX189" s="60"/>
    </row>
    <row r="190" spans="1:56" ht="19.5" hidden="1" thickBot="1">
      <c r="A190" s="9">
        <v>1</v>
      </c>
      <c r="B190" s="13" t="s">
        <v>46</v>
      </c>
      <c r="C190" s="152" t="s">
        <v>21</v>
      </c>
      <c r="D190" s="152"/>
      <c r="E190" s="67"/>
      <c r="F190" s="180">
        <f t="shared" ref="F190:AJ190" si="131">SUBTOTAL(9,L188:L189)</f>
        <v>0</v>
      </c>
      <c r="G190" s="180">
        <f t="shared" si="131"/>
        <v>0</v>
      </c>
      <c r="H190" s="180">
        <f t="shared" si="131"/>
        <v>0</v>
      </c>
      <c r="I190" s="180">
        <f t="shared" si="131"/>
        <v>0</v>
      </c>
      <c r="J190" s="180">
        <f t="shared" si="131"/>
        <v>0</v>
      </c>
      <c r="K190" s="180">
        <f t="shared" si="131"/>
        <v>0</v>
      </c>
      <c r="L190" s="180">
        <f t="shared" si="131"/>
        <v>0</v>
      </c>
      <c r="M190" s="180">
        <f t="shared" si="131"/>
        <v>0</v>
      </c>
      <c r="N190" s="180">
        <f t="shared" si="131"/>
        <v>0</v>
      </c>
      <c r="O190" s="180">
        <f t="shared" si="131"/>
        <v>0</v>
      </c>
      <c r="P190" s="180">
        <f t="shared" si="131"/>
        <v>0</v>
      </c>
      <c r="Q190" s="180">
        <f t="shared" si="131"/>
        <v>0</v>
      </c>
      <c r="R190" s="180">
        <f t="shared" si="131"/>
        <v>0</v>
      </c>
      <c r="S190" s="180">
        <f t="shared" si="131"/>
        <v>0</v>
      </c>
      <c r="T190" s="180">
        <f t="shared" si="131"/>
        <v>0</v>
      </c>
      <c r="U190" s="180">
        <f t="shared" si="131"/>
        <v>0</v>
      </c>
      <c r="V190" s="180">
        <f t="shared" si="131"/>
        <v>0</v>
      </c>
      <c r="W190" s="180">
        <f t="shared" si="131"/>
        <v>0</v>
      </c>
      <c r="X190" s="180">
        <f t="shared" si="131"/>
        <v>0</v>
      </c>
      <c r="Y190" s="180">
        <f t="shared" si="131"/>
        <v>0</v>
      </c>
      <c r="Z190" s="180">
        <f t="shared" si="131"/>
        <v>0</v>
      </c>
      <c r="AA190" s="180">
        <f t="shared" si="131"/>
        <v>0</v>
      </c>
      <c r="AB190" s="180">
        <f t="shared" si="131"/>
        <v>0</v>
      </c>
      <c r="AC190" s="180">
        <f t="shared" si="131"/>
        <v>0</v>
      </c>
      <c r="AD190" s="180">
        <f t="shared" si="131"/>
        <v>0</v>
      </c>
      <c r="AE190" s="180">
        <f t="shared" si="131"/>
        <v>0</v>
      </c>
      <c r="AF190" s="180">
        <f t="shared" si="131"/>
        <v>0</v>
      </c>
      <c r="AG190" s="180">
        <f t="shared" si="131"/>
        <v>0</v>
      </c>
      <c r="AH190" s="180">
        <f t="shared" si="131"/>
        <v>0</v>
      </c>
      <c r="AI190" s="180">
        <f t="shared" si="131"/>
        <v>0</v>
      </c>
      <c r="AJ190" s="180">
        <f t="shared" si="131"/>
        <v>0</v>
      </c>
      <c r="AK190" s="131">
        <f>SUM(F190:AJ190)</f>
        <v>0</v>
      </c>
      <c r="AL190" s="32"/>
      <c r="AM190" s="32"/>
      <c r="AO190" s="227">
        <v>0</v>
      </c>
      <c r="AP190" s="42" t="str">
        <f t="shared" si="126"/>
        <v>MJH①</v>
      </c>
      <c r="AQ190" s="21" t="str">
        <f t="shared" si="97"/>
        <v>解体</v>
      </c>
      <c r="AR190" s="51">
        <f t="shared" si="95"/>
        <v>0</v>
      </c>
      <c r="AT190" s="246" t="s">
        <v>60</v>
      </c>
      <c r="AU190" s="60"/>
      <c r="AV190" s="60"/>
      <c r="AW190" s="60"/>
      <c r="AX190" s="60"/>
    </row>
    <row r="191" spans="1:56" ht="19.5" hidden="1" thickBot="1">
      <c r="A191" s="9">
        <v>1</v>
      </c>
      <c r="B191" s="30" t="s">
        <v>53</v>
      </c>
      <c r="C191" s="153" t="s">
        <v>22</v>
      </c>
      <c r="D191" s="153"/>
      <c r="E191" s="68"/>
      <c r="F191" s="181">
        <f t="shared" ref="F191:AJ191" si="132">E191+F187-F190</f>
        <v>0</v>
      </c>
      <c r="G191" s="181">
        <f t="shared" si="132"/>
        <v>0</v>
      </c>
      <c r="H191" s="181">
        <f t="shared" si="132"/>
        <v>0</v>
      </c>
      <c r="I191" s="181">
        <f t="shared" si="132"/>
        <v>0</v>
      </c>
      <c r="J191" s="181">
        <f t="shared" si="132"/>
        <v>0</v>
      </c>
      <c r="K191" s="181">
        <f t="shared" si="132"/>
        <v>0</v>
      </c>
      <c r="L191" s="181">
        <f t="shared" si="132"/>
        <v>0</v>
      </c>
      <c r="M191" s="181">
        <f t="shared" si="132"/>
        <v>0</v>
      </c>
      <c r="N191" s="181">
        <f t="shared" si="132"/>
        <v>0</v>
      </c>
      <c r="O191" s="181">
        <f t="shared" si="132"/>
        <v>0</v>
      </c>
      <c r="P191" s="181">
        <f t="shared" si="132"/>
        <v>0</v>
      </c>
      <c r="Q191" s="181">
        <f t="shared" si="132"/>
        <v>0</v>
      </c>
      <c r="R191" s="181">
        <f t="shared" si="132"/>
        <v>0</v>
      </c>
      <c r="S191" s="181">
        <f t="shared" si="132"/>
        <v>0</v>
      </c>
      <c r="T191" s="181">
        <f t="shared" si="132"/>
        <v>0</v>
      </c>
      <c r="U191" s="181">
        <f t="shared" si="132"/>
        <v>0</v>
      </c>
      <c r="V191" s="181">
        <f t="shared" si="132"/>
        <v>0</v>
      </c>
      <c r="W191" s="181">
        <f t="shared" si="132"/>
        <v>0</v>
      </c>
      <c r="X191" s="181">
        <f t="shared" si="132"/>
        <v>0</v>
      </c>
      <c r="Y191" s="181">
        <f t="shared" si="132"/>
        <v>0</v>
      </c>
      <c r="Z191" s="181">
        <f t="shared" si="132"/>
        <v>0</v>
      </c>
      <c r="AA191" s="181">
        <f t="shared" si="132"/>
        <v>0</v>
      </c>
      <c r="AB191" s="181">
        <f t="shared" si="132"/>
        <v>0</v>
      </c>
      <c r="AC191" s="181">
        <f t="shared" si="132"/>
        <v>0</v>
      </c>
      <c r="AD191" s="181">
        <f t="shared" si="132"/>
        <v>0</v>
      </c>
      <c r="AE191" s="181">
        <f t="shared" si="132"/>
        <v>0</v>
      </c>
      <c r="AF191" s="181">
        <f t="shared" si="132"/>
        <v>0</v>
      </c>
      <c r="AG191" s="181">
        <f t="shared" si="132"/>
        <v>0</v>
      </c>
      <c r="AH191" s="181">
        <f t="shared" si="132"/>
        <v>0</v>
      </c>
      <c r="AI191" s="181">
        <f t="shared" si="132"/>
        <v>0</v>
      </c>
      <c r="AJ191" s="181">
        <f t="shared" si="132"/>
        <v>0</v>
      </c>
      <c r="AK191" s="132"/>
      <c r="AL191" s="32"/>
      <c r="AM191" s="32"/>
      <c r="AO191" s="227">
        <v>0</v>
      </c>
      <c r="AP191" s="42" t="str">
        <f t="shared" si="126"/>
        <v>MJH①</v>
      </c>
      <c r="AQ191" s="22" t="str">
        <f t="shared" si="97"/>
        <v>解体在庫</v>
      </c>
      <c r="AR191" s="52">
        <f t="shared" si="95"/>
        <v>0</v>
      </c>
      <c r="AT191" s="246" t="s">
        <v>60</v>
      </c>
      <c r="AU191" s="60"/>
      <c r="AV191" s="60"/>
      <c r="AW191" s="60"/>
      <c r="AX191" s="60"/>
    </row>
    <row r="192" spans="1:56" ht="19.5" hidden="1" thickBot="1">
      <c r="A192" s="9">
        <v>1</v>
      </c>
      <c r="B192" s="85" t="s">
        <v>54</v>
      </c>
      <c r="C192" s="138" t="s">
        <v>23</v>
      </c>
      <c r="D192" s="138"/>
      <c r="E192" s="215"/>
      <c r="F192" s="218">
        <f t="shared" ref="F192:AJ192" si="133">E192+F187-F188-F189</f>
        <v>0</v>
      </c>
      <c r="G192" s="218">
        <f t="shared" si="133"/>
        <v>0</v>
      </c>
      <c r="H192" s="218">
        <f t="shared" si="133"/>
        <v>0</v>
      </c>
      <c r="I192" s="218">
        <f t="shared" si="133"/>
        <v>0</v>
      </c>
      <c r="J192" s="218">
        <f t="shared" si="133"/>
        <v>0</v>
      </c>
      <c r="K192" s="218">
        <f t="shared" si="133"/>
        <v>0</v>
      </c>
      <c r="L192" s="218">
        <f t="shared" si="133"/>
        <v>0</v>
      </c>
      <c r="M192" s="218">
        <f t="shared" si="133"/>
        <v>0</v>
      </c>
      <c r="N192" s="218">
        <f t="shared" si="133"/>
        <v>0</v>
      </c>
      <c r="O192" s="218">
        <f t="shared" si="133"/>
        <v>0</v>
      </c>
      <c r="P192" s="218">
        <f t="shared" si="133"/>
        <v>0</v>
      </c>
      <c r="Q192" s="218">
        <f t="shared" si="133"/>
        <v>0</v>
      </c>
      <c r="R192" s="218">
        <f t="shared" si="133"/>
        <v>0</v>
      </c>
      <c r="S192" s="218">
        <f t="shared" si="133"/>
        <v>0</v>
      </c>
      <c r="T192" s="218">
        <f t="shared" si="133"/>
        <v>0</v>
      </c>
      <c r="U192" s="218">
        <f t="shared" si="133"/>
        <v>0</v>
      </c>
      <c r="V192" s="218">
        <f t="shared" si="133"/>
        <v>0</v>
      </c>
      <c r="W192" s="218">
        <f t="shared" si="133"/>
        <v>0</v>
      </c>
      <c r="X192" s="218">
        <f t="shared" si="133"/>
        <v>0</v>
      </c>
      <c r="Y192" s="218">
        <f t="shared" si="133"/>
        <v>0</v>
      </c>
      <c r="Z192" s="218">
        <f t="shared" si="133"/>
        <v>0</v>
      </c>
      <c r="AA192" s="218">
        <f t="shared" si="133"/>
        <v>0</v>
      </c>
      <c r="AB192" s="218">
        <f t="shared" si="133"/>
        <v>0</v>
      </c>
      <c r="AC192" s="218">
        <f t="shared" si="133"/>
        <v>0</v>
      </c>
      <c r="AD192" s="218">
        <f t="shared" si="133"/>
        <v>0</v>
      </c>
      <c r="AE192" s="218">
        <f t="shared" si="133"/>
        <v>0</v>
      </c>
      <c r="AF192" s="218">
        <f t="shared" si="133"/>
        <v>0</v>
      </c>
      <c r="AG192" s="218">
        <f t="shared" si="133"/>
        <v>0</v>
      </c>
      <c r="AH192" s="218">
        <f t="shared" si="133"/>
        <v>0</v>
      </c>
      <c r="AI192" s="218">
        <f t="shared" si="133"/>
        <v>0</v>
      </c>
      <c r="AJ192" s="218">
        <f t="shared" si="133"/>
        <v>0</v>
      </c>
      <c r="AK192" s="222">
        <f>AJ192</f>
        <v>0</v>
      </c>
      <c r="AL192" s="33"/>
      <c r="AM192" s="33"/>
      <c r="AN192" s="9">
        <f>AK192-AL188</f>
        <v>0</v>
      </c>
      <c r="AO192" s="227">
        <v>0</v>
      </c>
      <c r="AP192" s="53" t="str">
        <f t="shared" si="126"/>
        <v>MJH①</v>
      </c>
      <c r="AQ192" s="24" t="str">
        <f t="shared" si="97"/>
        <v>完成品在庫</v>
      </c>
      <c r="AR192" s="54">
        <f t="shared" si="95"/>
        <v>0</v>
      </c>
      <c r="AT192" s="246" t="s">
        <v>60</v>
      </c>
      <c r="AU192" s="60"/>
      <c r="AV192" s="60"/>
      <c r="AW192" s="60"/>
      <c r="AX192" s="60"/>
      <c r="BD192" s="250">
        <f>MIN(F192:AJ192)</f>
        <v>0</v>
      </c>
    </row>
    <row r="193" spans="1:56" ht="19.5" hidden="1" thickBot="1">
      <c r="A193" s="9">
        <v>1</v>
      </c>
      <c r="B193" s="25" t="s">
        <v>118</v>
      </c>
      <c r="C193" s="99" t="s">
        <v>12</v>
      </c>
      <c r="D193" s="99"/>
      <c r="E193" s="89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00">
        <f>SUM(F193:AJ193)</f>
        <v>0</v>
      </c>
      <c r="AL193" s="96">
        <f>ROUNDUP(AL200/0.92,0)</f>
        <v>0</v>
      </c>
      <c r="AM193" s="96">
        <f>ROUNDUP(AM200/0.92,0)</f>
        <v>0</v>
      </c>
      <c r="AN193" s="251"/>
      <c r="AO193" s="227">
        <v>0</v>
      </c>
      <c r="AP193" s="40" t="str">
        <f>B193</f>
        <v>MJH②</v>
      </c>
      <c r="AQ193" s="29" t="str">
        <f t="shared" si="97"/>
        <v>素材納入計画</v>
      </c>
      <c r="AR193" s="41">
        <f t="shared" si="95"/>
        <v>0</v>
      </c>
      <c r="AT193" s="247" t="s">
        <v>59</v>
      </c>
      <c r="AU193" s="60"/>
      <c r="AV193" s="60"/>
      <c r="AW193" s="60"/>
      <c r="AX193" s="60"/>
    </row>
    <row r="194" spans="1:56" ht="19.5" hidden="1" thickBot="1">
      <c r="A194" s="9">
        <v>1</v>
      </c>
      <c r="B194" s="13" t="s">
        <v>32</v>
      </c>
      <c r="C194" s="145" t="s">
        <v>125</v>
      </c>
      <c r="D194" s="154"/>
      <c r="E194" s="35"/>
      <c r="F194" s="173">
        <f t="shared" ref="F194:AJ194" si="134">E194+F193-F195</f>
        <v>0</v>
      </c>
      <c r="G194" s="173">
        <f t="shared" si="134"/>
        <v>0</v>
      </c>
      <c r="H194" s="173">
        <f t="shared" si="134"/>
        <v>0</v>
      </c>
      <c r="I194" s="173">
        <f t="shared" si="134"/>
        <v>0</v>
      </c>
      <c r="J194" s="173">
        <f t="shared" si="134"/>
        <v>0</v>
      </c>
      <c r="K194" s="173">
        <f t="shared" si="134"/>
        <v>0</v>
      </c>
      <c r="L194" s="173">
        <f t="shared" si="134"/>
        <v>0</v>
      </c>
      <c r="M194" s="173">
        <f t="shared" si="134"/>
        <v>0</v>
      </c>
      <c r="N194" s="173">
        <f t="shared" si="134"/>
        <v>0</v>
      </c>
      <c r="O194" s="173">
        <f t="shared" si="134"/>
        <v>0</v>
      </c>
      <c r="P194" s="173">
        <f t="shared" si="134"/>
        <v>0</v>
      </c>
      <c r="Q194" s="173">
        <f t="shared" si="134"/>
        <v>0</v>
      </c>
      <c r="R194" s="173">
        <f t="shared" si="134"/>
        <v>0</v>
      </c>
      <c r="S194" s="173">
        <f t="shared" si="134"/>
        <v>0</v>
      </c>
      <c r="T194" s="173">
        <f t="shared" si="134"/>
        <v>0</v>
      </c>
      <c r="U194" s="173">
        <f t="shared" si="134"/>
        <v>0</v>
      </c>
      <c r="V194" s="173">
        <f t="shared" si="134"/>
        <v>0</v>
      </c>
      <c r="W194" s="173">
        <f t="shared" si="134"/>
        <v>0</v>
      </c>
      <c r="X194" s="173">
        <f t="shared" si="134"/>
        <v>0</v>
      </c>
      <c r="Y194" s="173">
        <f t="shared" si="134"/>
        <v>0</v>
      </c>
      <c r="Z194" s="173">
        <f t="shared" si="134"/>
        <v>0</v>
      </c>
      <c r="AA194" s="173">
        <f t="shared" si="134"/>
        <v>0</v>
      </c>
      <c r="AB194" s="173">
        <f t="shared" si="134"/>
        <v>0</v>
      </c>
      <c r="AC194" s="173">
        <f t="shared" si="134"/>
        <v>0</v>
      </c>
      <c r="AD194" s="173">
        <f t="shared" si="134"/>
        <v>0</v>
      </c>
      <c r="AE194" s="173">
        <f t="shared" si="134"/>
        <v>0</v>
      </c>
      <c r="AF194" s="173">
        <f t="shared" si="134"/>
        <v>0</v>
      </c>
      <c r="AG194" s="173">
        <f t="shared" si="134"/>
        <v>0</v>
      </c>
      <c r="AH194" s="173">
        <f t="shared" si="134"/>
        <v>0</v>
      </c>
      <c r="AI194" s="173">
        <f t="shared" si="134"/>
        <v>0</v>
      </c>
      <c r="AJ194" s="173">
        <f t="shared" si="134"/>
        <v>0</v>
      </c>
      <c r="AK194" s="169">
        <f>AJ194</f>
        <v>0</v>
      </c>
      <c r="AL194" s="32"/>
      <c r="AM194" s="32"/>
      <c r="AO194" s="227">
        <v>0</v>
      </c>
      <c r="AP194" s="42" t="str">
        <f t="shared" ref="AP194:AP205" si="135">AP193</f>
        <v>MJH②</v>
      </c>
      <c r="AQ194" s="14" t="str">
        <f t="shared" si="97"/>
        <v>素材在庫計画</v>
      </c>
      <c r="AR194" s="43">
        <f t="shared" si="95"/>
        <v>0</v>
      </c>
      <c r="AT194" s="246" t="s">
        <v>60</v>
      </c>
      <c r="AU194" s="60"/>
      <c r="AV194" s="60"/>
      <c r="AW194" s="60"/>
      <c r="AX194" s="60"/>
    </row>
    <row r="195" spans="1:56" ht="19.5" hidden="1" thickBot="1">
      <c r="A195" s="9">
        <v>1</v>
      </c>
      <c r="B195" s="26" t="s">
        <v>78</v>
      </c>
      <c r="C195" s="135" t="s">
        <v>14</v>
      </c>
      <c r="D195" s="135"/>
      <c r="E195" s="90"/>
      <c r="F195" s="174"/>
      <c r="G195" s="174"/>
      <c r="H195" s="174"/>
      <c r="I195" s="174"/>
      <c r="J195" s="174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17">
        <f>SUM(E195:AJ195)</f>
        <v>0</v>
      </c>
      <c r="AL195" s="123"/>
      <c r="AM195" s="123"/>
      <c r="AN195" s="211"/>
      <c r="AO195" s="227">
        <v>0</v>
      </c>
      <c r="AP195" s="42" t="str">
        <f t="shared" si="135"/>
        <v>MJH②</v>
      </c>
      <c r="AQ195" s="16" t="str">
        <f t="shared" si="97"/>
        <v>圧検加工計画</v>
      </c>
      <c r="AR195" s="44">
        <f t="shared" si="95"/>
        <v>0</v>
      </c>
      <c r="AT195" s="248" t="s">
        <v>61</v>
      </c>
      <c r="AU195" s="60"/>
      <c r="AV195" s="60"/>
      <c r="AW195" s="60"/>
      <c r="AX195" s="60"/>
    </row>
    <row r="196" spans="1:56" ht="19.5" hidden="1" thickBot="1">
      <c r="A196" s="9">
        <v>0</v>
      </c>
      <c r="B196" s="23" t="str">
        <f>B195</f>
        <v>NC750</v>
      </c>
      <c r="C196" s="146" t="s">
        <v>15</v>
      </c>
      <c r="D196" s="147">
        <v>0.08</v>
      </c>
      <c r="E196" s="80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  <c r="AA196" s="175"/>
      <c r="AB196" s="175"/>
      <c r="AC196" s="175"/>
      <c r="AD196" s="175"/>
      <c r="AE196" s="175"/>
      <c r="AF196" s="175"/>
      <c r="AG196" s="175"/>
      <c r="AH196" s="175"/>
      <c r="AI196" s="175"/>
      <c r="AJ196" s="175"/>
      <c r="AK196" s="128">
        <f>SUM(F196:AJ196)</f>
        <v>0</v>
      </c>
      <c r="AL196" s="32"/>
      <c r="AM196" s="32"/>
      <c r="AO196" s="227">
        <v>0</v>
      </c>
      <c r="AP196" s="42" t="str">
        <f t="shared" si="135"/>
        <v>MJH②</v>
      </c>
      <c r="AQ196" s="17" t="str">
        <f t="shared" si="97"/>
        <v>一次漏れ数</v>
      </c>
      <c r="AR196" s="45">
        <f t="shared" si="95"/>
        <v>0</v>
      </c>
      <c r="AT196" s="246" t="s">
        <v>60</v>
      </c>
      <c r="AU196" s="60"/>
      <c r="AV196" s="60"/>
      <c r="AW196" s="60"/>
      <c r="AX196" s="60"/>
    </row>
    <row r="197" spans="1:56" ht="19.5" hidden="1" thickBot="1">
      <c r="A197" s="9">
        <v>0</v>
      </c>
      <c r="B197" s="23" t="str">
        <f>B196</f>
        <v>NC750</v>
      </c>
      <c r="C197" s="148" t="s">
        <v>16</v>
      </c>
      <c r="D197" s="149"/>
      <c r="E197" s="66"/>
      <c r="F197" s="176">
        <f t="shared" ref="F197:AJ197" si="136">E197+F196-F198</f>
        <v>0</v>
      </c>
      <c r="G197" s="176">
        <f t="shared" si="136"/>
        <v>0</v>
      </c>
      <c r="H197" s="176">
        <f t="shared" si="136"/>
        <v>0</v>
      </c>
      <c r="I197" s="176">
        <f t="shared" si="136"/>
        <v>0</v>
      </c>
      <c r="J197" s="176">
        <f t="shared" si="136"/>
        <v>0</v>
      </c>
      <c r="K197" s="176">
        <f t="shared" si="136"/>
        <v>0</v>
      </c>
      <c r="L197" s="176">
        <f t="shared" si="136"/>
        <v>0</v>
      </c>
      <c r="M197" s="176">
        <f t="shared" si="136"/>
        <v>0</v>
      </c>
      <c r="N197" s="176">
        <f t="shared" si="136"/>
        <v>0</v>
      </c>
      <c r="O197" s="176">
        <f t="shared" si="136"/>
        <v>0</v>
      </c>
      <c r="P197" s="176">
        <f t="shared" si="136"/>
        <v>0</v>
      </c>
      <c r="Q197" s="176">
        <f t="shared" si="136"/>
        <v>0</v>
      </c>
      <c r="R197" s="176">
        <f t="shared" si="136"/>
        <v>0</v>
      </c>
      <c r="S197" s="176">
        <f t="shared" si="136"/>
        <v>0</v>
      </c>
      <c r="T197" s="176">
        <f t="shared" si="136"/>
        <v>0</v>
      </c>
      <c r="U197" s="176">
        <f t="shared" si="136"/>
        <v>0</v>
      </c>
      <c r="V197" s="176">
        <f t="shared" si="136"/>
        <v>0</v>
      </c>
      <c r="W197" s="176">
        <f t="shared" si="136"/>
        <v>0</v>
      </c>
      <c r="X197" s="176">
        <f t="shared" si="136"/>
        <v>0</v>
      </c>
      <c r="Y197" s="176">
        <f t="shared" si="136"/>
        <v>0</v>
      </c>
      <c r="Z197" s="176">
        <f t="shared" si="136"/>
        <v>0</v>
      </c>
      <c r="AA197" s="176">
        <f t="shared" si="136"/>
        <v>0</v>
      </c>
      <c r="AB197" s="176">
        <f t="shared" si="136"/>
        <v>0</v>
      </c>
      <c r="AC197" s="176">
        <f t="shared" si="136"/>
        <v>0</v>
      </c>
      <c r="AD197" s="176">
        <f t="shared" si="136"/>
        <v>0</v>
      </c>
      <c r="AE197" s="176">
        <f t="shared" si="136"/>
        <v>0</v>
      </c>
      <c r="AF197" s="176">
        <f t="shared" si="136"/>
        <v>0</v>
      </c>
      <c r="AG197" s="176">
        <f t="shared" si="136"/>
        <v>0</v>
      </c>
      <c r="AH197" s="176">
        <f t="shared" si="136"/>
        <v>0</v>
      </c>
      <c r="AI197" s="176">
        <f t="shared" si="136"/>
        <v>0</v>
      </c>
      <c r="AJ197" s="176">
        <f t="shared" si="136"/>
        <v>0</v>
      </c>
      <c r="AK197" s="129">
        <f>AJ197</f>
        <v>0</v>
      </c>
      <c r="AL197" s="32"/>
      <c r="AM197" s="32"/>
      <c r="AO197" s="227">
        <v>0</v>
      </c>
      <c r="AP197" s="42" t="str">
        <f t="shared" si="135"/>
        <v>MJH②</v>
      </c>
      <c r="AQ197" s="18" t="str">
        <f t="shared" si="97"/>
        <v>一次漏れ在庫</v>
      </c>
      <c r="AR197" s="46">
        <f t="shared" si="95"/>
        <v>0</v>
      </c>
      <c r="AT197" s="246" t="s">
        <v>60</v>
      </c>
      <c r="AU197" s="60"/>
      <c r="AV197" s="60"/>
      <c r="AW197" s="60"/>
      <c r="AX197" s="60"/>
    </row>
    <row r="198" spans="1:56" ht="19.5" hidden="1" thickBot="1">
      <c r="A198" s="9">
        <v>0</v>
      </c>
      <c r="B198" s="23" t="str">
        <f>B197</f>
        <v>NC750</v>
      </c>
      <c r="C198" s="148" t="s">
        <v>17</v>
      </c>
      <c r="D198" s="149"/>
      <c r="E198" s="80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29">
        <f>SUM(F198:AJ198)</f>
        <v>0</v>
      </c>
      <c r="AL198" s="32"/>
      <c r="AM198" s="32"/>
      <c r="AO198" s="227">
        <v>0</v>
      </c>
      <c r="AP198" s="42" t="str">
        <f t="shared" si="135"/>
        <v>MJH②</v>
      </c>
      <c r="AQ198" s="18" t="str">
        <f t="shared" si="97"/>
        <v>二次圧検計画</v>
      </c>
      <c r="AR198" s="46">
        <f t="shared" si="95"/>
        <v>0</v>
      </c>
      <c r="AT198" s="246" t="s">
        <v>60</v>
      </c>
      <c r="AU198" s="60"/>
      <c r="AV198" s="60"/>
      <c r="AW198" s="60"/>
      <c r="AX198" s="60"/>
    </row>
    <row r="199" spans="1:56" ht="19.5" hidden="1" thickBot="1">
      <c r="A199" s="9">
        <v>0</v>
      </c>
      <c r="B199" s="23" t="str">
        <f>B198</f>
        <v>NC750</v>
      </c>
      <c r="C199" s="150" t="s">
        <v>18</v>
      </c>
      <c r="D199" s="151">
        <v>0.5</v>
      </c>
      <c r="E199" s="81"/>
      <c r="F199" s="177">
        <f t="shared" ref="F199:AJ199" si="137">ROUND(F198*$D199,0)</f>
        <v>0</v>
      </c>
      <c r="G199" s="177">
        <f t="shared" si="137"/>
        <v>0</v>
      </c>
      <c r="H199" s="177">
        <f t="shared" si="137"/>
        <v>0</v>
      </c>
      <c r="I199" s="177">
        <f t="shared" si="137"/>
        <v>0</v>
      </c>
      <c r="J199" s="177">
        <f t="shared" si="137"/>
        <v>0</v>
      </c>
      <c r="K199" s="177">
        <f t="shared" si="137"/>
        <v>0</v>
      </c>
      <c r="L199" s="177">
        <f t="shared" si="137"/>
        <v>0</v>
      </c>
      <c r="M199" s="177">
        <f t="shared" si="137"/>
        <v>0</v>
      </c>
      <c r="N199" s="177">
        <f t="shared" si="137"/>
        <v>0</v>
      </c>
      <c r="O199" s="177">
        <f t="shared" si="137"/>
        <v>0</v>
      </c>
      <c r="P199" s="177">
        <f t="shared" si="137"/>
        <v>0</v>
      </c>
      <c r="Q199" s="177">
        <f t="shared" si="137"/>
        <v>0</v>
      </c>
      <c r="R199" s="177">
        <f t="shared" si="137"/>
        <v>0</v>
      </c>
      <c r="S199" s="177">
        <f t="shared" si="137"/>
        <v>0</v>
      </c>
      <c r="T199" s="177">
        <f t="shared" si="137"/>
        <v>0</v>
      </c>
      <c r="U199" s="177">
        <f t="shared" si="137"/>
        <v>0</v>
      </c>
      <c r="V199" s="177">
        <f t="shared" si="137"/>
        <v>0</v>
      </c>
      <c r="W199" s="177">
        <f t="shared" si="137"/>
        <v>0</v>
      </c>
      <c r="X199" s="177">
        <f t="shared" si="137"/>
        <v>0</v>
      </c>
      <c r="Y199" s="177">
        <f t="shared" si="137"/>
        <v>0</v>
      </c>
      <c r="Z199" s="177">
        <f t="shared" si="137"/>
        <v>0</v>
      </c>
      <c r="AA199" s="177">
        <f t="shared" si="137"/>
        <v>0</v>
      </c>
      <c r="AB199" s="177">
        <f t="shared" si="137"/>
        <v>0</v>
      </c>
      <c r="AC199" s="177">
        <f t="shared" si="137"/>
        <v>0</v>
      </c>
      <c r="AD199" s="177">
        <f t="shared" si="137"/>
        <v>0</v>
      </c>
      <c r="AE199" s="177">
        <f t="shared" si="137"/>
        <v>0</v>
      </c>
      <c r="AF199" s="177">
        <f t="shared" si="137"/>
        <v>0</v>
      </c>
      <c r="AG199" s="177">
        <f t="shared" si="137"/>
        <v>0</v>
      </c>
      <c r="AH199" s="177">
        <f t="shared" si="137"/>
        <v>0</v>
      </c>
      <c r="AI199" s="177">
        <f t="shared" si="137"/>
        <v>0</v>
      </c>
      <c r="AJ199" s="177">
        <f t="shared" si="137"/>
        <v>0</v>
      </c>
      <c r="AK199" s="130">
        <f>SUM(F199:AJ199)</f>
        <v>0</v>
      </c>
      <c r="AL199" s="32"/>
      <c r="AM199" s="32"/>
      <c r="AO199" s="227">
        <v>0</v>
      </c>
      <c r="AP199" s="42" t="str">
        <f t="shared" si="135"/>
        <v>MJH②</v>
      </c>
      <c r="AQ199" s="14" t="str">
        <f t="shared" si="97"/>
        <v>二次漏れ数（廃却）</v>
      </c>
      <c r="AR199" s="47">
        <f t="shared" si="95"/>
        <v>0</v>
      </c>
      <c r="AT199" s="246" t="s">
        <v>60</v>
      </c>
      <c r="AU199" s="60"/>
      <c r="AV199" s="60"/>
      <c r="AW199" s="60"/>
      <c r="AX199" s="60"/>
    </row>
    <row r="200" spans="1:56" ht="19.5" hidden="1" thickBot="1">
      <c r="A200" s="9">
        <v>1</v>
      </c>
      <c r="B200" s="26" t="s">
        <v>75</v>
      </c>
      <c r="C200" s="135" t="s">
        <v>19</v>
      </c>
      <c r="D200" s="136">
        <f>1-D196</f>
        <v>0.92</v>
      </c>
      <c r="E200" s="90"/>
      <c r="F200" s="174">
        <f t="shared" ref="F200:AJ200" si="138">(F195-F196)+(F198-F199)</f>
        <v>0</v>
      </c>
      <c r="G200" s="174">
        <f t="shared" si="138"/>
        <v>0</v>
      </c>
      <c r="H200" s="174">
        <f t="shared" si="138"/>
        <v>0</v>
      </c>
      <c r="I200" s="174">
        <f t="shared" si="138"/>
        <v>0</v>
      </c>
      <c r="J200" s="174">
        <f t="shared" si="138"/>
        <v>0</v>
      </c>
      <c r="K200" s="174">
        <f t="shared" si="138"/>
        <v>0</v>
      </c>
      <c r="L200" s="174">
        <f t="shared" si="138"/>
        <v>0</v>
      </c>
      <c r="M200" s="174">
        <f t="shared" si="138"/>
        <v>0</v>
      </c>
      <c r="N200" s="174">
        <f t="shared" si="138"/>
        <v>0</v>
      </c>
      <c r="O200" s="174">
        <f t="shared" si="138"/>
        <v>0</v>
      </c>
      <c r="P200" s="174">
        <f t="shared" si="138"/>
        <v>0</v>
      </c>
      <c r="Q200" s="174">
        <f t="shared" si="138"/>
        <v>0</v>
      </c>
      <c r="R200" s="174">
        <f t="shared" si="138"/>
        <v>0</v>
      </c>
      <c r="S200" s="174">
        <f t="shared" si="138"/>
        <v>0</v>
      </c>
      <c r="T200" s="174">
        <f t="shared" si="138"/>
        <v>0</v>
      </c>
      <c r="U200" s="174">
        <f t="shared" si="138"/>
        <v>0</v>
      </c>
      <c r="V200" s="174">
        <f t="shared" si="138"/>
        <v>0</v>
      </c>
      <c r="W200" s="174">
        <f t="shared" si="138"/>
        <v>0</v>
      </c>
      <c r="X200" s="174">
        <f t="shared" si="138"/>
        <v>0</v>
      </c>
      <c r="Y200" s="174">
        <f t="shared" si="138"/>
        <v>0</v>
      </c>
      <c r="Z200" s="174">
        <f t="shared" si="138"/>
        <v>0</v>
      </c>
      <c r="AA200" s="174">
        <f t="shared" si="138"/>
        <v>0</v>
      </c>
      <c r="AB200" s="174">
        <f t="shared" si="138"/>
        <v>0</v>
      </c>
      <c r="AC200" s="174">
        <f t="shared" si="138"/>
        <v>0</v>
      </c>
      <c r="AD200" s="174">
        <f t="shared" si="138"/>
        <v>0</v>
      </c>
      <c r="AE200" s="174">
        <f t="shared" si="138"/>
        <v>0</v>
      </c>
      <c r="AF200" s="174">
        <f t="shared" si="138"/>
        <v>0</v>
      </c>
      <c r="AG200" s="174">
        <f t="shared" si="138"/>
        <v>0</v>
      </c>
      <c r="AH200" s="174">
        <f t="shared" si="138"/>
        <v>0</v>
      </c>
      <c r="AI200" s="174">
        <f t="shared" si="138"/>
        <v>0</v>
      </c>
      <c r="AJ200" s="174">
        <f t="shared" si="138"/>
        <v>0</v>
      </c>
      <c r="AK200" s="117">
        <f>SUM(E200:AJ200)</f>
        <v>0</v>
      </c>
      <c r="AL200" s="82">
        <f>ROUNDUP(AY200*1.2,0)</f>
        <v>0</v>
      </c>
      <c r="AM200" s="82">
        <f>ROUNDUP(AZ200*1.2,0)</f>
        <v>0</v>
      </c>
      <c r="AN200" s="211"/>
      <c r="AO200" s="227">
        <v>0</v>
      </c>
      <c r="AP200" s="42" t="str">
        <f t="shared" si="135"/>
        <v>MJH②</v>
      </c>
      <c r="AQ200" s="11" t="str">
        <f t="shared" si="97"/>
        <v>Ｌ３加工計画</v>
      </c>
      <c r="AR200" s="48">
        <f t="shared" si="95"/>
        <v>0</v>
      </c>
      <c r="AT200" s="248" t="s">
        <v>61</v>
      </c>
      <c r="AU200" s="60"/>
      <c r="AV200" s="60"/>
      <c r="AW200" s="60"/>
      <c r="AX200" s="60"/>
      <c r="AY200" s="12">
        <f>AY386</f>
        <v>0</v>
      </c>
      <c r="AZ200" s="12">
        <f>AZ386</f>
        <v>0</v>
      </c>
    </row>
    <row r="201" spans="1:56" ht="19.5" hidden="1" thickBot="1">
      <c r="A201" s="9">
        <v>1</v>
      </c>
      <c r="B201" s="25" t="s">
        <v>38</v>
      </c>
      <c r="C201" s="109" t="s">
        <v>48</v>
      </c>
      <c r="D201" s="109"/>
      <c r="E201" s="77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  <c r="AC201" s="178"/>
      <c r="AD201" s="178"/>
      <c r="AE201" s="178"/>
      <c r="AF201" s="178"/>
      <c r="AG201" s="178"/>
      <c r="AH201" s="178"/>
      <c r="AI201" s="178"/>
      <c r="AJ201" s="178"/>
      <c r="AK201" s="104">
        <f>SUM(F201:AJ201)</f>
        <v>0</v>
      </c>
      <c r="AL201" s="112"/>
      <c r="AM201" s="112"/>
      <c r="AN201" s="207"/>
      <c r="AO201" s="227">
        <v>0</v>
      </c>
      <c r="AP201" s="42" t="str">
        <f t="shared" si="135"/>
        <v>MJH②</v>
      </c>
      <c r="AQ201" s="19" t="str">
        <f t="shared" si="97"/>
        <v>組立計画</v>
      </c>
      <c r="AR201" s="49">
        <f t="shared" si="95"/>
        <v>0</v>
      </c>
      <c r="AT201" s="63" t="s">
        <v>62</v>
      </c>
      <c r="AU201" s="60"/>
      <c r="AV201" s="60"/>
      <c r="AW201" s="60"/>
      <c r="AX201" s="60"/>
    </row>
    <row r="202" spans="1:56" ht="19.5" hidden="1" thickBot="1">
      <c r="A202" s="9">
        <v>1</v>
      </c>
      <c r="B202" s="25" t="s">
        <v>57</v>
      </c>
      <c r="C202" s="111" t="s">
        <v>66</v>
      </c>
      <c r="D202" s="111"/>
      <c r="E202" s="74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07">
        <f>SUM(F202:AJ202)</f>
        <v>0</v>
      </c>
      <c r="AL202" s="75"/>
      <c r="AM202" s="75"/>
      <c r="AN202" s="207"/>
      <c r="AO202" s="227">
        <v>0</v>
      </c>
      <c r="AP202" s="42" t="str">
        <f t="shared" si="135"/>
        <v>MJH②</v>
      </c>
      <c r="AQ202" s="20" t="str">
        <f t="shared" si="97"/>
        <v>ＳＰ</v>
      </c>
      <c r="AR202" s="50">
        <f t="shared" si="95"/>
        <v>0</v>
      </c>
      <c r="AT202" s="63" t="s">
        <v>62</v>
      </c>
      <c r="AU202" s="60"/>
      <c r="AV202" s="60"/>
      <c r="AW202" s="60"/>
      <c r="AX202" s="60"/>
    </row>
    <row r="203" spans="1:56" ht="19.5" hidden="1" thickBot="1">
      <c r="A203" s="9">
        <v>1</v>
      </c>
      <c r="B203" s="13" t="s">
        <v>46</v>
      </c>
      <c r="C203" s="152" t="s">
        <v>21</v>
      </c>
      <c r="D203" s="152"/>
      <c r="E203" s="67"/>
      <c r="F203" s="180">
        <f t="shared" ref="F203:AJ203" si="139">SUBTOTAL(9,L201:L202)</f>
        <v>0</v>
      </c>
      <c r="G203" s="180">
        <f t="shared" si="139"/>
        <v>0</v>
      </c>
      <c r="H203" s="180">
        <f t="shared" si="139"/>
        <v>0</v>
      </c>
      <c r="I203" s="180">
        <f t="shared" si="139"/>
        <v>0</v>
      </c>
      <c r="J203" s="180">
        <f t="shared" si="139"/>
        <v>0</v>
      </c>
      <c r="K203" s="180">
        <f t="shared" si="139"/>
        <v>0</v>
      </c>
      <c r="L203" s="180">
        <f t="shared" si="139"/>
        <v>0</v>
      </c>
      <c r="M203" s="180">
        <f t="shared" si="139"/>
        <v>0</v>
      </c>
      <c r="N203" s="180">
        <f t="shared" si="139"/>
        <v>0</v>
      </c>
      <c r="O203" s="180">
        <f t="shared" si="139"/>
        <v>0</v>
      </c>
      <c r="P203" s="180">
        <f t="shared" si="139"/>
        <v>0</v>
      </c>
      <c r="Q203" s="180">
        <f t="shared" si="139"/>
        <v>0</v>
      </c>
      <c r="R203" s="180">
        <f t="shared" si="139"/>
        <v>0</v>
      </c>
      <c r="S203" s="180">
        <f t="shared" si="139"/>
        <v>0</v>
      </c>
      <c r="T203" s="180">
        <f t="shared" si="139"/>
        <v>0</v>
      </c>
      <c r="U203" s="180">
        <f t="shared" si="139"/>
        <v>0</v>
      </c>
      <c r="V203" s="180">
        <f t="shared" si="139"/>
        <v>0</v>
      </c>
      <c r="W203" s="180">
        <f t="shared" si="139"/>
        <v>0</v>
      </c>
      <c r="X203" s="180">
        <f t="shared" si="139"/>
        <v>0</v>
      </c>
      <c r="Y203" s="180">
        <f t="shared" si="139"/>
        <v>0</v>
      </c>
      <c r="Z203" s="180">
        <f t="shared" si="139"/>
        <v>0</v>
      </c>
      <c r="AA203" s="180">
        <f t="shared" si="139"/>
        <v>0</v>
      </c>
      <c r="AB203" s="180">
        <f t="shared" si="139"/>
        <v>0</v>
      </c>
      <c r="AC203" s="180">
        <f t="shared" si="139"/>
        <v>0</v>
      </c>
      <c r="AD203" s="180">
        <f t="shared" si="139"/>
        <v>0</v>
      </c>
      <c r="AE203" s="180">
        <f t="shared" si="139"/>
        <v>0</v>
      </c>
      <c r="AF203" s="180">
        <f t="shared" si="139"/>
        <v>0</v>
      </c>
      <c r="AG203" s="180">
        <f t="shared" si="139"/>
        <v>0</v>
      </c>
      <c r="AH203" s="180">
        <f t="shared" si="139"/>
        <v>0</v>
      </c>
      <c r="AI203" s="180">
        <f t="shared" si="139"/>
        <v>0</v>
      </c>
      <c r="AJ203" s="180">
        <f t="shared" si="139"/>
        <v>0</v>
      </c>
      <c r="AK203" s="131">
        <f>SUM(F203:AJ203)</f>
        <v>0</v>
      </c>
      <c r="AL203" s="32"/>
      <c r="AM203" s="32"/>
      <c r="AO203" s="227">
        <v>0</v>
      </c>
      <c r="AP203" s="42" t="str">
        <f t="shared" si="135"/>
        <v>MJH②</v>
      </c>
      <c r="AQ203" s="21" t="str">
        <f t="shared" si="97"/>
        <v>解体</v>
      </c>
      <c r="AR203" s="51">
        <f t="shared" ref="AR203:AR274" si="140">AK203</f>
        <v>0</v>
      </c>
      <c r="AT203" s="246" t="s">
        <v>60</v>
      </c>
      <c r="AU203" s="60"/>
      <c r="AV203" s="60"/>
      <c r="AW203" s="60"/>
      <c r="AX203" s="60"/>
    </row>
    <row r="204" spans="1:56" ht="19.5" hidden="1" thickBot="1">
      <c r="A204" s="9">
        <v>1</v>
      </c>
      <c r="B204" s="30" t="s">
        <v>53</v>
      </c>
      <c r="C204" s="153" t="s">
        <v>22</v>
      </c>
      <c r="D204" s="153"/>
      <c r="E204" s="68"/>
      <c r="F204" s="181">
        <f t="shared" ref="F204:AJ204" si="141">E204+F200-F203</f>
        <v>0</v>
      </c>
      <c r="G204" s="181">
        <f t="shared" si="141"/>
        <v>0</v>
      </c>
      <c r="H204" s="181">
        <f t="shared" si="141"/>
        <v>0</v>
      </c>
      <c r="I204" s="181">
        <f t="shared" si="141"/>
        <v>0</v>
      </c>
      <c r="J204" s="181">
        <f t="shared" si="141"/>
        <v>0</v>
      </c>
      <c r="K204" s="181">
        <f t="shared" si="141"/>
        <v>0</v>
      </c>
      <c r="L204" s="181">
        <f t="shared" si="141"/>
        <v>0</v>
      </c>
      <c r="M204" s="181">
        <f t="shared" si="141"/>
        <v>0</v>
      </c>
      <c r="N204" s="181">
        <f t="shared" si="141"/>
        <v>0</v>
      </c>
      <c r="O204" s="181">
        <f t="shared" si="141"/>
        <v>0</v>
      </c>
      <c r="P204" s="181">
        <f t="shared" si="141"/>
        <v>0</v>
      </c>
      <c r="Q204" s="181">
        <f t="shared" si="141"/>
        <v>0</v>
      </c>
      <c r="R204" s="181">
        <f t="shared" si="141"/>
        <v>0</v>
      </c>
      <c r="S204" s="181">
        <f t="shared" si="141"/>
        <v>0</v>
      </c>
      <c r="T204" s="181">
        <f t="shared" si="141"/>
        <v>0</v>
      </c>
      <c r="U204" s="181">
        <f t="shared" si="141"/>
        <v>0</v>
      </c>
      <c r="V204" s="181">
        <f t="shared" si="141"/>
        <v>0</v>
      </c>
      <c r="W204" s="181">
        <f t="shared" si="141"/>
        <v>0</v>
      </c>
      <c r="X204" s="181">
        <f t="shared" si="141"/>
        <v>0</v>
      </c>
      <c r="Y204" s="181">
        <f t="shared" si="141"/>
        <v>0</v>
      </c>
      <c r="Z204" s="181">
        <f t="shared" si="141"/>
        <v>0</v>
      </c>
      <c r="AA204" s="181">
        <f t="shared" si="141"/>
        <v>0</v>
      </c>
      <c r="AB204" s="181">
        <f t="shared" si="141"/>
        <v>0</v>
      </c>
      <c r="AC204" s="181">
        <f t="shared" si="141"/>
        <v>0</v>
      </c>
      <c r="AD204" s="181">
        <f t="shared" si="141"/>
        <v>0</v>
      </c>
      <c r="AE204" s="181">
        <f t="shared" si="141"/>
        <v>0</v>
      </c>
      <c r="AF204" s="181">
        <f t="shared" si="141"/>
        <v>0</v>
      </c>
      <c r="AG204" s="181">
        <f t="shared" si="141"/>
        <v>0</v>
      </c>
      <c r="AH204" s="181">
        <f t="shared" si="141"/>
        <v>0</v>
      </c>
      <c r="AI204" s="181">
        <f t="shared" si="141"/>
        <v>0</v>
      </c>
      <c r="AJ204" s="181">
        <f t="shared" si="141"/>
        <v>0</v>
      </c>
      <c r="AK204" s="132"/>
      <c r="AL204" s="32"/>
      <c r="AM204" s="32"/>
      <c r="AO204" s="227">
        <v>0</v>
      </c>
      <c r="AP204" s="42" t="str">
        <f t="shared" si="135"/>
        <v>MJH②</v>
      </c>
      <c r="AQ204" s="22" t="str">
        <f t="shared" ref="AQ204:AQ275" si="142">C204</f>
        <v>解体在庫</v>
      </c>
      <c r="AR204" s="52">
        <f t="shared" si="140"/>
        <v>0</v>
      </c>
      <c r="AT204" s="246" t="s">
        <v>60</v>
      </c>
      <c r="AU204" s="60"/>
      <c r="AV204" s="60"/>
      <c r="AW204" s="60"/>
      <c r="AX204" s="60"/>
    </row>
    <row r="205" spans="1:56" ht="19.5" hidden="1" thickBot="1">
      <c r="A205" s="9">
        <v>1</v>
      </c>
      <c r="B205" s="30" t="s">
        <v>54</v>
      </c>
      <c r="C205" s="270" t="s">
        <v>23</v>
      </c>
      <c r="D205" s="270"/>
      <c r="E205" s="215"/>
      <c r="F205" s="216">
        <f t="shared" ref="F205:AJ205" si="143">E205+F200-F201-F202</f>
        <v>0</v>
      </c>
      <c r="G205" s="216">
        <f t="shared" si="143"/>
        <v>0</v>
      </c>
      <c r="H205" s="216">
        <f t="shared" si="143"/>
        <v>0</v>
      </c>
      <c r="I205" s="216">
        <f t="shared" si="143"/>
        <v>0</v>
      </c>
      <c r="J205" s="216">
        <f t="shared" si="143"/>
        <v>0</v>
      </c>
      <c r="K205" s="216">
        <f t="shared" si="143"/>
        <v>0</v>
      </c>
      <c r="L205" s="216">
        <f t="shared" si="143"/>
        <v>0</v>
      </c>
      <c r="M205" s="216">
        <f t="shared" si="143"/>
        <v>0</v>
      </c>
      <c r="N205" s="216">
        <f t="shared" si="143"/>
        <v>0</v>
      </c>
      <c r="O205" s="216">
        <f t="shared" si="143"/>
        <v>0</v>
      </c>
      <c r="P205" s="216">
        <f t="shared" si="143"/>
        <v>0</v>
      </c>
      <c r="Q205" s="216">
        <f t="shared" si="143"/>
        <v>0</v>
      </c>
      <c r="R205" s="216">
        <f t="shared" si="143"/>
        <v>0</v>
      </c>
      <c r="S205" s="216">
        <f t="shared" si="143"/>
        <v>0</v>
      </c>
      <c r="T205" s="216">
        <f t="shared" si="143"/>
        <v>0</v>
      </c>
      <c r="U205" s="216">
        <f t="shared" si="143"/>
        <v>0</v>
      </c>
      <c r="V205" s="216">
        <f t="shared" si="143"/>
        <v>0</v>
      </c>
      <c r="W205" s="216">
        <f t="shared" si="143"/>
        <v>0</v>
      </c>
      <c r="X205" s="216">
        <f t="shared" si="143"/>
        <v>0</v>
      </c>
      <c r="Y205" s="216">
        <f t="shared" si="143"/>
        <v>0</v>
      </c>
      <c r="Z205" s="216">
        <f t="shared" si="143"/>
        <v>0</v>
      </c>
      <c r="AA205" s="216">
        <f t="shared" si="143"/>
        <v>0</v>
      </c>
      <c r="AB205" s="216">
        <f t="shared" si="143"/>
        <v>0</v>
      </c>
      <c r="AC205" s="216">
        <f t="shared" si="143"/>
        <v>0</v>
      </c>
      <c r="AD205" s="216">
        <f t="shared" si="143"/>
        <v>0</v>
      </c>
      <c r="AE205" s="216">
        <f t="shared" si="143"/>
        <v>0</v>
      </c>
      <c r="AF205" s="216">
        <f t="shared" si="143"/>
        <v>0</v>
      </c>
      <c r="AG205" s="216">
        <f t="shared" si="143"/>
        <v>0</v>
      </c>
      <c r="AH205" s="216">
        <f t="shared" si="143"/>
        <v>0</v>
      </c>
      <c r="AI205" s="216">
        <f t="shared" si="143"/>
        <v>0</v>
      </c>
      <c r="AJ205" s="216">
        <f t="shared" si="143"/>
        <v>0</v>
      </c>
      <c r="AK205" s="221">
        <f>AJ205</f>
        <v>0</v>
      </c>
      <c r="AL205" s="32"/>
      <c r="AM205" s="32"/>
      <c r="AN205" s="9">
        <f>AK205-AL201</f>
        <v>0</v>
      </c>
      <c r="AO205" s="227">
        <v>0</v>
      </c>
      <c r="AP205" s="53" t="str">
        <f t="shared" si="135"/>
        <v>MJH②</v>
      </c>
      <c r="AQ205" s="24" t="str">
        <f t="shared" si="142"/>
        <v>完成品在庫</v>
      </c>
      <c r="AR205" s="54">
        <f t="shared" si="140"/>
        <v>0</v>
      </c>
      <c r="AT205" s="246" t="s">
        <v>60</v>
      </c>
      <c r="AU205" s="60"/>
      <c r="AV205" s="60"/>
      <c r="AW205" s="60"/>
      <c r="AX205" s="60"/>
      <c r="BD205" s="250">
        <f>MIN(F205:AJ205)</f>
        <v>0</v>
      </c>
    </row>
    <row r="206" spans="1:56" ht="19.5" hidden="1" thickBot="1">
      <c r="A206" s="9">
        <v>1</v>
      </c>
      <c r="B206" s="159" t="s">
        <v>119</v>
      </c>
      <c r="C206" s="101" t="s">
        <v>12</v>
      </c>
      <c r="D206" s="101"/>
      <c r="E206" s="88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98">
        <f>SUM(F206:AJ206)</f>
        <v>0</v>
      </c>
      <c r="AL206" s="198">
        <f>ROUNDUP(AL213/0.92,0)</f>
        <v>0</v>
      </c>
      <c r="AM206" s="198">
        <f>ROUNDUP(AM213/0.92,0)</f>
        <v>0</v>
      </c>
      <c r="AN206" s="251"/>
      <c r="AO206" s="227">
        <v>0</v>
      </c>
      <c r="AP206" s="40" t="str">
        <f>B206</f>
        <v>MJH③</v>
      </c>
      <c r="AQ206" s="29" t="str">
        <f t="shared" si="142"/>
        <v>素材納入計画</v>
      </c>
      <c r="AR206" s="41">
        <f t="shared" si="140"/>
        <v>0</v>
      </c>
      <c r="AT206" s="247" t="s">
        <v>59</v>
      </c>
      <c r="AU206" s="60"/>
      <c r="AV206" s="60"/>
      <c r="AW206" s="60"/>
      <c r="AX206" s="60"/>
    </row>
    <row r="207" spans="1:56" ht="19.5" hidden="1" thickBot="1">
      <c r="A207" s="9">
        <v>1</v>
      </c>
      <c r="B207" s="158" t="s">
        <v>79</v>
      </c>
      <c r="C207" s="145" t="s">
        <v>125</v>
      </c>
      <c r="D207" s="154"/>
      <c r="E207" s="35"/>
      <c r="F207" s="173">
        <f t="shared" ref="F207:AJ207" si="144">E207+F206-F208</f>
        <v>0</v>
      </c>
      <c r="G207" s="173">
        <f t="shared" si="144"/>
        <v>0</v>
      </c>
      <c r="H207" s="173">
        <f t="shared" si="144"/>
        <v>0</v>
      </c>
      <c r="I207" s="173">
        <f t="shared" si="144"/>
        <v>0</v>
      </c>
      <c r="J207" s="173">
        <f t="shared" si="144"/>
        <v>0</v>
      </c>
      <c r="K207" s="173">
        <f t="shared" si="144"/>
        <v>0</v>
      </c>
      <c r="L207" s="173">
        <f t="shared" si="144"/>
        <v>0</v>
      </c>
      <c r="M207" s="173">
        <f t="shared" si="144"/>
        <v>0</v>
      </c>
      <c r="N207" s="173">
        <f t="shared" si="144"/>
        <v>0</v>
      </c>
      <c r="O207" s="173">
        <f t="shared" si="144"/>
        <v>0</v>
      </c>
      <c r="P207" s="173">
        <f t="shared" si="144"/>
        <v>0</v>
      </c>
      <c r="Q207" s="173">
        <f t="shared" si="144"/>
        <v>0</v>
      </c>
      <c r="R207" s="173">
        <f t="shared" si="144"/>
        <v>0</v>
      </c>
      <c r="S207" s="173">
        <f t="shared" si="144"/>
        <v>0</v>
      </c>
      <c r="T207" s="173">
        <f t="shared" si="144"/>
        <v>0</v>
      </c>
      <c r="U207" s="173">
        <f t="shared" si="144"/>
        <v>0</v>
      </c>
      <c r="V207" s="173">
        <f t="shared" si="144"/>
        <v>0</v>
      </c>
      <c r="W207" s="173">
        <f t="shared" si="144"/>
        <v>0</v>
      </c>
      <c r="X207" s="173">
        <f t="shared" si="144"/>
        <v>0</v>
      </c>
      <c r="Y207" s="173">
        <f t="shared" si="144"/>
        <v>0</v>
      </c>
      <c r="Z207" s="173">
        <f t="shared" si="144"/>
        <v>0</v>
      </c>
      <c r="AA207" s="173">
        <f t="shared" si="144"/>
        <v>0</v>
      </c>
      <c r="AB207" s="173">
        <f t="shared" si="144"/>
        <v>0</v>
      </c>
      <c r="AC207" s="173">
        <f t="shared" si="144"/>
        <v>0</v>
      </c>
      <c r="AD207" s="173">
        <f t="shared" si="144"/>
        <v>0</v>
      </c>
      <c r="AE207" s="173">
        <f t="shared" si="144"/>
        <v>0</v>
      </c>
      <c r="AF207" s="173">
        <f t="shared" si="144"/>
        <v>0</v>
      </c>
      <c r="AG207" s="173">
        <f t="shared" si="144"/>
        <v>0</v>
      </c>
      <c r="AH207" s="173">
        <f t="shared" si="144"/>
        <v>0</v>
      </c>
      <c r="AI207" s="173">
        <f t="shared" si="144"/>
        <v>0</v>
      </c>
      <c r="AJ207" s="173">
        <f t="shared" si="144"/>
        <v>0</v>
      </c>
      <c r="AK207" s="169">
        <f>AJ207</f>
        <v>0</v>
      </c>
      <c r="AL207" s="32"/>
      <c r="AM207" s="32"/>
      <c r="AO207" s="227">
        <v>0</v>
      </c>
      <c r="AP207" s="42" t="str">
        <f t="shared" ref="AP207:AP218" si="145">AP206</f>
        <v>MJH③</v>
      </c>
      <c r="AQ207" s="14" t="str">
        <f t="shared" si="142"/>
        <v>素材在庫計画</v>
      </c>
      <c r="AR207" s="43">
        <f t="shared" si="140"/>
        <v>0</v>
      </c>
      <c r="AT207" s="246" t="s">
        <v>60</v>
      </c>
      <c r="AU207" s="60"/>
      <c r="AV207" s="60"/>
      <c r="AW207" s="60"/>
      <c r="AX207" s="60"/>
    </row>
    <row r="208" spans="1:56" ht="19.5" hidden="1" thickBot="1">
      <c r="A208" s="9">
        <v>1</v>
      </c>
      <c r="B208" s="26" t="s">
        <v>78</v>
      </c>
      <c r="C208" s="135" t="s">
        <v>14</v>
      </c>
      <c r="D208" s="135"/>
      <c r="E208" s="90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17">
        <f>SUM(E208:AJ208)</f>
        <v>0</v>
      </c>
      <c r="AL208" s="123"/>
      <c r="AM208" s="123"/>
      <c r="AN208" s="211"/>
      <c r="AO208" s="227">
        <v>0</v>
      </c>
      <c r="AP208" s="42" t="str">
        <f t="shared" si="145"/>
        <v>MJH③</v>
      </c>
      <c r="AQ208" s="16" t="str">
        <f t="shared" si="142"/>
        <v>圧検加工計画</v>
      </c>
      <c r="AR208" s="44">
        <f t="shared" si="140"/>
        <v>0</v>
      </c>
      <c r="AT208" s="248" t="s">
        <v>61</v>
      </c>
      <c r="AU208" s="60"/>
      <c r="AV208" s="60"/>
      <c r="AW208" s="60"/>
      <c r="AX208" s="60"/>
    </row>
    <row r="209" spans="1:56" ht="19.5" hidden="1" thickBot="1">
      <c r="A209" s="9">
        <v>0</v>
      </c>
      <c r="B209" s="23" t="str">
        <f>B208</f>
        <v>NC750</v>
      </c>
      <c r="C209" s="146" t="s">
        <v>15</v>
      </c>
      <c r="D209" s="147">
        <v>0.08</v>
      </c>
      <c r="E209" s="80"/>
      <c r="F209" s="175">
        <f t="shared" ref="F209:AJ209" si="146">ROUND(F208*$D209,0)</f>
        <v>0</v>
      </c>
      <c r="G209" s="175">
        <f t="shared" si="146"/>
        <v>0</v>
      </c>
      <c r="H209" s="175">
        <f t="shared" si="146"/>
        <v>0</v>
      </c>
      <c r="I209" s="175">
        <f t="shared" si="146"/>
        <v>0</v>
      </c>
      <c r="J209" s="175">
        <f t="shared" si="146"/>
        <v>0</v>
      </c>
      <c r="K209" s="175">
        <f t="shared" si="146"/>
        <v>0</v>
      </c>
      <c r="L209" s="175">
        <f t="shared" si="146"/>
        <v>0</v>
      </c>
      <c r="M209" s="175">
        <f t="shared" si="146"/>
        <v>0</v>
      </c>
      <c r="N209" s="175">
        <f t="shared" si="146"/>
        <v>0</v>
      </c>
      <c r="O209" s="175">
        <f t="shared" si="146"/>
        <v>0</v>
      </c>
      <c r="P209" s="175">
        <f t="shared" si="146"/>
        <v>0</v>
      </c>
      <c r="Q209" s="175">
        <f t="shared" si="146"/>
        <v>0</v>
      </c>
      <c r="R209" s="175">
        <f t="shared" si="146"/>
        <v>0</v>
      </c>
      <c r="S209" s="175">
        <f t="shared" si="146"/>
        <v>0</v>
      </c>
      <c r="T209" s="175">
        <f t="shared" si="146"/>
        <v>0</v>
      </c>
      <c r="U209" s="175">
        <f t="shared" si="146"/>
        <v>0</v>
      </c>
      <c r="V209" s="175">
        <f t="shared" si="146"/>
        <v>0</v>
      </c>
      <c r="W209" s="175">
        <f t="shared" si="146"/>
        <v>0</v>
      </c>
      <c r="X209" s="175">
        <f t="shared" si="146"/>
        <v>0</v>
      </c>
      <c r="Y209" s="175">
        <f t="shared" si="146"/>
        <v>0</v>
      </c>
      <c r="Z209" s="175">
        <f t="shared" si="146"/>
        <v>0</v>
      </c>
      <c r="AA209" s="175">
        <f t="shared" si="146"/>
        <v>0</v>
      </c>
      <c r="AB209" s="175">
        <f t="shared" si="146"/>
        <v>0</v>
      </c>
      <c r="AC209" s="175">
        <f t="shared" si="146"/>
        <v>0</v>
      </c>
      <c r="AD209" s="175">
        <f t="shared" si="146"/>
        <v>0</v>
      </c>
      <c r="AE209" s="175">
        <f t="shared" si="146"/>
        <v>0</v>
      </c>
      <c r="AF209" s="175">
        <f t="shared" si="146"/>
        <v>0</v>
      </c>
      <c r="AG209" s="175">
        <f t="shared" si="146"/>
        <v>0</v>
      </c>
      <c r="AH209" s="175">
        <f t="shared" si="146"/>
        <v>0</v>
      </c>
      <c r="AI209" s="175">
        <f t="shared" si="146"/>
        <v>0</v>
      </c>
      <c r="AJ209" s="175">
        <f t="shared" si="146"/>
        <v>0</v>
      </c>
      <c r="AK209" s="128">
        <f>SUM(F209:AJ209)</f>
        <v>0</v>
      </c>
      <c r="AL209" s="32"/>
      <c r="AM209" s="32"/>
      <c r="AO209" s="227">
        <v>0</v>
      </c>
      <c r="AP209" s="42" t="str">
        <f t="shared" si="145"/>
        <v>MJH③</v>
      </c>
      <c r="AQ209" s="17" t="str">
        <f t="shared" si="142"/>
        <v>一次漏れ数</v>
      </c>
      <c r="AR209" s="45">
        <f t="shared" si="140"/>
        <v>0</v>
      </c>
      <c r="AT209" s="246" t="s">
        <v>60</v>
      </c>
      <c r="AU209" s="60"/>
      <c r="AV209" s="60"/>
      <c r="AW209" s="60"/>
      <c r="AX209" s="60"/>
    </row>
    <row r="210" spans="1:56" ht="19.5" hidden="1" thickBot="1">
      <c r="A210" s="9">
        <v>0</v>
      </c>
      <c r="B210" s="23" t="str">
        <f>B209</f>
        <v>NC750</v>
      </c>
      <c r="C210" s="148" t="s">
        <v>16</v>
      </c>
      <c r="D210" s="149"/>
      <c r="E210" s="66"/>
      <c r="F210" s="176">
        <f t="shared" ref="F210:AJ210" si="147">E210+F209-F211</f>
        <v>0</v>
      </c>
      <c r="G210" s="176">
        <f t="shared" si="147"/>
        <v>0</v>
      </c>
      <c r="H210" s="176">
        <f t="shared" si="147"/>
        <v>0</v>
      </c>
      <c r="I210" s="176">
        <f t="shared" si="147"/>
        <v>0</v>
      </c>
      <c r="J210" s="176">
        <f t="shared" si="147"/>
        <v>0</v>
      </c>
      <c r="K210" s="176">
        <f t="shared" si="147"/>
        <v>0</v>
      </c>
      <c r="L210" s="176">
        <f t="shared" si="147"/>
        <v>0</v>
      </c>
      <c r="M210" s="176">
        <f t="shared" si="147"/>
        <v>0</v>
      </c>
      <c r="N210" s="176">
        <f t="shared" si="147"/>
        <v>0</v>
      </c>
      <c r="O210" s="176">
        <f t="shared" si="147"/>
        <v>0</v>
      </c>
      <c r="P210" s="176">
        <f t="shared" si="147"/>
        <v>0</v>
      </c>
      <c r="Q210" s="176">
        <f t="shared" si="147"/>
        <v>0</v>
      </c>
      <c r="R210" s="176">
        <f t="shared" si="147"/>
        <v>0</v>
      </c>
      <c r="S210" s="176">
        <f t="shared" si="147"/>
        <v>0</v>
      </c>
      <c r="T210" s="176">
        <f t="shared" si="147"/>
        <v>0</v>
      </c>
      <c r="U210" s="176">
        <f t="shared" si="147"/>
        <v>0</v>
      </c>
      <c r="V210" s="176">
        <f t="shared" si="147"/>
        <v>0</v>
      </c>
      <c r="W210" s="176">
        <f t="shared" si="147"/>
        <v>0</v>
      </c>
      <c r="X210" s="176">
        <f t="shared" si="147"/>
        <v>0</v>
      </c>
      <c r="Y210" s="176">
        <f t="shared" si="147"/>
        <v>0</v>
      </c>
      <c r="Z210" s="176">
        <f t="shared" si="147"/>
        <v>0</v>
      </c>
      <c r="AA210" s="176">
        <f t="shared" si="147"/>
        <v>0</v>
      </c>
      <c r="AB210" s="176">
        <f t="shared" si="147"/>
        <v>0</v>
      </c>
      <c r="AC210" s="176">
        <f t="shared" si="147"/>
        <v>0</v>
      </c>
      <c r="AD210" s="176">
        <f t="shared" si="147"/>
        <v>0</v>
      </c>
      <c r="AE210" s="176">
        <f t="shared" si="147"/>
        <v>0</v>
      </c>
      <c r="AF210" s="176">
        <f t="shared" si="147"/>
        <v>0</v>
      </c>
      <c r="AG210" s="176">
        <f t="shared" si="147"/>
        <v>0</v>
      </c>
      <c r="AH210" s="176">
        <f t="shared" si="147"/>
        <v>0</v>
      </c>
      <c r="AI210" s="176">
        <f t="shared" si="147"/>
        <v>0</v>
      </c>
      <c r="AJ210" s="176">
        <f t="shared" si="147"/>
        <v>0</v>
      </c>
      <c r="AK210" s="129">
        <f>AJ210</f>
        <v>0</v>
      </c>
      <c r="AL210" s="32"/>
      <c r="AM210" s="32"/>
      <c r="AO210" s="227">
        <v>0</v>
      </c>
      <c r="AP210" s="42" t="str">
        <f t="shared" si="145"/>
        <v>MJH③</v>
      </c>
      <c r="AQ210" s="18" t="str">
        <f t="shared" si="142"/>
        <v>一次漏れ在庫</v>
      </c>
      <c r="AR210" s="46">
        <f t="shared" si="140"/>
        <v>0</v>
      </c>
      <c r="AT210" s="246" t="s">
        <v>60</v>
      </c>
      <c r="AU210" s="60"/>
      <c r="AV210" s="60"/>
      <c r="AW210" s="60"/>
      <c r="AX210" s="60"/>
    </row>
    <row r="211" spans="1:56" ht="19.5" hidden="1" thickBot="1">
      <c r="A211" s="9">
        <v>0</v>
      </c>
      <c r="B211" s="23" t="str">
        <f>B210</f>
        <v>NC750</v>
      </c>
      <c r="C211" s="148" t="s">
        <v>17</v>
      </c>
      <c r="D211" s="149"/>
      <c r="E211" s="80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29">
        <f>SUM(F211:AJ211)</f>
        <v>0</v>
      </c>
      <c r="AL211" s="32"/>
      <c r="AM211" s="32"/>
      <c r="AO211" s="227">
        <v>0</v>
      </c>
      <c r="AP211" s="42" t="str">
        <f t="shared" si="145"/>
        <v>MJH③</v>
      </c>
      <c r="AQ211" s="18" t="str">
        <f t="shared" si="142"/>
        <v>二次圧検計画</v>
      </c>
      <c r="AR211" s="46">
        <f t="shared" si="140"/>
        <v>0</v>
      </c>
      <c r="AT211" s="246" t="s">
        <v>60</v>
      </c>
      <c r="AU211" s="60"/>
      <c r="AV211" s="60"/>
      <c r="AW211" s="60"/>
      <c r="AX211" s="60"/>
    </row>
    <row r="212" spans="1:56" ht="19.5" hidden="1" thickBot="1">
      <c r="A212" s="9">
        <v>0</v>
      </c>
      <c r="B212" s="23" t="str">
        <f>B211</f>
        <v>NC750</v>
      </c>
      <c r="C212" s="150" t="s">
        <v>18</v>
      </c>
      <c r="D212" s="151">
        <v>0.5</v>
      </c>
      <c r="E212" s="81"/>
      <c r="F212" s="177">
        <f t="shared" ref="F212:AJ212" si="148">ROUND(F211*$D212,0)</f>
        <v>0</v>
      </c>
      <c r="G212" s="177">
        <f t="shared" si="148"/>
        <v>0</v>
      </c>
      <c r="H212" s="177">
        <f t="shared" si="148"/>
        <v>0</v>
      </c>
      <c r="I212" s="177">
        <f t="shared" si="148"/>
        <v>0</v>
      </c>
      <c r="J212" s="177">
        <f t="shared" si="148"/>
        <v>0</v>
      </c>
      <c r="K212" s="177">
        <f t="shared" si="148"/>
        <v>0</v>
      </c>
      <c r="L212" s="177">
        <f t="shared" si="148"/>
        <v>0</v>
      </c>
      <c r="M212" s="177">
        <f t="shared" si="148"/>
        <v>0</v>
      </c>
      <c r="N212" s="177">
        <f t="shared" si="148"/>
        <v>0</v>
      </c>
      <c r="O212" s="177">
        <f t="shared" si="148"/>
        <v>0</v>
      </c>
      <c r="P212" s="177">
        <f t="shared" si="148"/>
        <v>0</v>
      </c>
      <c r="Q212" s="177">
        <f t="shared" si="148"/>
        <v>0</v>
      </c>
      <c r="R212" s="177">
        <f t="shared" si="148"/>
        <v>0</v>
      </c>
      <c r="S212" s="177">
        <f t="shared" si="148"/>
        <v>0</v>
      </c>
      <c r="T212" s="177">
        <f t="shared" si="148"/>
        <v>0</v>
      </c>
      <c r="U212" s="177">
        <f t="shared" si="148"/>
        <v>0</v>
      </c>
      <c r="V212" s="177">
        <f t="shared" si="148"/>
        <v>0</v>
      </c>
      <c r="W212" s="177">
        <f t="shared" si="148"/>
        <v>0</v>
      </c>
      <c r="X212" s="177">
        <f t="shared" si="148"/>
        <v>0</v>
      </c>
      <c r="Y212" s="177">
        <f t="shared" si="148"/>
        <v>0</v>
      </c>
      <c r="Z212" s="177">
        <f t="shared" si="148"/>
        <v>0</v>
      </c>
      <c r="AA212" s="177">
        <f t="shared" si="148"/>
        <v>0</v>
      </c>
      <c r="AB212" s="177">
        <f t="shared" si="148"/>
        <v>0</v>
      </c>
      <c r="AC212" s="177">
        <f t="shared" si="148"/>
        <v>0</v>
      </c>
      <c r="AD212" s="177">
        <f t="shared" si="148"/>
        <v>0</v>
      </c>
      <c r="AE212" s="177">
        <f t="shared" si="148"/>
        <v>0</v>
      </c>
      <c r="AF212" s="177">
        <f t="shared" si="148"/>
        <v>0</v>
      </c>
      <c r="AG212" s="177">
        <f t="shared" si="148"/>
        <v>0</v>
      </c>
      <c r="AH212" s="177">
        <f t="shared" si="148"/>
        <v>0</v>
      </c>
      <c r="AI212" s="177">
        <f t="shared" si="148"/>
        <v>0</v>
      </c>
      <c r="AJ212" s="177">
        <f t="shared" si="148"/>
        <v>0</v>
      </c>
      <c r="AK212" s="130">
        <f>SUM(F212:AJ212)</f>
        <v>0</v>
      </c>
      <c r="AL212" s="32"/>
      <c r="AM212" s="32"/>
      <c r="AO212" s="227">
        <v>0</v>
      </c>
      <c r="AP212" s="42" t="str">
        <f t="shared" si="145"/>
        <v>MJH③</v>
      </c>
      <c r="AQ212" s="14" t="str">
        <f t="shared" si="142"/>
        <v>二次漏れ数（廃却）</v>
      </c>
      <c r="AR212" s="47">
        <f t="shared" si="140"/>
        <v>0</v>
      </c>
      <c r="AT212" s="246" t="s">
        <v>60</v>
      </c>
      <c r="AU212" s="60"/>
      <c r="AV212" s="60"/>
      <c r="AW212" s="60"/>
      <c r="AX212" s="60"/>
    </row>
    <row r="213" spans="1:56" ht="19.5" hidden="1" thickBot="1">
      <c r="A213" s="9">
        <v>1</v>
      </c>
      <c r="B213" s="26" t="s">
        <v>75</v>
      </c>
      <c r="C213" s="135" t="s">
        <v>19</v>
      </c>
      <c r="D213" s="136">
        <f>1-D209</f>
        <v>0.92</v>
      </c>
      <c r="E213" s="90"/>
      <c r="F213" s="174">
        <f t="shared" ref="F213:AJ213" si="149">(F208-F209)+(F211-F212)</f>
        <v>0</v>
      </c>
      <c r="G213" s="174">
        <f t="shared" si="149"/>
        <v>0</v>
      </c>
      <c r="H213" s="174">
        <f t="shared" si="149"/>
        <v>0</v>
      </c>
      <c r="I213" s="174">
        <f t="shared" si="149"/>
        <v>0</v>
      </c>
      <c r="J213" s="174">
        <f t="shared" si="149"/>
        <v>0</v>
      </c>
      <c r="K213" s="174">
        <f t="shared" si="149"/>
        <v>0</v>
      </c>
      <c r="L213" s="174">
        <f t="shared" si="149"/>
        <v>0</v>
      </c>
      <c r="M213" s="174">
        <f t="shared" si="149"/>
        <v>0</v>
      </c>
      <c r="N213" s="174">
        <f t="shared" si="149"/>
        <v>0</v>
      </c>
      <c r="O213" s="174">
        <f t="shared" si="149"/>
        <v>0</v>
      </c>
      <c r="P213" s="174">
        <f t="shared" si="149"/>
        <v>0</v>
      </c>
      <c r="Q213" s="174">
        <f t="shared" si="149"/>
        <v>0</v>
      </c>
      <c r="R213" s="174">
        <f t="shared" si="149"/>
        <v>0</v>
      </c>
      <c r="S213" s="174">
        <f t="shared" si="149"/>
        <v>0</v>
      </c>
      <c r="T213" s="174">
        <f t="shared" si="149"/>
        <v>0</v>
      </c>
      <c r="U213" s="174">
        <f t="shared" si="149"/>
        <v>0</v>
      </c>
      <c r="V213" s="174">
        <f t="shared" si="149"/>
        <v>0</v>
      </c>
      <c r="W213" s="174">
        <f t="shared" si="149"/>
        <v>0</v>
      </c>
      <c r="X213" s="174">
        <f t="shared" si="149"/>
        <v>0</v>
      </c>
      <c r="Y213" s="174">
        <f t="shared" si="149"/>
        <v>0</v>
      </c>
      <c r="Z213" s="174">
        <f t="shared" si="149"/>
        <v>0</v>
      </c>
      <c r="AA213" s="174">
        <f t="shared" si="149"/>
        <v>0</v>
      </c>
      <c r="AB213" s="174">
        <f t="shared" si="149"/>
        <v>0</v>
      </c>
      <c r="AC213" s="174">
        <f t="shared" si="149"/>
        <v>0</v>
      </c>
      <c r="AD213" s="174">
        <f t="shared" si="149"/>
        <v>0</v>
      </c>
      <c r="AE213" s="174">
        <f t="shared" si="149"/>
        <v>0</v>
      </c>
      <c r="AF213" s="174">
        <f t="shared" si="149"/>
        <v>0</v>
      </c>
      <c r="AG213" s="174">
        <f t="shared" si="149"/>
        <v>0</v>
      </c>
      <c r="AH213" s="174">
        <f t="shared" si="149"/>
        <v>0</v>
      </c>
      <c r="AI213" s="174">
        <f t="shared" si="149"/>
        <v>0</v>
      </c>
      <c r="AJ213" s="174">
        <f t="shared" si="149"/>
        <v>0</v>
      </c>
      <c r="AK213" s="117">
        <f>SUM(E213:AJ213)</f>
        <v>0</v>
      </c>
      <c r="AL213" s="82">
        <f>ROUNDUP(AY213*1.2,0)</f>
        <v>0</v>
      </c>
      <c r="AM213" s="82">
        <f>ROUNDUP(AZ213*1.2,0)</f>
        <v>0</v>
      </c>
      <c r="AN213" s="211"/>
      <c r="AO213" s="227">
        <v>0</v>
      </c>
      <c r="AP213" s="42" t="str">
        <f t="shared" si="145"/>
        <v>MJH③</v>
      </c>
      <c r="AQ213" s="11" t="str">
        <f t="shared" si="142"/>
        <v>Ｌ３加工計画</v>
      </c>
      <c r="AR213" s="48">
        <f t="shared" si="140"/>
        <v>0</v>
      </c>
      <c r="AT213" s="248" t="s">
        <v>61</v>
      </c>
      <c r="AU213" s="60"/>
      <c r="AV213" s="60"/>
      <c r="AW213" s="60"/>
      <c r="AX213" s="60"/>
      <c r="AY213" s="12">
        <f>AY387</f>
        <v>0</v>
      </c>
      <c r="AZ213" s="12">
        <f>AZ387</f>
        <v>0</v>
      </c>
    </row>
    <row r="214" spans="1:56" ht="19.5" hidden="1" thickBot="1">
      <c r="A214" s="9">
        <v>1</v>
      </c>
      <c r="B214" s="25" t="s">
        <v>42</v>
      </c>
      <c r="C214" s="109" t="s">
        <v>48</v>
      </c>
      <c r="D214" s="109"/>
      <c r="E214" s="77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04">
        <f>SUM(F214:AJ214)</f>
        <v>0</v>
      </c>
      <c r="AL214" s="112"/>
      <c r="AM214" s="112"/>
      <c r="AN214" s="207"/>
      <c r="AO214" s="227">
        <v>0</v>
      </c>
      <c r="AP214" s="42" t="str">
        <f t="shared" si="145"/>
        <v>MJH③</v>
      </c>
      <c r="AQ214" s="19" t="str">
        <f t="shared" si="142"/>
        <v>組立計画</v>
      </c>
      <c r="AR214" s="49">
        <f t="shared" si="140"/>
        <v>0</v>
      </c>
      <c r="AT214" s="63" t="s">
        <v>62</v>
      </c>
      <c r="AU214" s="60"/>
      <c r="AV214" s="60"/>
      <c r="AW214" s="60"/>
      <c r="AX214" s="60"/>
    </row>
    <row r="215" spans="1:56" ht="19.5" hidden="1" thickBot="1">
      <c r="A215" s="9">
        <v>1</v>
      </c>
      <c r="B215" s="25"/>
      <c r="C215" s="111" t="s">
        <v>66</v>
      </c>
      <c r="D215" s="111"/>
      <c r="E215" s="74"/>
      <c r="F215" s="189"/>
      <c r="G215" s="189"/>
      <c r="H215" s="189"/>
      <c r="I215" s="189"/>
      <c r="J215" s="189"/>
      <c r="K215" s="189"/>
      <c r="L215" s="189"/>
      <c r="M215" s="189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07">
        <f>SUM(F215:AJ215)</f>
        <v>0</v>
      </c>
      <c r="AL215" s="75"/>
      <c r="AM215" s="75"/>
      <c r="AN215" s="207"/>
      <c r="AO215" s="227">
        <v>0</v>
      </c>
      <c r="AP215" s="42" t="str">
        <f t="shared" si="145"/>
        <v>MJH③</v>
      </c>
      <c r="AQ215" s="20" t="str">
        <f t="shared" si="142"/>
        <v>ＳＰ</v>
      </c>
      <c r="AR215" s="50">
        <f t="shared" si="140"/>
        <v>0</v>
      </c>
      <c r="AT215" s="63" t="s">
        <v>62</v>
      </c>
      <c r="AU215" s="60"/>
      <c r="AV215" s="60"/>
      <c r="AW215" s="60"/>
      <c r="AX215" s="60"/>
    </row>
    <row r="216" spans="1:56" ht="19.5" hidden="1" thickBot="1">
      <c r="A216" s="9">
        <v>1</v>
      </c>
      <c r="B216" s="13" t="s">
        <v>46</v>
      </c>
      <c r="C216" s="152" t="s">
        <v>21</v>
      </c>
      <c r="D216" s="152"/>
      <c r="E216" s="67"/>
      <c r="F216" s="180">
        <f t="shared" ref="F216:AJ216" si="150">SUBTOTAL(9,L214:L215)</f>
        <v>0</v>
      </c>
      <c r="G216" s="180">
        <f t="shared" si="150"/>
        <v>0</v>
      </c>
      <c r="H216" s="180">
        <f t="shared" si="150"/>
        <v>0</v>
      </c>
      <c r="I216" s="180">
        <f t="shared" si="150"/>
        <v>0</v>
      </c>
      <c r="J216" s="180">
        <f t="shared" si="150"/>
        <v>0</v>
      </c>
      <c r="K216" s="180">
        <f t="shared" si="150"/>
        <v>0</v>
      </c>
      <c r="L216" s="180">
        <f t="shared" si="150"/>
        <v>0</v>
      </c>
      <c r="M216" s="180">
        <f t="shared" si="150"/>
        <v>0</v>
      </c>
      <c r="N216" s="180">
        <f t="shared" si="150"/>
        <v>0</v>
      </c>
      <c r="O216" s="180">
        <f t="shared" si="150"/>
        <v>0</v>
      </c>
      <c r="P216" s="180">
        <f t="shared" si="150"/>
        <v>0</v>
      </c>
      <c r="Q216" s="180">
        <f t="shared" si="150"/>
        <v>0</v>
      </c>
      <c r="R216" s="180">
        <f t="shared" si="150"/>
        <v>0</v>
      </c>
      <c r="S216" s="180">
        <f t="shared" si="150"/>
        <v>0</v>
      </c>
      <c r="T216" s="180">
        <f t="shared" si="150"/>
        <v>0</v>
      </c>
      <c r="U216" s="180">
        <f t="shared" si="150"/>
        <v>0</v>
      </c>
      <c r="V216" s="180">
        <f t="shared" si="150"/>
        <v>0</v>
      </c>
      <c r="W216" s="180">
        <f t="shared" si="150"/>
        <v>0</v>
      </c>
      <c r="X216" s="180">
        <f t="shared" si="150"/>
        <v>0</v>
      </c>
      <c r="Y216" s="180">
        <f t="shared" si="150"/>
        <v>0</v>
      </c>
      <c r="Z216" s="180">
        <f t="shared" si="150"/>
        <v>0</v>
      </c>
      <c r="AA216" s="180">
        <f t="shared" si="150"/>
        <v>0</v>
      </c>
      <c r="AB216" s="180">
        <f t="shared" si="150"/>
        <v>0</v>
      </c>
      <c r="AC216" s="180">
        <f t="shared" si="150"/>
        <v>0</v>
      </c>
      <c r="AD216" s="180">
        <f t="shared" si="150"/>
        <v>0</v>
      </c>
      <c r="AE216" s="180">
        <f t="shared" si="150"/>
        <v>0</v>
      </c>
      <c r="AF216" s="180">
        <f t="shared" si="150"/>
        <v>0</v>
      </c>
      <c r="AG216" s="180">
        <f t="shared" si="150"/>
        <v>0</v>
      </c>
      <c r="AH216" s="180">
        <f t="shared" si="150"/>
        <v>0</v>
      </c>
      <c r="AI216" s="180">
        <f t="shared" si="150"/>
        <v>0</v>
      </c>
      <c r="AJ216" s="180">
        <f t="shared" si="150"/>
        <v>0</v>
      </c>
      <c r="AK216" s="131">
        <f>SUM(F216:AJ216)</f>
        <v>0</v>
      </c>
      <c r="AL216" s="32"/>
      <c r="AM216" s="32"/>
      <c r="AO216" s="227">
        <v>0</v>
      </c>
      <c r="AP216" s="42" t="str">
        <f t="shared" si="145"/>
        <v>MJH③</v>
      </c>
      <c r="AQ216" s="21" t="str">
        <f t="shared" si="142"/>
        <v>解体</v>
      </c>
      <c r="AR216" s="51">
        <f t="shared" si="140"/>
        <v>0</v>
      </c>
      <c r="AT216" s="246" t="s">
        <v>60</v>
      </c>
      <c r="AU216" s="60"/>
      <c r="AV216" s="60"/>
      <c r="AW216" s="60"/>
      <c r="AX216" s="60"/>
    </row>
    <row r="217" spans="1:56" ht="19.5" hidden="1" thickBot="1">
      <c r="A217" s="9">
        <v>1</v>
      </c>
      <c r="B217" s="30" t="s">
        <v>53</v>
      </c>
      <c r="C217" s="153" t="s">
        <v>22</v>
      </c>
      <c r="D217" s="153"/>
      <c r="E217" s="68"/>
      <c r="F217" s="181">
        <f t="shared" ref="F217:AJ217" si="151">E217+F213-F216</f>
        <v>0</v>
      </c>
      <c r="G217" s="181">
        <f t="shared" si="151"/>
        <v>0</v>
      </c>
      <c r="H217" s="181">
        <f t="shared" si="151"/>
        <v>0</v>
      </c>
      <c r="I217" s="181">
        <f t="shared" si="151"/>
        <v>0</v>
      </c>
      <c r="J217" s="181">
        <f t="shared" si="151"/>
        <v>0</v>
      </c>
      <c r="K217" s="181">
        <f t="shared" si="151"/>
        <v>0</v>
      </c>
      <c r="L217" s="181">
        <f t="shared" si="151"/>
        <v>0</v>
      </c>
      <c r="M217" s="181">
        <f t="shared" si="151"/>
        <v>0</v>
      </c>
      <c r="N217" s="181">
        <f t="shared" si="151"/>
        <v>0</v>
      </c>
      <c r="O217" s="181">
        <f t="shared" si="151"/>
        <v>0</v>
      </c>
      <c r="P217" s="181">
        <f t="shared" si="151"/>
        <v>0</v>
      </c>
      <c r="Q217" s="181">
        <f t="shared" si="151"/>
        <v>0</v>
      </c>
      <c r="R217" s="181">
        <f t="shared" si="151"/>
        <v>0</v>
      </c>
      <c r="S217" s="181">
        <f t="shared" si="151"/>
        <v>0</v>
      </c>
      <c r="T217" s="181">
        <f t="shared" si="151"/>
        <v>0</v>
      </c>
      <c r="U217" s="181">
        <f t="shared" si="151"/>
        <v>0</v>
      </c>
      <c r="V217" s="181">
        <f t="shared" si="151"/>
        <v>0</v>
      </c>
      <c r="W217" s="181">
        <f t="shared" si="151"/>
        <v>0</v>
      </c>
      <c r="X217" s="181">
        <f t="shared" si="151"/>
        <v>0</v>
      </c>
      <c r="Y217" s="181">
        <f t="shared" si="151"/>
        <v>0</v>
      </c>
      <c r="Z217" s="181">
        <f t="shared" si="151"/>
        <v>0</v>
      </c>
      <c r="AA217" s="181">
        <f t="shared" si="151"/>
        <v>0</v>
      </c>
      <c r="AB217" s="181">
        <f t="shared" si="151"/>
        <v>0</v>
      </c>
      <c r="AC217" s="181">
        <f t="shared" si="151"/>
        <v>0</v>
      </c>
      <c r="AD217" s="181">
        <f t="shared" si="151"/>
        <v>0</v>
      </c>
      <c r="AE217" s="181">
        <f t="shared" si="151"/>
        <v>0</v>
      </c>
      <c r="AF217" s="181">
        <f t="shared" si="151"/>
        <v>0</v>
      </c>
      <c r="AG217" s="181">
        <f t="shared" si="151"/>
        <v>0</v>
      </c>
      <c r="AH217" s="181">
        <f t="shared" si="151"/>
        <v>0</v>
      </c>
      <c r="AI217" s="181">
        <f t="shared" si="151"/>
        <v>0</v>
      </c>
      <c r="AJ217" s="181">
        <f t="shared" si="151"/>
        <v>0</v>
      </c>
      <c r="AK217" s="132"/>
      <c r="AL217" s="32"/>
      <c r="AM217" s="32"/>
      <c r="AO217" s="227">
        <v>0</v>
      </c>
      <c r="AP217" s="42" t="str">
        <f t="shared" si="145"/>
        <v>MJH③</v>
      </c>
      <c r="AQ217" s="22" t="str">
        <f t="shared" si="142"/>
        <v>解体在庫</v>
      </c>
      <c r="AR217" s="52">
        <f t="shared" si="140"/>
        <v>0</v>
      </c>
      <c r="AT217" s="246" t="s">
        <v>60</v>
      </c>
      <c r="AU217" s="60"/>
      <c r="AV217" s="60"/>
      <c r="AW217" s="60"/>
      <c r="AX217" s="60"/>
    </row>
    <row r="218" spans="1:56" ht="19.5" hidden="1" thickBot="1">
      <c r="A218" s="9">
        <v>1</v>
      </c>
      <c r="B218" s="85" t="s">
        <v>54</v>
      </c>
      <c r="C218" s="138" t="s">
        <v>23</v>
      </c>
      <c r="D218" s="138"/>
      <c r="E218" s="215"/>
      <c r="F218" s="218">
        <f t="shared" ref="F218:AJ218" si="152">E218+F213-F214-F215</f>
        <v>0</v>
      </c>
      <c r="G218" s="218">
        <f t="shared" si="152"/>
        <v>0</v>
      </c>
      <c r="H218" s="218">
        <f t="shared" si="152"/>
        <v>0</v>
      </c>
      <c r="I218" s="218">
        <f t="shared" si="152"/>
        <v>0</v>
      </c>
      <c r="J218" s="218">
        <f t="shared" si="152"/>
        <v>0</v>
      </c>
      <c r="K218" s="218">
        <f t="shared" si="152"/>
        <v>0</v>
      </c>
      <c r="L218" s="218">
        <f t="shared" si="152"/>
        <v>0</v>
      </c>
      <c r="M218" s="218">
        <f t="shared" si="152"/>
        <v>0</v>
      </c>
      <c r="N218" s="218">
        <f t="shared" si="152"/>
        <v>0</v>
      </c>
      <c r="O218" s="218">
        <f t="shared" si="152"/>
        <v>0</v>
      </c>
      <c r="P218" s="218">
        <f t="shared" si="152"/>
        <v>0</v>
      </c>
      <c r="Q218" s="218">
        <f t="shared" si="152"/>
        <v>0</v>
      </c>
      <c r="R218" s="218">
        <f t="shared" si="152"/>
        <v>0</v>
      </c>
      <c r="S218" s="218">
        <f t="shared" si="152"/>
        <v>0</v>
      </c>
      <c r="T218" s="218">
        <f t="shared" si="152"/>
        <v>0</v>
      </c>
      <c r="U218" s="218">
        <f t="shared" si="152"/>
        <v>0</v>
      </c>
      <c r="V218" s="218">
        <f t="shared" si="152"/>
        <v>0</v>
      </c>
      <c r="W218" s="218">
        <f t="shared" si="152"/>
        <v>0</v>
      </c>
      <c r="X218" s="218">
        <f t="shared" si="152"/>
        <v>0</v>
      </c>
      <c r="Y218" s="218">
        <f t="shared" si="152"/>
        <v>0</v>
      </c>
      <c r="Z218" s="218">
        <f t="shared" si="152"/>
        <v>0</v>
      </c>
      <c r="AA218" s="218">
        <f t="shared" si="152"/>
        <v>0</v>
      </c>
      <c r="AB218" s="218">
        <f t="shared" si="152"/>
        <v>0</v>
      </c>
      <c r="AC218" s="218">
        <f t="shared" si="152"/>
        <v>0</v>
      </c>
      <c r="AD218" s="218">
        <f t="shared" si="152"/>
        <v>0</v>
      </c>
      <c r="AE218" s="218">
        <f t="shared" si="152"/>
        <v>0</v>
      </c>
      <c r="AF218" s="218">
        <f t="shared" si="152"/>
        <v>0</v>
      </c>
      <c r="AG218" s="218">
        <f t="shared" si="152"/>
        <v>0</v>
      </c>
      <c r="AH218" s="218">
        <f t="shared" si="152"/>
        <v>0</v>
      </c>
      <c r="AI218" s="218">
        <f t="shared" si="152"/>
        <v>0</v>
      </c>
      <c r="AJ218" s="218">
        <f t="shared" si="152"/>
        <v>0</v>
      </c>
      <c r="AK218" s="222">
        <f>AJ218</f>
        <v>0</v>
      </c>
      <c r="AL218" s="33"/>
      <c r="AM218" s="33"/>
      <c r="AN218" s="9">
        <f>AK218-AL214</f>
        <v>0</v>
      </c>
      <c r="AO218" s="227">
        <v>0</v>
      </c>
      <c r="AP218" s="53" t="str">
        <f t="shared" si="145"/>
        <v>MJH③</v>
      </c>
      <c r="AQ218" s="24" t="str">
        <f t="shared" si="142"/>
        <v>完成品在庫</v>
      </c>
      <c r="AR218" s="54">
        <f t="shared" si="140"/>
        <v>0</v>
      </c>
      <c r="AT218" s="246" t="s">
        <v>60</v>
      </c>
      <c r="AU218" s="60"/>
      <c r="AV218" s="60"/>
      <c r="AW218" s="60"/>
      <c r="AX218" s="60"/>
      <c r="BD218" s="250">
        <f>MIN(F218:AJ218)</f>
        <v>0</v>
      </c>
    </row>
    <row r="219" spans="1:56" ht="19">
      <c r="A219" s="9">
        <v>1</v>
      </c>
      <c r="B219" s="368" t="s">
        <v>149</v>
      </c>
      <c r="C219" s="99" t="s">
        <v>12</v>
      </c>
      <c r="D219" s="99"/>
      <c r="E219" s="89"/>
      <c r="F219" s="188"/>
      <c r="G219" s="188"/>
      <c r="H219" s="188"/>
      <c r="I219" s="188"/>
      <c r="J219" s="188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00">
        <f>SUM(F219:AJ219)</f>
        <v>0</v>
      </c>
      <c r="AL219" s="96">
        <f>ROUNDUP(AL227/0.92,0)</f>
        <v>0</v>
      </c>
      <c r="AM219" s="96">
        <f>ROUNDUP(AM227/0.92,0)</f>
        <v>0</v>
      </c>
      <c r="AN219" s="251"/>
      <c r="AO219" s="227">
        <v>0</v>
      </c>
      <c r="AP219" s="40" t="str">
        <f>B219</f>
        <v>MLBF</v>
      </c>
      <c r="AQ219" s="29" t="str">
        <f t="shared" si="142"/>
        <v>素材納入計画</v>
      </c>
      <c r="AR219" s="41">
        <f t="shared" si="140"/>
        <v>0</v>
      </c>
      <c r="AT219" s="247" t="s">
        <v>59</v>
      </c>
      <c r="AU219" s="60"/>
      <c r="AV219" s="60"/>
      <c r="AW219" s="60"/>
      <c r="AX219" s="60"/>
    </row>
    <row r="220" spans="1:56" ht="19">
      <c r="A220" s="9">
        <v>1</v>
      </c>
      <c r="B220" s="369"/>
      <c r="C220" s="145" t="s">
        <v>125</v>
      </c>
      <c r="D220" s="154"/>
      <c r="E220" s="35">
        <v>50</v>
      </c>
      <c r="F220" s="345">
        <f t="shared" ref="F220:AJ220" si="153">E220+F219-F221</f>
        <v>50</v>
      </c>
      <c r="G220" s="345">
        <f t="shared" si="153"/>
        <v>50</v>
      </c>
      <c r="H220" s="345">
        <f t="shared" si="153"/>
        <v>50</v>
      </c>
      <c r="I220" s="345">
        <f t="shared" si="153"/>
        <v>50</v>
      </c>
      <c r="J220" s="345">
        <f t="shared" si="153"/>
        <v>50</v>
      </c>
      <c r="K220" s="345">
        <f t="shared" si="153"/>
        <v>50</v>
      </c>
      <c r="L220" s="345">
        <f t="shared" si="153"/>
        <v>50</v>
      </c>
      <c r="M220" s="345">
        <f t="shared" si="153"/>
        <v>50</v>
      </c>
      <c r="N220" s="345">
        <f t="shared" si="153"/>
        <v>50</v>
      </c>
      <c r="O220" s="345">
        <f t="shared" si="153"/>
        <v>50</v>
      </c>
      <c r="P220" s="345">
        <f t="shared" si="153"/>
        <v>50</v>
      </c>
      <c r="Q220" s="345">
        <f t="shared" si="153"/>
        <v>50</v>
      </c>
      <c r="R220" s="345">
        <f t="shared" si="153"/>
        <v>50</v>
      </c>
      <c r="S220" s="345">
        <f t="shared" si="153"/>
        <v>50</v>
      </c>
      <c r="T220" s="345">
        <f t="shared" si="153"/>
        <v>50</v>
      </c>
      <c r="U220" s="345">
        <f t="shared" si="153"/>
        <v>50</v>
      </c>
      <c r="V220" s="345">
        <f t="shared" si="153"/>
        <v>50</v>
      </c>
      <c r="W220" s="345">
        <f t="shared" si="153"/>
        <v>50</v>
      </c>
      <c r="X220" s="345">
        <f t="shared" si="153"/>
        <v>50</v>
      </c>
      <c r="Y220" s="345">
        <f t="shared" si="153"/>
        <v>50</v>
      </c>
      <c r="Z220" s="345">
        <f t="shared" si="153"/>
        <v>50</v>
      </c>
      <c r="AA220" s="345">
        <f t="shared" si="153"/>
        <v>50</v>
      </c>
      <c r="AB220" s="345">
        <f t="shared" si="153"/>
        <v>50</v>
      </c>
      <c r="AC220" s="345">
        <f t="shared" si="153"/>
        <v>50</v>
      </c>
      <c r="AD220" s="345">
        <f t="shared" si="153"/>
        <v>50</v>
      </c>
      <c r="AE220" s="345">
        <f t="shared" si="153"/>
        <v>50</v>
      </c>
      <c r="AF220" s="345">
        <f t="shared" si="153"/>
        <v>50</v>
      </c>
      <c r="AG220" s="345">
        <f t="shared" si="153"/>
        <v>50</v>
      </c>
      <c r="AH220" s="345">
        <f t="shared" si="153"/>
        <v>50</v>
      </c>
      <c r="AI220" s="345">
        <f t="shared" si="153"/>
        <v>50</v>
      </c>
      <c r="AJ220" s="345">
        <f t="shared" si="153"/>
        <v>50</v>
      </c>
      <c r="AK220" s="169">
        <f>AJ220</f>
        <v>50</v>
      </c>
      <c r="AL220" s="32"/>
      <c r="AM220" s="32"/>
      <c r="AO220" s="227">
        <v>0</v>
      </c>
      <c r="AP220" s="42" t="str">
        <f t="shared" ref="AP220:AP233" si="154">AP219</f>
        <v>MLBF</v>
      </c>
      <c r="AQ220" s="14" t="str">
        <f t="shared" si="142"/>
        <v>素材在庫計画</v>
      </c>
      <c r="AR220" s="43">
        <f t="shared" si="140"/>
        <v>50</v>
      </c>
      <c r="AT220" s="246" t="s">
        <v>60</v>
      </c>
      <c r="AU220" s="60"/>
      <c r="AV220" s="60"/>
      <c r="AW220" s="60"/>
      <c r="AX220" s="60"/>
    </row>
    <row r="221" spans="1:56" ht="19">
      <c r="A221" s="9">
        <v>1</v>
      </c>
      <c r="B221" s="23"/>
      <c r="C221" s="135" t="s">
        <v>154</v>
      </c>
      <c r="D221" s="135"/>
      <c r="E221" s="90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K221" s="117">
        <f>SUM(E221:AJ221)</f>
        <v>0</v>
      </c>
      <c r="AL221" s="123"/>
      <c r="AM221" s="123"/>
      <c r="AN221" s="211"/>
      <c r="AO221" s="227">
        <v>0</v>
      </c>
      <c r="AP221" s="42" t="str">
        <f t="shared" si="154"/>
        <v>MLBF</v>
      </c>
      <c r="AQ221" s="16" t="str">
        <f t="shared" si="142"/>
        <v>圧検加工実績</v>
      </c>
      <c r="AR221" s="44">
        <f t="shared" si="140"/>
        <v>0</v>
      </c>
      <c r="AT221" s="248" t="s">
        <v>61</v>
      </c>
      <c r="AU221" s="60"/>
      <c r="AV221" s="60"/>
      <c r="AW221" s="60"/>
      <c r="AX221" s="60"/>
    </row>
    <row r="222" spans="1:56" ht="19">
      <c r="A222" s="9"/>
      <c r="B222" s="23"/>
      <c r="C222" s="425" t="s">
        <v>155</v>
      </c>
      <c r="D222" s="426"/>
      <c r="E222" s="427"/>
      <c r="F222" s="257">
        <f>'102期6月実績確認ﾒｲﾝ (3)'!F221-'102期6月(ﾒｲﾝ) '!F215</f>
        <v>0</v>
      </c>
      <c r="G222" s="257">
        <f>'102期6月実績確認ﾒｲﾝ (3)'!G221-'102期6月(ﾒｲﾝ) '!G215</f>
        <v>0</v>
      </c>
      <c r="H222" s="257">
        <f>'102期6月実績確認ﾒｲﾝ (3)'!H221-'102期6月(ﾒｲﾝ) '!H215</f>
        <v>0</v>
      </c>
      <c r="I222" s="257">
        <f>'102期6月実績確認ﾒｲﾝ (3)'!I221-'102期6月(ﾒｲﾝ) '!I215</f>
        <v>0</v>
      </c>
      <c r="J222" s="257">
        <f>'102期6月実績確認ﾒｲﾝ (3)'!J221-'102期6月(ﾒｲﾝ) '!J215</f>
        <v>0</v>
      </c>
      <c r="K222" s="257">
        <f>'102期6月実績確認ﾒｲﾝ (3)'!K221-'102期6月(ﾒｲﾝ) '!K215</f>
        <v>0</v>
      </c>
      <c r="L222" s="257">
        <f>'102期6月実績確認ﾒｲﾝ (3)'!L221-'102期6月(ﾒｲﾝ) '!L215</f>
        <v>0</v>
      </c>
      <c r="M222" s="257">
        <f>'102期6月実績確認ﾒｲﾝ (3)'!M221-'102期6月(ﾒｲﾝ) '!M215</f>
        <v>0</v>
      </c>
      <c r="N222" s="257">
        <f>'102期6月実績確認ﾒｲﾝ (3)'!N221-'102期6月(ﾒｲﾝ) '!N215</f>
        <v>0</v>
      </c>
      <c r="O222" s="257">
        <f>'102期6月実績確認ﾒｲﾝ (3)'!O221-'102期6月(ﾒｲﾝ) '!O215</f>
        <v>-285</v>
      </c>
      <c r="P222" s="257">
        <f>'102期6月実績確認ﾒｲﾝ (3)'!P221-'102期6月(ﾒｲﾝ) '!P215</f>
        <v>-450</v>
      </c>
      <c r="Q222" s="257">
        <f>'102期6月実績確認ﾒｲﾝ (3)'!Q221-'102期6月(ﾒｲﾝ) '!Q215</f>
        <v>-450</v>
      </c>
      <c r="R222" s="257">
        <f>'102期6月実績確認ﾒｲﾝ (3)'!R221-'102期6月(ﾒｲﾝ) '!R215</f>
        <v>-400</v>
      </c>
      <c r="S222" s="257">
        <f>'102期6月実績確認ﾒｲﾝ (3)'!S221-'102期6月(ﾒｲﾝ) '!S215</f>
        <v>0</v>
      </c>
      <c r="T222" s="257">
        <f>'102期6月実績確認ﾒｲﾝ (3)'!T221-'102期6月(ﾒｲﾝ) '!T215</f>
        <v>0</v>
      </c>
      <c r="U222" s="257">
        <f>'102期6月実績確認ﾒｲﾝ (3)'!U221-'102期6月(ﾒｲﾝ) '!U215</f>
        <v>-430</v>
      </c>
      <c r="V222" s="257">
        <f>'102期6月実績確認ﾒｲﾝ (3)'!V221-'102期6月(ﾒｲﾝ) '!V215</f>
        <v>-450</v>
      </c>
      <c r="W222" s="257">
        <f>'102期6月実績確認ﾒｲﾝ (3)'!W221-'102期6月(ﾒｲﾝ) '!W215</f>
        <v>-450</v>
      </c>
      <c r="X222" s="257">
        <f>'102期6月実績確認ﾒｲﾝ (3)'!X221-'102期6月(ﾒｲﾝ) '!X215</f>
        <v>-450</v>
      </c>
      <c r="Y222" s="257">
        <f>'102期6月実績確認ﾒｲﾝ (3)'!Y221-'102期6月(ﾒｲﾝ) '!Y215</f>
        <v>-400</v>
      </c>
      <c r="Z222" s="257">
        <f>'102期6月実績確認ﾒｲﾝ (3)'!Z221-'102期6月(ﾒｲﾝ) '!Z215</f>
        <v>0</v>
      </c>
      <c r="AA222" s="257">
        <f>'102期6月実績確認ﾒｲﾝ (3)'!AA221-'102期6月(ﾒｲﾝ) '!AA215</f>
        <v>0</v>
      </c>
      <c r="AB222" s="257">
        <f>'102期6月実績確認ﾒｲﾝ (3)'!AB221-'102期6月(ﾒｲﾝ) '!AB215</f>
        <v>0</v>
      </c>
      <c r="AC222" s="257">
        <f>'102期6月実績確認ﾒｲﾝ (3)'!AC221-'102期6月(ﾒｲﾝ) '!AC215</f>
        <v>0</v>
      </c>
      <c r="AD222" s="257">
        <f>'102期6月実績確認ﾒｲﾝ (3)'!AD221-'102期6月(ﾒｲﾝ) '!AD215</f>
        <v>0</v>
      </c>
      <c r="AE222" s="257">
        <f>'102期6月実績確認ﾒｲﾝ (3)'!AE221-'102期6月(ﾒｲﾝ) '!AE215</f>
        <v>0</v>
      </c>
      <c r="AF222" s="257">
        <f>'102期6月実績確認ﾒｲﾝ (3)'!AF221-'102期6月(ﾒｲﾝ) '!AF215</f>
        <v>0</v>
      </c>
      <c r="AG222" s="257">
        <f>'102期6月実績確認ﾒｲﾝ (3)'!AG221-'102期6月(ﾒｲﾝ) '!AG215</f>
        <v>0</v>
      </c>
      <c r="AH222" s="257">
        <f>'102期6月実績確認ﾒｲﾝ (3)'!AH221-'102期6月(ﾒｲﾝ) '!AH215</f>
        <v>0</v>
      </c>
      <c r="AI222" s="257">
        <f>'102期6月実績確認ﾒｲﾝ (3)'!AI221-'102期6月(ﾒｲﾝ) '!AI215</f>
        <v>0</v>
      </c>
      <c r="AJ222" s="257">
        <f>'102期6月実績確認ﾒｲﾝ (3)'!AJ221-'102期6月(ﾒｲﾝ) '!AJ215</f>
        <v>0</v>
      </c>
      <c r="AK222" s="428">
        <f>SUM(F222:AJ222)</f>
        <v>-3765</v>
      </c>
      <c r="AL222" s="433"/>
      <c r="AM222" s="433"/>
      <c r="AN222" s="422"/>
      <c r="AO222" s="227"/>
      <c r="AP222" s="42"/>
      <c r="AQ222" s="430"/>
      <c r="AR222" s="431"/>
      <c r="AT222" s="248"/>
      <c r="AU222" s="60"/>
      <c r="AV222" s="60"/>
      <c r="AW222" s="60"/>
      <c r="AX222" s="60"/>
    </row>
    <row r="223" spans="1:56" ht="19">
      <c r="A223" s="9">
        <v>0</v>
      </c>
      <c r="B223" s="23"/>
      <c r="C223" s="146" t="s">
        <v>15</v>
      </c>
      <c r="D223" s="147">
        <v>0.08</v>
      </c>
      <c r="E223" s="80"/>
      <c r="F223" s="337">
        <f t="shared" ref="F223:AJ223" si="155">ROUND(F221*$D223,0)</f>
        <v>0</v>
      </c>
      <c r="G223" s="337">
        <f t="shared" si="155"/>
        <v>0</v>
      </c>
      <c r="H223" s="337">
        <f t="shared" si="155"/>
        <v>0</v>
      </c>
      <c r="I223" s="337">
        <f t="shared" si="155"/>
        <v>0</v>
      </c>
      <c r="J223" s="337">
        <f t="shared" si="155"/>
        <v>0</v>
      </c>
      <c r="K223" s="337">
        <f t="shared" si="155"/>
        <v>0</v>
      </c>
      <c r="L223" s="337">
        <f t="shared" si="155"/>
        <v>0</v>
      </c>
      <c r="M223" s="337">
        <f t="shared" si="155"/>
        <v>0</v>
      </c>
      <c r="N223" s="337">
        <f t="shared" si="155"/>
        <v>0</v>
      </c>
      <c r="O223" s="337">
        <f t="shared" si="155"/>
        <v>0</v>
      </c>
      <c r="P223" s="337">
        <f t="shared" si="155"/>
        <v>0</v>
      </c>
      <c r="Q223" s="337">
        <f t="shared" si="155"/>
        <v>0</v>
      </c>
      <c r="R223" s="337">
        <f t="shared" si="155"/>
        <v>0</v>
      </c>
      <c r="S223" s="337">
        <f t="shared" si="155"/>
        <v>0</v>
      </c>
      <c r="T223" s="337">
        <f t="shared" si="155"/>
        <v>0</v>
      </c>
      <c r="U223" s="337">
        <f t="shared" si="155"/>
        <v>0</v>
      </c>
      <c r="V223" s="337">
        <f t="shared" si="155"/>
        <v>0</v>
      </c>
      <c r="W223" s="337">
        <f t="shared" si="155"/>
        <v>0</v>
      </c>
      <c r="X223" s="337">
        <f t="shared" si="155"/>
        <v>0</v>
      </c>
      <c r="Y223" s="337">
        <f t="shared" si="155"/>
        <v>0</v>
      </c>
      <c r="Z223" s="337">
        <f t="shared" si="155"/>
        <v>0</v>
      </c>
      <c r="AA223" s="337">
        <f t="shared" si="155"/>
        <v>0</v>
      </c>
      <c r="AB223" s="337">
        <f t="shared" si="155"/>
        <v>0</v>
      </c>
      <c r="AC223" s="337">
        <f t="shared" si="155"/>
        <v>0</v>
      </c>
      <c r="AD223" s="337">
        <f t="shared" si="155"/>
        <v>0</v>
      </c>
      <c r="AE223" s="337">
        <f t="shared" si="155"/>
        <v>0</v>
      </c>
      <c r="AF223" s="337">
        <f t="shared" si="155"/>
        <v>0</v>
      </c>
      <c r="AG223" s="337">
        <f t="shared" si="155"/>
        <v>0</v>
      </c>
      <c r="AH223" s="337">
        <f t="shared" si="155"/>
        <v>0</v>
      </c>
      <c r="AI223" s="337">
        <f t="shared" si="155"/>
        <v>0</v>
      </c>
      <c r="AJ223" s="337">
        <f t="shared" si="155"/>
        <v>0</v>
      </c>
      <c r="AK223" s="128">
        <f>SUM(F223:AJ223)</f>
        <v>0</v>
      </c>
      <c r="AL223" s="32"/>
      <c r="AM223" s="32"/>
      <c r="AO223" s="227">
        <v>0</v>
      </c>
      <c r="AP223" s="42" t="str">
        <f>AP221</f>
        <v>MLBF</v>
      </c>
      <c r="AQ223" s="17" t="str">
        <f t="shared" si="142"/>
        <v>一次漏れ数</v>
      </c>
      <c r="AR223" s="45">
        <f t="shared" si="140"/>
        <v>0</v>
      </c>
      <c r="AT223" s="246" t="s">
        <v>60</v>
      </c>
      <c r="AU223" s="60"/>
      <c r="AV223" s="60"/>
      <c r="AW223" s="60"/>
      <c r="AX223" s="60"/>
    </row>
    <row r="224" spans="1:56" ht="19">
      <c r="A224" s="9">
        <v>0</v>
      </c>
      <c r="B224" s="23"/>
      <c r="C224" s="148" t="s">
        <v>16</v>
      </c>
      <c r="D224" s="149"/>
      <c r="E224" s="66"/>
      <c r="F224" s="339">
        <f t="shared" ref="F224:AJ224" si="156">E224+F223-F225</f>
        <v>0</v>
      </c>
      <c r="G224" s="339">
        <f t="shared" si="156"/>
        <v>0</v>
      </c>
      <c r="H224" s="339">
        <f t="shared" si="156"/>
        <v>0</v>
      </c>
      <c r="I224" s="339">
        <f t="shared" si="156"/>
        <v>0</v>
      </c>
      <c r="J224" s="339">
        <f t="shared" si="156"/>
        <v>0</v>
      </c>
      <c r="K224" s="339">
        <f t="shared" si="156"/>
        <v>0</v>
      </c>
      <c r="L224" s="339">
        <f t="shared" si="156"/>
        <v>0</v>
      </c>
      <c r="M224" s="339">
        <f t="shared" si="156"/>
        <v>0</v>
      </c>
      <c r="N224" s="339">
        <f t="shared" si="156"/>
        <v>0</v>
      </c>
      <c r="O224" s="339">
        <f t="shared" si="156"/>
        <v>0</v>
      </c>
      <c r="P224" s="339">
        <f t="shared" si="156"/>
        <v>0</v>
      </c>
      <c r="Q224" s="339">
        <f t="shared" si="156"/>
        <v>0</v>
      </c>
      <c r="R224" s="339">
        <f t="shared" si="156"/>
        <v>0</v>
      </c>
      <c r="S224" s="339">
        <f t="shared" si="156"/>
        <v>0</v>
      </c>
      <c r="T224" s="339">
        <f t="shared" si="156"/>
        <v>0</v>
      </c>
      <c r="U224" s="339">
        <f t="shared" si="156"/>
        <v>0</v>
      </c>
      <c r="V224" s="339">
        <f t="shared" si="156"/>
        <v>0</v>
      </c>
      <c r="W224" s="339">
        <f t="shared" si="156"/>
        <v>0</v>
      </c>
      <c r="X224" s="339">
        <f t="shared" si="156"/>
        <v>0</v>
      </c>
      <c r="Y224" s="339">
        <f t="shared" si="156"/>
        <v>0</v>
      </c>
      <c r="Z224" s="339">
        <f t="shared" si="156"/>
        <v>0</v>
      </c>
      <c r="AA224" s="339">
        <f t="shared" si="156"/>
        <v>0</v>
      </c>
      <c r="AB224" s="339">
        <f t="shared" si="156"/>
        <v>0</v>
      </c>
      <c r="AC224" s="339">
        <f t="shared" si="156"/>
        <v>0</v>
      </c>
      <c r="AD224" s="339">
        <f t="shared" si="156"/>
        <v>0</v>
      </c>
      <c r="AE224" s="339">
        <f t="shared" si="156"/>
        <v>0</v>
      </c>
      <c r="AF224" s="339">
        <f t="shared" si="156"/>
        <v>0</v>
      </c>
      <c r="AG224" s="339">
        <f t="shared" si="156"/>
        <v>0</v>
      </c>
      <c r="AH224" s="339">
        <f t="shared" si="156"/>
        <v>0</v>
      </c>
      <c r="AI224" s="339">
        <f t="shared" si="156"/>
        <v>0</v>
      </c>
      <c r="AJ224" s="339">
        <f t="shared" si="156"/>
        <v>0</v>
      </c>
      <c r="AK224" s="129">
        <f>AJ224</f>
        <v>0</v>
      </c>
      <c r="AL224" s="32"/>
      <c r="AM224" s="32"/>
      <c r="AO224" s="227">
        <v>0</v>
      </c>
      <c r="AP224" s="42" t="str">
        <f t="shared" si="154"/>
        <v>MLBF</v>
      </c>
      <c r="AQ224" s="18" t="str">
        <f t="shared" si="142"/>
        <v>一次漏れ在庫</v>
      </c>
      <c r="AR224" s="46">
        <f t="shared" si="140"/>
        <v>0</v>
      </c>
      <c r="AT224" s="246" t="s">
        <v>60</v>
      </c>
      <c r="AU224" s="60"/>
      <c r="AV224" s="60"/>
      <c r="AW224" s="60"/>
      <c r="AX224" s="60"/>
    </row>
    <row r="225" spans="1:56" ht="19">
      <c r="A225" s="9">
        <v>0</v>
      </c>
      <c r="B225" s="23"/>
      <c r="C225" s="148" t="s">
        <v>17</v>
      </c>
      <c r="D225" s="149"/>
      <c r="E225" s="80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129">
        <f>SUM(F225:AJ225)</f>
        <v>0</v>
      </c>
      <c r="AL225" s="32"/>
      <c r="AM225" s="32"/>
      <c r="AO225" s="227">
        <v>0</v>
      </c>
      <c r="AP225" s="42" t="str">
        <f t="shared" si="154"/>
        <v>MLBF</v>
      </c>
      <c r="AQ225" s="18" t="str">
        <f t="shared" si="142"/>
        <v>二次圧検計画</v>
      </c>
      <c r="AR225" s="46">
        <f t="shared" si="140"/>
        <v>0</v>
      </c>
      <c r="AT225" s="246" t="s">
        <v>60</v>
      </c>
      <c r="AU225" s="60"/>
      <c r="AV225" s="60"/>
      <c r="AW225" s="60"/>
      <c r="AX225" s="60"/>
    </row>
    <row r="226" spans="1:56" ht="19">
      <c r="A226" s="9">
        <v>0</v>
      </c>
      <c r="B226" s="23"/>
      <c r="C226" s="150" t="s">
        <v>18</v>
      </c>
      <c r="D226" s="151">
        <v>0.5</v>
      </c>
      <c r="E226" s="81"/>
      <c r="F226" s="341">
        <f t="shared" ref="F226:AJ226" si="157">ROUND(F225*$D226,0)</f>
        <v>0</v>
      </c>
      <c r="G226" s="341">
        <f t="shared" si="157"/>
        <v>0</v>
      </c>
      <c r="H226" s="341">
        <f t="shared" si="157"/>
        <v>0</v>
      </c>
      <c r="I226" s="341">
        <f t="shared" si="157"/>
        <v>0</v>
      </c>
      <c r="J226" s="341">
        <f t="shared" si="157"/>
        <v>0</v>
      </c>
      <c r="K226" s="341">
        <f t="shared" si="157"/>
        <v>0</v>
      </c>
      <c r="L226" s="341">
        <f t="shared" si="157"/>
        <v>0</v>
      </c>
      <c r="M226" s="341">
        <f t="shared" si="157"/>
        <v>0</v>
      </c>
      <c r="N226" s="341">
        <f t="shared" si="157"/>
        <v>0</v>
      </c>
      <c r="O226" s="341">
        <f t="shared" si="157"/>
        <v>0</v>
      </c>
      <c r="P226" s="341">
        <f t="shared" si="157"/>
        <v>0</v>
      </c>
      <c r="Q226" s="341">
        <f t="shared" si="157"/>
        <v>0</v>
      </c>
      <c r="R226" s="341">
        <f t="shared" si="157"/>
        <v>0</v>
      </c>
      <c r="S226" s="341">
        <f t="shared" si="157"/>
        <v>0</v>
      </c>
      <c r="T226" s="341">
        <f t="shared" si="157"/>
        <v>0</v>
      </c>
      <c r="U226" s="341">
        <f t="shared" si="157"/>
        <v>0</v>
      </c>
      <c r="V226" s="341">
        <f t="shared" si="157"/>
        <v>0</v>
      </c>
      <c r="W226" s="341">
        <f t="shared" si="157"/>
        <v>0</v>
      </c>
      <c r="X226" s="341">
        <f t="shared" si="157"/>
        <v>0</v>
      </c>
      <c r="Y226" s="341">
        <f t="shared" si="157"/>
        <v>0</v>
      </c>
      <c r="Z226" s="341">
        <f t="shared" si="157"/>
        <v>0</v>
      </c>
      <c r="AA226" s="341">
        <f t="shared" si="157"/>
        <v>0</v>
      </c>
      <c r="AB226" s="341">
        <f t="shared" si="157"/>
        <v>0</v>
      </c>
      <c r="AC226" s="341">
        <f t="shared" si="157"/>
        <v>0</v>
      </c>
      <c r="AD226" s="341">
        <f t="shared" si="157"/>
        <v>0</v>
      </c>
      <c r="AE226" s="341">
        <f t="shared" si="157"/>
        <v>0</v>
      </c>
      <c r="AF226" s="341">
        <f t="shared" si="157"/>
        <v>0</v>
      </c>
      <c r="AG226" s="341">
        <f t="shared" si="157"/>
        <v>0</v>
      </c>
      <c r="AH226" s="341">
        <f t="shared" si="157"/>
        <v>0</v>
      </c>
      <c r="AI226" s="341">
        <f t="shared" si="157"/>
        <v>0</v>
      </c>
      <c r="AJ226" s="341">
        <f t="shared" si="157"/>
        <v>0</v>
      </c>
      <c r="AK226" s="130">
        <f>SUM(F226:AJ226)</f>
        <v>0</v>
      </c>
      <c r="AL226" s="32"/>
      <c r="AM226" s="32"/>
      <c r="AO226" s="227">
        <v>0</v>
      </c>
      <c r="AP226" s="42" t="str">
        <f t="shared" si="154"/>
        <v>MLBF</v>
      </c>
      <c r="AQ226" s="14" t="str">
        <f t="shared" si="142"/>
        <v>二次漏れ数（廃却）</v>
      </c>
      <c r="AR226" s="47">
        <f t="shared" si="140"/>
        <v>0</v>
      </c>
      <c r="AT226" s="246" t="s">
        <v>60</v>
      </c>
      <c r="AU226" s="60"/>
      <c r="AV226" s="60"/>
      <c r="AW226" s="60"/>
      <c r="AX226" s="60"/>
    </row>
    <row r="227" spans="1:56" ht="19">
      <c r="A227" s="9">
        <v>1</v>
      </c>
      <c r="B227" s="26"/>
      <c r="C227" s="135" t="s">
        <v>156</v>
      </c>
      <c r="D227" s="136">
        <f>1-D223</f>
        <v>0.92</v>
      </c>
      <c r="E227" s="90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17">
        <f>SUM(E227:AJ227)</f>
        <v>0</v>
      </c>
      <c r="AL227" s="82">
        <f>ROUNDUP(AY227*1.1,0)</f>
        <v>0</v>
      </c>
      <c r="AM227" s="82">
        <f>ROUNDUP(AZ227*1.1,0)</f>
        <v>0</v>
      </c>
      <c r="AN227" s="211"/>
      <c r="AO227" s="227">
        <v>0</v>
      </c>
      <c r="AP227" s="42" t="str">
        <f t="shared" si="154"/>
        <v>MLBF</v>
      </c>
      <c r="AQ227" s="11" t="str">
        <f t="shared" si="142"/>
        <v>Ｌ３加工実績</v>
      </c>
      <c r="AR227" s="48">
        <f t="shared" si="140"/>
        <v>0</v>
      </c>
      <c r="AT227" s="248" t="s">
        <v>61</v>
      </c>
      <c r="AU227" s="60"/>
      <c r="AV227" s="60"/>
      <c r="AW227" s="60"/>
      <c r="AX227" s="60"/>
      <c r="AY227" s="12">
        <f>AY388</f>
        <v>0</v>
      </c>
      <c r="AZ227" s="12">
        <f>AZ388</f>
        <v>0</v>
      </c>
    </row>
    <row r="228" spans="1:56" ht="19">
      <c r="A228" s="9"/>
      <c r="B228" s="26"/>
      <c r="C228" s="425" t="s">
        <v>155</v>
      </c>
      <c r="D228" s="426"/>
      <c r="E228" s="427"/>
      <c r="F228" s="257">
        <f>'102期6月実績確認ﾒｲﾝ (3)'!F227-'102期6月(ﾒｲﾝ) '!F220</f>
        <v>0</v>
      </c>
      <c r="G228" s="257">
        <f>'102期6月実績確認ﾒｲﾝ (3)'!G227-'102期6月(ﾒｲﾝ) '!G220</f>
        <v>0</v>
      </c>
      <c r="H228" s="257">
        <f>'102期6月実績確認ﾒｲﾝ (3)'!H227-'102期6月(ﾒｲﾝ) '!H220</f>
        <v>0</v>
      </c>
      <c r="I228" s="257">
        <f>'102期6月実績確認ﾒｲﾝ (3)'!I227-'102期6月(ﾒｲﾝ) '!I220</f>
        <v>0</v>
      </c>
      <c r="J228" s="257">
        <f>'102期6月実績確認ﾒｲﾝ (3)'!J227-'102期6月(ﾒｲﾝ) '!J220</f>
        <v>0</v>
      </c>
      <c r="K228" s="257">
        <f>'102期6月実績確認ﾒｲﾝ (3)'!K227-'102期6月(ﾒｲﾝ) '!K220</f>
        <v>0</v>
      </c>
      <c r="L228" s="257">
        <f>'102期6月実績確認ﾒｲﾝ (3)'!L227-'102期6月(ﾒｲﾝ) '!L220</f>
        <v>0</v>
      </c>
      <c r="M228" s="257">
        <f>'102期6月実績確認ﾒｲﾝ (3)'!M227-'102期6月(ﾒｲﾝ) '!M220</f>
        <v>0</v>
      </c>
      <c r="N228" s="257">
        <f>'102期6月実績確認ﾒｲﾝ (3)'!N227-'102期6月(ﾒｲﾝ) '!N220</f>
        <v>0</v>
      </c>
      <c r="O228" s="257">
        <f>'102期6月実績確認ﾒｲﾝ (3)'!O227-'102期6月(ﾒｲﾝ) '!O220</f>
        <v>-272</v>
      </c>
      <c r="P228" s="257">
        <f>'102期6月実績確認ﾒｲﾝ (3)'!P227-'102期6月(ﾒｲﾝ) '!P220</f>
        <v>-427</v>
      </c>
      <c r="Q228" s="257">
        <f>'102期6月実績確認ﾒｲﾝ (3)'!Q227-'102期6月(ﾒｲﾝ) '!Q220</f>
        <v>-427</v>
      </c>
      <c r="R228" s="257">
        <f>'102期6月実績確認ﾒｲﾝ (3)'!R227-'102期6月(ﾒｲﾝ) '!R220</f>
        <v>-380</v>
      </c>
      <c r="S228" s="257">
        <f>'102期6月実績確認ﾒｲﾝ (3)'!S227-'102期6月(ﾒｲﾝ) '!S220</f>
        <v>0</v>
      </c>
      <c r="T228" s="257">
        <f>'102期6月実績確認ﾒｲﾝ (3)'!T227-'102期6月(ﾒｲﾝ) '!T220</f>
        <v>0</v>
      </c>
      <c r="U228" s="257">
        <f>'102期6月実績確認ﾒｲﾝ (3)'!U227-'102期6月(ﾒｲﾝ) '!U220</f>
        <v>-408</v>
      </c>
      <c r="V228" s="257">
        <f>'102期6月実績確認ﾒｲﾝ (3)'!V227-'102期6月(ﾒｲﾝ) '!V220</f>
        <v>-427</v>
      </c>
      <c r="W228" s="257">
        <f>'102期6月実績確認ﾒｲﾝ (3)'!W227-'102期6月(ﾒｲﾝ) '!W220</f>
        <v>-427</v>
      </c>
      <c r="X228" s="257">
        <f>'102期6月実績確認ﾒｲﾝ (3)'!X227-'102期6月(ﾒｲﾝ) '!X220</f>
        <v>-427</v>
      </c>
      <c r="Y228" s="257">
        <f>'102期6月実績確認ﾒｲﾝ (3)'!Y227-'102期6月(ﾒｲﾝ) '!Y220</f>
        <v>-380</v>
      </c>
      <c r="Z228" s="257">
        <f>'102期6月実績確認ﾒｲﾝ (3)'!Z227-'102期6月(ﾒｲﾝ) '!Z220</f>
        <v>0</v>
      </c>
      <c r="AA228" s="257">
        <f>'102期6月実績確認ﾒｲﾝ (3)'!AA227-'102期6月(ﾒｲﾝ) '!AA220</f>
        <v>0</v>
      </c>
      <c r="AB228" s="257">
        <f>'102期6月実績確認ﾒｲﾝ (3)'!AB227-'102期6月(ﾒｲﾝ) '!AB220</f>
        <v>0</v>
      </c>
      <c r="AC228" s="257">
        <f>'102期6月実績確認ﾒｲﾝ (3)'!AC227-'102期6月(ﾒｲﾝ) '!AC220</f>
        <v>0</v>
      </c>
      <c r="AD228" s="257">
        <f>'102期6月実績確認ﾒｲﾝ (3)'!AD227-'102期6月(ﾒｲﾝ) '!AD220</f>
        <v>0</v>
      </c>
      <c r="AE228" s="257">
        <f>'102期6月実績確認ﾒｲﾝ (3)'!AE227-'102期6月(ﾒｲﾝ) '!AE220</f>
        <v>0</v>
      </c>
      <c r="AF228" s="257">
        <f>'102期6月実績確認ﾒｲﾝ (3)'!AF227-'102期6月(ﾒｲﾝ) '!AF220</f>
        <v>0</v>
      </c>
      <c r="AG228" s="257">
        <f>'102期6月実績確認ﾒｲﾝ (3)'!AG227-'102期6月(ﾒｲﾝ) '!AG220</f>
        <v>0</v>
      </c>
      <c r="AH228" s="257">
        <f>'102期6月実績確認ﾒｲﾝ (3)'!AH227-'102期6月(ﾒｲﾝ) '!AH220</f>
        <v>0</v>
      </c>
      <c r="AI228" s="257">
        <f>'102期6月実績確認ﾒｲﾝ (3)'!AI227-'102期6月(ﾒｲﾝ) '!AI220</f>
        <v>0</v>
      </c>
      <c r="AJ228" s="257">
        <f>'102期6月実績確認ﾒｲﾝ (3)'!AJ227-'102期6月(ﾒｲﾝ) '!AJ220</f>
        <v>0</v>
      </c>
      <c r="AK228" s="428">
        <f>SUM(F228:AJ228)</f>
        <v>-3575</v>
      </c>
      <c r="AL228" s="432"/>
      <c r="AM228" s="432"/>
      <c r="AN228" s="422"/>
      <c r="AO228" s="227"/>
      <c r="AP228" s="42"/>
      <c r="AQ228" s="11"/>
      <c r="AR228" s="48"/>
      <c r="AT228" s="248"/>
      <c r="AU228" s="60"/>
      <c r="AV228" s="60"/>
      <c r="AW228" s="60"/>
      <c r="AX228" s="60"/>
      <c r="AY228" s="12"/>
      <c r="AZ228" s="12"/>
    </row>
    <row r="229" spans="1:56" ht="19">
      <c r="A229" s="9">
        <v>1</v>
      </c>
      <c r="B229" s="25"/>
      <c r="C229" s="109" t="s">
        <v>20</v>
      </c>
      <c r="D229" s="109"/>
      <c r="E229" s="77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>
        <f>'102期6月(ﾒｲﾝ) '!AK221</f>
        <v>3884</v>
      </c>
      <c r="AL229" s="178">
        <f>'102期6月(ﾒｲﾝ) '!AL221</f>
        <v>0</v>
      </c>
      <c r="AM229" s="112"/>
      <c r="AN229" s="207"/>
      <c r="AO229" s="227">
        <v>0</v>
      </c>
      <c r="AP229" s="42" t="str">
        <f>AP227</f>
        <v>MLBF</v>
      </c>
      <c r="AQ229" s="19" t="str">
        <f t="shared" si="142"/>
        <v>組立計画</v>
      </c>
      <c r="AR229" s="49">
        <f t="shared" si="140"/>
        <v>3884</v>
      </c>
      <c r="AT229" s="63" t="s">
        <v>62</v>
      </c>
      <c r="AU229" s="60"/>
      <c r="AV229" s="60"/>
      <c r="AW229" s="60"/>
      <c r="AX229" s="60"/>
    </row>
    <row r="230" spans="1:56" ht="19">
      <c r="A230" s="9">
        <v>1</v>
      </c>
      <c r="B230" s="25"/>
      <c r="C230" s="111" t="s">
        <v>66</v>
      </c>
      <c r="D230" s="111"/>
      <c r="E230" s="74"/>
      <c r="F230" s="189"/>
      <c r="G230" s="189"/>
      <c r="H230" s="189"/>
      <c r="I230" s="189"/>
      <c r="J230" s="189"/>
      <c r="K230" s="189"/>
      <c r="L230" s="189"/>
      <c r="M230" s="189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07">
        <f>SUM(F230:AJ230)</f>
        <v>0</v>
      </c>
      <c r="AL230" s="75"/>
      <c r="AM230" s="75"/>
      <c r="AN230" s="207"/>
      <c r="AO230" s="227">
        <v>0</v>
      </c>
      <c r="AP230" s="42" t="str">
        <f t="shared" si="154"/>
        <v>MLBF</v>
      </c>
      <c r="AQ230" s="20" t="str">
        <f t="shared" si="142"/>
        <v>ＳＰ</v>
      </c>
      <c r="AR230" s="50">
        <f t="shared" si="140"/>
        <v>0</v>
      </c>
      <c r="AT230" s="63" t="s">
        <v>62</v>
      </c>
      <c r="AU230" s="60"/>
      <c r="AV230" s="60"/>
      <c r="AW230" s="60"/>
      <c r="AX230" s="60"/>
    </row>
    <row r="231" spans="1:56" ht="19">
      <c r="A231" s="9">
        <v>1</v>
      </c>
      <c r="B231" s="13"/>
      <c r="C231" s="152" t="s">
        <v>21</v>
      </c>
      <c r="D231" s="152"/>
      <c r="E231" s="67"/>
      <c r="F231" s="329">
        <f t="shared" ref="F231:AJ231" si="158">SUBTOTAL(9,L229:L230)</f>
        <v>0</v>
      </c>
      <c r="G231" s="329">
        <f t="shared" si="158"/>
        <v>0</v>
      </c>
      <c r="H231" s="329">
        <f t="shared" si="158"/>
        <v>0</v>
      </c>
      <c r="I231" s="329">
        <f t="shared" si="158"/>
        <v>0</v>
      </c>
      <c r="J231" s="329">
        <f t="shared" si="158"/>
        <v>0</v>
      </c>
      <c r="K231" s="329">
        <f t="shared" si="158"/>
        <v>0</v>
      </c>
      <c r="L231" s="329">
        <f t="shared" si="158"/>
        <v>0</v>
      </c>
      <c r="M231" s="329">
        <f t="shared" si="158"/>
        <v>0</v>
      </c>
      <c r="N231" s="329">
        <f t="shared" si="158"/>
        <v>0</v>
      </c>
      <c r="O231" s="329">
        <f t="shared" si="158"/>
        <v>0</v>
      </c>
      <c r="P231" s="329">
        <f t="shared" si="158"/>
        <v>0</v>
      </c>
      <c r="Q231" s="329">
        <f t="shared" si="158"/>
        <v>0</v>
      </c>
      <c r="R231" s="329">
        <f t="shared" si="158"/>
        <v>0</v>
      </c>
      <c r="S231" s="329">
        <f t="shared" si="158"/>
        <v>0</v>
      </c>
      <c r="T231" s="329">
        <f t="shared" si="158"/>
        <v>0</v>
      </c>
      <c r="U231" s="329">
        <f t="shared" si="158"/>
        <v>0</v>
      </c>
      <c r="V231" s="329">
        <f t="shared" si="158"/>
        <v>0</v>
      </c>
      <c r="W231" s="329">
        <f t="shared" si="158"/>
        <v>0</v>
      </c>
      <c r="X231" s="329">
        <f t="shared" si="158"/>
        <v>0</v>
      </c>
      <c r="Y231" s="329">
        <f t="shared" si="158"/>
        <v>0</v>
      </c>
      <c r="Z231" s="329">
        <f t="shared" si="158"/>
        <v>0</v>
      </c>
      <c r="AA231" s="329">
        <f t="shared" si="158"/>
        <v>0</v>
      </c>
      <c r="AB231" s="329">
        <f t="shared" si="158"/>
        <v>0</v>
      </c>
      <c r="AC231" s="329">
        <f t="shared" si="158"/>
        <v>0</v>
      </c>
      <c r="AD231" s="329">
        <f t="shared" si="158"/>
        <v>0</v>
      </c>
      <c r="AE231" s="329">
        <f t="shared" si="158"/>
        <v>3884</v>
      </c>
      <c r="AF231" s="329">
        <f t="shared" si="158"/>
        <v>0</v>
      </c>
      <c r="AG231" s="329">
        <f t="shared" si="158"/>
        <v>0</v>
      </c>
      <c r="AH231" s="329">
        <f t="shared" si="158"/>
        <v>0</v>
      </c>
      <c r="AI231" s="329">
        <f t="shared" si="158"/>
        <v>0</v>
      </c>
      <c r="AJ231" s="329">
        <f t="shared" si="158"/>
        <v>0</v>
      </c>
      <c r="AK231" s="131">
        <f>SUM(F231:AJ231)</f>
        <v>3884</v>
      </c>
      <c r="AL231" s="32"/>
      <c r="AM231" s="32"/>
      <c r="AO231" s="227">
        <v>0</v>
      </c>
      <c r="AP231" s="42" t="str">
        <f t="shared" si="154"/>
        <v>MLBF</v>
      </c>
      <c r="AQ231" s="21" t="str">
        <f t="shared" si="142"/>
        <v>解体</v>
      </c>
      <c r="AR231" s="51">
        <f t="shared" si="140"/>
        <v>3884</v>
      </c>
      <c r="AT231" s="246" t="s">
        <v>60</v>
      </c>
      <c r="AU231" s="60"/>
      <c r="AV231" s="60"/>
      <c r="AW231" s="60"/>
      <c r="AX231" s="60"/>
    </row>
    <row r="232" spans="1:56" ht="19">
      <c r="A232" s="9">
        <v>1</v>
      </c>
      <c r="B232" s="30"/>
      <c r="C232" s="153" t="s">
        <v>22</v>
      </c>
      <c r="D232" s="153"/>
      <c r="E232" s="68"/>
      <c r="F232" s="330">
        <f t="shared" ref="F232:AJ232" si="159">E232+F227-F231</f>
        <v>0</v>
      </c>
      <c r="G232" s="330">
        <f t="shared" si="159"/>
        <v>0</v>
      </c>
      <c r="H232" s="330">
        <f t="shared" si="159"/>
        <v>0</v>
      </c>
      <c r="I232" s="330">
        <f t="shared" si="159"/>
        <v>0</v>
      </c>
      <c r="J232" s="330">
        <f t="shared" si="159"/>
        <v>0</v>
      </c>
      <c r="K232" s="330">
        <f t="shared" si="159"/>
        <v>0</v>
      </c>
      <c r="L232" s="330">
        <f t="shared" si="159"/>
        <v>0</v>
      </c>
      <c r="M232" s="330">
        <f t="shared" si="159"/>
        <v>0</v>
      </c>
      <c r="N232" s="330">
        <f t="shared" si="159"/>
        <v>0</v>
      </c>
      <c r="O232" s="330">
        <f t="shared" si="159"/>
        <v>0</v>
      </c>
      <c r="P232" s="330">
        <f t="shared" si="159"/>
        <v>0</v>
      </c>
      <c r="Q232" s="330">
        <f t="shared" si="159"/>
        <v>0</v>
      </c>
      <c r="R232" s="330">
        <f t="shared" si="159"/>
        <v>0</v>
      </c>
      <c r="S232" s="330">
        <f t="shared" si="159"/>
        <v>0</v>
      </c>
      <c r="T232" s="330">
        <f t="shared" si="159"/>
        <v>0</v>
      </c>
      <c r="U232" s="330">
        <f t="shared" si="159"/>
        <v>0</v>
      </c>
      <c r="V232" s="330">
        <f t="shared" si="159"/>
        <v>0</v>
      </c>
      <c r="W232" s="330">
        <f t="shared" si="159"/>
        <v>0</v>
      </c>
      <c r="X232" s="330">
        <f t="shared" si="159"/>
        <v>0</v>
      </c>
      <c r="Y232" s="330">
        <f t="shared" si="159"/>
        <v>0</v>
      </c>
      <c r="Z232" s="330">
        <f t="shared" si="159"/>
        <v>0</v>
      </c>
      <c r="AA232" s="330">
        <f t="shared" si="159"/>
        <v>0</v>
      </c>
      <c r="AB232" s="330">
        <f t="shared" si="159"/>
        <v>0</v>
      </c>
      <c r="AC232" s="330">
        <f t="shared" si="159"/>
        <v>0</v>
      </c>
      <c r="AD232" s="330">
        <f t="shared" si="159"/>
        <v>0</v>
      </c>
      <c r="AE232" s="330">
        <f t="shared" si="159"/>
        <v>-3884</v>
      </c>
      <c r="AF232" s="330">
        <f t="shared" si="159"/>
        <v>-3884</v>
      </c>
      <c r="AG232" s="330">
        <f t="shared" si="159"/>
        <v>-3884</v>
      </c>
      <c r="AH232" s="330">
        <f t="shared" si="159"/>
        <v>-3884</v>
      </c>
      <c r="AI232" s="330">
        <f t="shared" si="159"/>
        <v>-3884</v>
      </c>
      <c r="AJ232" s="330">
        <f t="shared" si="159"/>
        <v>-3884</v>
      </c>
      <c r="AK232" s="132"/>
      <c r="AL232" s="32"/>
      <c r="AM232" s="32"/>
      <c r="AO232" s="227">
        <v>0</v>
      </c>
      <c r="AP232" s="42" t="str">
        <f t="shared" si="154"/>
        <v>MLBF</v>
      </c>
      <c r="AQ232" s="22" t="str">
        <f t="shared" si="142"/>
        <v>解体在庫</v>
      </c>
      <c r="AR232" s="52">
        <f t="shared" si="140"/>
        <v>0</v>
      </c>
      <c r="AT232" s="246" t="s">
        <v>60</v>
      </c>
      <c r="AU232" s="60"/>
      <c r="AV232" s="60"/>
      <c r="AW232" s="60"/>
      <c r="AX232" s="60"/>
    </row>
    <row r="233" spans="1:56" ht="19.5" thickBot="1">
      <c r="A233" s="9">
        <v>1</v>
      </c>
      <c r="B233" s="85"/>
      <c r="C233" s="270" t="s">
        <v>23</v>
      </c>
      <c r="D233" s="270"/>
      <c r="E233" s="215"/>
      <c r="F233" s="344">
        <f t="shared" ref="F233:AJ233" si="160">E233+F227-F229-F230</f>
        <v>0</v>
      </c>
      <c r="G233" s="344">
        <f t="shared" si="160"/>
        <v>0</v>
      </c>
      <c r="H233" s="344">
        <f t="shared" si="160"/>
        <v>0</v>
      </c>
      <c r="I233" s="344">
        <f t="shared" si="160"/>
        <v>0</v>
      </c>
      <c r="J233" s="344">
        <f t="shared" si="160"/>
        <v>0</v>
      </c>
      <c r="K233" s="344">
        <f t="shared" si="160"/>
        <v>0</v>
      </c>
      <c r="L233" s="344">
        <f t="shared" si="160"/>
        <v>0</v>
      </c>
      <c r="M233" s="344">
        <f t="shared" si="160"/>
        <v>0</v>
      </c>
      <c r="N233" s="344">
        <f t="shared" si="160"/>
        <v>0</v>
      </c>
      <c r="O233" s="344">
        <f t="shared" si="160"/>
        <v>0</v>
      </c>
      <c r="P233" s="344">
        <f t="shared" si="160"/>
        <v>0</v>
      </c>
      <c r="Q233" s="344">
        <f t="shared" si="160"/>
        <v>0</v>
      </c>
      <c r="R233" s="344">
        <f t="shared" si="160"/>
        <v>0</v>
      </c>
      <c r="S233" s="344">
        <f t="shared" si="160"/>
        <v>0</v>
      </c>
      <c r="T233" s="344">
        <f t="shared" si="160"/>
        <v>0</v>
      </c>
      <c r="U233" s="344">
        <f t="shared" si="160"/>
        <v>0</v>
      </c>
      <c r="V233" s="344">
        <f t="shared" si="160"/>
        <v>0</v>
      </c>
      <c r="W233" s="344">
        <f t="shared" si="160"/>
        <v>0</v>
      </c>
      <c r="X233" s="344">
        <f t="shared" si="160"/>
        <v>0</v>
      </c>
      <c r="Y233" s="344">
        <f t="shared" si="160"/>
        <v>0</v>
      </c>
      <c r="Z233" s="344">
        <f t="shared" si="160"/>
        <v>0</v>
      </c>
      <c r="AA233" s="344">
        <f t="shared" si="160"/>
        <v>0</v>
      </c>
      <c r="AB233" s="344">
        <f t="shared" si="160"/>
        <v>0</v>
      </c>
      <c r="AC233" s="344">
        <f t="shared" si="160"/>
        <v>0</v>
      </c>
      <c r="AD233" s="344">
        <f t="shared" si="160"/>
        <v>0</v>
      </c>
      <c r="AE233" s="344">
        <f t="shared" si="160"/>
        <v>0</v>
      </c>
      <c r="AF233" s="344">
        <f t="shared" si="160"/>
        <v>0</v>
      </c>
      <c r="AG233" s="344">
        <f t="shared" si="160"/>
        <v>0</v>
      </c>
      <c r="AH233" s="344">
        <f t="shared" si="160"/>
        <v>0</v>
      </c>
      <c r="AI233" s="344">
        <f t="shared" si="160"/>
        <v>0</v>
      </c>
      <c r="AJ233" s="344">
        <f t="shared" si="160"/>
        <v>0</v>
      </c>
      <c r="AK233" s="221">
        <f>AJ233</f>
        <v>0</v>
      </c>
      <c r="AL233" s="32"/>
      <c r="AM233" s="32"/>
      <c r="AN233" s="9">
        <f>AK233-AL229</f>
        <v>0</v>
      </c>
      <c r="AO233" s="227">
        <v>0</v>
      </c>
      <c r="AP233" s="53" t="str">
        <f t="shared" si="154"/>
        <v>MLBF</v>
      </c>
      <c r="AQ233" s="24" t="str">
        <f t="shared" si="142"/>
        <v>完成品在庫</v>
      </c>
      <c r="AR233" s="54">
        <f t="shared" si="140"/>
        <v>0</v>
      </c>
      <c r="AT233" s="246" t="s">
        <v>60</v>
      </c>
      <c r="AU233" s="60"/>
      <c r="AV233" s="60"/>
      <c r="AW233" s="60"/>
      <c r="AX233" s="60"/>
      <c r="BD233" s="250">
        <f>MIN(F233:AJ233)</f>
        <v>0</v>
      </c>
    </row>
    <row r="234" spans="1:56" ht="19">
      <c r="A234" s="9">
        <v>1</v>
      </c>
      <c r="B234" s="323" t="s">
        <v>147</v>
      </c>
      <c r="C234" s="101" t="s">
        <v>12</v>
      </c>
      <c r="D234" s="101"/>
      <c r="E234" s="88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98">
        <f>SUM(F234:AJ234)</f>
        <v>0</v>
      </c>
      <c r="AL234" s="199">
        <f>ROUNDUP(AL242/0.92,0)</f>
        <v>1355</v>
      </c>
      <c r="AM234" s="198">
        <f>ROUNDUP(AM242/0.92,0)</f>
        <v>1573</v>
      </c>
      <c r="AN234" s="251"/>
      <c r="AO234" s="227">
        <v>0</v>
      </c>
      <c r="AP234" s="40" t="str">
        <f>B234</f>
        <v>MLN</v>
      </c>
      <c r="AQ234" s="29" t="str">
        <f t="shared" si="142"/>
        <v>素材納入計画</v>
      </c>
      <c r="AR234" s="41">
        <f t="shared" si="140"/>
        <v>0</v>
      </c>
      <c r="AT234" s="247" t="s">
        <v>59</v>
      </c>
      <c r="AU234" s="60"/>
      <c r="AV234" s="60"/>
      <c r="AW234" s="60"/>
      <c r="AX234" s="60"/>
    </row>
    <row r="235" spans="1:56" ht="19">
      <c r="A235" s="9">
        <v>1</v>
      </c>
      <c r="B235" s="324" t="s">
        <v>143</v>
      </c>
      <c r="C235" s="145" t="s">
        <v>125</v>
      </c>
      <c r="D235" s="154"/>
      <c r="E235" s="35">
        <f>2096-620</f>
        <v>1476</v>
      </c>
      <c r="F235" s="345">
        <f>E235+F234-F236-'102期6月(ｾﾙ①) '!F46</f>
        <v>1476</v>
      </c>
      <c r="G235" s="345">
        <f>F235+G234-G236-'102期6月(ｾﾙ①) '!G46</f>
        <v>1368</v>
      </c>
      <c r="H235" s="345">
        <f>G235+H234-H236-'102期6月(ｾﾙ①) '!H46</f>
        <v>1253</v>
      </c>
      <c r="I235" s="345">
        <f>H235+I234-I236-'102期6月(ｾﾙ①) '!I46</f>
        <v>1138</v>
      </c>
      <c r="J235" s="345">
        <f>I235+J234-J236-'102期6月(ｾﾙ①) '!J46</f>
        <v>1023</v>
      </c>
      <c r="K235" s="345">
        <f>J235+K234-K236-'102期6月(ｾﾙ①) '!K46</f>
        <v>915</v>
      </c>
      <c r="L235" s="345">
        <f>K235+L234-L236-'102期6月(ｾﾙ①) '!L46</f>
        <v>915</v>
      </c>
      <c r="M235" s="345">
        <f>L235+M234-M236-'102期6月(ｾﾙ①) '!M46</f>
        <v>915</v>
      </c>
      <c r="N235" s="345">
        <f>M235+N234-N236-'102期6月(ｾﾙ①) '!N46</f>
        <v>807</v>
      </c>
      <c r="O235" s="345">
        <f>N235+O234-O236-'102期6月(ｾﾙ①) '!O46</f>
        <v>692</v>
      </c>
      <c r="P235" s="345">
        <f>O235+P234-P236-'102期6月(ｾﾙ①) '!P46</f>
        <v>577</v>
      </c>
      <c r="Q235" s="345">
        <f>P235+Q234-Q236-'102期6月(ｾﾙ①) '!Q46</f>
        <v>462</v>
      </c>
      <c r="R235" s="345">
        <f>Q235+R234-R236-'102期6月(ｾﾙ①) '!R46</f>
        <v>354</v>
      </c>
      <c r="S235" s="345">
        <f>R235+S234-S236-'102期6月(ｾﾙ①) '!S46</f>
        <v>354</v>
      </c>
      <c r="T235" s="345">
        <f>S235+T234-T236-'102期6月(ｾﾙ①) '!T46</f>
        <v>354</v>
      </c>
      <c r="U235" s="345">
        <f>T235+U234-U236-'102期6月(ｾﾙ①) '!U46</f>
        <v>246</v>
      </c>
      <c r="V235" s="345">
        <f>U235+V234-V236-'102期6月(ｾﾙ①) '!V46</f>
        <v>131</v>
      </c>
      <c r="W235" s="345">
        <f>V235+W234-W236-'102期6月(ｾﾙ①) '!W46</f>
        <v>16</v>
      </c>
      <c r="X235" s="345">
        <f>W235+X234-X236-'102期6月(ｾﾙ①) '!X46</f>
        <v>-99</v>
      </c>
      <c r="Y235" s="345">
        <f>X235+Y234-Y236-'102期6月(ｾﾙ①) '!Y46</f>
        <v>-207</v>
      </c>
      <c r="Z235" s="345">
        <f>Y235+Z234-Z236-'102期6月(ｾﾙ①) '!Z46</f>
        <v>-207</v>
      </c>
      <c r="AA235" s="345">
        <f>Z235+AA234-AA236-'102期6月(ｾﾙ①) '!AA46</f>
        <v>-207</v>
      </c>
      <c r="AB235" s="345">
        <f>AA235+AB234-AB236-'102期6月(ｾﾙ①) '!AB46</f>
        <v>-315</v>
      </c>
      <c r="AC235" s="345">
        <f>AB235+AC234-AC236-'102期6月(ｾﾙ①) '!AC46</f>
        <v>-430</v>
      </c>
      <c r="AD235" s="345">
        <f>AC235+AD234-AD236-'102期6月(ｾﾙ①) '!AD46</f>
        <v>-545</v>
      </c>
      <c r="AE235" s="345">
        <f>AD235+AE234-AE236-'102期6月(ｾﾙ①) '!AE46</f>
        <v>-660</v>
      </c>
      <c r="AF235" s="345">
        <f>AE235+AF234-AF236-'102期6月(ｾﾙ①) '!AF46</f>
        <v>-768</v>
      </c>
      <c r="AG235" s="345">
        <f>AF235+AG234-AG236-'102期6月(ｾﾙ①) '!AG46</f>
        <v>-768</v>
      </c>
      <c r="AH235" s="345">
        <f>AG235+AH234-AH236-'102期6月(ｾﾙ①) '!AH46</f>
        <v>-768</v>
      </c>
      <c r="AI235" s="345">
        <f>AH235+AI234-AI236-'102期6月(ｾﾙ①) '!AI46</f>
        <v>-876</v>
      </c>
      <c r="AJ235" s="345">
        <f>AI235+AJ234-AJ236-'102期6月(ｾﾙ①) '!AJ46</f>
        <v>-876</v>
      </c>
      <c r="AK235" s="169">
        <f>AJ235</f>
        <v>-876</v>
      </c>
      <c r="AL235" s="32"/>
      <c r="AM235" s="32"/>
      <c r="AO235" s="227">
        <v>0</v>
      </c>
      <c r="AP235" s="42" t="str">
        <f t="shared" ref="AP235:AP248" si="161">AP234</f>
        <v>MLN</v>
      </c>
      <c r="AQ235" s="14" t="str">
        <f t="shared" si="142"/>
        <v>素材在庫計画</v>
      </c>
      <c r="AR235" s="43">
        <f t="shared" si="140"/>
        <v>-876</v>
      </c>
      <c r="AT235" s="246" t="s">
        <v>60</v>
      </c>
      <c r="AU235" s="60"/>
      <c r="AV235" s="60"/>
      <c r="AW235" s="60"/>
      <c r="AX235" s="60"/>
    </row>
    <row r="236" spans="1:56" ht="19">
      <c r="A236" s="9">
        <v>1</v>
      </c>
      <c r="B236" s="26"/>
      <c r="C236" s="135" t="s">
        <v>154</v>
      </c>
      <c r="D236" s="135"/>
      <c r="E236" s="90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17">
        <f>SUM(E236:AJ236)</f>
        <v>0</v>
      </c>
      <c r="AL236" s="123"/>
      <c r="AM236" s="123"/>
      <c r="AN236" s="211"/>
      <c r="AO236" s="227">
        <v>0</v>
      </c>
      <c r="AP236" s="42" t="str">
        <f t="shared" si="161"/>
        <v>MLN</v>
      </c>
      <c r="AQ236" s="16" t="str">
        <f t="shared" si="142"/>
        <v>圧検加工実績</v>
      </c>
      <c r="AR236" s="44">
        <f t="shared" si="140"/>
        <v>0</v>
      </c>
      <c r="AT236" s="248" t="s">
        <v>61</v>
      </c>
      <c r="AU236" s="60"/>
      <c r="AV236" s="60"/>
      <c r="AW236" s="60"/>
      <c r="AX236" s="60"/>
    </row>
    <row r="237" spans="1:56" ht="19">
      <c r="A237" s="9"/>
      <c r="B237" s="26"/>
      <c r="C237" s="425" t="s">
        <v>155</v>
      </c>
      <c r="D237" s="426"/>
      <c r="E237" s="427"/>
      <c r="F237" s="257">
        <f>'102期6月実績確認ﾒｲﾝ (3)'!F236-'102期6月(ﾒｲﾝ) '!F228</f>
        <v>0</v>
      </c>
      <c r="G237" s="257">
        <f>'102期6月実績確認ﾒｲﾝ (3)'!G236-'102期6月(ﾒｲﾝ) '!G228</f>
        <v>0</v>
      </c>
      <c r="H237" s="257">
        <f>'102期6月実績確認ﾒｲﾝ (3)'!H236-'102期6月(ﾒｲﾝ) '!H228</f>
        <v>0</v>
      </c>
      <c r="I237" s="257">
        <f>'102期6月実績確認ﾒｲﾝ (3)'!I236-'102期6月(ﾒｲﾝ) '!I228</f>
        <v>0</v>
      </c>
      <c r="J237" s="257">
        <f>'102期6月実績確認ﾒｲﾝ (3)'!J236-'102期6月(ﾒｲﾝ) '!J228</f>
        <v>0</v>
      </c>
      <c r="K237" s="257">
        <f>'102期6月実績確認ﾒｲﾝ (3)'!K236-'102期6月(ﾒｲﾝ) '!K228</f>
        <v>0</v>
      </c>
      <c r="L237" s="257">
        <f>'102期6月実績確認ﾒｲﾝ (3)'!L236-'102期6月(ﾒｲﾝ) '!L228</f>
        <v>0</v>
      </c>
      <c r="M237" s="257">
        <f>'102期6月実績確認ﾒｲﾝ (3)'!M236-'102期6月(ﾒｲﾝ) '!M228</f>
        <v>0</v>
      </c>
      <c r="N237" s="257">
        <f>'102期6月実績確認ﾒｲﾝ (3)'!N236-'102期6月(ﾒｲﾝ) '!N228</f>
        <v>0</v>
      </c>
      <c r="O237" s="257">
        <f>'102期6月実績確認ﾒｲﾝ (3)'!O236-'102期6月(ﾒｲﾝ) '!O228</f>
        <v>0</v>
      </c>
      <c r="P237" s="257">
        <f>'102期6月実績確認ﾒｲﾝ (3)'!P236-'102期6月(ﾒｲﾝ) '!P228</f>
        <v>0</v>
      </c>
      <c r="Q237" s="257">
        <f>'102期6月実績確認ﾒｲﾝ (3)'!Q236-'102期6月(ﾒｲﾝ) '!Q228</f>
        <v>0</v>
      </c>
      <c r="R237" s="257">
        <f>'102期6月実績確認ﾒｲﾝ (3)'!R236-'102期6月(ﾒｲﾝ) '!R228</f>
        <v>0</v>
      </c>
      <c r="S237" s="257">
        <f>'102期6月実績確認ﾒｲﾝ (3)'!S236-'102期6月(ﾒｲﾝ) '!S228</f>
        <v>0</v>
      </c>
      <c r="T237" s="257">
        <f>'102期6月実績確認ﾒｲﾝ (3)'!T236-'102期6月(ﾒｲﾝ) '!T228</f>
        <v>0</v>
      </c>
      <c r="U237" s="257">
        <f>'102期6月実績確認ﾒｲﾝ (3)'!U236-'102期6月(ﾒｲﾝ) '!U228</f>
        <v>0</v>
      </c>
      <c r="V237" s="257">
        <f>'102期6月実績確認ﾒｲﾝ (3)'!V236-'102期6月(ﾒｲﾝ) '!V228</f>
        <v>0</v>
      </c>
      <c r="W237" s="257">
        <f>'102期6月実績確認ﾒｲﾝ (3)'!W236-'102期6月(ﾒｲﾝ) '!W228</f>
        <v>0</v>
      </c>
      <c r="X237" s="257">
        <f>'102期6月実績確認ﾒｲﾝ (3)'!X236-'102期6月(ﾒｲﾝ) '!X228</f>
        <v>0</v>
      </c>
      <c r="Y237" s="257">
        <f>'102期6月実績確認ﾒｲﾝ (3)'!Y236-'102期6月(ﾒｲﾝ) '!Y228</f>
        <v>0</v>
      </c>
      <c r="Z237" s="257">
        <f>'102期6月実績確認ﾒｲﾝ (3)'!Z236-'102期6月(ﾒｲﾝ) '!Z228</f>
        <v>0</v>
      </c>
      <c r="AA237" s="257">
        <f>'102期6月実績確認ﾒｲﾝ (3)'!AA236-'102期6月(ﾒｲﾝ) '!AA228</f>
        <v>0</v>
      </c>
      <c r="AB237" s="257">
        <f>'102期6月実績確認ﾒｲﾝ (3)'!AB236-'102期6月(ﾒｲﾝ) '!AB228</f>
        <v>-350</v>
      </c>
      <c r="AC237" s="257">
        <f>'102期6月実績確認ﾒｲﾝ (3)'!AC236-'102期6月(ﾒｲﾝ) '!AC228</f>
        <v>-440</v>
      </c>
      <c r="AD237" s="257">
        <f>'102期6月実績確認ﾒｲﾝ (3)'!AD236-'102期6月(ﾒｲﾝ) '!AD228</f>
        <v>-440</v>
      </c>
      <c r="AE237" s="257">
        <f>'102期6月実績確認ﾒｲﾝ (3)'!AE236-'102期6月(ﾒｲﾝ) '!AE228</f>
        <v>-250</v>
      </c>
      <c r="AF237" s="257">
        <f>'102期6月実績確認ﾒｲﾝ (3)'!AF236-'102期6月(ﾒｲﾝ) '!AF228</f>
        <v>0</v>
      </c>
      <c r="AG237" s="257">
        <f>'102期6月実績確認ﾒｲﾝ (3)'!AG236-'102期6月(ﾒｲﾝ) '!AG228</f>
        <v>0</v>
      </c>
      <c r="AH237" s="257">
        <f>'102期6月実績確認ﾒｲﾝ (3)'!AH236-'102期6月(ﾒｲﾝ) '!AH228</f>
        <v>0</v>
      </c>
      <c r="AI237" s="257">
        <f>'102期6月実績確認ﾒｲﾝ (3)'!AI236-'102期6月(ﾒｲﾝ) '!AI228</f>
        <v>0</v>
      </c>
      <c r="AJ237" s="257">
        <f>'102期6月実績確認ﾒｲﾝ (3)'!AJ236-'102期6月(ﾒｲﾝ) '!AJ228</f>
        <v>0</v>
      </c>
      <c r="AK237" s="428">
        <f>SUM(F237:AJ237)</f>
        <v>-1480</v>
      </c>
      <c r="AL237" s="433"/>
      <c r="AM237" s="433"/>
      <c r="AN237" s="422"/>
      <c r="AO237" s="227"/>
      <c r="AP237" s="42"/>
      <c r="AQ237" s="430"/>
      <c r="AR237" s="431"/>
      <c r="AT237" s="248"/>
      <c r="AU237" s="60"/>
      <c r="AV237" s="60"/>
      <c r="AW237" s="60"/>
      <c r="AX237" s="60"/>
    </row>
    <row r="238" spans="1:56" ht="19">
      <c r="A238" s="9">
        <v>0</v>
      </c>
      <c r="B238" s="23">
        <f>B236</f>
        <v>0</v>
      </c>
      <c r="C238" s="146" t="s">
        <v>15</v>
      </c>
      <c r="D238" s="147">
        <v>0.08</v>
      </c>
      <c r="E238" s="80"/>
      <c r="F238" s="337">
        <f t="shared" ref="F238:AJ238" si="162">ROUND(F236*$D238,0)</f>
        <v>0</v>
      </c>
      <c r="G238" s="337">
        <f t="shared" si="162"/>
        <v>0</v>
      </c>
      <c r="H238" s="337">
        <f t="shared" si="162"/>
        <v>0</v>
      </c>
      <c r="I238" s="337">
        <f t="shared" si="162"/>
        <v>0</v>
      </c>
      <c r="J238" s="337">
        <f t="shared" si="162"/>
        <v>0</v>
      </c>
      <c r="K238" s="337">
        <f t="shared" si="162"/>
        <v>0</v>
      </c>
      <c r="L238" s="337">
        <f t="shared" si="162"/>
        <v>0</v>
      </c>
      <c r="M238" s="337">
        <f t="shared" si="162"/>
        <v>0</v>
      </c>
      <c r="N238" s="337">
        <f t="shared" si="162"/>
        <v>0</v>
      </c>
      <c r="O238" s="337">
        <f t="shared" si="162"/>
        <v>0</v>
      </c>
      <c r="P238" s="337">
        <f t="shared" si="162"/>
        <v>0</v>
      </c>
      <c r="Q238" s="337">
        <f t="shared" si="162"/>
        <v>0</v>
      </c>
      <c r="R238" s="337">
        <f t="shared" si="162"/>
        <v>0</v>
      </c>
      <c r="S238" s="337">
        <f t="shared" si="162"/>
        <v>0</v>
      </c>
      <c r="T238" s="337">
        <f t="shared" si="162"/>
        <v>0</v>
      </c>
      <c r="U238" s="337">
        <f t="shared" si="162"/>
        <v>0</v>
      </c>
      <c r="V238" s="337">
        <f t="shared" si="162"/>
        <v>0</v>
      </c>
      <c r="W238" s="337">
        <f t="shared" si="162"/>
        <v>0</v>
      </c>
      <c r="X238" s="337">
        <f t="shared" si="162"/>
        <v>0</v>
      </c>
      <c r="Y238" s="337">
        <f t="shared" si="162"/>
        <v>0</v>
      </c>
      <c r="Z238" s="337">
        <f t="shared" si="162"/>
        <v>0</v>
      </c>
      <c r="AA238" s="337">
        <f t="shared" si="162"/>
        <v>0</v>
      </c>
      <c r="AB238" s="337">
        <f t="shared" si="162"/>
        <v>0</v>
      </c>
      <c r="AC238" s="337">
        <f t="shared" si="162"/>
        <v>0</v>
      </c>
      <c r="AD238" s="337">
        <f t="shared" si="162"/>
        <v>0</v>
      </c>
      <c r="AE238" s="337">
        <f t="shared" si="162"/>
        <v>0</v>
      </c>
      <c r="AF238" s="337">
        <f t="shared" si="162"/>
        <v>0</v>
      </c>
      <c r="AG238" s="337">
        <f t="shared" si="162"/>
        <v>0</v>
      </c>
      <c r="AH238" s="337">
        <f t="shared" si="162"/>
        <v>0</v>
      </c>
      <c r="AI238" s="337">
        <f t="shared" si="162"/>
        <v>0</v>
      </c>
      <c r="AJ238" s="337">
        <f t="shared" si="162"/>
        <v>0</v>
      </c>
      <c r="AK238" s="128">
        <f>SUM(F238:AJ238)</f>
        <v>0</v>
      </c>
      <c r="AL238" s="32"/>
      <c r="AM238" s="32"/>
      <c r="AO238" s="227">
        <v>0</v>
      </c>
      <c r="AP238" s="42" t="str">
        <f>AP236</f>
        <v>MLN</v>
      </c>
      <c r="AQ238" s="17" t="str">
        <f t="shared" si="142"/>
        <v>一次漏れ数</v>
      </c>
      <c r="AR238" s="45">
        <f t="shared" si="140"/>
        <v>0</v>
      </c>
      <c r="AT238" s="246" t="s">
        <v>60</v>
      </c>
      <c r="AU238" s="60"/>
      <c r="AV238" s="60"/>
      <c r="AW238" s="60"/>
      <c r="AX238" s="60"/>
    </row>
    <row r="239" spans="1:56" ht="19">
      <c r="A239" s="9">
        <v>0</v>
      </c>
      <c r="B239" s="23">
        <f>B238</f>
        <v>0</v>
      </c>
      <c r="C239" s="148" t="s">
        <v>16</v>
      </c>
      <c r="D239" s="149"/>
      <c r="E239" s="66"/>
      <c r="F239" s="339">
        <f t="shared" ref="F239:AJ239" si="163">E239+F238-F240</f>
        <v>0</v>
      </c>
      <c r="G239" s="339">
        <f t="shared" si="163"/>
        <v>0</v>
      </c>
      <c r="H239" s="339">
        <f t="shared" si="163"/>
        <v>0</v>
      </c>
      <c r="I239" s="339">
        <f t="shared" si="163"/>
        <v>0</v>
      </c>
      <c r="J239" s="339">
        <f t="shared" si="163"/>
        <v>0</v>
      </c>
      <c r="K239" s="339">
        <f t="shared" si="163"/>
        <v>0</v>
      </c>
      <c r="L239" s="339">
        <f t="shared" si="163"/>
        <v>0</v>
      </c>
      <c r="M239" s="339">
        <f t="shared" si="163"/>
        <v>0</v>
      </c>
      <c r="N239" s="339">
        <f t="shared" si="163"/>
        <v>0</v>
      </c>
      <c r="O239" s="339">
        <f t="shared" si="163"/>
        <v>0</v>
      </c>
      <c r="P239" s="339">
        <f t="shared" si="163"/>
        <v>0</v>
      </c>
      <c r="Q239" s="339">
        <f t="shared" si="163"/>
        <v>0</v>
      </c>
      <c r="R239" s="339">
        <f t="shared" si="163"/>
        <v>0</v>
      </c>
      <c r="S239" s="339">
        <f t="shared" si="163"/>
        <v>0</v>
      </c>
      <c r="T239" s="339">
        <f t="shared" si="163"/>
        <v>0</v>
      </c>
      <c r="U239" s="339">
        <f t="shared" si="163"/>
        <v>0</v>
      </c>
      <c r="V239" s="339">
        <f t="shared" si="163"/>
        <v>0</v>
      </c>
      <c r="W239" s="339">
        <f t="shared" si="163"/>
        <v>0</v>
      </c>
      <c r="X239" s="339">
        <f t="shared" si="163"/>
        <v>0</v>
      </c>
      <c r="Y239" s="339">
        <f t="shared" si="163"/>
        <v>0</v>
      </c>
      <c r="Z239" s="339">
        <f t="shared" si="163"/>
        <v>0</v>
      </c>
      <c r="AA239" s="339">
        <f t="shared" si="163"/>
        <v>0</v>
      </c>
      <c r="AB239" s="339">
        <f t="shared" si="163"/>
        <v>0</v>
      </c>
      <c r="AC239" s="339">
        <f t="shared" si="163"/>
        <v>0</v>
      </c>
      <c r="AD239" s="339">
        <f t="shared" si="163"/>
        <v>0</v>
      </c>
      <c r="AE239" s="339">
        <f t="shared" si="163"/>
        <v>0</v>
      </c>
      <c r="AF239" s="339">
        <f t="shared" si="163"/>
        <v>0</v>
      </c>
      <c r="AG239" s="339">
        <f t="shared" si="163"/>
        <v>0</v>
      </c>
      <c r="AH239" s="339">
        <f t="shared" si="163"/>
        <v>0</v>
      </c>
      <c r="AI239" s="339">
        <f t="shared" si="163"/>
        <v>0</v>
      </c>
      <c r="AJ239" s="339">
        <f t="shared" si="163"/>
        <v>0</v>
      </c>
      <c r="AK239" s="129">
        <f>AJ239</f>
        <v>0</v>
      </c>
      <c r="AL239" s="32"/>
      <c r="AM239" s="32"/>
      <c r="AO239" s="227">
        <v>0</v>
      </c>
      <c r="AP239" s="42" t="str">
        <f t="shared" si="161"/>
        <v>MLN</v>
      </c>
      <c r="AQ239" s="18" t="str">
        <f t="shared" si="142"/>
        <v>一次漏れ在庫</v>
      </c>
      <c r="AR239" s="46">
        <f t="shared" si="140"/>
        <v>0</v>
      </c>
      <c r="AT239" s="246" t="s">
        <v>60</v>
      </c>
      <c r="AU239" s="60"/>
      <c r="AV239" s="60"/>
      <c r="AW239" s="60"/>
      <c r="AX239" s="60"/>
    </row>
    <row r="240" spans="1:56" ht="19">
      <c r="A240" s="9">
        <v>0</v>
      </c>
      <c r="B240" s="23">
        <f>B239</f>
        <v>0</v>
      </c>
      <c r="C240" s="148" t="s">
        <v>17</v>
      </c>
      <c r="D240" s="149"/>
      <c r="E240" s="80"/>
      <c r="F240" s="339"/>
      <c r="G240" s="339"/>
      <c r="H240" s="339"/>
      <c r="I240" s="339"/>
      <c r="J240" s="339"/>
      <c r="K240" s="339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  <c r="AA240" s="339"/>
      <c r="AB240" s="339"/>
      <c r="AC240" s="339"/>
      <c r="AD240" s="339"/>
      <c r="AE240" s="339"/>
      <c r="AF240" s="339"/>
      <c r="AG240" s="339"/>
      <c r="AH240" s="339"/>
      <c r="AI240" s="339"/>
      <c r="AJ240" s="339"/>
      <c r="AK240" s="129">
        <f>SUM(F240:AJ240)</f>
        <v>0</v>
      </c>
      <c r="AL240" s="32"/>
      <c r="AM240" s="32"/>
      <c r="AO240" s="227">
        <v>0</v>
      </c>
      <c r="AP240" s="42" t="str">
        <f t="shared" si="161"/>
        <v>MLN</v>
      </c>
      <c r="AQ240" s="18" t="str">
        <f t="shared" si="142"/>
        <v>二次圧検計画</v>
      </c>
      <c r="AR240" s="46">
        <f t="shared" si="140"/>
        <v>0</v>
      </c>
      <c r="AT240" s="246" t="s">
        <v>60</v>
      </c>
      <c r="AU240" s="60"/>
      <c r="AV240" s="60"/>
      <c r="AW240" s="60"/>
      <c r="AX240" s="60"/>
    </row>
    <row r="241" spans="1:56" ht="19">
      <c r="A241" s="9">
        <v>0</v>
      </c>
      <c r="B241" s="23" t="s">
        <v>136</v>
      </c>
      <c r="C241" s="150" t="s">
        <v>18</v>
      </c>
      <c r="D241" s="151">
        <v>0.5</v>
      </c>
      <c r="E241" s="81"/>
      <c r="F241" s="341">
        <f t="shared" ref="F241:AJ241" si="164">ROUND(F240*$D241,0)</f>
        <v>0</v>
      </c>
      <c r="G241" s="341">
        <f t="shared" si="164"/>
        <v>0</v>
      </c>
      <c r="H241" s="341">
        <f t="shared" si="164"/>
        <v>0</v>
      </c>
      <c r="I241" s="341">
        <f t="shared" si="164"/>
        <v>0</v>
      </c>
      <c r="J241" s="341">
        <f t="shared" si="164"/>
        <v>0</v>
      </c>
      <c r="K241" s="341">
        <f t="shared" si="164"/>
        <v>0</v>
      </c>
      <c r="L241" s="341">
        <f t="shared" si="164"/>
        <v>0</v>
      </c>
      <c r="M241" s="341">
        <f t="shared" si="164"/>
        <v>0</v>
      </c>
      <c r="N241" s="341">
        <f t="shared" si="164"/>
        <v>0</v>
      </c>
      <c r="O241" s="341">
        <f t="shared" si="164"/>
        <v>0</v>
      </c>
      <c r="P241" s="341">
        <f t="shared" si="164"/>
        <v>0</v>
      </c>
      <c r="Q241" s="341">
        <f t="shared" si="164"/>
        <v>0</v>
      </c>
      <c r="R241" s="341">
        <f t="shared" si="164"/>
        <v>0</v>
      </c>
      <c r="S241" s="341">
        <f t="shared" si="164"/>
        <v>0</v>
      </c>
      <c r="T241" s="341">
        <f t="shared" si="164"/>
        <v>0</v>
      </c>
      <c r="U241" s="341">
        <f t="shared" si="164"/>
        <v>0</v>
      </c>
      <c r="V241" s="341">
        <f t="shared" si="164"/>
        <v>0</v>
      </c>
      <c r="W241" s="341">
        <f t="shared" si="164"/>
        <v>0</v>
      </c>
      <c r="X241" s="341">
        <f t="shared" si="164"/>
        <v>0</v>
      </c>
      <c r="Y241" s="341">
        <f t="shared" si="164"/>
        <v>0</v>
      </c>
      <c r="Z241" s="341">
        <f t="shared" si="164"/>
        <v>0</v>
      </c>
      <c r="AA241" s="341">
        <f t="shared" si="164"/>
        <v>0</v>
      </c>
      <c r="AB241" s="341">
        <f t="shared" si="164"/>
        <v>0</v>
      </c>
      <c r="AC241" s="341">
        <f t="shared" si="164"/>
        <v>0</v>
      </c>
      <c r="AD241" s="341">
        <f t="shared" si="164"/>
        <v>0</v>
      </c>
      <c r="AE241" s="341">
        <f t="shared" si="164"/>
        <v>0</v>
      </c>
      <c r="AF241" s="341">
        <f t="shared" si="164"/>
        <v>0</v>
      </c>
      <c r="AG241" s="341">
        <f t="shared" si="164"/>
        <v>0</v>
      </c>
      <c r="AH241" s="341">
        <f t="shared" si="164"/>
        <v>0</v>
      </c>
      <c r="AI241" s="341">
        <f t="shared" si="164"/>
        <v>0</v>
      </c>
      <c r="AJ241" s="341">
        <f t="shared" si="164"/>
        <v>0</v>
      </c>
      <c r="AK241" s="130">
        <f>SUM(F241:AJ241)</f>
        <v>0</v>
      </c>
      <c r="AL241" s="32"/>
      <c r="AM241" s="32"/>
      <c r="AO241" s="227">
        <v>0</v>
      </c>
      <c r="AP241" s="42" t="str">
        <f t="shared" si="161"/>
        <v>MLN</v>
      </c>
      <c r="AQ241" s="14" t="str">
        <f t="shared" si="142"/>
        <v>二次漏れ数（廃却）</v>
      </c>
      <c r="AR241" s="47">
        <f t="shared" si="140"/>
        <v>0</v>
      </c>
      <c r="AT241" s="246" t="s">
        <v>60</v>
      </c>
      <c r="AU241" s="60"/>
      <c r="AV241" s="60"/>
      <c r="AW241" s="60"/>
      <c r="AX241" s="60"/>
    </row>
    <row r="242" spans="1:56" ht="19">
      <c r="A242" s="9">
        <v>1</v>
      </c>
      <c r="B242" s="23" t="str">
        <f>B241</f>
        <v>ＭＫＳ</v>
      </c>
      <c r="C242" s="135" t="s">
        <v>156</v>
      </c>
      <c r="D242" s="136">
        <f>1-D238</f>
        <v>0.92</v>
      </c>
      <c r="E242" s="90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17">
        <f>SUM(E242:AJ242)</f>
        <v>0</v>
      </c>
      <c r="AL242" s="82">
        <f>ROUNDUP(AY242*1.1,0)</f>
        <v>1246</v>
      </c>
      <c r="AM242" s="82">
        <f>ROUNDUP(AZ242*1.1,0)</f>
        <v>1447</v>
      </c>
      <c r="AN242" s="212"/>
      <c r="AO242" s="227">
        <v>0</v>
      </c>
      <c r="AP242" s="42" t="str">
        <f t="shared" si="161"/>
        <v>MLN</v>
      </c>
      <c r="AQ242" s="11" t="str">
        <f t="shared" si="142"/>
        <v>Ｌ３加工実績</v>
      </c>
      <c r="AR242" s="48">
        <f t="shared" si="140"/>
        <v>0</v>
      </c>
      <c r="AT242" s="248" t="s">
        <v>61</v>
      </c>
      <c r="AU242" s="60"/>
      <c r="AV242" s="60"/>
      <c r="AW242" s="60"/>
      <c r="AX242" s="60"/>
      <c r="AY242" s="12">
        <f>AY389</f>
        <v>1132</v>
      </c>
      <c r="AZ242" s="12">
        <f>AZ389</f>
        <v>1315</v>
      </c>
    </row>
    <row r="243" spans="1:56" ht="19">
      <c r="A243" s="9"/>
      <c r="B243" s="23"/>
      <c r="C243" s="425" t="s">
        <v>155</v>
      </c>
      <c r="D243" s="426"/>
      <c r="E243" s="427"/>
      <c r="F243" s="257">
        <f>'102期6月実績確認ﾒｲﾝ (3)'!F242-'102期6月(ﾒｲﾝ) '!F233</f>
        <v>0</v>
      </c>
      <c r="G243" s="257">
        <f>'102期6月実績確認ﾒｲﾝ (3)'!G242-'102期6月(ﾒｲﾝ) '!G233</f>
        <v>0</v>
      </c>
      <c r="H243" s="257">
        <f>'102期6月実績確認ﾒｲﾝ (3)'!H242-'102期6月(ﾒｲﾝ) '!H233</f>
        <v>0</v>
      </c>
      <c r="I243" s="257">
        <f>'102期6月実績確認ﾒｲﾝ (3)'!I242-'102期6月(ﾒｲﾝ) '!I233</f>
        <v>0</v>
      </c>
      <c r="J243" s="257">
        <f>'102期6月実績確認ﾒｲﾝ (3)'!J242-'102期6月(ﾒｲﾝ) '!J233</f>
        <v>0</v>
      </c>
      <c r="K243" s="257">
        <f>'102期6月実績確認ﾒｲﾝ (3)'!K242-'102期6月(ﾒｲﾝ) '!K233</f>
        <v>0</v>
      </c>
      <c r="L243" s="257">
        <f>'102期6月実績確認ﾒｲﾝ (3)'!L242-'102期6月(ﾒｲﾝ) '!L233</f>
        <v>0</v>
      </c>
      <c r="M243" s="257">
        <f>'102期6月実績確認ﾒｲﾝ (3)'!M242-'102期6月(ﾒｲﾝ) '!M233</f>
        <v>0</v>
      </c>
      <c r="N243" s="257">
        <f>'102期6月実績確認ﾒｲﾝ (3)'!N242-'102期6月(ﾒｲﾝ) '!N233</f>
        <v>0</v>
      </c>
      <c r="O243" s="257">
        <f>'102期6月実績確認ﾒｲﾝ (3)'!O242-'102期6月(ﾒｲﾝ) '!O233</f>
        <v>0</v>
      </c>
      <c r="P243" s="257">
        <f>'102期6月実績確認ﾒｲﾝ (3)'!P242-'102期6月(ﾒｲﾝ) '!P233</f>
        <v>0</v>
      </c>
      <c r="Q243" s="257">
        <f>'102期6月実績確認ﾒｲﾝ (3)'!Q242-'102期6月(ﾒｲﾝ) '!Q233</f>
        <v>0</v>
      </c>
      <c r="R243" s="257">
        <f>'102期6月実績確認ﾒｲﾝ (3)'!R242-'102期6月(ﾒｲﾝ) '!R233</f>
        <v>0</v>
      </c>
      <c r="S243" s="257">
        <f>'102期6月実績確認ﾒｲﾝ (3)'!S242-'102期6月(ﾒｲﾝ) '!S233</f>
        <v>0</v>
      </c>
      <c r="T243" s="257">
        <f>'102期6月実績確認ﾒｲﾝ (3)'!T242-'102期6月(ﾒｲﾝ) '!T233</f>
        <v>0</v>
      </c>
      <c r="U243" s="257">
        <f>'102期6月実績確認ﾒｲﾝ (3)'!U242-'102期6月(ﾒｲﾝ) '!U233</f>
        <v>0</v>
      </c>
      <c r="V243" s="257">
        <f>'102期6月実績確認ﾒｲﾝ (3)'!V242-'102期6月(ﾒｲﾝ) '!V233</f>
        <v>0</v>
      </c>
      <c r="W243" s="257">
        <f>'102期6月実績確認ﾒｲﾝ (3)'!W242-'102期6月(ﾒｲﾝ) '!W233</f>
        <v>0</v>
      </c>
      <c r="X243" s="257">
        <f>'102期6月実績確認ﾒｲﾝ (3)'!X242-'102期6月(ﾒｲﾝ) '!X233</f>
        <v>0</v>
      </c>
      <c r="Y243" s="257">
        <f>'102期6月実績確認ﾒｲﾝ (3)'!Y242-'102期6月(ﾒｲﾝ) '!Y233</f>
        <v>0</v>
      </c>
      <c r="Z243" s="257">
        <f>'102期6月実績確認ﾒｲﾝ (3)'!Z242-'102期6月(ﾒｲﾝ) '!Z233</f>
        <v>0</v>
      </c>
      <c r="AA243" s="257">
        <f>'102期6月実績確認ﾒｲﾝ (3)'!AA242-'102期6月(ﾒｲﾝ) '!AA233</f>
        <v>0</v>
      </c>
      <c r="AB243" s="257">
        <f>'102期6月実績確認ﾒｲﾝ (3)'!AB242-'102期6月(ﾒｲﾝ) '!AB233</f>
        <v>-300</v>
      </c>
      <c r="AC243" s="257">
        <f>'102期6月実績確認ﾒｲﾝ (3)'!AC242-'102期6月(ﾒｲﾝ) '!AC233</f>
        <v>-386</v>
      </c>
      <c r="AD243" s="257">
        <f>'102期6月実績確認ﾒｲﾝ (3)'!AD242-'102期6月(ﾒｲﾝ) '!AD233</f>
        <v>-386</v>
      </c>
      <c r="AE243" s="257">
        <f>'102期6月実績確認ﾒｲﾝ (3)'!AE242-'102期6月(ﾒｲﾝ) '!AE233</f>
        <v>-230</v>
      </c>
      <c r="AF243" s="257">
        <f>'102期6月実績確認ﾒｲﾝ (3)'!AF242-'102期6月(ﾒｲﾝ) '!AF233</f>
        <v>0</v>
      </c>
      <c r="AG243" s="257">
        <f>'102期6月実績確認ﾒｲﾝ (3)'!AG242-'102期6月(ﾒｲﾝ) '!AG233</f>
        <v>0</v>
      </c>
      <c r="AH243" s="257">
        <f>'102期6月実績確認ﾒｲﾝ (3)'!AH242-'102期6月(ﾒｲﾝ) '!AH233</f>
        <v>0</v>
      </c>
      <c r="AI243" s="257">
        <f>'102期6月実績確認ﾒｲﾝ (3)'!AI242-'102期6月(ﾒｲﾝ) '!AI233</f>
        <v>0</v>
      </c>
      <c r="AJ243" s="257">
        <f>'102期6月実績確認ﾒｲﾝ (3)'!AJ242-'102期6月(ﾒｲﾝ) '!AJ233</f>
        <v>0</v>
      </c>
      <c r="AK243" s="428">
        <f>SUM(F243:AJ243)</f>
        <v>-1302</v>
      </c>
      <c r="AL243" s="432"/>
      <c r="AM243" s="432"/>
      <c r="AN243" s="434"/>
      <c r="AO243" s="227"/>
      <c r="AP243" s="42"/>
      <c r="AQ243" s="11"/>
      <c r="AR243" s="48"/>
      <c r="AT243" s="248"/>
      <c r="AU243" s="60"/>
      <c r="AV243" s="60"/>
      <c r="AW243" s="60"/>
      <c r="AX243" s="60"/>
      <c r="AY243" s="12"/>
      <c r="AZ243" s="12"/>
    </row>
    <row r="244" spans="1:56" ht="19">
      <c r="A244" s="9">
        <v>1</v>
      </c>
      <c r="B244" s="328"/>
      <c r="C244" s="109" t="s">
        <v>20</v>
      </c>
      <c r="D244" s="109"/>
      <c r="E244" s="77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>
        <f>'102期6月(ﾒｲﾝ) '!AJ234</f>
        <v>0</v>
      </c>
      <c r="AK244" s="104">
        <f>SUM(F244:AJ244)</f>
        <v>0</v>
      </c>
      <c r="AL244" s="112"/>
      <c r="AM244" s="112"/>
      <c r="AN244" s="207"/>
      <c r="AO244" s="227">
        <v>0</v>
      </c>
      <c r="AP244" s="42" t="str">
        <f>AP242</f>
        <v>MLN</v>
      </c>
      <c r="AQ244" s="19" t="str">
        <f t="shared" si="142"/>
        <v>組立計画</v>
      </c>
      <c r="AR244" s="49">
        <f t="shared" si="140"/>
        <v>0</v>
      </c>
      <c r="AT244" s="63" t="s">
        <v>62</v>
      </c>
      <c r="AU244" s="60"/>
      <c r="AV244" s="60"/>
      <c r="AW244" s="60"/>
      <c r="AX244" s="60"/>
    </row>
    <row r="245" spans="1:56" ht="19">
      <c r="A245" s="9">
        <v>1</v>
      </c>
      <c r="B245" s="25"/>
      <c r="C245" s="111" t="s">
        <v>66</v>
      </c>
      <c r="D245" s="111"/>
      <c r="E245" s="74"/>
      <c r="F245" s="189"/>
      <c r="G245" s="189"/>
      <c r="H245" s="189"/>
      <c r="I245" s="189"/>
      <c r="J245" s="189"/>
      <c r="K245" s="189"/>
      <c r="L245" s="189"/>
      <c r="M245" s="189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9"/>
      <c r="AA245" s="189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07">
        <f>SUM(F245:AJ245)</f>
        <v>0</v>
      </c>
      <c r="AL245" s="75"/>
      <c r="AM245" s="75"/>
      <c r="AN245" s="207"/>
      <c r="AO245" s="227">
        <v>0</v>
      </c>
      <c r="AP245" s="42" t="str">
        <f t="shared" si="161"/>
        <v>MLN</v>
      </c>
      <c r="AQ245" s="20" t="str">
        <f t="shared" si="142"/>
        <v>ＳＰ</v>
      </c>
      <c r="AR245" s="50">
        <f t="shared" si="140"/>
        <v>0</v>
      </c>
      <c r="AT245" s="63" t="s">
        <v>62</v>
      </c>
      <c r="AU245" s="60"/>
      <c r="AV245" s="60"/>
      <c r="AW245" s="60"/>
      <c r="AX245" s="60"/>
    </row>
    <row r="246" spans="1:56" ht="19">
      <c r="A246" s="9">
        <v>1</v>
      </c>
      <c r="B246" s="13" t="s">
        <v>129</v>
      </c>
      <c r="C246" s="152" t="s">
        <v>21</v>
      </c>
      <c r="D246" s="152"/>
      <c r="E246" s="67"/>
      <c r="F246" s="329">
        <f t="shared" ref="F246:AJ246" si="165">SUBTOTAL(9,L244:L245)</f>
        <v>0</v>
      </c>
      <c r="G246" s="329">
        <f t="shared" si="165"/>
        <v>0</v>
      </c>
      <c r="H246" s="329">
        <f t="shared" si="165"/>
        <v>0</v>
      </c>
      <c r="I246" s="329">
        <f t="shared" si="165"/>
        <v>0</v>
      </c>
      <c r="J246" s="329">
        <f t="shared" si="165"/>
        <v>0</v>
      </c>
      <c r="K246" s="329">
        <f t="shared" si="165"/>
        <v>0</v>
      </c>
      <c r="L246" s="329">
        <f t="shared" si="165"/>
        <v>0</v>
      </c>
      <c r="M246" s="329">
        <f t="shared" si="165"/>
        <v>0</v>
      </c>
      <c r="N246" s="329">
        <f t="shared" si="165"/>
        <v>0</v>
      </c>
      <c r="O246" s="329">
        <f t="shared" si="165"/>
        <v>0</v>
      </c>
      <c r="P246" s="329">
        <f t="shared" si="165"/>
        <v>0</v>
      </c>
      <c r="Q246" s="329">
        <f t="shared" si="165"/>
        <v>0</v>
      </c>
      <c r="R246" s="329">
        <f t="shared" si="165"/>
        <v>0</v>
      </c>
      <c r="S246" s="329">
        <f t="shared" si="165"/>
        <v>0</v>
      </c>
      <c r="T246" s="329">
        <f t="shared" si="165"/>
        <v>0</v>
      </c>
      <c r="U246" s="329">
        <f t="shared" si="165"/>
        <v>0</v>
      </c>
      <c r="V246" s="329">
        <f t="shared" si="165"/>
        <v>0</v>
      </c>
      <c r="W246" s="329">
        <f t="shared" si="165"/>
        <v>0</v>
      </c>
      <c r="X246" s="329">
        <f t="shared" si="165"/>
        <v>0</v>
      </c>
      <c r="Y246" s="329">
        <f t="shared" si="165"/>
        <v>0</v>
      </c>
      <c r="Z246" s="329">
        <f t="shared" si="165"/>
        <v>0</v>
      </c>
      <c r="AA246" s="329">
        <f t="shared" si="165"/>
        <v>0</v>
      </c>
      <c r="AB246" s="329">
        <f t="shared" si="165"/>
        <v>0</v>
      </c>
      <c r="AC246" s="329">
        <f t="shared" si="165"/>
        <v>0</v>
      </c>
      <c r="AD246" s="329">
        <f t="shared" si="165"/>
        <v>0</v>
      </c>
      <c r="AE246" s="329">
        <f t="shared" si="165"/>
        <v>0</v>
      </c>
      <c r="AF246" s="329">
        <f t="shared" si="165"/>
        <v>0</v>
      </c>
      <c r="AG246" s="329">
        <f t="shared" si="165"/>
        <v>0</v>
      </c>
      <c r="AH246" s="329">
        <f t="shared" si="165"/>
        <v>0</v>
      </c>
      <c r="AI246" s="329">
        <f t="shared" si="165"/>
        <v>0</v>
      </c>
      <c r="AJ246" s="329">
        <f t="shared" si="165"/>
        <v>0</v>
      </c>
      <c r="AK246" s="131">
        <f>SUM(F246:AJ246)</f>
        <v>0</v>
      </c>
      <c r="AL246" s="32"/>
      <c r="AM246" s="32"/>
      <c r="AO246" s="227">
        <v>0</v>
      </c>
      <c r="AP246" s="42" t="str">
        <f t="shared" si="161"/>
        <v>MLN</v>
      </c>
      <c r="AQ246" s="21" t="str">
        <f t="shared" si="142"/>
        <v>解体</v>
      </c>
      <c r="AR246" s="51">
        <f t="shared" si="140"/>
        <v>0</v>
      </c>
      <c r="AT246" s="246" t="s">
        <v>60</v>
      </c>
      <c r="AU246" s="60"/>
      <c r="AV246" s="60"/>
      <c r="AW246" s="60"/>
      <c r="AX246" s="60"/>
    </row>
    <row r="247" spans="1:56" ht="19">
      <c r="A247" s="9">
        <v>1</v>
      </c>
      <c r="B247" s="30" t="s">
        <v>130</v>
      </c>
      <c r="C247" s="153" t="s">
        <v>22</v>
      </c>
      <c r="D247" s="153"/>
      <c r="E247" s="68"/>
      <c r="F247" s="330">
        <f t="shared" ref="F247:AJ247" si="166">E247+F242-F246</f>
        <v>0</v>
      </c>
      <c r="G247" s="330">
        <f t="shared" si="166"/>
        <v>0</v>
      </c>
      <c r="H247" s="330">
        <f t="shared" si="166"/>
        <v>0</v>
      </c>
      <c r="I247" s="330">
        <f t="shared" si="166"/>
        <v>0</v>
      </c>
      <c r="J247" s="330">
        <f t="shared" si="166"/>
        <v>0</v>
      </c>
      <c r="K247" s="330">
        <f t="shared" si="166"/>
        <v>0</v>
      </c>
      <c r="L247" s="330">
        <f t="shared" si="166"/>
        <v>0</v>
      </c>
      <c r="M247" s="330">
        <f t="shared" si="166"/>
        <v>0</v>
      </c>
      <c r="N247" s="330">
        <f t="shared" si="166"/>
        <v>0</v>
      </c>
      <c r="O247" s="330">
        <f t="shared" si="166"/>
        <v>0</v>
      </c>
      <c r="P247" s="330">
        <f t="shared" si="166"/>
        <v>0</v>
      </c>
      <c r="Q247" s="330">
        <f t="shared" si="166"/>
        <v>0</v>
      </c>
      <c r="R247" s="330">
        <f t="shared" si="166"/>
        <v>0</v>
      </c>
      <c r="S247" s="330">
        <f t="shared" si="166"/>
        <v>0</v>
      </c>
      <c r="T247" s="330">
        <f t="shared" si="166"/>
        <v>0</v>
      </c>
      <c r="U247" s="330">
        <f t="shared" si="166"/>
        <v>0</v>
      </c>
      <c r="V247" s="330">
        <f t="shared" si="166"/>
        <v>0</v>
      </c>
      <c r="W247" s="330">
        <f t="shared" si="166"/>
        <v>0</v>
      </c>
      <c r="X247" s="330">
        <f t="shared" si="166"/>
        <v>0</v>
      </c>
      <c r="Y247" s="330">
        <f t="shared" si="166"/>
        <v>0</v>
      </c>
      <c r="Z247" s="330">
        <f t="shared" si="166"/>
        <v>0</v>
      </c>
      <c r="AA247" s="330">
        <f t="shared" si="166"/>
        <v>0</v>
      </c>
      <c r="AB247" s="330">
        <f t="shared" si="166"/>
        <v>0</v>
      </c>
      <c r="AC247" s="330">
        <f t="shared" si="166"/>
        <v>0</v>
      </c>
      <c r="AD247" s="330">
        <f t="shared" si="166"/>
        <v>0</v>
      </c>
      <c r="AE247" s="330">
        <f t="shared" si="166"/>
        <v>0</v>
      </c>
      <c r="AF247" s="330">
        <f t="shared" si="166"/>
        <v>0</v>
      </c>
      <c r="AG247" s="330">
        <f t="shared" si="166"/>
        <v>0</v>
      </c>
      <c r="AH247" s="330">
        <f t="shared" si="166"/>
        <v>0</v>
      </c>
      <c r="AI247" s="330">
        <f t="shared" si="166"/>
        <v>0</v>
      </c>
      <c r="AJ247" s="330">
        <f t="shared" si="166"/>
        <v>0</v>
      </c>
      <c r="AK247" s="132"/>
      <c r="AL247" s="32"/>
      <c r="AM247" s="32"/>
      <c r="AO247" s="227">
        <v>0</v>
      </c>
      <c r="AP247" s="42" t="str">
        <f t="shared" si="161"/>
        <v>MLN</v>
      </c>
      <c r="AQ247" s="22" t="str">
        <f t="shared" si="142"/>
        <v>解体在庫</v>
      </c>
      <c r="AR247" s="52">
        <f t="shared" si="140"/>
        <v>0</v>
      </c>
      <c r="AT247" s="246" t="s">
        <v>60</v>
      </c>
      <c r="AU247" s="60"/>
      <c r="AV247" s="60"/>
      <c r="AW247" s="60"/>
      <c r="AX247" s="60"/>
    </row>
    <row r="248" spans="1:56" ht="19.5" thickBot="1">
      <c r="A248" s="9">
        <v>1</v>
      </c>
      <c r="B248" s="85" t="s">
        <v>131</v>
      </c>
      <c r="C248" s="138" t="s">
        <v>23</v>
      </c>
      <c r="D248" s="138"/>
      <c r="E248" s="215">
        <v>6793</v>
      </c>
      <c r="F248" s="343">
        <f t="shared" ref="F248:AJ248" si="167">E248+F242-F244-F245</f>
        <v>6793</v>
      </c>
      <c r="G248" s="343">
        <f t="shared" si="167"/>
        <v>6793</v>
      </c>
      <c r="H248" s="343">
        <f t="shared" si="167"/>
        <v>6793</v>
      </c>
      <c r="I248" s="343">
        <f t="shared" si="167"/>
        <v>6793</v>
      </c>
      <c r="J248" s="343">
        <f t="shared" si="167"/>
        <v>6793</v>
      </c>
      <c r="K248" s="343">
        <f t="shared" si="167"/>
        <v>6793</v>
      </c>
      <c r="L248" s="343">
        <f t="shared" si="167"/>
        <v>6793</v>
      </c>
      <c r="M248" s="343">
        <f t="shared" si="167"/>
        <v>6793</v>
      </c>
      <c r="N248" s="343">
        <f t="shared" si="167"/>
        <v>6793</v>
      </c>
      <c r="O248" s="343">
        <f t="shared" si="167"/>
        <v>6793</v>
      </c>
      <c r="P248" s="343">
        <f t="shared" si="167"/>
        <v>6793</v>
      </c>
      <c r="Q248" s="343">
        <f t="shared" si="167"/>
        <v>6793</v>
      </c>
      <c r="R248" s="343">
        <f t="shared" si="167"/>
        <v>6793</v>
      </c>
      <c r="S248" s="343">
        <f t="shared" si="167"/>
        <v>6793</v>
      </c>
      <c r="T248" s="343">
        <f t="shared" si="167"/>
        <v>6793</v>
      </c>
      <c r="U248" s="343">
        <f t="shared" si="167"/>
        <v>6793</v>
      </c>
      <c r="V248" s="343">
        <f t="shared" si="167"/>
        <v>6793</v>
      </c>
      <c r="W248" s="343">
        <f t="shared" si="167"/>
        <v>6793</v>
      </c>
      <c r="X248" s="343">
        <f t="shared" si="167"/>
        <v>6793</v>
      </c>
      <c r="Y248" s="343">
        <f t="shared" si="167"/>
        <v>6793</v>
      </c>
      <c r="Z248" s="343">
        <f t="shared" si="167"/>
        <v>6793</v>
      </c>
      <c r="AA248" s="343">
        <f t="shared" si="167"/>
        <v>6793</v>
      </c>
      <c r="AB248" s="343">
        <f t="shared" si="167"/>
        <v>6793</v>
      </c>
      <c r="AC248" s="343">
        <f t="shared" si="167"/>
        <v>6793</v>
      </c>
      <c r="AD248" s="343">
        <f t="shared" si="167"/>
        <v>6793</v>
      </c>
      <c r="AE248" s="343">
        <f t="shared" si="167"/>
        <v>6793</v>
      </c>
      <c r="AF248" s="343">
        <f t="shared" si="167"/>
        <v>6793</v>
      </c>
      <c r="AG248" s="343">
        <f t="shared" si="167"/>
        <v>6793</v>
      </c>
      <c r="AH248" s="343">
        <f t="shared" si="167"/>
        <v>6793</v>
      </c>
      <c r="AI248" s="343">
        <f t="shared" si="167"/>
        <v>6793</v>
      </c>
      <c r="AJ248" s="343">
        <f t="shared" si="167"/>
        <v>6793</v>
      </c>
      <c r="AK248" s="222">
        <f>AJ248</f>
        <v>6793</v>
      </c>
      <c r="AL248" s="33"/>
      <c r="AM248" s="33"/>
      <c r="AN248" s="9">
        <f>AK248-AL244</f>
        <v>6793</v>
      </c>
      <c r="AO248" s="227">
        <v>0</v>
      </c>
      <c r="AP248" s="53" t="str">
        <f t="shared" si="161"/>
        <v>MLN</v>
      </c>
      <c r="AQ248" s="24" t="str">
        <f t="shared" si="142"/>
        <v>完成品在庫</v>
      </c>
      <c r="AR248" s="54">
        <f t="shared" si="140"/>
        <v>6793</v>
      </c>
      <c r="AT248" s="246" t="s">
        <v>60</v>
      </c>
      <c r="AU248" s="60"/>
      <c r="AV248" s="60"/>
      <c r="AW248" s="60"/>
      <c r="AX248" s="60"/>
      <c r="BD248" s="250">
        <f>MIN(F248:AJ248)</f>
        <v>6793</v>
      </c>
    </row>
    <row r="249" spans="1:56" ht="18.75" customHeight="1">
      <c r="A249" s="9">
        <v>1</v>
      </c>
      <c r="B249" s="160" t="s">
        <v>136</v>
      </c>
      <c r="C249" s="99" t="s">
        <v>12</v>
      </c>
      <c r="D249" s="99"/>
      <c r="E249" s="89"/>
      <c r="F249" s="188"/>
      <c r="G249" s="188"/>
      <c r="H249" s="188"/>
      <c r="I249" s="188"/>
      <c r="J249" s="188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00">
        <f>SUM(F249:AJ249)</f>
        <v>0</v>
      </c>
      <c r="AL249" s="96">
        <f>ROUNDUP(AL257/0.92,0)</f>
        <v>4005</v>
      </c>
      <c r="AM249" s="96">
        <f>ROUNDUP(AM257/0.92,0)</f>
        <v>4424</v>
      </c>
      <c r="AN249" s="251"/>
      <c r="AO249" s="227">
        <v>0</v>
      </c>
      <c r="AP249" s="40" t="str">
        <f>B249</f>
        <v>ＭＫＳ</v>
      </c>
      <c r="AQ249" s="29" t="str">
        <f t="shared" si="142"/>
        <v>素材納入計画</v>
      </c>
      <c r="AR249" s="41">
        <f t="shared" si="140"/>
        <v>0</v>
      </c>
      <c r="AT249" s="247" t="s">
        <v>59</v>
      </c>
      <c r="AU249" s="60"/>
      <c r="AV249" s="60"/>
      <c r="AW249" s="60"/>
      <c r="AX249" s="60"/>
    </row>
    <row r="250" spans="1:56" ht="18.75" customHeight="1">
      <c r="A250" s="9">
        <v>1</v>
      </c>
      <c r="B250" s="158" t="s">
        <v>137</v>
      </c>
      <c r="C250" s="145" t="s">
        <v>125</v>
      </c>
      <c r="D250" s="154"/>
      <c r="E250" s="35"/>
      <c r="F250" s="345">
        <f t="shared" ref="F250:AJ250" si="168">E250+F249-F251</f>
        <v>0</v>
      </c>
      <c r="G250" s="345">
        <f t="shared" si="168"/>
        <v>0</v>
      </c>
      <c r="H250" s="345">
        <f t="shared" si="168"/>
        <v>0</v>
      </c>
      <c r="I250" s="345">
        <f t="shared" si="168"/>
        <v>0</v>
      </c>
      <c r="J250" s="345">
        <f t="shared" si="168"/>
        <v>0</v>
      </c>
      <c r="K250" s="345">
        <f t="shared" si="168"/>
        <v>0</v>
      </c>
      <c r="L250" s="345">
        <f t="shared" si="168"/>
        <v>0</v>
      </c>
      <c r="M250" s="345">
        <f t="shared" si="168"/>
        <v>0</v>
      </c>
      <c r="N250" s="345">
        <f t="shared" si="168"/>
        <v>0</v>
      </c>
      <c r="O250" s="345">
        <f t="shared" si="168"/>
        <v>0</v>
      </c>
      <c r="P250" s="345">
        <f t="shared" si="168"/>
        <v>0</v>
      </c>
      <c r="Q250" s="345">
        <f t="shared" si="168"/>
        <v>0</v>
      </c>
      <c r="R250" s="345">
        <f t="shared" si="168"/>
        <v>0</v>
      </c>
      <c r="S250" s="345">
        <f t="shared" si="168"/>
        <v>0</v>
      </c>
      <c r="T250" s="345">
        <f t="shared" si="168"/>
        <v>0</v>
      </c>
      <c r="U250" s="345">
        <f t="shared" si="168"/>
        <v>0</v>
      </c>
      <c r="V250" s="345">
        <f t="shared" si="168"/>
        <v>0</v>
      </c>
      <c r="W250" s="345">
        <f t="shared" si="168"/>
        <v>0</v>
      </c>
      <c r="X250" s="345">
        <f t="shared" si="168"/>
        <v>0</v>
      </c>
      <c r="Y250" s="345">
        <f t="shared" si="168"/>
        <v>0</v>
      </c>
      <c r="Z250" s="345">
        <f t="shared" si="168"/>
        <v>0</v>
      </c>
      <c r="AA250" s="345">
        <f t="shared" si="168"/>
        <v>0</v>
      </c>
      <c r="AB250" s="345">
        <f t="shared" si="168"/>
        <v>0</v>
      </c>
      <c r="AC250" s="345">
        <f t="shared" si="168"/>
        <v>0</v>
      </c>
      <c r="AD250" s="345">
        <f t="shared" si="168"/>
        <v>0</v>
      </c>
      <c r="AE250" s="345">
        <f t="shared" si="168"/>
        <v>0</v>
      </c>
      <c r="AF250" s="345">
        <f t="shared" si="168"/>
        <v>0</v>
      </c>
      <c r="AG250" s="345">
        <f t="shared" si="168"/>
        <v>0</v>
      </c>
      <c r="AH250" s="345">
        <f t="shared" si="168"/>
        <v>0</v>
      </c>
      <c r="AI250" s="345">
        <f t="shared" si="168"/>
        <v>0</v>
      </c>
      <c r="AJ250" s="345">
        <f t="shared" si="168"/>
        <v>0</v>
      </c>
      <c r="AK250" s="435">
        <f>AJ250</f>
        <v>0</v>
      </c>
      <c r="AL250" s="32"/>
      <c r="AM250" s="32"/>
      <c r="AO250" s="227">
        <v>0</v>
      </c>
      <c r="AP250" s="42" t="str">
        <f t="shared" ref="AP250:AP263" si="169">AP249</f>
        <v>ＭＫＳ</v>
      </c>
      <c r="AQ250" s="14" t="str">
        <f t="shared" si="142"/>
        <v>素材在庫計画</v>
      </c>
      <c r="AR250" s="43">
        <f t="shared" si="140"/>
        <v>0</v>
      </c>
      <c r="AT250" s="246" t="s">
        <v>60</v>
      </c>
      <c r="AU250" s="60"/>
      <c r="AV250" s="60"/>
      <c r="AW250" s="60"/>
      <c r="AX250" s="60"/>
    </row>
    <row r="251" spans="1:56" ht="18.75" customHeight="1">
      <c r="A251" s="9">
        <v>1</v>
      </c>
      <c r="B251" s="26"/>
      <c r="C251" s="135" t="s">
        <v>154</v>
      </c>
      <c r="D251" s="135"/>
      <c r="E251" s="90"/>
      <c r="F251" s="174"/>
      <c r="G251" s="174"/>
      <c r="H251" s="174"/>
      <c r="I251" s="174"/>
      <c r="J251" s="174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17">
        <f>SUM(E251:AJ251)</f>
        <v>0</v>
      </c>
      <c r="AL251" s="123"/>
      <c r="AM251" s="123"/>
      <c r="AN251" s="211"/>
      <c r="AO251" s="227">
        <v>0</v>
      </c>
      <c r="AP251" s="42" t="str">
        <f t="shared" si="169"/>
        <v>ＭＫＳ</v>
      </c>
      <c r="AQ251" s="16" t="str">
        <f t="shared" si="142"/>
        <v>圧検加工実績</v>
      </c>
      <c r="AR251" s="44">
        <f t="shared" si="140"/>
        <v>0</v>
      </c>
      <c r="AT251" s="248" t="s">
        <v>61</v>
      </c>
      <c r="AU251" s="60"/>
      <c r="AV251" s="60"/>
      <c r="AW251" s="60"/>
      <c r="AX251" s="60"/>
    </row>
    <row r="252" spans="1:56" ht="18.75" customHeight="1">
      <c r="A252" s="9"/>
      <c r="B252" s="26"/>
      <c r="C252" s="425" t="s">
        <v>155</v>
      </c>
      <c r="D252" s="426"/>
      <c r="E252" s="427"/>
      <c r="F252" s="257">
        <f>'102期6月実績確認ﾒｲﾝ (3)'!F251-'102期6月(ﾒｲﾝ) '!F241</f>
        <v>0</v>
      </c>
      <c r="G252" s="257">
        <f>'102期6月実績確認ﾒｲﾝ (3)'!G251-'102期6月(ﾒｲﾝ) '!G241</f>
        <v>0</v>
      </c>
      <c r="H252" s="257">
        <f>'102期6月実績確認ﾒｲﾝ (3)'!H251-'102期6月(ﾒｲﾝ) '!H241</f>
        <v>0</v>
      </c>
      <c r="I252" s="257">
        <f>'102期6月実績確認ﾒｲﾝ (3)'!I251-'102期6月(ﾒｲﾝ) '!I241</f>
        <v>0</v>
      </c>
      <c r="J252" s="257">
        <f>'102期6月実績確認ﾒｲﾝ (3)'!J251-'102期6月(ﾒｲﾝ) '!J241</f>
        <v>0</v>
      </c>
      <c r="K252" s="257">
        <f>'102期6月実績確認ﾒｲﾝ (3)'!K251-'102期6月(ﾒｲﾝ) '!K241</f>
        <v>0</v>
      </c>
      <c r="L252" s="257">
        <f>'102期6月実績確認ﾒｲﾝ (3)'!L251-'102期6月(ﾒｲﾝ) '!L241</f>
        <v>0</v>
      </c>
      <c r="M252" s="257">
        <f>'102期6月実績確認ﾒｲﾝ (3)'!M251-'102期6月(ﾒｲﾝ) '!M241</f>
        <v>0</v>
      </c>
      <c r="N252" s="257">
        <f>'102期6月実績確認ﾒｲﾝ (3)'!N251-'102期6月(ﾒｲﾝ) '!N241</f>
        <v>0</v>
      </c>
      <c r="O252" s="257">
        <f>'102期6月実績確認ﾒｲﾝ (3)'!O251-'102期6月(ﾒｲﾝ) '!O241</f>
        <v>0</v>
      </c>
      <c r="P252" s="257">
        <f>'102期6月実績確認ﾒｲﾝ (3)'!P251-'102期6月(ﾒｲﾝ) '!P241</f>
        <v>0</v>
      </c>
      <c r="Q252" s="257">
        <f>'102期6月実績確認ﾒｲﾝ (3)'!Q251-'102期6月(ﾒｲﾝ) '!Q241</f>
        <v>0</v>
      </c>
      <c r="R252" s="257">
        <f>'102期6月実績確認ﾒｲﾝ (3)'!R251-'102期6月(ﾒｲﾝ) '!R241</f>
        <v>0</v>
      </c>
      <c r="S252" s="257">
        <f>'102期6月実績確認ﾒｲﾝ (3)'!S251-'102期6月(ﾒｲﾝ) '!S241</f>
        <v>0</v>
      </c>
      <c r="T252" s="257">
        <f>'102期6月実績確認ﾒｲﾝ (3)'!T251-'102期6月(ﾒｲﾝ) '!T241</f>
        <v>0</v>
      </c>
      <c r="U252" s="257">
        <f>'102期6月実績確認ﾒｲﾝ (3)'!U251-'102期6月(ﾒｲﾝ) '!U241</f>
        <v>0</v>
      </c>
      <c r="V252" s="257">
        <f>'102期6月実績確認ﾒｲﾝ (3)'!V251-'102期6月(ﾒｲﾝ) '!V241</f>
        <v>0</v>
      </c>
      <c r="W252" s="257">
        <f>'102期6月実績確認ﾒｲﾝ (3)'!W251-'102期6月(ﾒｲﾝ) '!W241</f>
        <v>0</v>
      </c>
      <c r="X252" s="257">
        <f>'102期6月実績確認ﾒｲﾝ (3)'!X251-'102期6月(ﾒｲﾝ) '!X241</f>
        <v>0</v>
      </c>
      <c r="Y252" s="257">
        <f>'102期6月実績確認ﾒｲﾝ (3)'!Y251-'102期6月(ﾒｲﾝ) '!Y241</f>
        <v>0</v>
      </c>
      <c r="Z252" s="257">
        <f>'102期6月実績確認ﾒｲﾝ (3)'!Z251-'102期6月(ﾒｲﾝ) '!Z241</f>
        <v>0</v>
      </c>
      <c r="AA252" s="257">
        <f>'102期6月実績確認ﾒｲﾝ (3)'!AA251-'102期6月(ﾒｲﾝ) '!AA241</f>
        <v>0</v>
      </c>
      <c r="AB252" s="257">
        <f>'102期6月実績確認ﾒｲﾝ (3)'!AB251-'102期6月(ﾒｲﾝ) '!AB241</f>
        <v>0</v>
      </c>
      <c r="AC252" s="257">
        <f>'102期6月実績確認ﾒｲﾝ (3)'!AC251-'102期6月(ﾒｲﾝ) '!AC241</f>
        <v>0</v>
      </c>
      <c r="AD252" s="257">
        <f>'102期6月実績確認ﾒｲﾝ (3)'!AD251-'102期6月(ﾒｲﾝ) '!AD241</f>
        <v>0</v>
      </c>
      <c r="AE252" s="257">
        <f>'102期6月実績確認ﾒｲﾝ (3)'!AE251-'102期6月(ﾒｲﾝ) '!AE241</f>
        <v>0</v>
      </c>
      <c r="AF252" s="257">
        <f>'102期6月実績確認ﾒｲﾝ (3)'!AF251-'102期6月(ﾒｲﾝ) '!AF241</f>
        <v>0</v>
      </c>
      <c r="AG252" s="257">
        <f>'102期6月実績確認ﾒｲﾝ (3)'!AG251-'102期6月(ﾒｲﾝ) '!AG241</f>
        <v>0</v>
      </c>
      <c r="AH252" s="257">
        <f>'102期6月実績確認ﾒｲﾝ (3)'!AH251-'102期6月(ﾒｲﾝ) '!AH241</f>
        <v>0</v>
      </c>
      <c r="AI252" s="257">
        <f>'102期6月実績確認ﾒｲﾝ (3)'!AI251-'102期6月(ﾒｲﾝ) '!AI241</f>
        <v>0</v>
      </c>
      <c r="AJ252" s="257">
        <f>'102期6月実績確認ﾒｲﾝ (3)'!AJ251-'102期6月(ﾒｲﾝ) '!AJ241</f>
        <v>0</v>
      </c>
      <c r="AK252" s="428">
        <f>SUM(F252:AJ252)</f>
        <v>0</v>
      </c>
      <c r="AL252" s="433"/>
      <c r="AM252" s="433"/>
      <c r="AN252" s="422"/>
      <c r="AO252" s="227"/>
      <c r="AP252" s="42"/>
      <c r="AQ252" s="430"/>
      <c r="AR252" s="431"/>
      <c r="AT252" s="248"/>
      <c r="AU252" s="60"/>
      <c r="AV252" s="60"/>
      <c r="AW252" s="60"/>
      <c r="AX252" s="60"/>
    </row>
    <row r="253" spans="1:56" ht="18.75" customHeight="1">
      <c r="A253" s="9">
        <v>0</v>
      </c>
      <c r="B253" s="23">
        <f>B251</f>
        <v>0</v>
      </c>
      <c r="C253" s="146" t="s">
        <v>15</v>
      </c>
      <c r="D253" s="147">
        <v>0.05</v>
      </c>
      <c r="E253" s="80"/>
      <c r="F253" s="337">
        <f t="shared" ref="F253:AJ253" si="170">ROUND(F251*$D253,0)</f>
        <v>0</v>
      </c>
      <c r="G253" s="337">
        <f t="shared" si="170"/>
        <v>0</v>
      </c>
      <c r="H253" s="337">
        <f t="shared" si="170"/>
        <v>0</v>
      </c>
      <c r="I253" s="337">
        <f t="shared" si="170"/>
        <v>0</v>
      </c>
      <c r="J253" s="337">
        <f t="shared" si="170"/>
        <v>0</v>
      </c>
      <c r="K253" s="337">
        <f t="shared" si="170"/>
        <v>0</v>
      </c>
      <c r="L253" s="337">
        <f t="shared" si="170"/>
        <v>0</v>
      </c>
      <c r="M253" s="337">
        <f t="shared" si="170"/>
        <v>0</v>
      </c>
      <c r="N253" s="337">
        <f t="shared" si="170"/>
        <v>0</v>
      </c>
      <c r="O253" s="337">
        <f t="shared" si="170"/>
        <v>0</v>
      </c>
      <c r="P253" s="337">
        <f t="shared" si="170"/>
        <v>0</v>
      </c>
      <c r="Q253" s="337">
        <f t="shared" si="170"/>
        <v>0</v>
      </c>
      <c r="R253" s="337">
        <f t="shared" si="170"/>
        <v>0</v>
      </c>
      <c r="S253" s="337">
        <f t="shared" si="170"/>
        <v>0</v>
      </c>
      <c r="T253" s="337">
        <f t="shared" si="170"/>
        <v>0</v>
      </c>
      <c r="U253" s="337">
        <f t="shared" si="170"/>
        <v>0</v>
      </c>
      <c r="V253" s="337">
        <f t="shared" si="170"/>
        <v>0</v>
      </c>
      <c r="W253" s="337">
        <f t="shared" si="170"/>
        <v>0</v>
      </c>
      <c r="X253" s="337">
        <f t="shared" si="170"/>
        <v>0</v>
      </c>
      <c r="Y253" s="337">
        <f t="shared" si="170"/>
        <v>0</v>
      </c>
      <c r="Z253" s="337">
        <f t="shared" si="170"/>
        <v>0</v>
      </c>
      <c r="AA253" s="337">
        <f t="shared" si="170"/>
        <v>0</v>
      </c>
      <c r="AB253" s="337">
        <f t="shared" si="170"/>
        <v>0</v>
      </c>
      <c r="AC253" s="337">
        <f t="shared" si="170"/>
        <v>0</v>
      </c>
      <c r="AD253" s="337">
        <f t="shared" si="170"/>
        <v>0</v>
      </c>
      <c r="AE253" s="337">
        <f t="shared" si="170"/>
        <v>0</v>
      </c>
      <c r="AF253" s="337">
        <f t="shared" si="170"/>
        <v>0</v>
      </c>
      <c r="AG253" s="337">
        <f t="shared" si="170"/>
        <v>0</v>
      </c>
      <c r="AH253" s="337">
        <f t="shared" si="170"/>
        <v>0</v>
      </c>
      <c r="AI253" s="337">
        <f t="shared" si="170"/>
        <v>0</v>
      </c>
      <c r="AJ253" s="337">
        <f t="shared" si="170"/>
        <v>0</v>
      </c>
      <c r="AK253" s="128">
        <f>SUM(F253:AJ253)</f>
        <v>0</v>
      </c>
      <c r="AL253" s="32"/>
      <c r="AM253" s="32"/>
      <c r="AO253" s="227">
        <v>0</v>
      </c>
      <c r="AP253" s="42" t="str">
        <f>AP251</f>
        <v>ＭＫＳ</v>
      </c>
      <c r="AQ253" s="17" t="str">
        <f t="shared" si="142"/>
        <v>一次漏れ数</v>
      </c>
      <c r="AR253" s="45">
        <f t="shared" si="140"/>
        <v>0</v>
      </c>
      <c r="AT253" s="246" t="s">
        <v>60</v>
      </c>
      <c r="AU253" s="60"/>
      <c r="AV253" s="60"/>
      <c r="AW253" s="60"/>
      <c r="AX253" s="60"/>
    </row>
    <row r="254" spans="1:56" ht="18.75" customHeight="1">
      <c r="A254" s="9">
        <v>0</v>
      </c>
      <c r="B254" s="23">
        <f>B253</f>
        <v>0</v>
      </c>
      <c r="C254" s="148" t="s">
        <v>16</v>
      </c>
      <c r="D254" s="149"/>
      <c r="E254" s="66"/>
      <c r="F254" s="339">
        <f t="shared" ref="F254:AJ254" si="171">E254+F253-F255</f>
        <v>0</v>
      </c>
      <c r="G254" s="339">
        <f t="shared" si="171"/>
        <v>0</v>
      </c>
      <c r="H254" s="339">
        <f t="shared" si="171"/>
        <v>0</v>
      </c>
      <c r="I254" s="339">
        <f t="shared" si="171"/>
        <v>0</v>
      </c>
      <c r="J254" s="339">
        <f t="shared" si="171"/>
        <v>0</v>
      </c>
      <c r="K254" s="339">
        <f t="shared" si="171"/>
        <v>0</v>
      </c>
      <c r="L254" s="339">
        <f t="shared" si="171"/>
        <v>0</v>
      </c>
      <c r="M254" s="339">
        <f t="shared" si="171"/>
        <v>0</v>
      </c>
      <c r="N254" s="339">
        <f t="shared" si="171"/>
        <v>0</v>
      </c>
      <c r="O254" s="339">
        <f t="shared" si="171"/>
        <v>0</v>
      </c>
      <c r="P254" s="339">
        <f t="shared" si="171"/>
        <v>0</v>
      </c>
      <c r="Q254" s="339">
        <f t="shared" si="171"/>
        <v>0</v>
      </c>
      <c r="R254" s="339">
        <f t="shared" si="171"/>
        <v>0</v>
      </c>
      <c r="S254" s="339">
        <f t="shared" si="171"/>
        <v>0</v>
      </c>
      <c r="T254" s="339">
        <f t="shared" si="171"/>
        <v>0</v>
      </c>
      <c r="U254" s="339">
        <f t="shared" si="171"/>
        <v>0</v>
      </c>
      <c r="V254" s="339">
        <f t="shared" si="171"/>
        <v>0</v>
      </c>
      <c r="W254" s="339">
        <f t="shared" si="171"/>
        <v>0</v>
      </c>
      <c r="X254" s="339">
        <f t="shared" si="171"/>
        <v>0</v>
      </c>
      <c r="Y254" s="339">
        <f t="shared" si="171"/>
        <v>0</v>
      </c>
      <c r="Z254" s="339">
        <f t="shared" si="171"/>
        <v>0</v>
      </c>
      <c r="AA254" s="339">
        <f t="shared" si="171"/>
        <v>0</v>
      </c>
      <c r="AB254" s="339">
        <f t="shared" si="171"/>
        <v>0</v>
      </c>
      <c r="AC254" s="339">
        <f t="shared" si="171"/>
        <v>0</v>
      </c>
      <c r="AD254" s="339">
        <f t="shared" si="171"/>
        <v>0</v>
      </c>
      <c r="AE254" s="339">
        <f t="shared" si="171"/>
        <v>0</v>
      </c>
      <c r="AF254" s="339">
        <f t="shared" si="171"/>
        <v>0</v>
      </c>
      <c r="AG254" s="339">
        <f t="shared" si="171"/>
        <v>0</v>
      </c>
      <c r="AH254" s="339">
        <f t="shared" si="171"/>
        <v>0</v>
      </c>
      <c r="AI254" s="339">
        <f t="shared" si="171"/>
        <v>0</v>
      </c>
      <c r="AJ254" s="339">
        <f t="shared" si="171"/>
        <v>0</v>
      </c>
      <c r="AK254" s="129">
        <f>AJ254</f>
        <v>0</v>
      </c>
      <c r="AL254" s="32"/>
      <c r="AM254" s="32"/>
      <c r="AO254" s="227">
        <v>0</v>
      </c>
      <c r="AP254" s="42" t="str">
        <f t="shared" si="169"/>
        <v>ＭＫＳ</v>
      </c>
      <c r="AQ254" s="18" t="str">
        <f t="shared" si="142"/>
        <v>一次漏れ在庫</v>
      </c>
      <c r="AR254" s="46">
        <f t="shared" si="140"/>
        <v>0</v>
      </c>
      <c r="AT254" s="246" t="s">
        <v>60</v>
      </c>
      <c r="AU254" s="60"/>
      <c r="AV254" s="60"/>
      <c r="AW254" s="60"/>
      <c r="AX254" s="60"/>
    </row>
    <row r="255" spans="1:56" ht="18.75" customHeight="1">
      <c r="A255" s="9">
        <v>0</v>
      </c>
      <c r="B255" s="23">
        <f>B254</f>
        <v>0</v>
      </c>
      <c r="C255" s="148" t="s">
        <v>17</v>
      </c>
      <c r="D255" s="149"/>
      <c r="E255" s="80"/>
      <c r="F255" s="339"/>
      <c r="G255" s="339"/>
      <c r="H255" s="339"/>
      <c r="I255" s="339"/>
      <c r="J255" s="339"/>
      <c r="K255" s="339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  <c r="AA255" s="339"/>
      <c r="AB255" s="339"/>
      <c r="AC255" s="339"/>
      <c r="AD255" s="339"/>
      <c r="AE255" s="339"/>
      <c r="AF255" s="339"/>
      <c r="AG255" s="339"/>
      <c r="AH255" s="339"/>
      <c r="AI255" s="339"/>
      <c r="AJ255" s="339"/>
      <c r="AK255" s="129">
        <f>SUM(F255:AJ255)</f>
        <v>0</v>
      </c>
      <c r="AL255" s="32"/>
      <c r="AM255" s="32"/>
      <c r="AO255" s="227">
        <v>0</v>
      </c>
      <c r="AP255" s="42" t="str">
        <f t="shared" si="169"/>
        <v>ＭＫＳ</v>
      </c>
      <c r="AQ255" s="18" t="str">
        <f t="shared" si="142"/>
        <v>二次圧検計画</v>
      </c>
      <c r="AR255" s="46">
        <f t="shared" si="140"/>
        <v>0</v>
      </c>
      <c r="AT255" s="246" t="s">
        <v>60</v>
      </c>
      <c r="AU255" s="60"/>
      <c r="AV255" s="60"/>
      <c r="AW255" s="60"/>
      <c r="AX255" s="60"/>
    </row>
    <row r="256" spans="1:56" ht="18.75" customHeight="1">
      <c r="A256" s="9">
        <v>0</v>
      </c>
      <c r="B256" s="23">
        <f>B255</f>
        <v>0</v>
      </c>
      <c r="C256" s="150" t="s">
        <v>18</v>
      </c>
      <c r="D256" s="151">
        <v>0.5</v>
      </c>
      <c r="E256" s="81"/>
      <c r="F256" s="341">
        <f t="shared" ref="F256:AJ256" si="172">ROUND(F255*$D256,0)</f>
        <v>0</v>
      </c>
      <c r="G256" s="341">
        <f t="shared" si="172"/>
        <v>0</v>
      </c>
      <c r="H256" s="341">
        <f t="shared" si="172"/>
        <v>0</v>
      </c>
      <c r="I256" s="341">
        <f t="shared" si="172"/>
        <v>0</v>
      </c>
      <c r="J256" s="341">
        <f t="shared" si="172"/>
        <v>0</v>
      </c>
      <c r="K256" s="341">
        <f t="shared" si="172"/>
        <v>0</v>
      </c>
      <c r="L256" s="341">
        <f t="shared" si="172"/>
        <v>0</v>
      </c>
      <c r="M256" s="341">
        <f t="shared" si="172"/>
        <v>0</v>
      </c>
      <c r="N256" s="341">
        <f t="shared" si="172"/>
        <v>0</v>
      </c>
      <c r="O256" s="341">
        <f t="shared" si="172"/>
        <v>0</v>
      </c>
      <c r="P256" s="341">
        <f t="shared" si="172"/>
        <v>0</v>
      </c>
      <c r="Q256" s="341">
        <f t="shared" si="172"/>
        <v>0</v>
      </c>
      <c r="R256" s="341">
        <f t="shared" si="172"/>
        <v>0</v>
      </c>
      <c r="S256" s="341">
        <f t="shared" si="172"/>
        <v>0</v>
      </c>
      <c r="T256" s="341">
        <f t="shared" si="172"/>
        <v>0</v>
      </c>
      <c r="U256" s="341">
        <f t="shared" si="172"/>
        <v>0</v>
      </c>
      <c r="V256" s="341">
        <f t="shared" si="172"/>
        <v>0</v>
      </c>
      <c r="W256" s="341">
        <f t="shared" si="172"/>
        <v>0</v>
      </c>
      <c r="X256" s="341">
        <f t="shared" si="172"/>
        <v>0</v>
      </c>
      <c r="Y256" s="341">
        <f t="shared" si="172"/>
        <v>0</v>
      </c>
      <c r="Z256" s="341">
        <f t="shared" si="172"/>
        <v>0</v>
      </c>
      <c r="AA256" s="341">
        <f t="shared" si="172"/>
        <v>0</v>
      </c>
      <c r="AB256" s="341">
        <f t="shared" si="172"/>
        <v>0</v>
      </c>
      <c r="AC256" s="341">
        <f t="shared" si="172"/>
        <v>0</v>
      </c>
      <c r="AD256" s="341">
        <f t="shared" si="172"/>
        <v>0</v>
      </c>
      <c r="AE256" s="341">
        <f t="shared" si="172"/>
        <v>0</v>
      </c>
      <c r="AF256" s="341">
        <f t="shared" si="172"/>
        <v>0</v>
      </c>
      <c r="AG256" s="341">
        <f t="shared" si="172"/>
        <v>0</v>
      </c>
      <c r="AH256" s="341">
        <f t="shared" si="172"/>
        <v>0</v>
      </c>
      <c r="AI256" s="341">
        <f t="shared" si="172"/>
        <v>0</v>
      </c>
      <c r="AJ256" s="341">
        <f t="shared" si="172"/>
        <v>0</v>
      </c>
      <c r="AK256" s="130">
        <f>SUM(F256:AJ256)</f>
        <v>0</v>
      </c>
      <c r="AL256" s="32"/>
      <c r="AM256" s="32"/>
      <c r="AO256" s="227">
        <v>0</v>
      </c>
      <c r="AP256" s="42" t="str">
        <f t="shared" si="169"/>
        <v>ＭＫＳ</v>
      </c>
      <c r="AQ256" s="14" t="str">
        <f t="shared" si="142"/>
        <v>二次漏れ数（廃却）</v>
      </c>
      <c r="AR256" s="47">
        <f t="shared" si="140"/>
        <v>0</v>
      </c>
      <c r="AT256" s="246" t="s">
        <v>60</v>
      </c>
      <c r="AU256" s="60"/>
      <c r="AV256" s="60"/>
      <c r="AW256" s="60"/>
      <c r="AX256" s="60"/>
    </row>
    <row r="257" spans="1:56" ht="18.75" customHeight="1">
      <c r="A257" s="9">
        <v>1</v>
      </c>
      <c r="B257" s="23">
        <f>B256</f>
        <v>0</v>
      </c>
      <c r="C257" s="135" t="s">
        <v>156</v>
      </c>
      <c r="D257" s="136">
        <f>1-D253</f>
        <v>0.95</v>
      </c>
      <c r="E257" s="90"/>
      <c r="F257" s="174"/>
      <c r="G257" s="174"/>
      <c r="H257" s="174"/>
      <c r="I257" s="174"/>
      <c r="J257" s="174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  <c r="AA257" s="174"/>
      <c r="AB257" s="174"/>
      <c r="AC257" s="174"/>
      <c r="AD257" s="174"/>
      <c r="AE257" s="174"/>
      <c r="AF257" s="174"/>
      <c r="AG257" s="174"/>
      <c r="AH257" s="174"/>
      <c r="AI257" s="174"/>
      <c r="AJ257" s="174"/>
      <c r="AK257" s="117">
        <f>SUM(E257:AJ257)</f>
        <v>0</v>
      </c>
      <c r="AL257" s="82">
        <f>ROUNDUP(AY257*1.1,0)</f>
        <v>3684</v>
      </c>
      <c r="AM257" s="82">
        <f>ROUNDUP(AZ257*1.1,0)</f>
        <v>4070</v>
      </c>
      <c r="AN257" s="211"/>
      <c r="AO257" s="227">
        <v>0</v>
      </c>
      <c r="AP257" s="42" t="str">
        <f t="shared" si="169"/>
        <v>ＭＫＳ</v>
      </c>
      <c r="AQ257" s="11" t="str">
        <f t="shared" si="142"/>
        <v>Ｌ３加工実績</v>
      </c>
      <c r="AR257" s="48">
        <f t="shared" si="140"/>
        <v>0</v>
      </c>
      <c r="AT257" s="248" t="s">
        <v>61</v>
      </c>
      <c r="AU257" s="60"/>
      <c r="AV257" s="60"/>
      <c r="AW257" s="60"/>
      <c r="AX257" s="60"/>
      <c r="AY257" s="12">
        <f>AY390</f>
        <v>3349</v>
      </c>
      <c r="AZ257" s="12">
        <f>AZ390</f>
        <v>3700</v>
      </c>
    </row>
    <row r="258" spans="1:56" ht="18.75" customHeight="1">
      <c r="A258" s="9"/>
      <c r="B258" s="23"/>
      <c r="C258" s="425" t="s">
        <v>155</v>
      </c>
      <c r="D258" s="426"/>
      <c r="E258" s="427"/>
      <c r="F258" s="257">
        <f>'102期6月実績確認ﾒｲﾝ (3)'!F257-'102期6月(ﾒｲﾝ) '!F246</f>
        <v>0</v>
      </c>
      <c r="G258" s="257">
        <f>'102期6月実績確認ﾒｲﾝ (3)'!G257-'102期6月(ﾒｲﾝ) '!G246</f>
        <v>0</v>
      </c>
      <c r="H258" s="257">
        <f>'102期6月実績確認ﾒｲﾝ (3)'!H257-'102期6月(ﾒｲﾝ) '!H246</f>
        <v>0</v>
      </c>
      <c r="I258" s="257">
        <f>'102期6月実績確認ﾒｲﾝ (3)'!I257-'102期6月(ﾒｲﾝ) '!I246</f>
        <v>0</v>
      </c>
      <c r="J258" s="257">
        <f>'102期6月実績確認ﾒｲﾝ (3)'!J257-'102期6月(ﾒｲﾝ) '!J246</f>
        <v>0</v>
      </c>
      <c r="K258" s="257">
        <f>'102期6月実績確認ﾒｲﾝ (3)'!K257-'102期6月(ﾒｲﾝ) '!K246</f>
        <v>0</v>
      </c>
      <c r="L258" s="257">
        <f>'102期6月実績確認ﾒｲﾝ (3)'!L257-'102期6月(ﾒｲﾝ) '!L246</f>
        <v>0</v>
      </c>
      <c r="M258" s="257">
        <f>'102期6月実績確認ﾒｲﾝ (3)'!M257-'102期6月(ﾒｲﾝ) '!M246</f>
        <v>0</v>
      </c>
      <c r="N258" s="257">
        <f>'102期6月実績確認ﾒｲﾝ (3)'!N257-'102期6月(ﾒｲﾝ) '!N246</f>
        <v>0</v>
      </c>
      <c r="O258" s="257">
        <f>'102期6月実績確認ﾒｲﾝ (3)'!O257-'102期6月(ﾒｲﾝ) '!O246</f>
        <v>0</v>
      </c>
      <c r="P258" s="257">
        <f>'102期6月実績確認ﾒｲﾝ (3)'!P257-'102期6月(ﾒｲﾝ) '!P246</f>
        <v>0</v>
      </c>
      <c r="Q258" s="257">
        <f>'102期6月実績確認ﾒｲﾝ (3)'!Q257-'102期6月(ﾒｲﾝ) '!Q246</f>
        <v>0</v>
      </c>
      <c r="R258" s="257">
        <f>'102期6月実績確認ﾒｲﾝ (3)'!R257-'102期6月(ﾒｲﾝ) '!R246</f>
        <v>0</v>
      </c>
      <c r="S258" s="257">
        <f>'102期6月実績確認ﾒｲﾝ (3)'!S257-'102期6月(ﾒｲﾝ) '!S246</f>
        <v>0</v>
      </c>
      <c r="T258" s="257">
        <f>'102期6月実績確認ﾒｲﾝ (3)'!T257-'102期6月(ﾒｲﾝ) '!T246</f>
        <v>0</v>
      </c>
      <c r="U258" s="257">
        <f>'102期6月実績確認ﾒｲﾝ (3)'!U257-'102期6月(ﾒｲﾝ) '!U246</f>
        <v>0</v>
      </c>
      <c r="V258" s="257">
        <f>'102期6月実績確認ﾒｲﾝ (3)'!V257-'102期6月(ﾒｲﾝ) '!V246</f>
        <v>0</v>
      </c>
      <c r="W258" s="257">
        <f>'102期6月実績確認ﾒｲﾝ (3)'!W257-'102期6月(ﾒｲﾝ) '!W246</f>
        <v>0</v>
      </c>
      <c r="X258" s="257">
        <f>'102期6月実績確認ﾒｲﾝ (3)'!X257-'102期6月(ﾒｲﾝ) '!X246</f>
        <v>0</v>
      </c>
      <c r="Y258" s="257">
        <f>'102期6月実績確認ﾒｲﾝ (3)'!Y257-'102期6月(ﾒｲﾝ) '!Y246</f>
        <v>0</v>
      </c>
      <c r="Z258" s="257">
        <f>'102期6月実績確認ﾒｲﾝ (3)'!Z257-'102期6月(ﾒｲﾝ) '!Z246</f>
        <v>0</v>
      </c>
      <c r="AA258" s="257">
        <f>'102期6月実績確認ﾒｲﾝ (3)'!AA257-'102期6月(ﾒｲﾝ) '!AA246</f>
        <v>0</v>
      </c>
      <c r="AB258" s="257">
        <f>'102期6月実績確認ﾒｲﾝ (3)'!AB257-'102期6月(ﾒｲﾝ) '!AB246</f>
        <v>0</v>
      </c>
      <c r="AC258" s="257">
        <f>'102期6月実績確認ﾒｲﾝ (3)'!AC257-'102期6月(ﾒｲﾝ) '!AC246</f>
        <v>0</v>
      </c>
      <c r="AD258" s="257">
        <f>'102期6月実績確認ﾒｲﾝ (3)'!AD257-'102期6月(ﾒｲﾝ) '!AD246</f>
        <v>0</v>
      </c>
      <c r="AE258" s="257">
        <f>'102期6月実績確認ﾒｲﾝ (3)'!AE257-'102期6月(ﾒｲﾝ) '!AE246</f>
        <v>0</v>
      </c>
      <c r="AF258" s="257">
        <f>'102期6月実績確認ﾒｲﾝ (3)'!AF257-'102期6月(ﾒｲﾝ) '!AF246</f>
        <v>0</v>
      </c>
      <c r="AG258" s="257">
        <f>'102期6月実績確認ﾒｲﾝ (3)'!AG257-'102期6月(ﾒｲﾝ) '!AG246</f>
        <v>0</v>
      </c>
      <c r="AH258" s="257">
        <f>'102期6月実績確認ﾒｲﾝ (3)'!AH257-'102期6月(ﾒｲﾝ) '!AH246</f>
        <v>0</v>
      </c>
      <c r="AI258" s="257">
        <f>'102期6月実績確認ﾒｲﾝ (3)'!AI257-'102期6月(ﾒｲﾝ) '!AI246</f>
        <v>0</v>
      </c>
      <c r="AJ258" s="257">
        <f>'102期6月実績確認ﾒｲﾝ (3)'!AJ257-'102期6月(ﾒｲﾝ) '!AJ246</f>
        <v>0</v>
      </c>
      <c r="AK258" s="428">
        <f>SUM(F258:AJ258)</f>
        <v>0</v>
      </c>
      <c r="AL258" s="432"/>
      <c r="AM258" s="432"/>
      <c r="AN258" s="422"/>
      <c r="AO258" s="227"/>
      <c r="AP258" s="42"/>
      <c r="AQ258" s="11"/>
      <c r="AR258" s="48"/>
      <c r="AT258" s="248"/>
      <c r="AU258" s="60"/>
      <c r="AV258" s="60"/>
      <c r="AW258" s="60"/>
      <c r="AX258" s="60"/>
      <c r="AY258" s="12"/>
      <c r="AZ258" s="12"/>
    </row>
    <row r="259" spans="1:56" ht="18.75" customHeight="1">
      <c r="A259" s="9">
        <v>1</v>
      </c>
      <c r="B259" s="25" t="s">
        <v>136</v>
      </c>
      <c r="C259" s="109" t="s">
        <v>20</v>
      </c>
      <c r="D259" s="109"/>
      <c r="E259" s="77"/>
      <c r="F259" s="178">
        <f>'102期6月(ﾒｲﾝ) '!F247</f>
        <v>0</v>
      </c>
      <c r="G259" s="178">
        <f>'102期6月(ﾒｲﾝ) '!G247</f>
        <v>0</v>
      </c>
      <c r="H259" s="178">
        <f>'102期6月(ﾒｲﾝ) '!H247</f>
        <v>0</v>
      </c>
      <c r="I259" s="178">
        <f>'102期6月(ﾒｲﾝ) '!I247</f>
        <v>0</v>
      </c>
      <c r="J259" s="178">
        <f>'102期6月(ﾒｲﾝ) '!J247</f>
        <v>0</v>
      </c>
      <c r="K259" s="178">
        <f>'102期6月(ﾒｲﾝ) '!K247</f>
        <v>0</v>
      </c>
      <c r="L259" s="178">
        <f>'102期6月(ﾒｲﾝ) '!L247</f>
        <v>0</v>
      </c>
      <c r="M259" s="178">
        <f>'102期6月(ﾒｲﾝ) '!M247</f>
        <v>0</v>
      </c>
      <c r="N259" s="178">
        <f>'102期6月(ﾒｲﾝ) '!N247</f>
        <v>0</v>
      </c>
      <c r="O259" s="178">
        <f>'102期6月(ﾒｲﾝ) '!O247</f>
        <v>0</v>
      </c>
      <c r="P259" s="178">
        <f>'102期6月(ﾒｲﾝ) '!P247</f>
        <v>0</v>
      </c>
      <c r="Q259" s="178">
        <f>'102期6月(ﾒｲﾝ) '!Q247</f>
        <v>0</v>
      </c>
      <c r="R259" s="178">
        <f>'102期6月(ﾒｲﾝ) '!R247</f>
        <v>0</v>
      </c>
      <c r="S259" s="178">
        <f>'102期6月(ﾒｲﾝ) '!S247</f>
        <v>0</v>
      </c>
      <c r="T259" s="178">
        <f>'102期6月(ﾒｲﾝ) '!T247</f>
        <v>0</v>
      </c>
      <c r="U259" s="178">
        <f>'102期6月(ﾒｲﾝ) '!U247</f>
        <v>0</v>
      </c>
      <c r="V259" s="178">
        <f>'102期6月(ﾒｲﾝ) '!V247</f>
        <v>0</v>
      </c>
      <c r="W259" s="178">
        <f>'102期6月(ﾒｲﾝ) '!W247</f>
        <v>0</v>
      </c>
      <c r="X259" s="178">
        <f>'102期6月(ﾒｲﾝ) '!X247</f>
        <v>0</v>
      </c>
      <c r="Y259" s="178">
        <f>'102期6月(ﾒｲﾝ) '!Y247</f>
        <v>0</v>
      </c>
      <c r="Z259" s="178">
        <f>'102期6月(ﾒｲﾝ) '!Z247</f>
        <v>0</v>
      </c>
      <c r="AA259" s="178">
        <f>'102期6月(ﾒｲﾝ) '!AA247</f>
        <v>0</v>
      </c>
      <c r="AB259" s="178">
        <f>'102期6月(ﾒｲﾝ) '!AB247</f>
        <v>0</v>
      </c>
      <c r="AC259" s="178">
        <f>'102期6月(ﾒｲﾝ) '!AC247</f>
        <v>0</v>
      </c>
      <c r="AD259" s="178">
        <f>'102期6月(ﾒｲﾝ) '!AD247</f>
        <v>0</v>
      </c>
      <c r="AE259" s="178">
        <f>'102期6月(ﾒｲﾝ) '!AE247</f>
        <v>0</v>
      </c>
      <c r="AF259" s="178">
        <f>'102期6月(ﾒｲﾝ) '!AF247</f>
        <v>0</v>
      </c>
      <c r="AG259" s="178">
        <f>'102期6月(ﾒｲﾝ) '!AG247</f>
        <v>0</v>
      </c>
      <c r="AH259" s="178">
        <f>'102期6月(ﾒｲﾝ) '!AH247</f>
        <v>0</v>
      </c>
      <c r="AI259" s="178">
        <f>'102期6月(ﾒｲﾝ) '!AI247</f>
        <v>0</v>
      </c>
      <c r="AJ259" s="178">
        <f>'102期6月(ﾒｲﾝ) '!AJ247</f>
        <v>0</v>
      </c>
      <c r="AK259" s="104">
        <f>SUM(F259:AJ259)</f>
        <v>0</v>
      </c>
      <c r="AL259" s="112"/>
      <c r="AM259" s="112"/>
      <c r="AN259" s="207"/>
      <c r="AO259" s="227">
        <v>0</v>
      </c>
      <c r="AP259" s="42" t="str">
        <f>AP257</f>
        <v>ＭＫＳ</v>
      </c>
      <c r="AQ259" s="19" t="str">
        <f t="shared" si="142"/>
        <v>組立計画</v>
      </c>
      <c r="AR259" s="49">
        <f t="shared" si="140"/>
        <v>0</v>
      </c>
      <c r="AT259" s="63" t="s">
        <v>62</v>
      </c>
      <c r="AU259" s="60"/>
      <c r="AV259" s="60"/>
      <c r="AW259" s="60"/>
      <c r="AX259" s="60"/>
    </row>
    <row r="260" spans="1:56" ht="18.75" customHeight="1">
      <c r="A260" s="9">
        <v>1</v>
      </c>
      <c r="B260" s="25"/>
      <c r="C260" s="111" t="s">
        <v>66</v>
      </c>
      <c r="D260" s="111"/>
      <c r="E260" s="74"/>
      <c r="F260" s="189"/>
      <c r="G260" s="189"/>
      <c r="H260" s="189"/>
      <c r="I260" s="189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07">
        <f>SUM(F260:AJ260)</f>
        <v>0</v>
      </c>
      <c r="AL260" s="75"/>
      <c r="AM260" s="75"/>
      <c r="AN260" s="207"/>
      <c r="AO260" s="227">
        <v>0</v>
      </c>
      <c r="AP260" s="42" t="str">
        <f t="shared" si="169"/>
        <v>ＭＫＳ</v>
      </c>
      <c r="AQ260" s="20" t="str">
        <f t="shared" si="142"/>
        <v>ＳＰ</v>
      </c>
      <c r="AR260" s="50">
        <f t="shared" si="140"/>
        <v>0</v>
      </c>
      <c r="AT260" s="63" t="s">
        <v>62</v>
      </c>
      <c r="AU260" s="60"/>
      <c r="AV260" s="60"/>
      <c r="AW260" s="60"/>
      <c r="AX260" s="60"/>
    </row>
    <row r="261" spans="1:56" ht="18.75" customHeight="1">
      <c r="A261" s="9">
        <v>1</v>
      </c>
      <c r="B261" s="13" t="s">
        <v>129</v>
      </c>
      <c r="C261" s="152" t="s">
        <v>21</v>
      </c>
      <c r="D261" s="152"/>
      <c r="E261" s="67"/>
      <c r="F261" s="329">
        <f t="shared" ref="F261:AJ261" si="173">SUBTOTAL(9,L259:L260)</f>
        <v>0</v>
      </c>
      <c r="G261" s="329">
        <f t="shared" si="173"/>
        <v>0</v>
      </c>
      <c r="H261" s="329">
        <f t="shared" si="173"/>
        <v>0</v>
      </c>
      <c r="I261" s="329">
        <f t="shared" si="173"/>
        <v>0</v>
      </c>
      <c r="J261" s="329">
        <f t="shared" si="173"/>
        <v>0</v>
      </c>
      <c r="K261" s="329">
        <f t="shared" si="173"/>
        <v>0</v>
      </c>
      <c r="L261" s="329">
        <f t="shared" si="173"/>
        <v>0</v>
      </c>
      <c r="M261" s="329">
        <f t="shared" si="173"/>
        <v>0</v>
      </c>
      <c r="N261" s="329">
        <f t="shared" si="173"/>
        <v>0</v>
      </c>
      <c r="O261" s="329">
        <f t="shared" si="173"/>
        <v>0</v>
      </c>
      <c r="P261" s="329">
        <f t="shared" si="173"/>
        <v>0</v>
      </c>
      <c r="Q261" s="329">
        <f t="shared" si="173"/>
        <v>0</v>
      </c>
      <c r="R261" s="329">
        <f t="shared" si="173"/>
        <v>0</v>
      </c>
      <c r="S261" s="329">
        <f t="shared" si="173"/>
        <v>0</v>
      </c>
      <c r="T261" s="329">
        <f t="shared" si="173"/>
        <v>0</v>
      </c>
      <c r="U261" s="329">
        <f t="shared" si="173"/>
        <v>0</v>
      </c>
      <c r="V261" s="329">
        <f t="shared" si="173"/>
        <v>0</v>
      </c>
      <c r="W261" s="329">
        <f t="shared" si="173"/>
        <v>0</v>
      </c>
      <c r="X261" s="329">
        <f t="shared" si="173"/>
        <v>0</v>
      </c>
      <c r="Y261" s="329">
        <f t="shared" si="173"/>
        <v>0</v>
      </c>
      <c r="Z261" s="329">
        <f t="shared" si="173"/>
        <v>0</v>
      </c>
      <c r="AA261" s="329">
        <f t="shared" si="173"/>
        <v>0</v>
      </c>
      <c r="AB261" s="329">
        <f t="shared" si="173"/>
        <v>0</v>
      </c>
      <c r="AC261" s="329">
        <f t="shared" si="173"/>
        <v>0</v>
      </c>
      <c r="AD261" s="329">
        <f t="shared" si="173"/>
        <v>0</v>
      </c>
      <c r="AE261" s="329">
        <f t="shared" si="173"/>
        <v>0</v>
      </c>
      <c r="AF261" s="329">
        <f t="shared" si="173"/>
        <v>0</v>
      </c>
      <c r="AG261" s="329">
        <f t="shared" si="173"/>
        <v>0</v>
      </c>
      <c r="AH261" s="329">
        <f t="shared" si="173"/>
        <v>0</v>
      </c>
      <c r="AI261" s="329">
        <f t="shared" si="173"/>
        <v>0</v>
      </c>
      <c r="AJ261" s="329">
        <f t="shared" si="173"/>
        <v>0</v>
      </c>
      <c r="AK261" s="131">
        <f>SUM(F261:AJ261)</f>
        <v>0</v>
      </c>
      <c r="AL261" s="32"/>
      <c r="AM261" s="32"/>
      <c r="AO261" s="227">
        <v>0</v>
      </c>
      <c r="AP261" s="42" t="str">
        <f t="shared" si="169"/>
        <v>ＭＫＳ</v>
      </c>
      <c r="AQ261" s="21" t="str">
        <f t="shared" si="142"/>
        <v>解体</v>
      </c>
      <c r="AR261" s="51">
        <f t="shared" si="140"/>
        <v>0</v>
      </c>
      <c r="AT261" s="246" t="s">
        <v>60</v>
      </c>
      <c r="AU261" s="60"/>
      <c r="AV261" s="60"/>
      <c r="AW261" s="60"/>
      <c r="AX261" s="60"/>
    </row>
    <row r="262" spans="1:56" ht="18.75" customHeight="1">
      <c r="A262" s="9">
        <v>1</v>
      </c>
      <c r="B262" s="30" t="s">
        <v>130</v>
      </c>
      <c r="C262" s="153" t="s">
        <v>22</v>
      </c>
      <c r="D262" s="153"/>
      <c r="E262" s="68"/>
      <c r="F262" s="330">
        <f t="shared" ref="F262:AJ262" si="174">E262+F257-F261</f>
        <v>0</v>
      </c>
      <c r="G262" s="330">
        <f t="shared" si="174"/>
        <v>0</v>
      </c>
      <c r="H262" s="330">
        <f t="shared" si="174"/>
        <v>0</v>
      </c>
      <c r="I262" s="330">
        <f t="shared" si="174"/>
        <v>0</v>
      </c>
      <c r="J262" s="330">
        <f t="shared" si="174"/>
        <v>0</v>
      </c>
      <c r="K262" s="330">
        <f t="shared" si="174"/>
        <v>0</v>
      </c>
      <c r="L262" s="330">
        <f t="shared" si="174"/>
        <v>0</v>
      </c>
      <c r="M262" s="330">
        <f t="shared" si="174"/>
        <v>0</v>
      </c>
      <c r="N262" s="330">
        <f t="shared" si="174"/>
        <v>0</v>
      </c>
      <c r="O262" s="330">
        <f t="shared" si="174"/>
        <v>0</v>
      </c>
      <c r="P262" s="330">
        <f t="shared" si="174"/>
        <v>0</v>
      </c>
      <c r="Q262" s="330">
        <f t="shared" si="174"/>
        <v>0</v>
      </c>
      <c r="R262" s="330">
        <f t="shared" si="174"/>
        <v>0</v>
      </c>
      <c r="S262" s="330">
        <f t="shared" si="174"/>
        <v>0</v>
      </c>
      <c r="T262" s="330">
        <f t="shared" si="174"/>
        <v>0</v>
      </c>
      <c r="U262" s="330">
        <f t="shared" si="174"/>
        <v>0</v>
      </c>
      <c r="V262" s="330">
        <f t="shared" si="174"/>
        <v>0</v>
      </c>
      <c r="W262" s="330">
        <f t="shared" si="174"/>
        <v>0</v>
      </c>
      <c r="X262" s="330">
        <f t="shared" si="174"/>
        <v>0</v>
      </c>
      <c r="Y262" s="330">
        <f t="shared" si="174"/>
        <v>0</v>
      </c>
      <c r="Z262" s="330">
        <f t="shared" si="174"/>
        <v>0</v>
      </c>
      <c r="AA262" s="330">
        <f t="shared" si="174"/>
        <v>0</v>
      </c>
      <c r="AB262" s="330">
        <f t="shared" si="174"/>
        <v>0</v>
      </c>
      <c r="AC262" s="330">
        <f t="shared" si="174"/>
        <v>0</v>
      </c>
      <c r="AD262" s="330">
        <f t="shared" si="174"/>
        <v>0</v>
      </c>
      <c r="AE262" s="330">
        <f t="shared" si="174"/>
        <v>0</v>
      </c>
      <c r="AF262" s="330">
        <f t="shared" si="174"/>
        <v>0</v>
      </c>
      <c r="AG262" s="330">
        <f t="shared" si="174"/>
        <v>0</v>
      </c>
      <c r="AH262" s="330">
        <f t="shared" si="174"/>
        <v>0</v>
      </c>
      <c r="AI262" s="330">
        <f t="shared" si="174"/>
        <v>0</v>
      </c>
      <c r="AJ262" s="330">
        <f t="shared" si="174"/>
        <v>0</v>
      </c>
      <c r="AK262" s="132"/>
      <c r="AL262" s="32"/>
      <c r="AM262" s="32"/>
      <c r="AO262" s="227">
        <v>0</v>
      </c>
      <c r="AP262" s="42" t="str">
        <f t="shared" si="169"/>
        <v>ＭＫＳ</v>
      </c>
      <c r="AQ262" s="22" t="str">
        <f t="shared" si="142"/>
        <v>解体在庫</v>
      </c>
      <c r="AR262" s="52">
        <f t="shared" si="140"/>
        <v>0</v>
      </c>
      <c r="AT262" s="246" t="s">
        <v>60</v>
      </c>
      <c r="AU262" s="60"/>
      <c r="AV262" s="60"/>
      <c r="AW262" s="60"/>
      <c r="AX262" s="60"/>
    </row>
    <row r="263" spans="1:56" ht="18.75" customHeight="1" thickBot="1">
      <c r="A263" s="9">
        <v>1</v>
      </c>
      <c r="B263" s="30" t="s">
        <v>131</v>
      </c>
      <c r="C263" s="270" t="s">
        <v>23</v>
      </c>
      <c r="D263" s="270"/>
      <c r="E263" s="215">
        <v>2250</v>
      </c>
      <c r="F263" s="344">
        <f t="shared" ref="F263:AJ263" si="175">E263+F257-F259-F260</f>
        <v>2250</v>
      </c>
      <c r="G263" s="344">
        <f t="shared" si="175"/>
        <v>2250</v>
      </c>
      <c r="H263" s="344">
        <f t="shared" si="175"/>
        <v>2250</v>
      </c>
      <c r="I263" s="344">
        <f t="shared" si="175"/>
        <v>2250</v>
      </c>
      <c r="J263" s="344">
        <f t="shared" si="175"/>
        <v>2250</v>
      </c>
      <c r="K263" s="344">
        <f t="shared" si="175"/>
        <v>2250</v>
      </c>
      <c r="L263" s="344">
        <f t="shared" si="175"/>
        <v>2250</v>
      </c>
      <c r="M263" s="344">
        <f t="shared" si="175"/>
        <v>2250</v>
      </c>
      <c r="N263" s="344">
        <f t="shared" si="175"/>
        <v>2250</v>
      </c>
      <c r="O263" s="344">
        <f t="shared" si="175"/>
        <v>2250</v>
      </c>
      <c r="P263" s="344">
        <f t="shared" si="175"/>
        <v>2250</v>
      </c>
      <c r="Q263" s="344">
        <f t="shared" si="175"/>
        <v>2250</v>
      </c>
      <c r="R263" s="344">
        <f t="shared" si="175"/>
        <v>2250</v>
      </c>
      <c r="S263" s="344">
        <f t="shared" si="175"/>
        <v>2250</v>
      </c>
      <c r="T263" s="344">
        <f t="shared" si="175"/>
        <v>2250</v>
      </c>
      <c r="U263" s="344">
        <f t="shared" si="175"/>
        <v>2250</v>
      </c>
      <c r="V263" s="344">
        <f t="shared" si="175"/>
        <v>2250</v>
      </c>
      <c r="W263" s="344">
        <f t="shared" si="175"/>
        <v>2250</v>
      </c>
      <c r="X263" s="344">
        <f t="shared" si="175"/>
        <v>2250</v>
      </c>
      <c r="Y263" s="344">
        <f t="shared" si="175"/>
        <v>2250</v>
      </c>
      <c r="Z263" s="344">
        <f t="shared" si="175"/>
        <v>2250</v>
      </c>
      <c r="AA263" s="344">
        <f t="shared" si="175"/>
        <v>2250</v>
      </c>
      <c r="AB263" s="344">
        <f t="shared" si="175"/>
        <v>2250</v>
      </c>
      <c r="AC263" s="344">
        <f t="shared" si="175"/>
        <v>2250</v>
      </c>
      <c r="AD263" s="344">
        <f t="shared" si="175"/>
        <v>2250</v>
      </c>
      <c r="AE263" s="344">
        <f t="shared" si="175"/>
        <v>2250</v>
      </c>
      <c r="AF263" s="344">
        <f t="shared" si="175"/>
        <v>2250</v>
      </c>
      <c r="AG263" s="344">
        <f t="shared" si="175"/>
        <v>2250</v>
      </c>
      <c r="AH263" s="344">
        <f t="shared" si="175"/>
        <v>2250</v>
      </c>
      <c r="AI263" s="344">
        <f t="shared" si="175"/>
        <v>2250</v>
      </c>
      <c r="AJ263" s="344">
        <f t="shared" si="175"/>
        <v>2250</v>
      </c>
      <c r="AK263" s="221">
        <f>AJ263</f>
        <v>2250</v>
      </c>
      <c r="AL263" s="32"/>
      <c r="AM263" s="32"/>
      <c r="AN263" s="9">
        <f>AK263-AL259</f>
        <v>2250</v>
      </c>
      <c r="AO263" s="227">
        <v>0</v>
      </c>
      <c r="AP263" s="53" t="str">
        <f t="shared" si="169"/>
        <v>ＭＫＳ</v>
      </c>
      <c r="AQ263" s="24" t="str">
        <f t="shared" si="142"/>
        <v>完成品在庫</v>
      </c>
      <c r="AR263" s="54">
        <f t="shared" si="140"/>
        <v>2250</v>
      </c>
      <c r="AT263" s="246" t="s">
        <v>60</v>
      </c>
      <c r="AU263" s="60"/>
      <c r="AV263" s="60"/>
      <c r="AW263" s="60"/>
      <c r="AX263" s="60"/>
      <c r="BD263" s="250">
        <f>MIN(F263:AJ263)</f>
        <v>2250</v>
      </c>
    </row>
    <row r="264" spans="1:56" ht="18.75" customHeight="1">
      <c r="A264" s="9">
        <v>1</v>
      </c>
      <c r="B264" s="84" t="s">
        <v>145</v>
      </c>
      <c r="C264" s="101" t="s">
        <v>12</v>
      </c>
      <c r="D264" s="101"/>
      <c r="E264" s="89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98">
        <f>SUM(F264:AJ264)</f>
        <v>0</v>
      </c>
      <c r="AL264" s="198">
        <f>ROUNDUP(AL272/0.92,0)</f>
        <v>4886</v>
      </c>
      <c r="AM264" s="198">
        <f>ROUNDUP(AM272/0.92,0)</f>
        <v>4195</v>
      </c>
      <c r="AN264" s="251"/>
      <c r="AO264" s="227">
        <v>0</v>
      </c>
      <c r="AP264" s="40" t="str">
        <f>B264</f>
        <v>HL4K</v>
      </c>
      <c r="AQ264" s="29" t="str">
        <f t="shared" si="142"/>
        <v>素材納入計画</v>
      </c>
      <c r="AR264" s="41">
        <f t="shared" si="140"/>
        <v>0</v>
      </c>
      <c r="AT264" s="247" t="s">
        <v>59</v>
      </c>
      <c r="AU264" s="60"/>
      <c r="AV264" s="60"/>
      <c r="AW264" s="60"/>
      <c r="AX264" s="60"/>
    </row>
    <row r="265" spans="1:56" ht="19.5" customHeight="1">
      <c r="A265" s="9">
        <v>1</v>
      </c>
      <c r="B265" s="13" t="s">
        <v>41</v>
      </c>
      <c r="C265" s="145" t="s">
        <v>125</v>
      </c>
      <c r="D265" s="154"/>
      <c r="E265" s="35"/>
      <c r="F265" s="69">
        <f t="shared" ref="F265:AJ265" si="176">E265+F264-F266</f>
        <v>0</v>
      </c>
      <c r="G265" s="69">
        <f t="shared" si="176"/>
        <v>0</v>
      </c>
      <c r="H265" s="69">
        <f t="shared" si="176"/>
        <v>0</v>
      </c>
      <c r="I265" s="69">
        <f t="shared" si="176"/>
        <v>0</v>
      </c>
      <c r="J265" s="69">
        <f t="shared" si="176"/>
        <v>0</v>
      </c>
      <c r="K265" s="69">
        <f t="shared" si="176"/>
        <v>0</v>
      </c>
      <c r="L265" s="69">
        <f t="shared" si="176"/>
        <v>0</v>
      </c>
      <c r="M265" s="69">
        <f t="shared" si="176"/>
        <v>0</v>
      </c>
      <c r="N265" s="69">
        <f t="shared" si="176"/>
        <v>0</v>
      </c>
      <c r="O265" s="69">
        <f t="shared" si="176"/>
        <v>0</v>
      </c>
      <c r="P265" s="69">
        <f t="shared" si="176"/>
        <v>0</v>
      </c>
      <c r="Q265" s="69">
        <f t="shared" si="176"/>
        <v>0</v>
      </c>
      <c r="R265" s="69">
        <f t="shared" si="176"/>
        <v>0</v>
      </c>
      <c r="S265" s="69">
        <f t="shared" si="176"/>
        <v>0</v>
      </c>
      <c r="T265" s="69">
        <f t="shared" si="176"/>
        <v>0</v>
      </c>
      <c r="U265" s="69">
        <f t="shared" si="176"/>
        <v>0</v>
      </c>
      <c r="V265" s="69">
        <f t="shared" si="176"/>
        <v>0</v>
      </c>
      <c r="W265" s="69">
        <f t="shared" si="176"/>
        <v>0</v>
      </c>
      <c r="X265" s="69">
        <f t="shared" si="176"/>
        <v>0</v>
      </c>
      <c r="Y265" s="69">
        <f t="shared" si="176"/>
        <v>0</v>
      </c>
      <c r="Z265" s="69">
        <f t="shared" si="176"/>
        <v>0</v>
      </c>
      <c r="AA265" s="69">
        <f t="shared" si="176"/>
        <v>0</v>
      </c>
      <c r="AB265" s="69">
        <f t="shared" si="176"/>
        <v>0</v>
      </c>
      <c r="AC265" s="69">
        <f t="shared" si="176"/>
        <v>0</v>
      </c>
      <c r="AD265" s="69">
        <f t="shared" si="176"/>
        <v>0</v>
      </c>
      <c r="AE265" s="69">
        <f t="shared" si="176"/>
        <v>0</v>
      </c>
      <c r="AF265" s="69">
        <f t="shared" si="176"/>
        <v>0</v>
      </c>
      <c r="AG265" s="69">
        <f t="shared" si="176"/>
        <v>0</v>
      </c>
      <c r="AH265" s="69">
        <f t="shared" si="176"/>
        <v>0</v>
      </c>
      <c r="AI265" s="69">
        <f t="shared" si="176"/>
        <v>0</v>
      </c>
      <c r="AJ265" s="69">
        <f t="shared" si="176"/>
        <v>0</v>
      </c>
      <c r="AK265" s="169">
        <f>AJ265</f>
        <v>0</v>
      </c>
      <c r="AL265" s="32"/>
      <c r="AM265" s="32"/>
      <c r="AO265" s="227">
        <v>0</v>
      </c>
      <c r="AP265" s="42" t="str">
        <f t="shared" ref="AP265:AP291" si="177">AP264</f>
        <v>HL4K</v>
      </c>
      <c r="AQ265" s="14" t="str">
        <f t="shared" si="142"/>
        <v>素材在庫計画</v>
      </c>
      <c r="AR265" s="43">
        <f t="shared" si="140"/>
        <v>0</v>
      </c>
      <c r="AT265" s="246" t="s">
        <v>60</v>
      </c>
      <c r="AU265" s="60"/>
      <c r="AV265" s="60"/>
      <c r="AW265" s="60"/>
      <c r="AX265" s="60"/>
    </row>
    <row r="266" spans="1:56" ht="18.75" customHeight="1">
      <c r="A266" s="9">
        <v>1</v>
      </c>
      <c r="B266" s="23" t="s">
        <v>78</v>
      </c>
      <c r="C266" s="135" t="s">
        <v>154</v>
      </c>
      <c r="D266" s="135"/>
      <c r="E266" s="90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  <c r="AE266" s="174"/>
      <c r="AF266" s="174"/>
      <c r="AG266" s="174"/>
      <c r="AH266" s="174"/>
      <c r="AI266" s="174"/>
      <c r="AJ266" s="174"/>
      <c r="AK266" s="117">
        <f>SUM(E266:AJ266)</f>
        <v>0</v>
      </c>
      <c r="AL266" s="123"/>
      <c r="AM266" s="123"/>
      <c r="AN266" s="211"/>
      <c r="AO266" s="227">
        <v>0</v>
      </c>
      <c r="AP266" s="42" t="str">
        <f t="shared" si="177"/>
        <v>HL4K</v>
      </c>
      <c r="AQ266" s="16" t="str">
        <f t="shared" si="142"/>
        <v>圧検加工実績</v>
      </c>
      <c r="AR266" s="44">
        <f t="shared" si="140"/>
        <v>0</v>
      </c>
      <c r="AT266" s="248" t="s">
        <v>61</v>
      </c>
      <c r="AU266" s="60"/>
      <c r="AV266" s="60"/>
      <c r="AW266" s="60"/>
      <c r="AX266" s="60"/>
    </row>
    <row r="267" spans="1:56" ht="18.75" customHeight="1">
      <c r="A267" s="9"/>
      <c r="B267" s="23"/>
      <c r="C267" s="425" t="s">
        <v>155</v>
      </c>
      <c r="D267" s="426"/>
      <c r="E267" s="427"/>
      <c r="F267" s="257">
        <f>'102期6月実績確認ﾒｲﾝ (3)'!F266-'102期6月(ﾒｲﾝ) '!F254</f>
        <v>0</v>
      </c>
      <c r="G267" s="257">
        <f>'102期6月実績確認ﾒｲﾝ (3)'!G266-'102期6月(ﾒｲﾝ) '!G254</f>
        <v>0</v>
      </c>
      <c r="H267" s="257">
        <f>'102期6月実績確認ﾒｲﾝ (3)'!H266-'102期6月(ﾒｲﾝ) '!H254</f>
        <v>0</v>
      </c>
      <c r="I267" s="257">
        <f>'102期6月実績確認ﾒｲﾝ (3)'!I266-'102期6月(ﾒｲﾝ) '!I254</f>
        <v>0</v>
      </c>
      <c r="J267" s="257">
        <f>'102期6月実績確認ﾒｲﾝ (3)'!J266-'102期6月(ﾒｲﾝ) '!J254</f>
        <v>0</v>
      </c>
      <c r="K267" s="257">
        <f>'102期6月実績確認ﾒｲﾝ (3)'!K266-'102期6月(ﾒｲﾝ) '!K254</f>
        <v>0</v>
      </c>
      <c r="L267" s="257">
        <f>'102期6月実績確認ﾒｲﾝ (3)'!L266-'102期6月(ﾒｲﾝ) '!L254</f>
        <v>0</v>
      </c>
      <c r="M267" s="257">
        <f>'102期6月実績確認ﾒｲﾝ (3)'!M266-'102期6月(ﾒｲﾝ) '!M254</f>
        <v>0</v>
      </c>
      <c r="N267" s="257">
        <f>'102期6月実績確認ﾒｲﾝ (3)'!N266-'102期6月(ﾒｲﾝ) '!N254</f>
        <v>0</v>
      </c>
      <c r="O267" s="257">
        <f>'102期6月実績確認ﾒｲﾝ (3)'!O266-'102期6月(ﾒｲﾝ) '!O254</f>
        <v>0</v>
      </c>
      <c r="P267" s="257">
        <f>'102期6月実績確認ﾒｲﾝ (3)'!P266-'102期6月(ﾒｲﾝ) '!P254</f>
        <v>0</v>
      </c>
      <c r="Q267" s="257">
        <f>'102期6月実績確認ﾒｲﾝ (3)'!Q266-'102期6月(ﾒｲﾝ) '!Q254</f>
        <v>0</v>
      </c>
      <c r="R267" s="257">
        <f>'102期6月実績確認ﾒｲﾝ (3)'!R266-'102期6月(ﾒｲﾝ) '!R254</f>
        <v>0</v>
      </c>
      <c r="S267" s="257">
        <f>'102期6月実績確認ﾒｲﾝ (3)'!S266-'102期6月(ﾒｲﾝ) '!S254</f>
        <v>0</v>
      </c>
      <c r="T267" s="257">
        <f>'102期6月実績確認ﾒｲﾝ (3)'!T266-'102期6月(ﾒｲﾝ) '!T254</f>
        <v>0</v>
      </c>
      <c r="U267" s="257">
        <f>'102期6月実績確認ﾒｲﾝ (3)'!U266-'102期6月(ﾒｲﾝ) '!U254</f>
        <v>0</v>
      </c>
      <c r="V267" s="257">
        <f>'102期6月実績確認ﾒｲﾝ (3)'!V266-'102期6月(ﾒｲﾝ) '!V254</f>
        <v>0</v>
      </c>
      <c r="W267" s="257">
        <f>'102期6月実績確認ﾒｲﾝ (3)'!W266-'102期6月(ﾒｲﾝ) '!W254</f>
        <v>0</v>
      </c>
      <c r="X267" s="257">
        <f>'102期6月実績確認ﾒｲﾝ (3)'!X266-'102期6月(ﾒｲﾝ) '!X254</f>
        <v>0</v>
      </c>
      <c r="Y267" s="257">
        <f>'102期6月実績確認ﾒｲﾝ (3)'!Y266-'102期6月(ﾒｲﾝ) '!Y254</f>
        <v>0</v>
      </c>
      <c r="Z267" s="257">
        <f>'102期6月実績確認ﾒｲﾝ (3)'!Z266-'102期6月(ﾒｲﾝ) '!Z254</f>
        <v>0</v>
      </c>
      <c r="AA267" s="257">
        <f>'102期6月実績確認ﾒｲﾝ (3)'!AA266-'102期6月(ﾒｲﾝ) '!AA254</f>
        <v>0</v>
      </c>
      <c r="AB267" s="257">
        <f>'102期6月実績確認ﾒｲﾝ (3)'!AB266-'102期6月(ﾒｲﾝ) '!AB254</f>
        <v>0</v>
      </c>
      <c r="AC267" s="257">
        <f>'102期6月実績確認ﾒｲﾝ (3)'!AC266-'102期6月(ﾒｲﾝ) '!AC254</f>
        <v>0</v>
      </c>
      <c r="AD267" s="257">
        <f>'102期6月実績確認ﾒｲﾝ (3)'!AD266-'102期6月(ﾒｲﾝ) '!AD254</f>
        <v>0</v>
      </c>
      <c r="AE267" s="257">
        <f>'102期6月実績確認ﾒｲﾝ (3)'!AE266-'102期6月(ﾒｲﾝ) '!AE254</f>
        <v>0</v>
      </c>
      <c r="AF267" s="257">
        <f>'102期6月実績確認ﾒｲﾝ (3)'!AF266-'102期6月(ﾒｲﾝ) '!AF254</f>
        <v>0</v>
      </c>
      <c r="AG267" s="257">
        <f>'102期6月実績確認ﾒｲﾝ (3)'!AG266-'102期6月(ﾒｲﾝ) '!AG254</f>
        <v>0</v>
      </c>
      <c r="AH267" s="257">
        <f>'102期6月実績確認ﾒｲﾝ (3)'!AH266-'102期6月(ﾒｲﾝ) '!AH254</f>
        <v>0</v>
      </c>
      <c r="AI267" s="257">
        <f>'102期6月実績確認ﾒｲﾝ (3)'!AI266-'102期6月(ﾒｲﾝ) '!AI254</f>
        <v>0</v>
      </c>
      <c r="AJ267" s="257">
        <f>'102期6月実績確認ﾒｲﾝ (3)'!AJ266-'102期6月(ﾒｲﾝ) '!AJ254</f>
        <v>0</v>
      </c>
      <c r="AK267" s="428"/>
      <c r="AL267" s="433"/>
      <c r="AM267" s="433"/>
      <c r="AN267" s="422"/>
      <c r="AO267" s="227"/>
      <c r="AP267" s="42"/>
      <c r="AQ267" s="430"/>
      <c r="AR267" s="431"/>
      <c r="AT267" s="248"/>
      <c r="AU267" s="60"/>
      <c r="AV267" s="60"/>
      <c r="AW267" s="60"/>
      <c r="AX267" s="60"/>
    </row>
    <row r="268" spans="1:56" ht="18.75" customHeight="1">
      <c r="A268" s="9">
        <v>0</v>
      </c>
      <c r="B268" s="333"/>
      <c r="C268" s="146" t="s">
        <v>15</v>
      </c>
      <c r="D268" s="147">
        <v>0.05</v>
      </c>
      <c r="E268" s="80"/>
      <c r="F268" s="337">
        <f t="shared" ref="F268:AJ268" si="178">ROUND(F266*$D268,0)</f>
        <v>0</v>
      </c>
      <c r="G268" s="337">
        <f t="shared" si="178"/>
        <v>0</v>
      </c>
      <c r="H268" s="337">
        <f t="shared" si="178"/>
        <v>0</v>
      </c>
      <c r="I268" s="337">
        <f t="shared" si="178"/>
        <v>0</v>
      </c>
      <c r="J268" s="337">
        <f t="shared" si="178"/>
        <v>0</v>
      </c>
      <c r="K268" s="337">
        <f t="shared" si="178"/>
        <v>0</v>
      </c>
      <c r="L268" s="337">
        <f t="shared" si="178"/>
        <v>0</v>
      </c>
      <c r="M268" s="337">
        <f t="shared" si="178"/>
        <v>0</v>
      </c>
      <c r="N268" s="337">
        <f t="shared" si="178"/>
        <v>0</v>
      </c>
      <c r="O268" s="337">
        <f t="shared" si="178"/>
        <v>0</v>
      </c>
      <c r="P268" s="337">
        <f t="shared" si="178"/>
        <v>0</v>
      </c>
      <c r="Q268" s="337">
        <f t="shared" si="178"/>
        <v>0</v>
      </c>
      <c r="R268" s="337">
        <f t="shared" si="178"/>
        <v>0</v>
      </c>
      <c r="S268" s="337">
        <f t="shared" si="178"/>
        <v>0</v>
      </c>
      <c r="T268" s="337">
        <f t="shared" si="178"/>
        <v>0</v>
      </c>
      <c r="U268" s="337">
        <f t="shared" si="178"/>
        <v>0</v>
      </c>
      <c r="V268" s="337">
        <f t="shared" si="178"/>
        <v>0</v>
      </c>
      <c r="W268" s="337">
        <f t="shared" si="178"/>
        <v>0</v>
      </c>
      <c r="X268" s="337">
        <f t="shared" si="178"/>
        <v>0</v>
      </c>
      <c r="Y268" s="337">
        <f t="shared" si="178"/>
        <v>0</v>
      </c>
      <c r="Z268" s="337">
        <f t="shared" si="178"/>
        <v>0</v>
      </c>
      <c r="AA268" s="337">
        <f t="shared" si="178"/>
        <v>0</v>
      </c>
      <c r="AB268" s="337">
        <f t="shared" si="178"/>
        <v>0</v>
      </c>
      <c r="AC268" s="337">
        <f t="shared" si="178"/>
        <v>0</v>
      </c>
      <c r="AD268" s="337">
        <f t="shared" si="178"/>
        <v>0</v>
      </c>
      <c r="AE268" s="337">
        <f t="shared" si="178"/>
        <v>0</v>
      </c>
      <c r="AF268" s="337">
        <f t="shared" si="178"/>
        <v>0</v>
      </c>
      <c r="AG268" s="337">
        <f t="shared" si="178"/>
        <v>0</v>
      </c>
      <c r="AH268" s="337">
        <f t="shared" si="178"/>
        <v>0</v>
      </c>
      <c r="AI268" s="337">
        <f t="shared" si="178"/>
        <v>0</v>
      </c>
      <c r="AJ268" s="337">
        <f t="shared" si="178"/>
        <v>0</v>
      </c>
      <c r="AK268" s="128">
        <f>SUM(F268:AJ268)</f>
        <v>0</v>
      </c>
      <c r="AL268" s="32"/>
      <c r="AM268" s="32"/>
      <c r="AO268" s="227">
        <v>0</v>
      </c>
      <c r="AP268" s="42" t="str">
        <f>AP266</f>
        <v>HL4K</v>
      </c>
      <c r="AQ268" s="17" t="str">
        <f t="shared" si="142"/>
        <v>一次漏れ数</v>
      </c>
      <c r="AR268" s="45">
        <f t="shared" si="140"/>
        <v>0</v>
      </c>
      <c r="AT268" s="246" t="s">
        <v>60</v>
      </c>
      <c r="AU268" s="60"/>
      <c r="AV268" s="60"/>
      <c r="AW268" s="60"/>
      <c r="AX268" s="60"/>
    </row>
    <row r="269" spans="1:56" ht="18.75" customHeight="1">
      <c r="A269" s="9">
        <v>0</v>
      </c>
      <c r="B269" s="333"/>
      <c r="C269" s="148" t="s">
        <v>16</v>
      </c>
      <c r="D269" s="149"/>
      <c r="E269" s="66"/>
      <c r="F269" s="339">
        <f t="shared" ref="F269:AJ269" si="179">E269+F268-F270</f>
        <v>0</v>
      </c>
      <c r="G269" s="339">
        <f t="shared" si="179"/>
        <v>0</v>
      </c>
      <c r="H269" s="339">
        <f t="shared" si="179"/>
        <v>0</v>
      </c>
      <c r="I269" s="339">
        <f t="shared" si="179"/>
        <v>0</v>
      </c>
      <c r="J269" s="339">
        <f t="shared" si="179"/>
        <v>0</v>
      </c>
      <c r="K269" s="339">
        <f t="shared" si="179"/>
        <v>0</v>
      </c>
      <c r="L269" s="339">
        <f t="shared" si="179"/>
        <v>0</v>
      </c>
      <c r="M269" s="339">
        <f t="shared" si="179"/>
        <v>0</v>
      </c>
      <c r="N269" s="339">
        <f t="shared" si="179"/>
        <v>0</v>
      </c>
      <c r="O269" s="339">
        <f t="shared" si="179"/>
        <v>0</v>
      </c>
      <c r="P269" s="339">
        <f t="shared" si="179"/>
        <v>0</v>
      </c>
      <c r="Q269" s="339">
        <f t="shared" si="179"/>
        <v>0</v>
      </c>
      <c r="R269" s="339">
        <f t="shared" si="179"/>
        <v>0</v>
      </c>
      <c r="S269" s="339">
        <f t="shared" si="179"/>
        <v>0</v>
      </c>
      <c r="T269" s="339">
        <f t="shared" si="179"/>
        <v>0</v>
      </c>
      <c r="U269" s="339">
        <f t="shared" si="179"/>
        <v>0</v>
      </c>
      <c r="V269" s="339">
        <f t="shared" si="179"/>
        <v>0</v>
      </c>
      <c r="W269" s="339">
        <f t="shared" si="179"/>
        <v>0</v>
      </c>
      <c r="X269" s="339">
        <f t="shared" si="179"/>
        <v>0</v>
      </c>
      <c r="Y269" s="339">
        <f t="shared" si="179"/>
        <v>0</v>
      </c>
      <c r="Z269" s="339">
        <f t="shared" si="179"/>
        <v>0</v>
      </c>
      <c r="AA269" s="339">
        <f t="shared" si="179"/>
        <v>0</v>
      </c>
      <c r="AB269" s="339">
        <f t="shared" si="179"/>
        <v>0</v>
      </c>
      <c r="AC269" s="339">
        <f t="shared" si="179"/>
        <v>0</v>
      </c>
      <c r="AD269" s="339">
        <f t="shared" si="179"/>
        <v>0</v>
      </c>
      <c r="AE269" s="339">
        <f t="shared" si="179"/>
        <v>0</v>
      </c>
      <c r="AF269" s="339">
        <f t="shared" si="179"/>
        <v>0</v>
      </c>
      <c r="AG269" s="339">
        <f t="shared" si="179"/>
        <v>0</v>
      </c>
      <c r="AH269" s="339">
        <f t="shared" si="179"/>
        <v>0</v>
      </c>
      <c r="AI269" s="339">
        <f t="shared" si="179"/>
        <v>0</v>
      </c>
      <c r="AJ269" s="339">
        <f t="shared" si="179"/>
        <v>0</v>
      </c>
      <c r="AK269" s="129">
        <f>AJ269</f>
        <v>0</v>
      </c>
      <c r="AL269" s="32"/>
      <c r="AM269" s="32"/>
      <c r="AO269" s="227">
        <v>0</v>
      </c>
      <c r="AP269" s="42" t="str">
        <f t="shared" si="177"/>
        <v>HL4K</v>
      </c>
      <c r="AQ269" s="18" t="str">
        <f t="shared" si="142"/>
        <v>一次漏れ在庫</v>
      </c>
      <c r="AR269" s="46">
        <f t="shared" si="140"/>
        <v>0</v>
      </c>
      <c r="AT269" s="246" t="s">
        <v>60</v>
      </c>
      <c r="AU269" s="60"/>
      <c r="AV269" s="60"/>
      <c r="AW269" s="60"/>
      <c r="AX269" s="60"/>
    </row>
    <row r="270" spans="1:56" ht="18.75" customHeight="1">
      <c r="A270" s="9">
        <v>0</v>
      </c>
      <c r="B270" s="333"/>
      <c r="C270" s="148" t="s">
        <v>17</v>
      </c>
      <c r="D270" s="149"/>
      <c r="E270" s="80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9"/>
      <c r="AG270" s="339"/>
      <c r="AH270" s="339"/>
      <c r="AI270" s="339"/>
      <c r="AJ270" s="339"/>
      <c r="AK270" s="129">
        <f>SUM(F270:AJ270)</f>
        <v>0</v>
      </c>
      <c r="AL270" s="32"/>
      <c r="AM270" s="32"/>
      <c r="AO270" s="227">
        <v>0</v>
      </c>
      <c r="AP270" s="42" t="str">
        <f t="shared" si="177"/>
        <v>HL4K</v>
      </c>
      <c r="AQ270" s="18" t="str">
        <f t="shared" si="142"/>
        <v>二次圧検計画</v>
      </c>
      <c r="AR270" s="46">
        <f t="shared" si="140"/>
        <v>0</v>
      </c>
      <c r="AT270" s="246" t="s">
        <v>60</v>
      </c>
      <c r="AU270" s="60"/>
      <c r="AV270" s="60"/>
      <c r="AW270" s="60"/>
      <c r="AX270" s="60"/>
    </row>
    <row r="271" spans="1:56" ht="18.75" customHeight="1">
      <c r="A271" s="9">
        <v>0</v>
      </c>
      <c r="B271" s="23">
        <f>B270</f>
        <v>0</v>
      </c>
      <c r="C271" s="150" t="s">
        <v>18</v>
      </c>
      <c r="D271" s="151">
        <v>0.5</v>
      </c>
      <c r="E271" s="81"/>
      <c r="F271" s="341">
        <f t="shared" ref="F271:AJ271" si="180">ROUND(F270*$D271,0)</f>
        <v>0</v>
      </c>
      <c r="G271" s="341">
        <f t="shared" si="180"/>
        <v>0</v>
      </c>
      <c r="H271" s="341">
        <f t="shared" si="180"/>
        <v>0</v>
      </c>
      <c r="I271" s="341">
        <f t="shared" si="180"/>
        <v>0</v>
      </c>
      <c r="J271" s="341">
        <f t="shared" si="180"/>
        <v>0</v>
      </c>
      <c r="K271" s="341">
        <f t="shared" si="180"/>
        <v>0</v>
      </c>
      <c r="L271" s="341">
        <f t="shared" si="180"/>
        <v>0</v>
      </c>
      <c r="M271" s="341">
        <f t="shared" si="180"/>
        <v>0</v>
      </c>
      <c r="N271" s="341">
        <f t="shared" si="180"/>
        <v>0</v>
      </c>
      <c r="O271" s="341">
        <f t="shared" si="180"/>
        <v>0</v>
      </c>
      <c r="P271" s="341">
        <f t="shared" si="180"/>
        <v>0</v>
      </c>
      <c r="Q271" s="341">
        <f t="shared" si="180"/>
        <v>0</v>
      </c>
      <c r="R271" s="341">
        <f t="shared" si="180"/>
        <v>0</v>
      </c>
      <c r="S271" s="341">
        <f t="shared" si="180"/>
        <v>0</v>
      </c>
      <c r="T271" s="341">
        <f t="shared" si="180"/>
        <v>0</v>
      </c>
      <c r="U271" s="341">
        <f t="shared" si="180"/>
        <v>0</v>
      </c>
      <c r="V271" s="341">
        <f t="shared" si="180"/>
        <v>0</v>
      </c>
      <c r="W271" s="341">
        <f t="shared" si="180"/>
        <v>0</v>
      </c>
      <c r="X271" s="341">
        <f t="shared" si="180"/>
        <v>0</v>
      </c>
      <c r="Y271" s="341">
        <f t="shared" si="180"/>
        <v>0</v>
      </c>
      <c r="Z271" s="341">
        <f t="shared" si="180"/>
        <v>0</v>
      </c>
      <c r="AA271" s="341">
        <f t="shared" si="180"/>
        <v>0</v>
      </c>
      <c r="AB271" s="341">
        <f t="shared" si="180"/>
        <v>0</v>
      </c>
      <c r="AC271" s="341">
        <f t="shared" si="180"/>
        <v>0</v>
      </c>
      <c r="AD271" s="341">
        <f t="shared" si="180"/>
        <v>0</v>
      </c>
      <c r="AE271" s="341">
        <f t="shared" si="180"/>
        <v>0</v>
      </c>
      <c r="AF271" s="341">
        <f t="shared" si="180"/>
        <v>0</v>
      </c>
      <c r="AG271" s="341">
        <f t="shared" si="180"/>
        <v>0</v>
      </c>
      <c r="AH271" s="341">
        <f t="shared" si="180"/>
        <v>0</v>
      </c>
      <c r="AI271" s="341">
        <f t="shared" si="180"/>
        <v>0</v>
      </c>
      <c r="AJ271" s="341">
        <f t="shared" si="180"/>
        <v>0</v>
      </c>
      <c r="AK271" s="130">
        <f>SUM(F271:AJ271)</f>
        <v>0</v>
      </c>
      <c r="AL271" s="32"/>
      <c r="AM271" s="32"/>
      <c r="AO271" s="227">
        <v>0</v>
      </c>
      <c r="AP271" s="42" t="str">
        <f t="shared" si="177"/>
        <v>HL4K</v>
      </c>
      <c r="AQ271" s="14" t="str">
        <f t="shared" si="142"/>
        <v>二次漏れ数（廃却）</v>
      </c>
      <c r="AR271" s="47">
        <f t="shared" si="140"/>
        <v>0</v>
      </c>
      <c r="AT271" s="246" t="s">
        <v>60</v>
      </c>
      <c r="AU271" s="60"/>
      <c r="AV271" s="60"/>
      <c r="AW271" s="60"/>
      <c r="AX271" s="60"/>
    </row>
    <row r="272" spans="1:56" ht="18.75" customHeight="1">
      <c r="A272" s="9">
        <v>1</v>
      </c>
      <c r="B272" s="26"/>
      <c r="C272" s="135" t="s">
        <v>156</v>
      </c>
      <c r="D272" s="136">
        <f>1-D268</f>
        <v>0.95</v>
      </c>
      <c r="E272" s="90"/>
      <c r="F272" s="174">
        <f t="shared" ref="F272:AJ272" si="181">(F266-F268)+(F270-F271)</f>
        <v>0</v>
      </c>
      <c r="G272" s="174">
        <f t="shared" si="181"/>
        <v>0</v>
      </c>
      <c r="H272" s="174">
        <f t="shared" si="181"/>
        <v>0</v>
      </c>
      <c r="I272" s="174">
        <f t="shared" si="181"/>
        <v>0</v>
      </c>
      <c r="J272" s="174">
        <f t="shared" si="181"/>
        <v>0</v>
      </c>
      <c r="K272" s="174">
        <f t="shared" si="181"/>
        <v>0</v>
      </c>
      <c r="L272" s="174">
        <f t="shared" si="181"/>
        <v>0</v>
      </c>
      <c r="M272" s="174">
        <f t="shared" si="181"/>
        <v>0</v>
      </c>
      <c r="N272" s="174">
        <f t="shared" si="181"/>
        <v>0</v>
      </c>
      <c r="O272" s="174">
        <f t="shared" si="181"/>
        <v>0</v>
      </c>
      <c r="P272" s="174">
        <f t="shared" si="181"/>
        <v>0</v>
      </c>
      <c r="Q272" s="174">
        <f t="shared" si="181"/>
        <v>0</v>
      </c>
      <c r="R272" s="174">
        <f t="shared" si="181"/>
        <v>0</v>
      </c>
      <c r="S272" s="174">
        <f t="shared" si="181"/>
        <v>0</v>
      </c>
      <c r="T272" s="174">
        <f t="shared" si="181"/>
        <v>0</v>
      </c>
      <c r="U272" s="174">
        <f t="shared" si="181"/>
        <v>0</v>
      </c>
      <c r="V272" s="174">
        <f t="shared" si="181"/>
        <v>0</v>
      </c>
      <c r="W272" s="174">
        <f t="shared" si="181"/>
        <v>0</v>
      </c>
      <c r="X272" s="174">
        <f t="shared" si="181"/>
        <v>0</v>
      </c>
      <c r="Y272" s="174">
        <f t="shared" si="181"/>
        <v>0</v>
      </c>
      <c r="Z272" s="174">
        <f t="shared" si="181"/>
        <v>0</v>
      </c>
      <c r="AA272" s="174">
        <f t="shared" si="181"/>
        <v>0</v>
      </c>
      <c r="AB272" s="174">
        <f t="shared" si="181"/>
        <v>0</v>
      </c>
      <c r="AC272" s="174">
        <f t="shared" si="181"/>
        <v>0</v>
      </c>
      <c r="AD272" s="174">
        <f t="shared" si="181"/>
        <v>0</v>
      </c>
      <c r="AE272" s="174">
        <f t="shared" si="181"/>
        <v>0</v>
      </c>
      <c r="AF272" s="174">
        <f t="shared" si="181"/>
        <v>0</v>
      </c>
      <c r="AG272" s="174">
        <f t="shared" si="181"/>
        <v>0</v>
      </c>
      <c r="AH272" s="174">
        <f t="shared" si="181"/>
        <v>0</v>
      </c>
      <c r="AI272" s="174">
        <f t="shared" si="181"/>
        <v>0</v>
      </c>
      <c r="AJ272" s="174">
        <f t="shared" si="181"/>
        <v>0</v>
      </c>
      <c r="AK272" s="117">
        <f>SUM(E272:AJ272)</f>
        <v>0</v>
      </c>
      <c r="AL272" s="82">
        <f>ROUNDUP(AY272*1.1,0)</f>
        <v>4495</v>
      </c>
      <c r="AM272" s="82">
        <f>ROUNDUP(AZ272*1.1,0)</f>
        <v>3859</v>
      </c>
      <c r="AN272" s="211"/>
      <c r="AO272" s="227">
        <v>0</v>
      </c>
      <c r="AP272" s="42" t="str">
        <f t="shared" si="177"/>
        <v>HL4K</v>
      </c>
      <c r="AQ272" s="11" t="str">
        <f t="shared" si="142"/>
        <v>Ｌ３加工実績</v>
      </c>
      <c r="AR272" s="48">
        <f t="shared" si="140"/>
        <v>0</v>
      </c>
      <c r="AT272" s="248" t="s">
        <v>61</v>
      </c>
      <c r="AU272" s="60"/>
      <c r="AV272" s="60"/>
      <c r="AW272" s="60"/>
      <c r="AX272" s="60"/>
      <c r="AY272" s="12">
        <f>AY391</f>
        <v>4086</v>
      </c>
      <c r="AZ272" s="12">
        <f>AZ391</f>
        <v>3508</v>
      </c>
    </row>
    <row r="273" spans="1:56" ht="18.75" customHeight="1">
      <c r="A273" s="9"/>
      <c r="B273" s="26"/>
      <c r="C273" s="425" t="s">
        <v>155</v>
      </c>
      <c r="D273" s="426"/>
      <c r="E273" s="427"/>
      <c r="F273" s="257">
        <f>'102期6月実績確認ﾒｲﾝ (3)'!F272-'102期6月(ﾒｲﾝ) '!F259</f>
        <v>0</v>
      </c>
      <c r="G273" s="257">
        <f>'102期6月実績確認ﾒｲﾝ (3)'!G272-'102期6月(ﾒｲﾝ) '!G259</f>
        <v>0</v>
      </c>
      <c r="H273" s="257">
        <f>'102期6月実績確認ﾒｲﾝ (3)'!H272-'102期6月(ﾒｲﾝ) '!H259</f>
        <v>0</v>
      </c>
      <c r="I273" s="257">
        <f>'102期6月実績確認ﾒｲﾝ (3)'!I272-'102期6月(ﾒｲﾝ) '!I259</f>
        <v>0</v>
      </c>
      <c r="J273" s="257">
        <f>'102期6月実績確認ﾒｲﾝ (3)'!J272-'102期6月(ﾒｲﾝ) '!J259</f>
        <v>0</v>
      </c>
      <c r="K273" s="257">
        <f>'102期6月実績確認ﾒｲﾝ (3)'!K272-'102期6月(ﾒｲﾝ) '!K259</f>
        <v>0</v>
      </c>
      <c r="L273" s="257">
        <f>'102期6月実績確認ﾒｲﾝ (3)'!L272-'102期6月(ﾒｲﾝ) '!L259</f>
        <v>0</v>
      </c>
      <c r="M273" s="257">
        <f>'102期6月実績確認ﾒｲﾝ (3)'!M272-'102期6月(ﾒｲﾝ) '!M259</f>
        <v>0</v>
      </c>
      <c r="N273" s="257">
        <f>'102期6月実績確認ﾒｲﾝ (3)'!N272-'102期6月(ﾒｲﾝ) '!N259</f>
        <v>0</v>
      </c>
      <c r="O273" s="257">
        <f>'102期6月実績確認ﾒｲﾝ (3)'!O272-'102期6月(ﾒｲﾝ) '!O259</f>
        <v>0</v>
      </c>
      <c r="P273" s="257">
        <f>'102期6月実績確認ﾒｲﾝ (3)'!P272-'102期6月(ﾒｲﾝ) '!P259</f>
        <v>0</v>
      </c>
      <c r="Q273" s="257">
        <f>'102期6月実績確認ﾒｲﾝ (3)'!Q272-'102期6月(ﾒｲﾝ) '!Q259</f>
        <v>0</v>
      </c>
      <c r="R273" s="257">
        <f>'102期6月実績確認ﾒｲﾝ (3)'!R272-'102期6月(ﾒｲﾝ) '!R259</f>
        <v>0</v>
      </c>
      <c r="S273" s="257">
        <f>'102期6月実績確認ﾒｲﾝ (3)'!S272-'102期6月(ﾒｲﾝ) '!S259</f>
        <v>0</v>
      </c>
      <c r="T273" s="257">
        <f>'102期6月実績確認ﾒｲﾝ (3)'!T272-'102期6月(ﾒｲﾝ) '!T259</f>
        <v>0</v>
      </c>
      <c r="U273" s="257">
        <f>'102期6月実績確認ﾒｲﾝ (3)'!U272-'102期6月(ﾒｲﾝ) '!U259</f>
        <v>0</v>
      </c>
      <c r="V273" s="257">
        <f>'102期6月実績確認ﾒｲﾝ (3)'!V272-'102期6月(ﾒｲﾝ) '!V259</f>
        <v>0</v>
      </c>
      <c r="W273" s="257">
        <f>'102期6月実績確認ﾒｲﾝ (3)'!W272-'102期6月(ﾒｲﾝ) '!W259</f>
        <v>0</v>
      </c>
      <c r="X273" s="257">
        <f>'102期6月実績確認ﾒｲﾝ (3)'!X272-'102期6月(ﾒｲﾝ) '!X259</f>
        <v>0</v>
      </c>
      <c r="Y273" s="257">
        <f>'102期6月実績確認ﾒｲﾝ (3)'!Y272-'102期6月(ﾒｲﾝ) '!Y259</f>
        <v>0</v>
      </c>
      <c r="Z273" s="257">
        <f>'102期6月実績確認ﾒｲﾝ (3)'!Z272-'102期6月(ﾒｲﾝ) '!Z259</f>
        <v>0</v>
      </c>
      <c r="AA273" s="257">
        <f>'102期6月実績確認ﾒｲﾝ (3)'!AA272-'102期6月(ﾒｲﾝ) '!AA259</f>
        <v>0</v>
      </c>
      <c r="AB273" s="257">
        <f>'102期6月実績確認ﾒｲﾝ (3)'!AB272-'102期6月(ﾒｲﾝ) '!AB259</f>
        <v>0</v>
      </c>
      <c r="AC273" s="257">
        <f>'102期6月実績確認ﾒｲﾝ (3)'!AC272-'102期6月(ﾒｲﾝ) '!AC259</f>
        <v>0</v>
      </c>
      <c r="AD273" s="257">
        <f>'102期6月実績確認ﾒｲﾝ (3)'!AD272-'102期6月(ﾒｲﾝ) '!AD259</f>
        <v>0</v>
      </c>
      <c r="AE273" s="257">
        <f>'102期6月実績確認ﾒｲﾝ (3)'!AE272-'102期6月(ﾒｲﾝ) '!AE259</f>
        <v>0</v>
      </c>
      <c r="AF273" s="257">
        <f>'102期6月実績確認ﾒｲﾝ (3)'!AF272-'102期6月(ﾒｲﾝ) '!AF259</f>
        <v>0</v>
      </c>
      <c r="AG273" s="257">
        <f>'102期6月実績確認ﾒｲﾝ (3)'!AG272-'102期6月(ﾒｲﾝ) '!AG259</f>
        <v>0</v>
      </c>
      <c r="AH273" s="257">
        <f>'102期6月実績確認ﾒｲﾝ (3)'!AH272-'102期6月(ﾒｲﾝ) '!AH259</f>
        <v>0</v>
      </c>
      <c r="AI273" s="257">
        <f>'102期6月実績確認ﾒｲﾝ (3)'!AI272-'102期6月(ﾒｲﾝ) '!AI259</f>
        <v>0</v>
      </c>
      <c r="AJ273" s="257">
        <f>'102期6月実績確認ﾒｲﾝ (3)'!AJ272-'102期6月(ﾒｲﾝ) '!AJ259</f>
        <v>0</v>
      </c>
      <c r="AK273" s="428"/>
      <c r="AL273" s="432"/>
      <c r="AM273" s="432"/>
      <c r="AN273" s="422"/>
      <c r="AO273" s="227"/>
      <c r="AP273" s="42"/>
      <c r="AQ273" s="11"/>
      <c r="AR273" s="48"/>
      <c r="AT273" s="248"/>
      <c r="AU273" s="60"/>
      <c r="AV273" s="60"/>
      <c r="AW273" s="60"/>
      <c r="AX273" s="60"/>
      <c r="AY273" s="12"/>
      <c r="AZ273" s="12"/>
    </row>
    <row r="274" spans="1:56" ht="18.75" customHeight="1">
      <c r="A274" s="9">
        <v>1</v>
      </c>
      <c r="B274" s="25" t="s">
        <v>40</v>
      </c>
      <c r="C274" s="109" t="s">
        <v>48</v>
      </c>
      <c r="D274" s="109"/>
      <c r="E274" s="77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178"/>
      <c r="AG274" s="178"/>
      <c r="AH274" s="178"/>
      <c r="AI274" s="178"/>
      <c r="AJ274" s="178"/>
      <c r="AK274" s="104">
        <f>SUM(F274:AJ274)</f>
        <v>0</v>
      </c>
      <c r="AL274" s="112"/>
      <c r="AM274" s="112"/>
      <c r="AN274" s="207"/>
      <c r="AO274" s="227">
        <v>0</v>
      </c>
      <c r="AP274" s="42" t="str">
        <f>AP272</f>
        <v>HL4K</v>
      </c>
      <c r="AQ274" s="19" t="str">
        <f t="shared" si="142"/>
        <v>組立計画</v>
      </c>
      <c r="AR274" s="49">
        <f t="shared" si="140"/>
        <v>0</v>
      </c>
      <c r="AT274" s="63" t="s">
        <v>62</v>
      </c>
      <c r="AU274" s="60"/>
      <c r="AV274" s="60"/>
      <c r="AW274" s="60"/>
      <c r="AX274" s="60"/>
    </row>
    <row r="275" spans="1:56" ht="18.75" customHeight="1">
      <c r="A275" s="9">
        <v>1</v>
      </c>
      <c r="B275" s="25"/>
      <c r="C275" s="111" t="s">
        <v>66</v>
      </c>
      <c r="D275" s="111"/>
      <c r="E275" s="74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07">
        <f>SUM(F275:AJ275)</f>
        <v>0</v>
      </c>
      <c r="AL275" s="75"/>
      <c r="AM275" s="75"/>
      <c r="AN275" s="207"/>
      <c r="AO275" s="227">
        <v>0</v>
      </c>
      <c r="AP275" s="42" t="str">
        <f t="shared" si="177"/>
        <v>HL4K</v>
      </c>
      <c r="AQ275" s="20" t="str">
        <f t="shared" si="142"/>
        <v>ＳＰ</v>
      </c>
      <c r="AR275" s="50">
        <f t="shared" ref="AR275:AR354" si="182">AK275</f>
        <v>0</v>
      </c>
      <c r="AT275" s="63" t="s">
        <v>62</v>
      </c>
      <c r="AU275" s="60"/>
      <c r="AV275" s="60"/>
      <c r="AW275" s="60"/>
      <c r="AX275" s="60"/>
    </row>
    <row r="276" spans="1:56" ht="18.75" customHeight="1">
      <c r="A276" s="9">
        <v>1</v>
      </c>
      <c r="B276" s="13" t="s">
        <v>129</v>
      </c>
      <c r="C276" s="152" t="s">
        <v>21</v>
      </c>
      <c r="D276" s="152"/>
      <c r="E276" s="67"/>
      <c r="F276" s="329">
        <f t="shared" ref="F276:AJ276" si="183">SUBTOTAL(9,L274:L275)</f>
        <v>0</v>
      </c>
      <c r="G276" s="329">
        <f t="shared" si="183"/>
        <v>0</v>
      </c>
      <c r="H276" s="329">
        <f t="shared" si="183"/>
        <v>0</v>
      </c>
      <c r="I276" s="329">
        <f t="shared" si="183"/>
        <v>0</v>
      </c>
      <c r="J276" s="329">
        <f t="shared" si="183"/>
        <v>0</v>
      </c>
      <c r="K276" s="329">
        <f t="shared" si="183"/>
        <v>0</v>
      </c>
      <c r="L276" s="329">
        <f t="shared" si="183"/>
        <v>0</v>
      </c>
      <c r="M276" s="329">
        <f t="shared" si="183"/>
        <v>0</v>
      </c>
      <c r="N276" s="329">
        <f t="shared" si="183"/>
        <v>0</v>
      </c>
      <c r="O276" s="329">
        <f t="shared" si="183"/>
        <v>0</v>
      </c>
      <c r="P276" s="329">
        <f t="shared" si="183"/>
        <v>0</v>
      </c>
      <c r="Q276" s="329">
        <f t="shared" si="183"/>
        <v>0</v>
      </c>
      <c r="R276" s="329">
        <f t="shared" si="183"/>
        <v>0</v>
      </c>
      <c r="S276" s="329">
        <f t="shared" si="183"/>
        <v>0</v>
      </c>
      <c r="T276" s="329">
        <f t="shared" si="183"/>
        <v>0</v>
      </c>
      <c r="U276" s="329">
        <f t="shared" si="183"/>
        <v>0</v>
      </c>
      <c r="V276" s="329">
        <f t="shared" si="183"/>
        <v>0</v>
      </c>
      <c r="W276" s="329">
        <f t="shared" si="183"/>
        <v>0</v>
      </c>
      <c r="X276" s="329">
        <f t="shared" si="183"/>
        <v>0</v>
      </c>
      <c r="Y276" s="329">
        <f t="shared" si="183"/>
        <v>0</v>
      </c>
      <c r="Z276" s="329">
        <f t="shared" si="183"/>
        <v>0</v>
      </c>
      <c r="AA276" s="329">
        <f t="shared" si="183"/>
        <v>0</v>
      </c>
      <c r="AB276" s="329">
        <f t="shared" si="183"/>
        <v>0</v>
      </c>
      <c r="AC276" s="329">
        <f t="shared" si="183"/>
        <v>0</v>
      </c>
      <c r="AD276" s="329">
        <f t="shared" si="183"/>
        <v>0</v>
      </c>
      <c r="AE276" s="329">
        <f t="shared" si="183"/>
        <v>0</v>
      </c>
      <c r="AF276" s="329">
        <f t="shared" si="183"/>
        <v>0</v>
      </c>
      <c r="AG276" s="329">
        <f t="shared" si="183"/>
        <v>0</v>
      </c>
      <c r="AH276" s="329">
        <f t="shared" si="183"/>
        <v>0</v>
      </c>
      <c r="AI276" s="329">
        <f t="shared" si="183"/>
        <v>0</v>
      </c>
      <c r="AJ276" s="329">
        <f t="shared" si="183"/>
        <v>0</v>
      </c>
      <c r="AK276" s="131">
        <f>SUM(F276:AJ276)</f>
        <v>0</v>
      </c>
      <c r="AL276" s="32"/>
      <c r="AM276" s="32"/>
      <c r="AO276" s="227">
        <v>0</v>
      </c>
      <c r="AP276" s="42" t="str">
        <f t="shared" si="177"/>
        <v>HL4K</v>
      </c>
      <c r="AQ276" s="21" t="str">
        <f t="shared" ref="AQ276:AQ354" si="184">C276</f>
        <v>解体</v>
      </c>
      <c r="AR276" s="51">
        <f t="shared" si="182"/>
        <v>0</v>
      </c>
      <c r="AT276" s="246" t="s">
        <v>60</v>
      </c>
      <c r="AU276" s="60"/>
      <c r="AV276" s="60"/>
      <c r="AW276" s="60"/>
      <c r="AX276" s="60"/>
    </row>
    <row r="277" spans="1:56" ht="18.75" customHeight="1">
      <c r="A277" s="9">
        <v>1</v>
      </c>
      <c r="B277" s="30" t="s">
        <v>130</v>
      </c>
      <c r="C277" s="153" t="s">
        <v>22</v>
      </c>
      <c r="D277" s="153"/>
      <c r="E277" s="68"/>
      <c r="F277" s="330">
        <f t="shared" ref="F277:AJ277" si="185">E277+F272-F276</f>
        <v>0</v>
      </c>
      <c r="G277" s="330">
        <f t="shared" si="185"/>
        <v>0</v>
      </c>
      <c r="H277" s="330">
        <f t="shared" si="185"/>
        <v>0</v>
      </c>
      <c r="I277" s="330">
        <f t="shared" si="185"/>
        <v>0</v>
      </c>
      <c r="J277" s="330">
        <f t="shared" si="185"/>
        <v>0</v>
      </c>
      <c r="K277" s="330">
        <f t="shared" si="185"/>
        <v>0</v>
      </c>
      <c r="L277" s="330">
        <f t="shared" si="185"/>
        <v>0</v>
      </c>
      <c r="M277" s="330">
        <f t="shared" si="185"/>
        <v>0</v>
      </c>
      <c r="N277" s="330">
        <f t="shared" si="185"/>
        <v>0</v>
      </c>
      <c r="O277" s="330">
        <f t="shared" si="185"/>
        <v>0</v>
      </c>
      <c r="P277" s="330">
        <f t="shared" si="185"/>
        <v>0</v>
      </c>
      <c r="Q277" s="330">
        <f t="shared" si="185"/>
        <v>0</v>
      </c>
      <c r="R277" s="330">
        <f t="shared" si="185"/>
        <v>0</v>
      </c>
      <c r="S277" s="330">
        <f t="shared" si="185"/>
        <v>0</v>
      </c>
      <c r="T277" s="330">
        <f t="shared" si="185"/>
        <v>0</v>
      </c>
      <c r="U277" s="330">
        <f t="shared" si="185"/>
        <v>0</v>
      </c>
      <c r="V277" s="330">
        <f t="shared" si="185"/>
        <v>0</v>
      </c>
      <c r="W277" s="330">
        <f t="shared" si="185"/>
        <v>0</v>
      </c>
      <c r="X277" s="330">
        <f t="shared" si="185"/>
        <v>0</v>
      </c>
      <c r="Y277" s="330">
        <f t="shared" si="185"/>
        <v>0</v>
      </c>
      <c r="Z277" s="330">
        <f t="shared" si="185"/>
        <v>0</v>
      </c>
      <c r="AA277" s="330">
        <f t="shared" si="185"/>
        <v>0</v>
      </c>
      <c r="AB277" s="330">
        <f t="shared" si="185"/>
        <v>0</v>
      </c>
      <c r="AC277" s="330">
        <f t="shared" si="185"/>
        <v>0</v>
      </c>
      <c r="AD277" s="330">
        <f t="shared" si="185"/>
        <v>0</v>
      </c>
      <c r="AE277" s="330">
        <f t="shared" si="185"/>
        <v>0</v>
      </c>
      <c r="AF277" s="330">
        <f t="shared" si="185"/>
        <v>0</v>
      </c>
      <c r="AG277" s="330">
        <f t="shared" si="185"/>
        <v>0</v>
      </c>
      <c r="AH277" s="330">
        <f t="shared" si="185"/>
        <v>0</v>
      </c>
      <c r="AI277" s="330">
        <f t="shared" si="185"/>
        <v>0</v>
      </c>
      <c r="AJ277" s="330">
        <f t="shared" si="185"/>
        <v>0</v>
      </c>
      <c r="AK277" s="132"/>
      <c r="AL277" s="32"/>
      <c r="AM277" s="32"/>
      <c r="AO277" s="227">
        <v>0</v>
      </c>
      <c r="AP277" s="42" t="str">
        <f t="shared" si="177"/>
        <v>HL4K</v>
      </c>
      <c r="AQ277" s="22" t="str">
        <f t="shared" si="184"/>
        <v>解体在庫</v>
      </c>
      <c r="AR277" s="52">
        <f t="shared" si="182"/>
        <v>0</v>
      </c>
      <c r="AT277" s="246" t="s">
        <v>60</v>
      </c>
      <c r="AU277" s="60"/>
      <c r="AV277" s="60"/>
      <c r="AW277" s="60"/>
      <c r="AX277" s="60"/>
    </row>
    <row r="278" spans="1:56" ht="19.5" customHeight="1" thickBot="1">
      <c r="A278" s="9">
        <v>1</v>
      </c>
      <c r="B278" s="85" t="s">
        <v>131</v>
      </c>
      <c r="C278" s="138" t="s">
        <v>23</v>
      </c>
      <c r="D278" s="138"/>
      <c r="E278" s="334"/>
      <c r="F278" s="343">
        <f t="shared" ref="F278:AJ278" si="186">E278+F272-F274-F275</f>
        <v>0</v>
      </c>
      <c r="G278" s="343">
        <f t="shared" si="186"/>
        <v>0</v>
      </c>
      <c r="H278" s="343">
        <f t="shared" si="186"/>
        <v>0</v>
      </c>
      <c r="I278" s="343">
        <f t="shared" si="186"/>
        <v>0</v>
      </c>
      <c r="J278" s="343">
        <f t="shared" si="186"/>
        <v>0</v>
      </c>
      <c r="K278" s="343">
        <f t="shared" si="186"/>
        <v>0</v>
      </c>
      <c r="L278" s="343">
        <f t="shared" si="186"/>
        <v>0</v>
      </c>
      <c r="M278" s="343">
        <f t="shared" si="186"/>
        <v>0</v>
      </c>
      <c r="N278" s="343">
        <f t="shared" si="186"/>
        <v>0</v>
      </c>
      <c r="O278" s="343">
        <f t="shared" si="186"/>
        <v>0</v>
      </c>
      <c r="P278" s="343">
        <f t="shared" si="186"/>
        <v>0</v>
      </c>
      <c r="Q278" s="343">
        <f t="shared" si="186"/>
        <v>0</v>
      </c>
      <c r="R278" s="343">
        <f t="shared" si="186"/>
        <v>0</v>
      </c>
      <c r="S278" s="343">
        <f t="shared" si="186"/>
        <v>0</v>
      </c>
      <c r="T278" s="343">
        <f t="shared" si="186"/>
        <v>0</v>
      </c>
      <c r="U278" s="343">
        <f t="shared" si="186"/>
        <v>0</v>
      </c>
      <c r="V278" s="343">
        <f t="shared" si="186"/>
        <v>0</v>
      </c>
      <c r="W278" s="343">
        <f t="shared" si="186"/>
        <v>0</v>
      </c>
      <c r="X278" s="343">
        <f t="shared" si="186"/>
        <v>0</v>
      </c>
      <c r="Y278" s="343">
        <f t="shared" si="186"/>
        <v>0</v>
      </c>
      <c r="Z278" s="343">
        <f t="shared" si="186"/>
        <v>0</v>
      </c>
      <c r="AA278" s="343">
        <f t="shared" si="186"/>
        <v>0</v>
      </c>
      <c r="AB278" s="343">
        <f t="shared" si="186"/>
        <v>0</v>
      </c>
      <c r="AC278" s="343">
        <f t="shared" si="186"/>
        <v>0</v>
      </c>
      <c r="AD278" s="343">
        <f t="shared" si="186"/>
        <v>0</v>
      </c>
      <c r="AE278" s="343">
        <f t="shared" si="186"/>
        <v>0</v>
      </c>
      <c r="AF278" s="343">
        <f t="shared" si="186"/>
        <v>0</v>
      </c>
      <c r="AG278" s="343">
        <f t="shared" si="186"/>
        <v>0</v>
      </c>
      <c r="AH278" s="343">
        <f t="shared" si="186"/>
        <v>0</v>
      </c>
      <c r="AI278" s="343">
        <f t="shared" si="186"/>
        <v>0</v>
      </c>
      <c r="AJ278" s="343">
        <f t="shared" si="186"/>
        <v>0</v>
      </c>
      <c r="AK278" s="436">
        <f>AJ278</f>
        <v>0</v>
      </c>
      <c r="AL278" s="33"/>
      <c r="AM278" s="33"/>
      <c r="AN278" s="9">
        <f>AK278-AL274</f>
        <v>0</v>
      </c>
      <c r="AO278" s="227">
        <v>0</v>
      </c>
      <c r="AP278" s="53" t="str">
        <f t="shared" si="177"/>
        <v>HL4K</v>
      </c>
      <c r="AQ278" s="24" t="str">
        <f t="shared" si="184"/>
        <v>完成品在庫</v>
      </c>
      <c r="AR278" s="54">
        <f t="shared" si="182"/>
        <v>0</v>
      </c>
      <c r="AT278" s="246" t="s">
        <v>60</v>
      </c>
      <c r="AU278" s="60"/>
      <c r="AV278" s="60"/>
      <c r="AW278" s="60"/>
      <c r="AX278" s="60"/>
      <c r="BD278" s="250">
        <f>MIN(F278:AJ278)</f>
        <v>0</v>
      </c>
    </row>
    <row r="279" spans="1:56" ht="18.75" hidden="1" customHeight="1">
      <c r="A279" s="9">
        <v>1</v>
      </c>
      <c r="B279" s="346" t="s">
        <v>127</v>
      </c>
      <c r="C279" s="101" t="s">
        <v>12</v>
      </c>
      <c r="D279" s="101"/>
      <c r="E279" s="89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98">
        <f>SUM(F279:AJ279)</f>
        <v>0</v>
      </c>
      <c r="AL279" s="198">
        <f>ROUNDUP(AL286/0.92,0)</f>
        <v>1298</v>
      </c>
      <c r="AM279" s="198">
        <f>ROUNDUP(AM286/0.92,0)</f>
        <v>1553</v>
      </c>
      <c r="AN279" s="251"/>
      <c r="AO279" s="227">
        <v>0</v>
      </c>
      <c r="AP279" s="40" t="str">
        <f>B279</f>
        <v>HL6</v>
      </c>
      <c r="AQ279" s="29" t="str">
        <f t="shared" si="184"/>
        <v>素材納入計画</v>
      </c>
      <c r="AR279" s="41">
        <f t="shared" si="182"/>
        <v>0</v>
      </c>
      <c r="AT279" s="247" t="s">
        <v>59</v>
      </c>
      <c r="AU279" s="60"/>
      <c r="AV279" s="60"/>
      <c r="AW279" s="60"/>
      <c r="AX279" s="60"/>
    </row>
    <row r="280" spans="1:56" ht="19.5" hidden="1" customHeight="1">
      <c r="A280" s="9">
        <v>1</v>
      </c>
      <c r="B280" s="347" t="s">
        <v>128</v>
      </c>
      <c r="C280" s="145" t="s">
        <v>125</v>
      </c>
      <c r="D280" s="154"/>
      <c r="E280" s="35"/>
      <c r="F280" s="345">
        <f t="shared" ref="F280:AJ280" si="187">E280+F279-F281</f>
        <v>0</v>
      </c>
      <c r="G280" s="345">
        <f t="shared" si="187"/>
        <v>0</v>
      </c>
      <c r="H280" s="345">
        <f t="shared" si="187"/>
        <v>0</v>
      </c>
      <c r="I280" s="345">
        <f t="shared" si="187"/>
        <v>0</v>
      </c>
      <c r="J280" s="345">
        <f t="shared" si="187"/>
        <v>0</v>
      </c>
      <c r="K280" s="345">
        <f t="shared" si="187"/>
        <v>0</v>
      </c>
      <c r="L280" s="345">
        <f t="shared" si="187"/>
        <v>0</v>
      </c>
      <c r="M280" s="345">
        <f t="shared" si="187"/>
        <v>0</v>
      </c>
      <c r="N280" s="345">
        <f t="shared" si="187"/>
        <v>0</v>
      </c>
      <c r="O280" s="345">
        <f t="shared" si="187"/>
        <v>0</v>
      </c>
      <c r="P280" s="345">
        <f t="shared" si="187"/>
        <v>0</v>
      </c>
      <c r="Q280" s="345">
        <f t="shared" si="187"/>
        <v>0</v>
      </c>
      <c r="R280" s="345">
        <f t="shared" si="187"/>
        <v>0</v>
      </c>
      <c r="S280" s="345">
        <f t="shared" si="187"/>
        <v>0</v>
      </c>
      <c r="T280" s="345">
        <f t="shared" si="187"/>
        <v>0</v>
      </c>
      <c r="U280" s="345">
        <f t="shared" si="187"/>
        <v>0</v>
      </c>
      <c r="V280" s="345">
        <f t="shared" si="187"/>
        <v>0</v>
      </c>
      <c r="W280" s="345">
        <f t="shared" si="187"/>
        <v>0</v>
      </c>
      <c r="X280" s="345">
        <f t="shared" si="187"/>
        <v>0</v>
      </c>
      <c r="Y280" s="345">
        <f t="shared" si="187"/>
        <v>0</v>
      </c>
      <c r="Z280" s="345">
        <f t="shared" si="187"/>
        <v>0</v>
      </c>
      <c r="AA280" s="345">
        <f t="shared" si="187"/>
        <v>0</v>
      </c>
      <c r="AB280" s="345">
        <f t="shared" si="187"/>
        <v>0</v>
      </c>
      <c r="AC280" s="345">
        <f t="shared" si="187"/>
        <v>0</v>
      </c>
      <c r="AD280" s="345">
        <f t="shared" si="187"/>
        <v>0</v>
      </c>
      <c r="AE280" s="345">
        <f t="shared" si="187"/>
        <v>0</v>
      </c>
      <c r="AF280" s="345">
        <f t="shared" si="187"/>
        <v>0</v>
      </c>
      <c r="AG280" s="345">
        <f t="shared" si="187"/>
        <v>0</v>
      </c>
      <c r="AH280" s="345">
        <f t="shared" si="187"/>
        <v>0</v>
      </c>
      <c r="AI280" s="345">
        <f t="shared" si="187"/>
        <v>0</v>
      </c>
      <c r="AJ280" s="345">
        <f t="shared" si="187"/>
        <v>0</v>
      </c>
      <c r="AK280" s="169">
        <f>AJ280</f>
        <v>0</v>
      </c>
      <c r="AL280" s="32"/>
      <c r="AM280" s="32"/>
      <c r="AO280" s="227">
        <v>0</v>
      </c>
      <c r="AP280" s="42" t="str">
        <f t="shared" si="177"/>
        <v>HL6</v>
      </c>
      <c r="AQ280" s="14" t="str">
        <f t="shared" si="184"/>
        <v>素材在庫計画</v>
      </c>
      <c r="AR280" s="43">
        <f t="shared" si="182"/>
        <v>0</v>
      </c>
      <c r="AT280" s="246" t="s">
        <v>60</v>
      </c>
      <c r="AU280" s="60"/>
      <c r="AV280" s="60"/>
      <c r="AW280" s="60"/>
      <c r="AX280" s="60"/>
    </row>
    <row r="281" spans="1:56" ht="18.75" hidden="1" customHeight="1">
      <c r="A281" s="9">
        <v>1</v>
      </c>
      <c r="B281" s="332"/>
      <c r="C281" s="135" t="s">
        <v>14</v>
      </c>
      <c r="D281" s="135"/>
      <c r="E281" s="90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17">
        <f>SUM(E281:AJ281)</f>
        <v>0</v>
      </c>
      <c r="AL281" s="123"/>
      <c r="AM281" s="123"/>
      <c r="AN281" s="211"/>
      <c r="AO281" s="227">
        <v>0</v>
      </c>
      <c r="AP281" s="42" t="str">
        <f t="shared" si="177"/>
        <v>HL6</v>
      </c>
      <c r="AQ281" s="16" t="str">
        <f t="shared" si="184"/>
        <v>圧検加工計画</v>
      </c>
      <c r="AR281" s="44">
        <f t="shared" si="182"/>
        <v>0</v>
      </c>
      <c r="AT281" s="248" t="s">
        <v>61</v>
      </c>
      <c r="AU281" s="60"/>
      <c r="AV281" s="60"/>
      <c r="AW281" s="60"/>
      <c r="AX281" s="60"/>
    </row>
    <row r="282" spans="1:56" ht="18.75" hidden="1" customHeight="1">
      <c r="A282" s="9">
        <v>0</v>
      </c>
      <c r="B282" s="332"/>
      <c r="C282" s="146" t="s">
        <v>15</v>
      </c>
      <c r="D282" s="147">
        <v>0.08</v>
      </c>
      <c r="E282" s="80"/>
      <c r="F282" s="337">
        <f t="shared" ref="F282:AJ282" si="188">ROUND(F281*$D282,0)</f>
        <v>0</v>
      </c>
      <c r="G282" s="337">
        <f t="shared" si="188"/>
        <v>0</v>
      </c>
      <c r="H282" s="337">
        <f t="shared" si="188"/>
        <v>0</v>
      </c>
      <c r="I282" s="337">
        <f t="shared" si="188"/>
        <v>0</v>
      </c>
      <c r="J282" s="337">
        <f t="shared" si="188"/>
        <v>0</v>
      </c>
      <c r="K282" s="337">
        <f t="shared" si="188"/>
        <v>0</v>
      </c>
      <c r="L282" s="337">
        <f t="shared" si="188"/>
        <v>0</v>
      </c>
      <c r="M282" s="337">
        <f t="shared" si="188"/>
        <v>0</v>
      </c>
      <c r="N282" s="337">
        <f t="shared" si="188"/>
        <v>0</v>
      </c>
      <c r="O282" s="337">
        <f t="shared" si="188"/>
        <v>0</v>
      </c>
      <c r="P282" s="337">
        <f t="shared" si="188"/>
        <v>0</v>
      </c>
      <c r="Q282" s="337">
        <f t="shared" si="188"/>
        <v>0</v>
      </c>
      <c r="R282" s="337">
        <f t="shared" si="188"/>
        <v>0</v>
      </c>
      <c r="S282" s="337">
        <f t="shared" si="188"/>
        <v>0</v>
      </c>
      <c r="T282" s="337">
        <f t="shared" si="188"/>
        <v>0</v>
      </c>
      <c r="U282" s="337">
        <f t="shared" si="188"/>
        <v>0</v>
      </c>
      <c r="V282" s="337">
        <f t="shared" si="188"/>
        <v>0</v>
      </c>
      <c r="W282" s="337">
        <f t="shared" si="188"/>
        <v>0</v>
      </c>
      <c r="X282" s="337">
        <f t="shared" si="188"/>
        <v>0</v>
      </c>
      <c r="Y282" s="337">
        <f t="shared" si="188"/>
        <v>0</v>
      </c>
      <c r="Z282" s="337">
        <f t="shared" si="188"/>
        <v>0</v>
      </c>
      <c r="AA282" s="337">
        <f t="shared" si="188"/>
        <v>0</v>
      </c>
      <c r="AB282" s="337">
        <f t="shared" si="188"/>
        <v>0</v>
      </c>
      <c r="AC282" s="337">
        <f t="shared" si="188"/>
        <v>0</v>
      </c>
      <c r="AD282" s="337">
        <f t="shared" si="188"/>
        <v>0</v>
      </c>
      <c r="AE282" s="337">
        <f t="shared" si="188"/>
        <v>0</v>
      </c>
      <c r="AF282" s="337">
        <f t="shared" si="188"/>
        <v>0</v>
      </c>
      <c r="AG282" s="337">
        <f t="shared" si="188"/>
        <v>0</v>
      </c>
      <c r="AH282" s="337">
        <f t="shared" si="188"/>
        <v>0</v>
      </c>
      <c r="AI282" s="337">
        <f t="shared" si="188"/>
        <v>0</v>
      </c>
      <c r="AJ282" s="337">
        <f t="shared" si="188"/>
        <v>0</v>
      </c>
      <c r="AK282" s="128">
        <f>SUM(F282:AJ282)</f>
        <v>0</v>
      </c>
      <c r="AL282" s="32"/>
      <c r="AM282" s="32"/>
      <c r="AO282" s="227">
        <v>0</v>
      </c>
      <c r="AP282" s="42" t="str">
        <f t="shared" si="177"/>
        <v>HL6</v>
      </c>
      <c r="AQ282" s="17" t="str">
        <f t="shared" si="184"/>
        <v>一次漏れ数</v>
      </c>
      <c r="AR282" s="45">
        <f t="shared" si="182"/>
        <v>0</v>
      </c>
      <c r="AT282" s="246" t="s">
        <v>60</v>
      </c>
      <c r="AU282" s="60"/>
      <c r="AV282" s="60"/>
      <c r="AW282" s="60"/>
      <c r="AX282" s="60"/>
    </row>
    <row r="283" spans="1:56" ht="18.75" hidden="1" customHeight="1">
      <c r="A283" s="9">
        <v>0</v>
      </c>
      <c r="B283" s="332"/>
      <c r="C283" s="148" t="s">
        <v>16</v>
      </c>
      <c r="D283" s="149"/>
      <c r="E283" s="66"/>
      <c r="F283" s="339">
        <f t="shared" ref="F283:AJ283" si="189">E283+F282-F284</f>
        <v>0</v>
      </c>
      <c r="G283" s="339">
        <f t="shared" si="189"/>
        <v>0</v>
      </c>
      <c r="H283" s="339">
        <f t="shared" si="189"/>
        <v>0</v>
      </c>
      <c r="I283" s="339">
        <f t="shared" si="189"/>
        <v>0</v>
      </c>
      <c r="J283" s="339">
        <f t="shared" si="189"/>
        <v>0</v>
      </c>
      <c r="K283" s="339">
        <f t="shared" si="189"/>
        <v>0</v>
      </c>
      <c r="L283" s="339">
        <f t="shared" si="189"/>
        <v>0</v>
      </c>
      <c r="M283" s="339">
        <f t="shared" si="189"/>
        <v>0</v>
      </c>
      <c r="N283" s="339">
        <f t="shared" si="189"/>
        <v>0</v>
      </c>
      <c r="O283" s="339">
        <f t="shared" si="189"/>
        <v>0</v>
      </c>
      <c r="P283" s="339">
        <f t="shared" si="189"/>
        <v>0</v>
      </c>
      <c r="Q283" s="339">
        <f t="shared" si="189"/>
        <v>0</v>
      </c>
      <c r="R283" s="339">
        <f t="shared" si="189"/>
        <v>0</v>
      </c>
      <c r="S283" s="339">
        <f t="shared" si="189"/>
        <v>0</v>
      </c>
      <c r="T283" s="339">
        <f t="shared" si="189"/>
        <v>0</v>
      </c>
      <c r="U283" s="339">
        <f t="shared" si="189"/>
        <v>0</v>
      </c>
      <c r="V283" s="339">
        <f t="shared" si="189"/>
        <v>0</v>
      </c>
      <c r="W283" s="339">
        <f t="shared" si="189"/>
        <v>0</v>
      </c>
      <c r="X283" s="339">
        <f t="shared" si="189"/>
        <v>0</v>
      </c>
      <c r="Y283" s="339">
        <f t="shared" si="189"/>
        <v>0</v>
      </c>
      <c r="Z283" s="339">
        <f t="shared" si="189"/>
        <v>0</v>
      </c>
      <c r="AA283" s="339">
        <f t="shared" si="189"/>
        <v>0</v>
      </c>
      <c r="AB283" s="339">
        <f t="shared" si="189"/>
        <v>0</v>
      </c>
      <c r="AC283" s="339">
        <f t="shared" si="189"/>
        <v>0</v>
      </c>
      <c r="AD283" s="339">
        <f t="shared" si="189"/>
        <v>0</v>
      </c>
      <c r="AE283" s="339">
        <f t="shared" si="189"/>
        <v>0</v>
      </c>
      <c r="AF283" s="339">
        <f t="shared" si="189"/>
        <v>0</v>
      </c>
      <c r="AG283" s="339">
        <f t="shared" si="189"/>
        <v>0</v>
      </c>
      <c r="AH283" s="339">
        <f t="shared" si="189"/>
        <v>0</v>
      </c>
      <c r="AI283" s="339">
        <f t="shared" si="189"/>
        <v>0</v>
      </c>
      <c r="AJ283" s="339">
        <f t="shared" si="189"/>
        <v>0</v>
      </c>
      <c r="AK283" s="129">
        <f>AJ283</f>
        <v>0</v>
      </c>
      <c r="AL283" s="32"/>
      <c r="AM283" s="32"/>
      <c r="AO283" s="227">
        <v>0</v>
      </c>
      <c r="AP283" s="42" t="str">
        <f t="shared" si="177"/>
        <v>HL6</v>
      </c>
      <c r="AQ283" s="18" t="str">
        <f t="shared" si="184"/>
        <v>一次漏れ在庫</v>
      </c>
      <c r="AR283" s="46">
        <f t="shared" si="182"/>
        <v>0</v>
      </c>
      <c r="AT283" s="246" t="s">
        <v>60</v>
      </c>
      <c r="AU283" s="60"/>
      <c r="AV283" s="60"/>
      <c r="AW283" s="60"/>
      <c r="AX283" s="60"/>
    </row>
    <row r="284" spans="1:56" ht="18.75" hidden="1" customHeight="1">
      <c r="A284" s="9">
        <v>0</v>
      </c>
      <c r="B284" s="332"/>
      <c r="C284" s="148" t="s">
        <v>17</v>
      </c>
      <c r="D284" s="149"/>
      <c r="E284" s="80"/>
      <c r="F284" s="339"/>
      <c r="G284" s="339"/>
      <c r="H284" s="339"/>
      <c r="I284" s="339"/>
      <c r="J284" s="339"/>
      <c r="K284" s="339"/>
      <c r="L284" s="339"/>
      <c r="M284" s="339"/>
      <c r="N284" s="339"/>
      <c r="O284" s="339"/>
      <c r="P284" s="339"/>
      <c r="Q284" s="339"/>
      <c r="R284" s="339"/>
      <c r="S284" s="339"/>
      <c r="T284" s="339"/>
      <c r="U284" s="339"/>
      <c r="V284" s="339"/>
      <c r="W284" s="339"/>
      <c r="X284" s="339"/>
      <c r="Y284" s="339"/>
      <c r="Z284" s="339"/>
      <c r="AA284" s="339"/>
      <c r="AB284" s="339"/>
      <c r="AC284" s="339"/>
      <c r="AD284" s="339"/>
      <c r="AE284" s="339"/>
      <c r="AF284" s="339"/>
      <c r="AG284" s="339"/>
      <c r="AH284" s="339"/>
      <c r="AI284" s="339"/>
      <c r="AJ284" s="339"/>
      <c r="AK284" s="129">
        <f>SUM(F284:AJ284)</f>
        <v>0</v>
      </c>
      <c r="AL284" s="32"/>
      <c r="AM284" s="32"/>
      <c r="AO284" s="227">
        <v>0</v>
      </c>
      <c r="AP284" s="42" t="str">
        <f t="shared" si="177"/>
        <v>HL6</v>
      </c>
      <c r="AQ284" s="18" t="str">
        <f t="shared" si="184"/>
        <v>二次圧検計画</v>
      </c>
      <c r="AR284" s="46">
        <f t="shared" si="182"/>
        <v>0</v>
      </c>
      <c r="AT284" s="246" t="s">
        <v>60</v>
      </c>
      <c r="AU284" s="60"/>
      <c r="AV284" s="60"/>
      <c r="AW284" s="60"/>
      <c r="AX284" s="60"/>
    </row>
    <row r="285" spans="1:56" ht="18.75" hidden="1" customHeight="1">
      <c r="A285" s="9">
        <v>0</v>
      </c>
      <c r="B285" s="332"/>
      <c r="C285" s="150" t="s">
        <v>18</v>
      </c>
      <c r="D285" s="151">
        <v>0.5</v>
      </c>
      <c r="E285" s="81"/>
      <c r="F285" s="341">
        <f t="shared" ref="F285:AJ285" si="190">ROUND(F284*$D285,0)</f>
        <v>0</v>
      </c>
      <c r="G285" s="341">
        <f t="shared" si="190"/>
        <v>0</v>
      </c>
      <c r="H285" s="341">
        <f t="shared" si="190"/>
        <v>0</v>
      </c>
      <c r="I285" s="341">
        <f t="shared" si="190"/>
        <v>0</v>
      </c>
      <c r="J285" s="341">
        <f t="shared" si="190"/>
        <v>0</v>
      </c>
      <c r="K285" s="341">
        <f t="shared" si="190"/>
        <v>0</v>
      </c>
      <c r="L285" s="341">
        <f t="shared" si="190"/>
        <v>0</v>
      </c>
      <c r="M285" s="341">
        <f t="shared" si="190"/>
        <v>0</v>
      </c>
      <c r="N285" s="341">
        <f t="shared" si="190"/>
        <v>0</v>
      </c>
      <c r="O285" s="341">
        <f t="shared" si="190"/>
        <v>0</v>
      </c>
      <c r="P285" s="341">
        <f t="shared" si="190"/>
        <v>0</v>
      </c>
      <c r="Q285" s="341">
        <f t="shared" si="190"/>
        <v>0</v>
      </c>
      <c r="R285" s="341">
        <f t="shared" si="190"/>
        <v>0</v>
      </c>
      <c r="S285" s="341">
        <f t="shared" si="190"/>
        <v>0</v>
      </c>
      <c r="T285" s="341">
        <f t="shared" si="190"/>
        <v>0</v>
      </c>
      <c r="U285" s="341">
        <f t="shared" si="190"/>
        <v>0</v>
      </c>
      <c r="V285" s="341">
        <f t="shared" si="190"/>
        <v>0</v>
      </c>
      <c r="W285" s="341">
        <f t="shared" si="190"/>
        <v>0</v>
      </c>
      <c r="X285" s="341">
        <f t="shared" si="190"/>
        <v>0</v>
      </c>
      <c r="Y285" s="341">
        <f t="shared" si="190"/>
        <v>0</v>
      </c>
      <c r="Z285" s="341">
        <f t="shared" si="190"/>
        <v>0</v>
      </c>
      <c r="AA285" s="341">
        <f t="shared" si="190"/>
        <v>0</v>
      </c>
      <c r="AB285" s="341">
        <f t="shared" si="190"/>
        <v>0</v>
      </c>
      <c r="AC285" s="341">
        <f t="shared" si="190"/>
        <v>0</v>
      </c>
      <c r="AD285" s="341">
        <f t="shared" si="190"/>
        <v>0</v>
      </c>
      <c r="AE285" s="341">
        <f t="shared" si="190"/>
        <v>0</v>
      </c>
      <c r="AF285" s="341">
        <f t="shared" si="190"/>
        <v>0</v>
      </c>
      <c r="AG285" s="341">
        <f t="shared" si="190"/>
        <v>0</v>
      </c>
      <c r="AH285" s="341">
        <f t="shared" si="190"/>
        <v>0</v>
      </c>
      <c r="AI285" s="341">
        <f t="shared" si="190"/>
        <v>0</v>
      </c>
      <c r="AJ285" s="341">
        <f t="shared" si="190"/>
        <v>0</v>
      </c>
      <c r="AK285" s="130">
        <f>SUM(F285:AJ285)</f>
        <v>0</v>
      </c>
      <c r="AL285" s="32"/>
      <c r="AM285" s="32"/>
      <c r="AO285" s="227">
        <v>0</v>
      </c>
      <c r="AP285" s="42" t="str">
        <f t="shared" si="177"/>
        <v>HL6</v>
      </c>
      <c r="AQ285" s="14" t="str">
        <f t="shared" si="184"/>
        <v>二次漏れ数（廃却）</v>
      </c>
      <c r="AR285" s="47">
        <f t="shared" si="182"/>
        <v>0</v>
      </c>
      <c r="AT285" s="246" t="s">
        <v>60</v>
      </c>
      <c r="AU285" s="60"/>
      <c r="AV285" s="60"/>
      <c r="AW285" s="60"/>
      <c r="AX285" s="60"/>
    </row>
    <row r="286" spans="1:56" ht="18.75" hidden="1" customHeight="1">
      <c r="A286" s="9">
        <v>1</v>
      </c>
      <c r="B286" s="331"/>
      <c r="C286" s="135" t="s">
        <v>19</v>
      </c>
      <c r="D286" s="136">
        <f>1-D282</f>
        <v>0.92</v>
      </c>
      <c r="E286" s="90"/>
      <c r="F286" s="174">
        <f t="shared" ref="F286:AJ286" si="191">(F281-F282)+(F284-F285)</f>
        <v>0</v>
      </c>
      <c r="G286" s="174">
        <f t="shared" si="191"/>
        <v>0</v>
      </c>
      <c r="H286" s="174">
        <f t="shared" si="191"/>
        <v>0</v>
      </c>
      <c r="I286" s="174">
        <f t="shared" si="191"/>
        <v>0</v>
      </c>
      <c r="J286" s="174">
        <f t="shared" si="191"/>
        <v>0</v>
      </c>
      <c r="K286" s="174">
        <f t="shared" si="191"/>
        <v>0</v>
      </c>
      <c r="L286" s="174">
        <f t="shared" si="191"/>
        <v>0</v>
      </c>
      <c r="M286" s="174">
        <f t="shared" si="191"/>
        <v>0</v>
      </c>
      <c r="N286" s="174">
        <f t="shared" si="191"/>
        <v>0</v>
      </c>
      <c r="O286" s="174">
        <f t="shared" si="191"/>
        <v>0</v>
      </c>
      <c r="P286" s="174">
        <f t="shared" si="191"/>
        <v>0</v>
      </c>
      <c r="Q286" s="174">
        <f t="shared" si="191"/>
        <v>0</v>
      </c>
      <c r="R286" s="174">
        <f t="shared" si="191"/>
        <v>0</v>
      </c>
      <c r="S286" s="174">
        <f t="shared" si="191"/>
        <v>0</v>
      </c>
      <c r="T286" s="174">
        <f t="shared" si="191"/>
        <v>0</v>
      </c>
      <c r="U286" s="174">
        <f t="shared" si="191"/>
        <v>0</v>
      </c>
      <c r="V286" s="174">
        <f t="shared" si="191"/>
        <v>0</v>
      </c>
      <c r="W286" s="174">
        <f t="shared" si="191"/>
        <v>0</v>
      </c>
      <c r="X286" s="174">
        <f t="shared" si="191"/>
        <v>0</v>
      </c>
      <c r="Y286" s="174">
        <f t="shared" si="191"/>
        <v>0</v>
      </c>
      <c r="Z286" s="174">
        <f t="shared" si="191"/>
        <v>0</v>
      </c>
      <c r="AA286" s="174">
        <f t="shared" si="191"/>
        <v>0</v>
      </c>
      <c r="AB286" s="174">
        <f t="shared" si="191"/>
        <v>0</v>
      </c>
      <c r="AC286" s="174">
        <f t="shared" si="191"/>
        <v>0</v>
      </c>
      <c r="AD286" s="174">
        <f t="shared" si="191"/>
        <v>0</v>
      </c>
      <c r="AE286" s="174">
        <f t="shared" si="191"/>
        <v>0</v>
      </c>
      <c r="AF286" s="174">
        <f t="shared" si="191"/>
        <v>0</v>
      </c>
      <c r="AG286" s="174">
        <f t="shared" si="191"/>
        <v>0</v>
      </c>
      <c r="AH286" s="174">
        <f t="shared" si="191"/>
        <v>0</v>
      </c>
      <c r="AI286" s="174">
        <f t="shared" si="191"/>
        <v>0</v>
      </c>
      <c r="AJ286" s="174">
        <f t="shared" si="191"/>
        <v>0</v>
      </c>
      <c r="AK286" s="117">
        <f>SUM(E286:AJ286)</f>
        <v>0</v>
      </c>
      <c r="AL286" s="82">
        <f>ROUNDUP(AY286*1.1,0)</f>
        <v>1194</v>
      </c>
      <c r="AM286" s="82">
        <f>ROUNDUP(AZ286*1.1,0)</f>
        <v>1428</v>
      </c>
      <c r="AN286" s="211"/>
      <c r="AO286" s="227">
        <v>0</v>
      </c>
      <c r="AP286" s="42" t="str">
        <f t="shared" si="177"/>
        <v>HL6</v>
      </c>
      <c r="AQ286" s="11" t="str">
        <f t="shared" si="184"/>
        <v>Ｌ３加工計画</v>
      </c>
      <c r="AR286" s="48">
        <f t="shared" si="182"/>
        <v>0</v>
      </c>
      <c r="AT286" s="248" t="s">
        <v>61</v>
      </c>
      <c r="AU286" s="60"/>
      <c r="AV286" s="60"/>
      <c r="AW286" s="60"/>
      <c r="AX286" s="60"/>
      <c r="AY286" s="12">
        <f>AY392</f>
        <v>1085</v>
      </c>
      <c r="AZ286" s="12">
        <f>AZ392</f>
        <v>1298</v>
      </c>
    </row>
    <row r="287" spans="1:56" ht="18.75" hidden="1" customHeight="1">
      <c r="A287" s="9">
        <v>1</v>
      </c>
      <c r="B287" s="348" t="s">
        <v>127</v>
      </c>
      <c r="C287" s="109" t="s">
        <v>48</v>
      </c>
      <c r="D287" s="109"/>
      <c r="E287" s="77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04">
        <v>0</v>
      </c>
      <c r="AL287" s="112"/>
      <c r="AM287" s="112"/>
      <c r="AN287" s="207"/>
      <c r="AO287" s="227">
        <v>0</v>
      </c>
      <c r="AP287" s="42" t="str">
        <f t="shared" si="177"/>
        <v>HL6</v>
      </c>
      <c r="AQ287" s="19" t="str">
        <f t="shared" si="184"/>
        <v>組立計画</v>
      </c>
      <c r="AR287" s="49">
        <f t="shared" si="182"/>
        <v>0</v>
      </c>
      <c r="AT287" s="63" t="s">
        <v>62</v>
      </c>
      <c r="AU287" s="60"/>
      <c r="AV287" s="60"/>
      <c r="AW287" s="60"/>
      <c r="AX287" s="60"/>
    </row>
    <row r="288" spans="1:56" ht="18.75" hidden="1" customHeight="1">
      <c r="A288" s="9">
        <v>1</v>
      </c>
      <c r="B288" s="348"/>
      <c r="C288" s="111" t="s">
        <v>66</v>
      </c>
      <c r="D288" s="111"/>
      <c r="E288" s="74"/>
      <c r="F288" s="189"/>
      <c r="G288" s="189"/>
      <c r="H288" s="189"/>
      <c r="I288" s="189"/>
      <c r="J288" s="189"/>
      <c r="K288" s="189"/>
      <c r="L288" s="189"/>
      <c r="M288" s="189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  <c r="AG288" s="189"/>
      <c r="AH288" s="189"/>
      <c r="AI288" s="189"/>
      <c r="AJ288" s="189"/>
      <c r="AK288" s="107">
        <f>SUM(F288:AJ288)</f>
        <v>0</v>
      </c>
      <c r="AL288" s="75"/>
      <c r="AM288" s="75"/>
      <c r="AN288" s="207"/>
      <c r="AO288" s="227">
        <v>0</v>
      </c>
      <c r="AP288" s="42" t="str">
        <f t="shared" si="177"/>
        <v>HL6</v>
      </c>
      <c r="AQ288" s="20" t="str">
        <f t="shared" si="184"/>
        <v>ＳＰ</v>
      </c>
      <c r="AR288" s="50">
        <f t="shared" si="182"/>
        <v>0</v>
      </c>
      <c r="AT288" s="63" t="s">
        <v>62</v>
      </c>
      <c r="AU288" s="60"/>
      <c r="AV288" s="60"/>
      <c r="AW288" s="60"/>
      <c r="AX288" s="60"/>
    </row>
    <row r="289" spans="1:56" ht="18.75" hidden="1" customHeight="1">
      <c r="A289" s="9">
        <v>1</v>
      </c>
      <c r="B289" s="347" t="s">
        <v>129</v>
      </c>
      <c r="C289" s="152" t="s">
        <v>21</v>
      </c>
      <c r="D289" s="152"/>
      <c r="E289" s="67"/>
      <c r="F289" s="329">
        <f t="shared" ref="F289:AJ289" si="192">SUBTOTAL(9,L287:L288)</f>
        <v>0</v>
      </c>
      <c r="G289" s="329">
        <f t="shared" si="192"/>
        <v>0</v>
      </c>
      <c r="H289" s="329">
        <f t="shared" si="192"/>
        <v>0</v>
      </c>
      <c r="I289" s="329">
        <f t="shared" si="192"/>
        <v>0</v>
      </c>
      <c r="J289" s="329">
        <f t="shared" si="192"/>
        <v>0</v>
      </c>
      <c r="K289" s="329">
        <f t="shared" si="192"/>
        <v>0</v>
      </c>
      <c r="L289" s="329">
        <f t="shared" si="192"/>
        <v>0</v>
      </c>
      <c r="M289" s="329">
        <f t="shared" si="192"/>
        <v>0</v>
      </c>
      <c r="N289" s="329">
        <f t="shared" si="192"/>
        <v>0</v>
      </c>
      <c r="O289" s="329">
        <f t="shared" si="192"/>
        <v>0</v>
      </c>
      <c r="P289" s="329">
        <f t="shared" si="192"/>
        <v>0</v>
      </c>
      <c r="Q289" s="329">
        <f t="shared" si="192"/>
        <v>0</v>
      </c>
      <c r="R289" s="329">
        <f t="shared" si="192"/>
        <v>0</v>
      </c>
      <c r="S289" s="329">
        <f t="shared" si="192"/>
        <v>0</v>
      </c>
      <c r="T289" s="329">
        <f t="shared" si="192"/>
        <v>0</v>
      </c>
      <c r="U289" s="329">
        <f t="shared" si="192"/>
        <v>0</v>
      </c>
      <c r="V289" s="329">
        <f t="shared" si="192"/>
        <v>0</v>
      </c>
      <c r="W289" s="329">
        <f t="shared" si="192"/>
        <v>0</v>
      </c>
      <c r="X289" s="329">
        <f t="shared" si="192"/>
        <v>0</v>
      </c>
      <c r="Y289" s="329">
        <f t="shared" si="192"/>
        <v>0</v>
      </c>
      <c r="Z289" s="329">
        <f t="shared" si="192"/>
        <v>0</v>
      </c>
      <c r="AA289" s="329">
        <f t="shared" si="192"/>
        <v>0</v>
      </c>
      <c r="AB289" s="329">
        <f t="shared" si="192"/>
        <v>0</v>
      </c>
      <c r="AC289" s="329">
        <f t="shared" si="192"/>
        <v>0</v>
      </c>
      <c r="AD289" s="329">
        <f t="shared" si="192"/>
        <v>0</v>
      </c>
      <c r="AE289" s="329">
        <f t="shared" si="192"/>
        <v>0</v>
      </c>
      <c r="AF289" s="329">
        <f t="shared" si="192"/>
        <v>0</v>
      </c>
      <c r="AG289" s="329">
        <f t="shared" si="192"/>
        <v>0</v>
      </c>
      <c r="AH289" s="329">
        <f t="shared" si="192"/>
        <v>0</v>
      </c>
      <c r="AI289" s="329">
        <f t="shared" si="192"/>
        <v>0</v>
      </c>
      <c r="AJ289" s="329">
        <f t="shared" si="192"/>
        <v>0</v>
      </c>
      <c r="AK289" s="131">
        <f>SUM(F289:AJ289)</f>
        <v>0</v>
      </c>
      <c r="AL289" s="32"/>
      <c r="AM289" s="32"/>
      <c r="AO289" s="227">
        <v>0</v>
      </c>
      <c r="AP289" s="42" t="str">
        <f t="shared" si="177"/>
        <v>HL6</v>
      </c>
      <c r="AQ289" s="21" t="str">
        <f t="shared" si="184"/>
        <v>解体</v>
      </c>
      <c r="AR289" s="51">
        <f t="shared" si="182"/>
        <v>0</v>
      </c>
      <c r="AT289" s="246" t="s">
        <v>60</v>
      </c>
      <c r="AU289" s="60"/>
      <c r="AV289" s="60"/>
      <c r="AW289" s="60"/>
      <c r="AX289" s="60"/>
    </row>
    <row r="290" spans="1:56" ht="18.75" hidden="1" customHeight="1">
      <c r="A290" s="9">
        <v>1</v>
      </c>
      <c r="B290" s="349" t="s">
        <v>130</v>
      </c>
      <c r="C290" s="153" t="s">
        <v>22</v>
      </c>
      <c r="D290" s="153"/>
      <c r="E290" s="68"/>
      <c r="F290" s="330">
        <f t="shared" ref="F290:AJ290" si="193">E290+F286-F289</f>
        <v>0</v>
      </c>
      <c r="G290" s="330">
        <f t="shared" si="193"/>
        <v>0</v>
      </c>
      <c r="H290" s="330">
        <f t="shared" si="193"/>
        <v>0</v>
      </c>
      <c r="I290" s="330">
        <f t="shared" si="193"/>
        <v>0</v>
      </c>
      <c r="J290" s="330">
        <f t="shared" si="193"/>
        <v>0</v>
      </c>
      <c r="K290" s="330">
        <f t="shared" si="193"/>
        <v>0</v>
      </c>
      <c r="L290" s="330">
        <f t="shared" si="193"/>
        <v>0</v>
      </c>
      <c r="M290" s="330">
        <f t="shared" si="193"/>
        <v>0</v>
      </c>
      <c r="N290" s="330">
        <f t="shared" si="193"/>
        <v>0</v>
      </c>
      <c r="O290" s="330">
        <f t="shared" si="193"/>
        <v>0</v>
      </c>
      <c r="P290" s="330">
        <f t="shared" si="193"/>
        <v>0</v>
      </c>
      <c r="Q290" s="330">
        <f t="shared" si="193"/>
        <v>0</v>
      </c>
      <c r="R290" s="330">
        <f t="shared" si="193"/>
        <v>0</v>
      </c>
      <c r="S290" s="330">
        <f t="shared" si="193"/>
        <v>0</v>
      </c>
      <c r="T290" s="330">
        <f t="shared" si="193"/>
        <v>0</v>
      </c>
      <c r="U290" s="330">
        <f t="shared" si="193"/>
        <v>0</v>
      </c>
      <c r="V290" s="330">
        <f t="shared" si="193"/>
        <v>0</v>
      </c>
      <c r="W290" s="330">
        <f t="shared" si="193"/>
        <v>0</v>
      </c>
      <c r="X290" s="330">
        <f t="shared" si="193"/>
        <v>0</v>
      </c>
      <c r="Y290" s="330">
        <f t="shared" si="193"/>
        <v>0</v>
      </c>
      <c r="Z290" s="330">
        <f t="shared" si="193"/>
        <v>0</v>
      </c>
      <c r="AA290" s="330">
        <f t="shared" si="193"/>
        <v>0</v>
      </c>
      <c r="AB290" s="330">
        <f t="shared" si="193"/>
        <v>0</v>
      </c>
      <c r="AC290" s="330">
        <f t="shared" si="193"/>
        <v>0</v>
      </c>
      <c r="AD290" s="330">
        <f t="shared" si="193"/>
        <v>0</v>
      </c>
      <c r="AE290" s="330">
        <f t="shared" si="193"/>
        <v>0</v>
      </c>
      <c r="AF290" s="330">
        <f t="shared" si="193"/>
        <v>0</v>
      </c>
      <c r="AG290" s="330">
        <f t="shared" si="193"/>
        <v>0</v>
      </c>
      <c r="AH290" s="330">
        <f t="shared" si="193"/>
        <v>0</v>
      </c>
      <c r="AI290" s="330">
        <f t="shared" si="193"/>
        <v>0</v>
      </c>
      <c r="AJ290" s="330">
        <f t="shared" si="193"/>
        <v>0</v>
      </c>
      <c r="AK290" s="132"/>
      <c r="AL290" s="32"/>
      <c r="AM290" s="32"/>
      <c r="AO290" s="227">
        <v>0</v>
      </c>
      <c r="AP290" s="42" t="str">
        <f t="shared" si="177"/>
        <v>HL6</v>
      </c>
      <c r="AQ290" s="22" t="str">
        <f t="shared" si="184"/>
        <v>解体在庫</v>
      </c>
      <c r="AR290" s="52">
        <f t="shared" si="182"/>
        <v>0</v>
      </c>
      <c r="AT290" s="246" t="s">
        <v>60</v>
      </c>
      <c r="AU290" s="60"/>
      <c r="AV290" s="60"/>
      <c r="AW290" s="60"/>
      <c r="AX290" s="60"/>
    </row>
    <row r="291" spans="1:56" ht="19.5" hidden="1" thickBot="1">
      <c r="A291" s="9">
        <v>1</v>
      </c>
      <c r="B291" s="350" t="s">
        <v>131</v>
      </c>
      <c r="C291" s="138" t="s">
        <v>23</v>
      </c>
      <c r="D291" s="138"/>
      <c r="E291" s="215"/>
      <c r="F291" s="343">
        <f t="shared" ref="F291:AJ291" si="194">E291+F286-F287-F288</f>
        <v>0</v>
      </c>
      <c r="G291" s="343">
        <f t="shared" si="194"/>
        <v>0</v>
      </c>
      <c r="H291" s="343">
        <f t="shared" si="194"/>
        <v>0</v>
      </c>
      <c r="I291" s="343">
        <f t="shared" si="194"/>
        <v>0</v>
      </c>
      <c r="J291" s="343">
        <f t="shared" si="194"/>
        <v>0</v>
      </c>
      <c r="K291" s="343">
        <f t="shared" si="194"/>
        <v>0</v>
      </c>
      <c r="L291" s="343">
        <f t="shared" si="194"/>
        <v>0</v>
      </c>
      <c r="M291" s="343">
        <f t="shared" si="194"/>
        <v>0</v>
      </c>
      <c r="N291" s="343">
        <f t="shared" si="194"/>
        <v>0</v>
      </c>
      <c r="O291" s="343">
        <f t="shared" si="194"/>
        <v>0</v>
      </c>
      <c r="P291" s="343">
        <f t="shared" si="194"/>
        <v>0</v>
      </c>
      <c r="Q291" s="343">
        <f t="shared" si="194"/>
        <v>0</v>
      </c>
      <c r="R291" s="343">
        <f t="shared" si="194"/>
        <v>0</v>
      </c>
      <c r="S291" s="343">
        <f t="shared" si="194"/>
        <v>0</v>
      </c>
      <c r="T291" s="343">
        <f t="shared" si="194"/>
        <v>0</v>
      </c>
      <c r="U291" s="343">
        <f t="shared" si="194"/>
        <v>0</v>
      </c>
      <c r="V291" s="343">
        <f t="shared" si="194"/>
        <v>0</v>
      </c>
      <c r="W291" s="343">
        <f t="shared" si="194"/>
        <v>0</v>
      </c>
      <c r="X291" s="343">
        <f t="shared" si="194"/>
        <v>0</v>
      </c>
      <c r="Y291" s="343">
        <f t="shared" si="194"/>
        <v>0</v>
      </c>
      <c r="Z291" s="343">
        <f t="shared" si="194"/>
        <v>0</v>
      </c>
      <c r="AA291" s="343">
        <f t="shared" si="194"/>
        <v>0</v>
      </c>
      <c r="AB291" s="343">
        <f t="shared" si="194"/>
        <v>0</v>
      </c>
      <c r="AC291" s="343">
        <f t="shared" si="194"/>
        <v>0</v>
      </c>
      <c r="AD291" s="343">
        <f t="shared" si="194"/>
        <v>0</v>
      </c>
      <c r="AE291" s="343">
        <f t="shared" si="194"/>
        <v>0</v>
      </c>
      <c r="AF291" s="343">
        <f t="shared" si="194"/>
        <v>0</v>
      </c>
      <c r="AG291" s="343">
        <f t="shared" si="194"/>
        <v>0</v>
      </c>
      <c r="AH291" s="343">
        <f t="shared" si="194"/>
        <v>0</v>
      </c>
      <c r="AI291" s="343">
        <f t="shared" si="194"/>
        <v>0</v>
      </c>
      <c r="AJ291" s="343">
        <f t="shared" si="194"/>
        <v>0</v>
      </c>
      <c r="AK291" s="436">
        <f>AJ291</f>
        <v>0</v>
      </c>
      <c r="AL291" s="33"/>
      <c r="AM291" s="33"/>
      <c r="AN291" s="9">
        <f>AK291-AL287</f>
        <v>0</v>
      </c>
      <c r="AO291" s="227">
        <v>0</v>
      </c>
      <c r="AP291" s="53" t="str">
        <f t="shared" si="177"/>
        <v>HL6</v>
      </c>
      <c r="AQ291" s="24" t="str">
        <f t="shared" si="184"/>
        <v>完成品在庫</v>
      </c>
      <c r="AR291" s="54">
        <f t="shared" si="182"/>
        <v>0</v>
      </c>
      <c r="AT291" s="246" t="s">
        <v>60</v>
      </c>
      <c r="AU291" s="60"/>
      <c r="AV291" s="60"/>
      <c r="AW291" s="60"/>
      <c r="AX291" s="60"/>
      <c r="BD291" s="250">
        <f>MIN(F291:AJ291)</f>
        <v>0</v>
      </c>
    </row>
    <row r="292" spans="1:56" ht="19">
      <c r="A292" s="9">
        <v>1</v>
      </c>
      <c r="B292" s="159" t="s">
        <v>127</v>
      </c>
      <c r="C292" s="101" t="s">
        <v>12</v>
      </c>
      <c r="D292" s="101"/>
      <c r="E292" s="88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  <c r="AH292" s="185"/>
      <c r="AI292" s="185"/>
      <c r="AJ292" s="185"/>
      <c r="AK292" s="98">
        <f>SUM(E292:AJ292)</f>
        <v>0</v>
      </c>
      <c r="AL292" s="198">
        <f>ROUNDUP(AL300/0.92,0)</f>
        <v>0</v>
      </c>
      <c r="AM292" s="198">
        <f>ROUNDUP(AM300/0.92,0)</f>
        <v>0</v>
      </c>
      <c r="AN292" s="251"/>
      <c r="AO292" s="227">
        <v>0</v>
      </c>
      <c r="AP292" s="40" t="str">
        <f>B292</f>
        <v>HL6</v>
      </c>
      <c r="AQ292" s="29" t="str">
        <f t="shared" si="184"/>
        <v>素材納入計画</v>
      </c>
      <c r="AR292" s="41">
        <f t="shared" si="182"/>
        <v>0</v>
      </c>
      <c r="AT292" s="247" t="s">
        <v>59</v>
      </c>
      <c r="AU292" s="60"/>
      <c r="AV292" s="60"/>
      <c r="AW292" s="60"/>
      <c r="AX292" s="60"/>
    </row>
    <row r="293" spans="1:56" ht="19">
      <c r="A293" s="9">
        <v>1</v>
      </c>
      <c r="B293" s="158" t="s">
        <v>128</v>
      </c>
      <c r="C293" s="145" t="s">
        <v>125</v>
      </c>
      <c r="D293" s="154"/>
      <c r="E293" s="35"/>
      <c r="F293" s="69">
        <f t="shared" ref="F293:AJ293" si="195">E293+F292-F294</f>
        <v>0</v>
      </c>
      <c r="G293" s="69">
        <f t="shared" si="195"/>
        <v>0</v>
      </c>
      <c r="H293" s="69">
        <f t="shared" si="195"/>
        <v>0</v>
      </c>
      <c r="I293" s="69">
        <f t="shared" si="195"/>
        <v>0</v>
      </c>
      <c r="J293" s="69">
        <f t="shared" si="195"/>
        <v>0</v>
      </c>
      <c r="K293" s="69">
        <f t="shared" si="195"/>
        <v>0</v>
      </c>
      <c r="L293" s="69">
        <f t="shared" si="195"/>
        <v>0</v>
      </c>
      <c r="M293" s="69">
        <f t="shared" si="195"/>
        <v>0</v>
      </c>
      <c r="N293" s="69">
        <f t="shared" si="195"/>
        <v>0</v>
      </c>
      <c r="O293" s="69">
        <f t="shared" si="195"/>
        <v>0</v>
      </c>
      <c r="P293" s="69">
        <f t="shared" si="195"/>
        <v>0</v>
      </c>
      <c r="Q293" s="69">
        <f t="shared" si="195"/>
        <v>0</v>
      </c>
      <c r="R293" s="69">
        <f t="shared" si="195"/>
        <v>0</v>
      </c>
      <c r="S293" s="69">
        <f t="shared" si="195"/>
        <v>0</v>
      </c>
      <c r="T293" s="69">
        <f t="shared" si="195"/>
        <v>0</v>
      </c>
      <c r="U293" s="69">
        <f t="shared" si="195"/>
        <v>0</v>
      </c>
      <c r="V293" s="69">
        <f t="shared" si="195"/>
        <v>0</v>
      </c>
      <c r="W293" s="69">
        <f t="shared" si="195"/>
        <v>0</v>
      </c>
      <c r="X293" s="69">
        <f t="shared" si="195"/>
        <v>0</v>
      </c>
      <c r="Y293" s="69">
        <f t="shared" si="195"/>
        <v>0</v>
      </c>
      <c r="Z293" s="69">
        <f t="shared" si="195"/>
        <v>0</v>
      </c>
      <c r="AA293" s="69">
        <f t="shared" si="195"/>
        <v>0</v>
      </c>
      <c r="AB293" s="69">
        <f t="shared" si="195"/>
        <v>0</v>
      </c>
      <c r="AC293" s="69">
        <f t="shared" si="195"/>
        <v>0</v>
      </c>
      <c r="AD293" s="69">
        <f t="shared" si="195"/>
        <v>0</v>
      </c>
      <c r="AE293" s="69">
        <f t="shared" si="195"/>
        <v>0</v>
      </c>
      <c r="AF293" s="69">
        <f t="shared" si="195"/>
        <v>0</v>
      </c>
      <c r="AG293" s="69">
        <f t="shared" si="195"/>
        <v>0</v>
      </c>
      <c r="AH293" s="69">
        <f t="shared" si="195"/>
        <v>0</v>
      </c>
      <c r="AI293" s="69">
        <f t="shared" si="195"/>
        <v>0</v>
      </c>
      <c r="AJ293" s="69">
        <f t="shared" si="195"/>
        <v>0</v>
      </c>
      <c r="AK293" s="169">
        <f>AJ293</f>
        <v>0</v>
      </c>
      <c r="AL293" s="32"/>
      <c r="AM293" s="32"/>
      <c r="AO293" s="227">
        <v>0</v>
      </c>
      <c r="AP293" s="42" t="str">
        <f t="shared" ref="AP293:AP354" si="196">AP292</f>
        <v>HL6</v>
      </c>
      <c r="AQ293" s="14" t="str">
        <f t="shared" si="184"/>
        <v>素材在庫計画</v>
      </c>
      <c r="AR293" s="43">
        <f t="shared" si="182"/>
        <v>0</v>
      </c>
      <c r="AT293" s="246" t="s">
        <v>60</v>
      </c>
      <c r="AU293" s="60"/>
      <c r="AV293" s="60"/>
      <c r="AW293" s="60"/>
      <c r="AX293" s="60"/>
    </row>
    <row r="294" spans="1:56" ht="19">
      <c r="A294" s="9">
        <v>1</v>
      </c>
      <c r="B294" s="26"/>
      <c r="C294" s="135" t="s">
        <v>154</v>
      </c>
      <c r="D294" s="135"/>
      <c r="E294" s="90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4"/>
      <c r="AD294" s="174"/>
      <c r="AE294" s="174"/>
      <c r="AF294" s="174"/>
      <c r="AG294" s="174"/>
      <c r="AH294" s="174"/>
      <c r="AI294" s="174"/>
      <c r="AJ294" s="174"/>
      <c r="AK294" s="117">
        <f>SUM(E294:AJ294)</f>
        <v>0</v>
      </c>
      <c r="AL294" s="123"/>
      <c r="AM294" s="123"/>
      <c r="AN294" s="211"/>
      <c r="AO294" s="227">
        <v>0</v>
      </c>
      <c r="AP294" s="42" t="str">
        <f t="shared" si="196"/>
        <v>HL6</v>
      </c>
      <c r="AQ294" s="16" t="str">
        <f t="shared" si="184"/>
        <v>圧検加工実績</v>
      </c>
      <c r="AR294" s="44">
        <f t="shared" si="182"/>
        <v>0</v>
      </c>
      <c r="AT294" s="248" t="s">
        <v>61</v>
      </c>
      <c r="AU294" s="60"/>
      <c r="AV294" s="60"/>
      <c r="AW294" s="60"/>
      <c r="AX294" s="60"/>
    </row>
    <row r="295" spans="1:56" ht="19">
      <c r="A295" s="9"/>
      <c r="B295" s="26"/>
      <c r="C295" s="425" t="s">
        <v>155</v>
      </c>
      <c r="D295" s="426"/>
      <c r="E295" s="427"/>
      <c r="F295" s="257">
        <f>'102期6月実績確認ﾒｲﾝ (3)'!F294-'102期6月(ﾒｲﾝ) '!F280</f>
        <v>0</v>
      </c>
      <c r="G295" s="257">
        <f>'102期6月実績確認ﾒｲﾝ (3)'!G294-'102期6月(ﾒｲﾝ) '!G280</f>
        <v>0</v>
      </c>
      <c r="H295" s="257">
        <f>'102期6月実績確認ﾒｲﾝ (3)'!H294-'102期6月(ﾒｲﾝ) '!H280</f>
        <v>0</v>
      </c>
      <c r="I295" s="257">
        <f>'102期6月実績確認ﾒｲﾝ (3)'!I294-'102期6月(ﾒｲﾝ) '!I280</f>
        <v>0</v>
      </c>
      <c r="J295" s="257">
        <f>'102期6月実績確認ﾒｲﾝ (3)'!J294-'102期6月(ﾒｲﾝ) '!J280</f>
        <v>0</v>
      </c>
      <c r="K295" s="257">
        <f>'102期6月実績確認ﾒｲﾝ (3)'!K294-'102期6月(ﾒｲﾝ) '!K280</f>
        <v>0</v>
      </c>
      <c r="L295" s="257">
        <f>'102期6月実績確認ﾒｲﾝ (3)'!L294-'102期6月(ﾒｲﾝ) '!L280</f>
        <v>0</v>
      </c>
      <c r="M295" s="257">
        <f>'102期6月実績確認ﾒｲﾝ (3)'!M294-'102期6月(ﾒｲﾝ) '!M280</f>
        <v>0</v>
      </c>
      <c r="N295" s="257">
        <f>'102期6月実績確認ﾒｲﾝ (3)'!N294-'102期6月(ﾒｲﾝ) '!N280</f>
        <v>0</v>
      </c>
      <c r="O295" s="257">
        <f>'102期6月実績確認ﾒｲﾝ (3)'!O294-'102期6月(ﾒｲﾝ) '!O280</f>
        <v>0</v>
      </c>
      <c r="P295" s="257">
        <f>'102期6月実績確認ﾒｲﾝ (3)'!P294-'102期6月(ﾒｲﾝ) '!P280</f>
        <v>0</v>
      </c>
      <c r="Q295" s="257">
        <f>'102期6月実績確認ﾒｲﾝ (3)'!Q294-'102期6月(ﾒｲﾝ) '!Q280</f>
        <v>0</v>
      </c>
      <c r="R295" s="257">
        <f>'102期6月実績確認ﾒｲﾝ (3)'!R294-'102期6月(ﾒｲﾝ) '!R280</f>
        <v>0</v>
      </c>
      <c r="S295" s="257">
        <f>'102期6月実績確認ﾒｲﾝ (3)'!S294-'102期6月(ﾒｲﾝ) '!S280</f>
        <v>0</v>
      </c>
      <c r="T295" s="257">
        <f>'102期6月実績確認ﾒｲﾝ (3)'!T294-'102期6月(ﾒｲﾝ) '!T280</f>
        <v>0</v>
      </c>
      <c r="U295" s="257">
        <f>'102期6月実績確認ﾒｲﾝ (3)'!U294-'102期6月(ﾒｲﾝ) '!U280</f>
        <v>0</v>
      </c>
      <c r="V295" s="257">
        <f>'102期6月実績確認ﾒｲﾝ (3)'!V294-'102期6月(ﾒｲﾝ) '!V280</f>
        <v>0</v>
      </c>
      <c r="W295" s="257">
        <f>'102期6月実績確認ﾒｲﾝ (3)'!W294-'102期6月(ﾒｲﾝ) '!W280</f>
        <v>0</v>
      </c>
      <c r="X295" s="257">
        <f>'102期6月実績確認ﾒｲﾝ (3)'!X294-'102期6月(ﾒｲﾝ) '!X280</f>
        <v>0</v>
      </c>
      <c r="Y295" s="257">
        <f>'102期6月実績確認ﾒｲﾝ (3)'!Y294-'102期6月(ﾒｲﾝ) '!Y280</f>
        <v>0</v>
      </c>
      <c r="Z295" s="257">
        <f>'102期6月実績確認ﾒｲﾝ (3)'!Z294-'102期6月(ﾒｲﾝ) '!Z280</f>
        <v>0</v>
      </c>
      <c r="AA295" s="257">
        <f>'102期6月実績確認ﾒｲﾝ (3)'!AA294-'102期6月(ﾒｲﾝ) '!AA280</f>
        <v>0</v>
      </c>
      <c r="AB295" s="257">
        <f>'102期6月実績確認ﾒｲﾝ (3)'!AB294-'102期6月(ﾒｲﾝ) '!AB280</f>
        <v>0</v>
      </c>
      <c r="AC295" s="257">
        <f>'102期6月実績確認ﾒｲﾝ (3)'!AC294-'102期6月(ﾒｲﾝ) '!AC280</f>
        <v>0</v>
      </c>
      <c r="AD295" s="257">
        <f>'102期6月実績確認ﾒｲﾝ (3)'!AD294-'102期6月(ﾒｲﾝ) '!AD280</f>
        <v>0</v>
      </c>
      <c r="AE295" s="257">
        <f>'102期6月実績確認ﾒｲﾝ (3)'!AE294-'102期6月(ﾒｲﾝ) '!AE280</f>
        <v>0</v>
      </c>
      <c r="AF295" s="257">
        <f>'102期6月実績確認ﾒｲﾝ (3)'!AF294-'102期6月(ﾒｲﾝ) '!AF280</f>
        <v>0</v>
      </c>
      <c r="AG295" s="257">
        <f>'102期6月実績確認ﾒｲﾝ (3)'!AG294-'102期6月(ﾒｲﾝ) '!AG280</f>
        <v>0</v>
      </c>
      <c r="AH295" s="257">
        <f>'102期6月実績確認ﾒｲﾝ (3)'!AH294-'102期6月(ﾒｲﾝ) '!AH280</f>
        <v>0</v>
      </c>
      <c r="AI295" s="257">
        <f>'102期6月実績確認ﾒｲﾝ (3)'!AI294-'102期6月(ﾒｲﾝ) '!AI280</f>
        <v>0</v>
      </c>
      <c r="AJ295" s="257">
        <f>'102期6月実績確認ﾒｲﾝ (3)'!AJ294-'102期6月(ﾒｲﾝ) '!AJ280</f>
        <v>0</v>
      </c>
      <c r="AK295" s="428">
        <f>SUM(F295:AJ295)</f>
        <v>0</v>
      </c>
      <c r="AL295" s="433"/>
      <c r="AM295" s="433"/>
      <c r="AN295" s="422"/>
      <c r="AO295" s="227"/>
      <c r="AP295" s="42"/>
      <c r="AQ295" s="430"/>
      <c r="AR295" s="431"/>
      <c r="AT295" s="248"/>
      <c r="AU295" s="60"/>
      <c r="AV295" s="60"/>
      <c r="AW295" s="60"/>
      <c r="AX295" s="60"/>
    </row>
    <row r="296" spans="1:56" ht="19">
      <c r="A296" s="9">
        <v>0</v>
      </c>
      <c r="B296" s="23"/>
      <c r="C296" s="146" t="s">
        <v>15</v>
      </c>
      <c r="D296" s="147">
        <v>0.08</v>
      </c>
      <c r="E296" s="80"/>
      <c r="F296" s="337">
        <f t="shared" ref="F296:AJ296" si="197">ROUND(F294*$D296,0)</f>
        <v>0</v>
      </c>
      <c r="G296" s="337">
        <f t="shared" si="197"/>
        <v>0</v>
      </c>
      <c r="H296" s="337">
        <f t="shared" si="197"/>
        <v>0</v>
      </c>
      <c r="I296" s="337">
        <f t="shared" si="197"/>
        <v>0</v>
      </c>
      <c r="J296" s="337">
        <f t="shared" si="197"/>
        <v>0</v>
      </c>
      <c r="K296" s="337">
        <f t="shared" si="197"/>
        <v>0</v>
      </c>
      <c r="L296" s="337">
        <f t="shared" si="197"/>
        <v>0</v>
      </c>
      <c r="M296" s="337">
        <f t="shared" si="197"/>
        <v>0</v>
      </c>
      <c r="N296" s="337">
        <f t="shared" si="197"/>
        <v>0</v>
      </c>
      <c r="O296" s="337">
        <f t="shared" si="197"/>
        <v>0</v>
      </c>
      <c r="P296" s="337">
        <f t="shared" si="197"/>
        <v>0</v>
      </c>
      <c r="Q296" s="337">
        <f t="shared" si="197"/>
        <v>0</v>
      </c>
      <c r="R296" s="337">
        <f t="shared" si="197"/>
        <v>0</v>
      </c>
      <c r="S296" s="337">
        <f t="shared" si="197"/>
        <v>0</v>
      </c>
      <c r="T296" s="337">
        <f t="shared" si="197"/>
        <v>0</v>
      </c>
      <c r="U296" s="337">
        <f t="shared" si="197"/>
        <v>0</v>
      </c>
      <c r="V296" s="337">
        <f t="shared" si="197"/>
        <v>0</v>
      </c>
      <c r="W296" s="337">
        <f t="shared" si="197"/>
        <v>0</v>
      </c>
      <c r="X296" s="337">
        <f t="shared" si="197"/>
        <v>0</v>
      </c>
      <c r="Y296" s="337">
        <f t="shared" si="197"/>
        <v>0</v>
      </c>
      <c r="Z296" s="337">
        <f t="shared" si="197"/>
        <v>0</v>
      </c>
      <c r="AA296" s="337">
        <f t="shared" si="197"/>
        <v>0</v>
      </c>
      <c r="AB296" s="337">
        <f t="shared" si="197"/>
        <v>0</v>
      </c>
      <c r="AC296" s="337">
        <f t="shared" si="197"/>
        <v>0</v>
      </c>
      <c r="AD296" s="337">
        <f t="shared" si="197"/>
        <v>0</v>
      </c>
      <c r="AE296" s="337">
        <f t="shared" si="197"/>
        <v>0</v>
      </c>
      <c r="AF296" s="337">
        <f t="shared" si="197"/>
        <v>0</v>
      </c>
      <c r="AG296" s="337">
        <f t="shared" si="197"/>
        <v>0</v>
      </c>
      <c r="AH296" s="337">
        <f t="shared" si="197"/>
        <v>0</v>
      </c>
      <c r="AI296" s="337">
        <f t="shared" si="197"/>
        <v>0</v>
      </c>
      <c r="AJ296" s="337">
        <f t="shared" si="197"/>
        <v>0</v>
      </c>
      <c r="AK296" s="128">
        <f>SUM(F296:AJ296)</f>
        <v>0</v>
      </c>
      <c r="AL296" s="32"/>
      <c r="AM296" s="32"/>
      <c r="AO296" s="227">
        <v>0</v>
      </c>
      <c r="AP296" s="42" t="str">
        <f>AP294</f>
        <v>HL6</v>
      </c>
      <c r="AQ296" s="17" t="str">
        <f t="shared" si="184"/>
        <v>一次漏れ数</v>
      </c>
      <c r="AR296" s="45">
        <f t="shared" si="182"/>
        <v>0</v>
      </c>
      <c r="AT296" s="246" t="s">
        <v>60</v>
      </c>
      <c r="AU296" s="60"/>
      <c r="AV296" s="60"/>
      <c r="AW296" s="60"/>
      <c r="AX296" s="60"/>
    </row>
    <row r="297" spans="1:56" ht="19">
      <c r="A297" s="9">
        <v>0</v>
      </c>
      <c r="B297" s="23"/>
      <c r="C297" s="148" t="s">
        <v>16</v>
      </c>
      <c r="D297" s="149"/>
      <c r="E297" s="66"/>
      <c r="F297" s="339">
        <f t="shared" ref="F297:AJ297" si="198">E297+F296-F298</f>
        <v>0</v>
      </c>
      <c r="G297" s="339">
        <f t="shared" si="198"/>
        <v>0</v>
      </c>
      <c r="H297" s="339">
        <f t="shared" si="198"/>
        <v>0</v>
      </c>
      <c r="I297" s="339">
        <f t="shared" si="198"/>
        <v>0</v>
      </c>
      <c r="J297" s="339">
        <f t="shared" si="198"/>
        <v>0</v>
      </c>
      <c r="K297" s="339">
        <f t="shared" si="198"/>
        <v>0</v>
      </c>
      <c r="L297" s="339">
        <f t="shared" si="198"/>
        <v>0</v>
      </c>
      <c r="M297" s="339">
        <f t="shared" si="198"/>
        <v>0</v>
      </c>
      <c r="N297" s="339">
        <f t="shared" si="198"/>
        <v>0</v>
      </c>
      <c r="O297" s="339">
        <f t="shared" si="198"/>
        <v>0</v>
      </c>
      <c r="P297" s="339">
        <f t="shared" si="198"/>
        <v>0</v>
      </c>
      <c r="Q297" s="339">
        <f t="shared" si="198"/>
        <v>0</v>
      </c>
      <c r="R297" s="339">
        <f t="shared" si="198"/>
        <v>0</v>
      </c>
      <c r="S297" s="339">
        <f t="shared" si="198"/>
        <v>0</v>
      </c>
      <c r="T297" s="339">
        <f t="shared" si="198"/>
        <v>0</v>
      </c>
      <c r="U297" s="339">
        <f t="shared" si="198"/>
        <v>0</v>
      </c>
      <c r="V297" s="339">
        <f t="shared" si="198"/>
        <v>0</v>
      </c>
      <c r="W297" s="339">
        <f t="shared" si="198"/>
        <v>0</v>
      </c>
      <c r="X297" s="339">
        <f t="shared" si="198"/>
        <v>0</v>
      </c>
      <c r="Y297" s="339">
        <f t="shared" si="198"/>
        <v>0</v>
      </c>
      <c r="Z297" s="339">
        <f t="shared" si="198"/>
        <v>0</v>
      </c>
      <c r="AA297" s="339">
        <f t="shared" si="198"/>
        <v>0</v>
      </c>
      <c r="AB297" s="339">
        <f t="shared" si="198"/>
        <v>0</v>
      </c>
      <c r="AC297" s="339">
        <f t="shared" si="198"/>
        <v>0</v>
      </c>
      <c r="AD297" s="339">
        <f t="shared" si="198"/>
        <v>0</v>
      </c>
      <c r="AE297" s="339">
        <f t="shared" si="198"/>
        <v>0</v>
      </c>
      <c r="AF297" s="339">
        <f t="shared" si="198"/>
        <v>0</v>
      </c>
      <c r="AG297" s="339">
        <f t="shared" si="198"/>
        <v>0</v>
      </c>
      <c r="AH297" s="339">
        <f t="shared" si="198"/>
        <v>0</v>
      </c>
      <c r="AI297" s="339">
        <f t="shared" si="198"/>
        <v>0</v>
      </c>
      <c r="AJ297" s="339">
        <f t="shared" si="198"/>
        <v>0</v>
      </c>
      <c r="AK297" s="129">
        <f>AJ297</f>
        <v>0</v>
      </c>
      <c r="AL297" s="32"/>
      <c r="AM297" s="32"/>
      <c r="AO297" s="227">
        <v>0</v>
      </c>
      <c r="AP297" s="42" t="str">
        <f t="shared" si="196"/>
        <v>HL6</v>
      </c>
      <c r="AQ297" s="18" t="str">
        <f t="shared" si="184"/>
        <v>一次漏れ在庫</v>
      </c>
      <c r="AR297" s="46">
        <f t="shared" si="182"/>
        <v>0</v>
      </c>
      <c r="AT297" s="246" t="s">
        <v>60</v>
      </c>
      <c r="AU297" s="60"/>
      <c r="AV297" s="60"/>
      <c r="AW297" s="60"/>
      <c r="AX297" s="60"/>
    </row>
    <row r="298" spans="1:56" ht="19">
      <c r="A298" s="9">
        <v>0</v>
      </c>
      <c r="B298" s="23"/>
      <c r="C298" s="148" t="s">
        <v>17</v>
      </c>
      <c r="D298" s="149"/>
      <c r="E298" s="80"/>
      <c r="F298" s="339"/>
      <c r="G298" s="339"/>
      <c r="H298" s="339"/>
      <c r="I298" s="339"/>
      <c r="J298" s="339"/>
      <c r="K298" s="339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  <c r="AA298" s="339"/>
      <c r="AB298" s="339"/>
      <c r="AC298" s="339"/>
      <c r="AD298" s="339"/>
      <c r="AE298" s="339"/>
      <c r="AF298" s="339"/>
      <c r="AG298" s="339"/>
      <c r="AH298" s="339"/>
      <c r="AI298" s="339"/>
      <c r="AJ298" s="339"/>
      <c r="AK298" s="129">
        <f>SUM(F298:AJ298)</f>
        <v>0</v>
      </c>
      <c r="AL298" s="32"/>
      <c r="AM298" s="32"/>
      <c r="AO298" s="227">
        <v>0</v>
      </c>
      <c r="AP298" s="42" t="str">
        <f t="shared" si="196"/>
        <v>HL6</v>
      </c>
      <c r="AQ298" s="18" t="str">
        <f t="shared" si="184"/>
        <v>二次圧検計画</v>
      </c>
      <c r="AR298" s="46">
        <f t="shared" si="182"/>
        <v>0</v>
      </c>
      <c r="AT298" s="246" t="s">
        <v>60</v>
      </c>
      <c r="AU298" s="60"/>
      <c r="AV298" s="60"/>
      <c r="AW298" s="60"/>
      <c r="AX298" s="60"/>
    </row>
    <row r="299" spans="1:56" ht="19">
      <c r="A299" s="9">
        <v>0</v>
      </c>
      <c r="B299" s="23"/>
      <c r="C299" s="150" t="s">
        <v>18</v>
      </c>
      <c r="D299" s="151">
        <v>0.5</v>
      </c>
      <c r="E299" s="81"/>
      <c r="F299" s="341">
        <f t="shared" ref="F299:AJ299" si="199">ROUND(F298*$D299,0)</f>
        <v>0</v>
      </c>
      <c r="G299" s="341">
        <f t="shared" si="199"/>
        <v>0</v>
      </c>
      <c r="H299" s="341">
        <f t="shared" si="199"/>
        <v>0</v>
      </c>
      <c r="I299" s="341">
        <f t="shared" si="199"/>
        <v>0</v>
      </c>
      <c r="J299" s="341">
        <f t="shared" si="199"/>
        <v>0</v>
      </c>
      <c r="K299" s="341">
        <f t="shared" si="199"/>
        <v>0</v>
      </c>
      <c r="L299" s="341">
        <f t="shared" si="199"/>
        <v>0</v>
      </c>
      <c r="M299" s="341">
        <f t="shared" si="199"/>
        <v>0</v>
      </c>
      <c r="N299" s="341">
        <f t="shared" si="199"/>
        <v>0</v>
      </c>
      <c r="O299" s="341">
        <f t="shared" si="199"/>
        <v>0</v>
      </c>
      <c r="P299" s="341">
        <f t="shared" si="199"/>
        <v>0</v>
      </c>
      <c r="Q299" s="341">
        <f t="shared" si="199"/>
        <v>0</v>
      </c>
      <c r="R299" s="341">
        <f t="shared" si="199"/>
        <v>0</v>
      </c>
      <c r="S299" s="341">
        <f t="shared" si="199"/>
        <v>0</v>
      </c>
      <c r="T299" s="341">
        <f t="shared" si="199"/>
        <v>0</v>
      </c>
      <c r="U299" s="341">
        <f t="shared" si="199"/>
        <v>0</v>
      </c>
      <c r="V299" s="341">
        <f t="shared" si="199"/>
        <v>0</v>
      </c>
      <c r="W299" s="341">
        <f t="shared" si="199"/>
        <v>0</v>
      </c>
      <c r="X299" s="341">
        <f t="shared" si="199"/>
        <v>0</v>
      </c>
      <c r="Y299" s="341">
        <f t="shared" si="199"/>
        <v>0</v>
      </c>
      <c r="Z299" s="341">
        <f t="shared" si="199"/>
        <v>0</v>
      </c>
      <c r="AA299" s="341">
        <f t="shared" si="199"/>
        <v>0</v>
      </c>
      <c r="AB299" s="341">
        <f t="shared" si="199"/>
        <v>0</v>
      </c>
      <c r="AC299" s="341">
        <f t="shared" si="199"/>
        <v>0</v>
      </c>
      <c r="AD299" s="341">
        <f t="shared" si="199"/>
        <v>0</v>
      </c>
      <c r="AE299" s="341">
        <f t="shared" si="199"/>
        <v>0</v>
      </c>
      <c r="AF299" s="341">
        <f t="shared" si="199"/>
        <v>0</v>
      </c>
      <c r="AG299" s="341">
        <f t="shared" si="199"/>
        <v>0</v>
      </c>
      <c r="AH299" s="341">
        <f t="shared" si="199"/>
        <v>0</v>
      </c>
      <c r="AI299" s="341">
        <f t="shared" si="199"/>
        <v>0</v>
      </c>
      <c r="AJ299" s="341">
        <f t="shared" si="199"/>
        <v>0</v>
      </c>
      <c r="AK299" s="130">
        <f>SUM(F299:AJ299)</f>
        <v>0</v>
      </c>
      <c r="AL299" s="32"/>
      <c r="AM299" s="32"/>
      <c r="AO299" s="227">
        <v>0</v>
      </c>
      <c r="AP299" s="42" t="str">
        <f t="shared" si="196"/>
        <v>HL6</v>
      </c>
      <c r="AQ299" s="14" t="str">
        <f t="shared" si="184"/>
        <v>二次漏れ数（廃却）</v>
      </c>
      <c r="AR299" s="47">
        <f t="shared" si="182"/>
        <v>0</v>
      </c>
      <c r="AT299" s="246" t="s">
        <v>60</v>
      </c>
      <c r="AU299" s="60"/>
      <c r="AV299" s="60"/>
      <c r="AW299" s="60"/>
      <c r="AX299" s="60"/>
    </row>
    <row r="300" spans="1:56" ht="19">
      <c r="A300" s="9">
        <v>1</v>
      </c>
      <c r="B300" s="26"/>
      <c r="C300" s="135" t="s">
        <v>156</v>
      </c>
      <c r="D300" s="136">
        <f>1-D296</f>
        <v>0.92</v>
      </c>
      <c r="E300" s="90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4"/>
      <c r="V300" s="174"/>
      <c r="W300" s="174"/>
      <c r="X300" s="174"/>
      <c r="Y300" s="174"/>
      <c r="Z300" s="174"/>
      <c r="AA300" s="174"/>
      <c r="AB300" s="174"/>
      <c r="AC300" s="174"/>
      <c r="AD300" s="174"/>
      <c r="AE300" s="174"/>
      <c r="AF300" s="174"/>
      <c r="AG300" s="174"/>
      <c r="AH300" s="174"/>
      <c r="AI300" s="174"/>
      <c r="AJ300" s="174"/>
      <c r="AK300" s="117">
        <f>SUM(E300:AJ300)</f>
        <v>0</v>
      </c>
      <c r="AL300" s="82">
        <f>ROUNDUP(AY300*1.1,0)</f>
        <v>0</v>
      </c>
      <c r="AM300" s="82">
        <f>ROUNDUP(AZ300*1.1,0)</f>
        <v>0</v>
      </c>
      <c r="AN300" s="211"/>
      <c r="AO300" s="227">
        <v>0</v>
      </c>
      <c r="AP300" s="42" t="str">
        <f t="shared" si="196"/>
        <v>HL6</v>
      </c>
      <c r="AQ300" s="11" t="str">
        <f t="shared" si="184"/>
        <v>Ｌ３加工実績</v>
      </c>
      <c r="AR300" s="48">
        <f t="shared" si="182"/>
        <v>0</v>
      </c>
      <c r="AT300" s="248" t="s">
        <v>61</v>
      </c>
      <c r="AU300" s="60"/>
      <c r="AV300" s="60"/>
      <c r="AW300" s="60"/>
      <c r="AX300" s="60"/>
      <c r="AY300" s="12">
        <f>AY393</f>
        <v>0</v>
      </c>
      <c r="AZ300" s="12">
        <f>AZ393</f>
        <v>0</v>
      </c>
    </row>
    <row r="301" spans="1:56" ht="19">
      <c r="A301" s="9"/>
      <c r="B301" s="26"/>
      <c r="C301" s="425" t="s">
        <v>155</v>
      </c>
      <c r="D301" s="426"/>
      <c r="E301" s="427"/>
      <c r="F301" s="257">
        <f>'102期6月実績確認ﾒｲﾝ (3)'!F300-'102期6月(ﾒｲﾝ) '!F285</f>
        <v>0</v>
      </c>
      <c r="G301" s="257">
        <f>'102期6月実績確認ﾒｲﾝ (3)'!G300-'102期6月(ﾒｲﾝ) '!G285</f>
        <v>0</v>
      </c>
      <c r="H301" s="257">
        <f>'102期6月実績確認ﾒｲﾝ (3)'!H300-'102期6月(ﾒｲﾝ) '!H285</f>
        <v>0</v>
      </c>
      <c r="I301" s="257">
        <f>'102期6月実績確認ﾒｲﾝ (3)'!I300-'102期6月(ﾒｲﾝ) '!I285</f>
        <v>0</v>
      </c>
      <c r="J301" s="257">
        <f>'102期6月実績確認ﾒｲﾝ (3)'!J300-'102期6月(ﾒｲﾝ) '!J285</f>
        <v>0</v>
      </c>
      <c r="K301" s="257">
        <f>'102期6月実績確認ﾒｲﾝ (3)'!K300-'102期6月(ﾒｲﾝ) '!K285</f>
        <v>0</v>
      </c>
      <c r="L301" s="257">
        <f>'102期6月実績確認ﾒｲﾝ (3)'!L300-'102期6月(ﾒｲﾝ) '!L285</f>
        <v>0</v>
      </c>
      <c r="M301" s="257">
        <f>'102期6月実績確認ﾒｲﾝ (3)'!M300-'102期6月(ﾒｲﾝ) '!M285</f>
        <v>0</v>
      </c>
      <c r="N301" s="257">
        <f>'102期6月実績確認ﾒｲﾝ (3)'!N300-'102期6月(ﾒｲﾝ) '!N285</f>
        <v>0</v>
      </c>
      <c r="O301" s="257">
        <f>'102期6月実績確認ﾒｲﾝ (3)'!O300-'102期6月(ﾒｲﾝ) '!O285</f>
        <v>0</v>
      </c>
      <c r="P301" s="257">
        <f>'102期6月実績確認ﾒｲﾝ (3)'!P300-'102期6月(ﾒｲﾝ) '!P285</f>
        <v>0</v>
      </c>
      <c r="Q301" s="257">
        <f>'102期6月実績確認ﾒｲﾝ (3)'!Q300-'102期6月(ﾒｲﾝ) '!Q285</f>
        <v>0</v>
      </c>
      <c r="R301" s="257">
        <f>'102期6月実績確認ﾒｲﾝ (3)'!R300-'102期6月(ﾒｲﾝ) '!R285</f>
        <v>0</v>
      </c>
      <c r="S301" s="257">
        <f>'102期6月実績確認ﾒｲﾝ (3)'!S300-'102期6月(ﾒｲﾝ) '!S285</f>
        <v>0</v>
      </c>
      <c r="T301" s="257">
        <f>'102期6月実績確認ﾒｲﾝ (3)'!T300-'102期6月(ﾒｲﾝ) '!T285</f>
        <v>0</v>
      </c>
      <c r="U301" s="257">
        <f>'102期6月実績確認ﾒｲﾝ (3)'!U300-'102期6月(ﾒｲﾝ) '!U285</f>
        <v>0</v>
      </c>
      <c r="V301" s="257">
        <f>'102期6月実績確認ﾒｲﾝ (3)'!V300-'102期6月(ﾒｲﾝ) '!V285</f>
        <v>0</v>
      </c>
      <c r="W301" s="257">
        <f>'102期6月実績確認ﾒｲﾝ (3)'!W300-'102期6月(ﾒｲﾝ) '!W285</f>
        <v>0</v>
      </c>
      <c r="X301" s="257">
        <f>'102期6月実績確認ﾒｲﾝ (3)'!X300-'102期6月(ﾒｲﾝ) '!X285</f>
        <v>0</v>
      </c>
      <c r="Y301" s="257">
        <f>'102期6月実績確認ﾒｲﾝ (3)'!Y300-'102期6月(ﾒｲﾝ) '!Y285</f>
        <v>0</v>
      </c>
      <c r="Z301" s="257">
        <f>'102期6月実績確認ﾒｲﾝ (3)'!Z300-'102期6月(ﾒｲﾝ) '!Z285</f>
        <v>0</v>
      </c>
      <c r="AA301" s="257">
        <f>'102期6月実績確認ﾒｲﾝ (3)'!AA300-'102期6月(ﾒｲﾝ) '!AA285</f>
        <v>0</v>
      </c>
      <c r="AB301" s="257">
        <f>'102期6月実績確認ﾒｲﾝ (3)'!AB300-'102期6月(ﾒｲﾝ) '!AB285</f>
        <v>0</v>
      </c>
      <c r="AC301" s="257">
        <f>'102期6月実績確認ﾒｲﾝ (3)'!AC300-'102期6月(ﾒｲﾝ) '!AC285</f>
        <v>0</v>
      </c>
      <c r="AD301" s="257">
        <f>'102期6月実績確認ﾒｲﾝ (3)'!AD300-'102期6月(ﾒｲﾝ) '!AD285</f>
        <v>0</v>
      </c>
      <c r="AE301" s="257">
        <f>'102期6月実績確認ﾒｲﾝ (3)'!AE300-'102期6月(ﾒｲﾝ) '!AE285</f>
        <v>0</v>
      </c>
      <c r="AF301" s="257">
        <f>'102期6月実績確認ﾒｲﾝ (3)'!AF300-'102期6月(ﾒｲﾝ) '!AF285</f>
        <v>0</v>
      </c>
      <c r="AG301" s="257">
        <f>'102期6月実績確認ﾒｲﾝ (3)'!AG300-'102期6月(ﾒｲﾝ) '!AG285</f>
        <v>0</v>
      </c>
      <c r="AH301" s="257">
        <f>'102期6月実績確認ﾒｲﾝ (3)'!AH300-'102期6月(ﾒｲﾝ) '!AH285</f>
        <v>0</v>
      </c>
      <c r="AI301" s="257">
        <f>'102期6月実績確認ﾒｲﾝ (3)'!AI300-'102期6月(ﾒｲﾝ) '!AI285</f>
        <v>0</v>
      </c>
      <c r="AJ301" s="257">
        <f>'102期6月実績確認ﾒｲﾝ (3)'!AJ300-'102期6月(ﾒｲﾝ) '!AJ285</f>
        <v>0</v>
      </c>
      <c r="AK301" s="428">
        <f>SUM(F301:AJ301)</f>
        <v>0</v>
      </c>
      <c r="AL301" s="432"/>
      <c r="AM301" s="432"/>
      <c r="AN301" s="422"/>
      <c r="AO301" s="437"/>
      <c r="AP301" s="42"/>
      <c r="AQ301" s="11"/>
      <c r="AR301" s="48"/>
      <c r="AT301" s="248"/>
      <c r="AU301" s="60"/>
      <c r="AV301" s="60"/>
      <c r="AW301" s="60"/>
      <c r="AX301" s="60"/>
      <c r="AY301" s="12"/>
      <c r="AZ301" s="12"/>
    </row>
    <row r="302" spans="1:56" ht="19">
      <c r="A302" s="9">
        <v>1</v>
      </c>
      <c r="B302" s="25" t="s">
        <v>140</v>
      </c>
      <c r="C302" s="109" t="s">
        <v>48</v>
      </c>
      <c r="D302" s="109"/>
      <c r="E302" s="77"/>
      <c r="F302" s="178">
        <f>'102期6月(ﾒｲﾝ) '!F286</f>
        <v>0</v>
      </c>
      <c r="G302" s="178">
        <f>'102期6月(ﾒｲﾝ) '!G286</f>
        <v>61</v>
      </c>
      <c r="H302" s="178">
        <f>'102期6月(ﾒｲﾝ) '!H286</f>
        <v>0</v>
      </c>
      <c r="I302" s="178">
        <f>'102期6月(ﾒｲﾝ) '!I286</f>
        <v>0</v>
      </c>
      <c r="J302" s="178">
        <f>'102期6月(ﾒｲﾝ) '!J286</f>
        <v>0</v>
      </c>
      <c r="K302" s="178">
        <f>'102期6月(ﾒｲﾝ) '!K286</f>
        <v>0</v>
      </c>
      <c r="L302" s="178">
        <f>'102期6月(ﾒｲﾝ) '!L286</f>
        <v>0</v>
      </c>
      <c r="M302" s="178">
        <f>'102期6月(ﾒｲﾝ) '!M286</f>
        <v>0</v>
      </c>
      <c r="N302" s="178">
        <f>'102期6月(ﾒｲﾝ) '!N286</f>
        <v>0</v>
      </c>
      <c r="O302" s="178">
        <f>'102期6月(ﾒｲﾝ) '!O286</f>
        <v>0</v>
      </c>
      <c r="P302" s="178">
        <f>'102期6月(ﾒｲﾝ) '!P286</f>
        <v>0</v>
      </c>
      <c r="Q302" s="178">
        <f>'102期6月(ﾒｲﾝ) '!Q286</f>
        <v>0</v>
      </c>
      <c r="R302" s="178">
        <f>'102期6月(ﾒｲﾝ) '!R286</f>
        <v>0</v>
      </c>
      <c r="S302" s="178">
        <f>'102期6月(ﾒｲﾝ) '!S286</f>
        <v>0</v>
      </c>
      <c r="T302" s="178">
        <f>'102期6月(ﾒｲﾝ) '!T286</f>
        <v>0</v>
      </c>
      <c r="U302" s="178">
        <f>'102期6月(ﾒｲﾝ) '!U286</f>
        <v>0</v>
      </c>
      <c r="V302" s="178">
        <f>'102期6月(ﾒｲﾝ) '!V286</f>
        <v>0</v>
      </c>
      <c r="W302" s="178">
        <f>'102期6月(ﾒｲﾝ) '!W286</f>
        <v>0</v>
      </c>
      <c r="X302" s="178">
        <f>'102期6月(ﾒｲﾝ) '!X286</f>
        <v>0</v>
      </c>
      <c r="Y302" s="178">
        <f>'102期6月(ﾒｲﾝ) '!Y286</f>
        <v>0</v>
      </c>
      <c r="Z302" s="178">
        <f>'102期6月(ﾒｲﾝ) '!Z286</f>
        <v>0</v>
      </c>
      <c r="AA302" s="178">
        <f>'102期6月(ﾒｲﾝ) '!AA286</f>
        <v>0</v>
      </c>
      <c r="AB302" s="178">
        <f>'102期6月(ﾒｲﾝ) '!AB286</f>
        <v>0</v>
      </c>
      <c r="AC302" s="178">
        <f>'102期6月(ﾒｲﾝ) '!AC286</f>
        <v>0</v>
      </c>
      <c r="AD302" s="178">
        <f>'102期6月(ﾒｲﾝ) '!AD286</f>
        <v>0</v>
      </c>
      <c r="AE302" s="178">
        <f>'102期6月(ﾒｲﾝ) '!AE286</f>
        <v>0</v>
      </c>
      <c r="AF302" s="178">
        <f>'102期6月(ﾒｲﾝ) '!AF286</f>
        <v>0</v>
      </c>
      <c r="AG302" s="178">
        <f>'102期6月(ﾒｲﾝ) '!AG286</f>
        <v>0</v>
      </c>
      <c r="AH302" s="178">
        <f>'102期6月(ﾒｲﾝ) '!AH286</f>
        <v>0</v>
      </c>
      <c r="AI302" s="178">
        <f>'102期6月(ﾒｲﾝ) '!AI286</f>
        <v>0</v>
      </c>
      <c r="AJ302" s="178">
        <f>'102期6月(ﾒｲﾝ) '!AJ286</f>
        <v>0</v>
      </c>
      <c r="AK302" s="104">
        <f>SUM(F302:AJ302)</f>
        <v>61</v>
      </c>
      <c r="AL302" s="112"/>
      <c r="AM302" s="112"/>
      <c r="AN302" s="207"/>
      <c r="AO302" s="227">
        <v>0</v>
      </c>
      <c r="AP302" s="42" t="str">
        <f>AP300</f>
        <v>HL6</v>
      </c>
      <c r="AQ302" s="19" t="str">
        <f t="shared" si="184"/>
        <v>組立計画</v>
      </c>
      <c r="AR302" s="49">
        <f t="shared" si="182"/>
        <v>61</v>
      </c>
      <c r="AT302" s="63" t="s">
        <v>62</v>
      </c>
      <c r="AU302" s="60"/>
      <c r="AV302" s="60"/>
      <c r="AW302" s="60"/>
      <c r="AX302" s="60"/>
    </row>
    <row r="303" spans="1:56" ht="19">
      <c r="A303" s="9">
        <v>1</v>
      </c>
      <c r="B303" s="25"/>
      <c r="C303" s="111" t="s">
        <v>66</v>
      </c>
      <c r="D303" s="111"/>
      <c r="E303" s="74"/>
      <c r="F303" s="189"/>
      <c r="G303" s="189"/>
      <c r="H303" s="189"/>
      <c r="I303" s="189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07">
        <f>SUM(F303:AJ303)</f>
        <v>0</v>
      </c>
      <c r="AL303" s="75"/>
      <c r="AM303" s="75"/>
      <c r="AN303" s="207"/>
      <c r="AO303" s="227">
        <v>0</v>
      </c>
      <c r="AP303" s="42" t="str">
        <f t="shared" si="196"/>
        <v>HL6</v>
      </c>
      <c r="AQ303" s="20" t="str">
        <f t="shared" si="184"/>
        <v>ＳＰ</v>
      </c>
      <c r="AR303" s="50">
        <f t="shared" si="182"/>
        <v>0</v>
      </c>
      <c r="AT303" s="63" t="s">
        <v>62</v>
      </c>
      <c r="AU303" s="60"/>
      <c r="AV303" s="60"/>
      <c r="AW303" s="60"/>
      <c r="AX303" s="60"/>
    </row>
    <row r="304" spans="1:56" ht="19">
      <c r="A304" s="9">
        <v>1</v>
      </c>
      <c r="B304" s="13" t="s">
        <v>129</v>
      </c>
      <c r="C304" s="152" t="s">
        <v>21</v>
      </c>
      <c r="D304" s="152"/>
      <c r="E304" s="67"/>
      <c r="F304" s="329">
        <f t="shared" ref="F304:AJ304" si="200">SUBTOTAL(9,L302:L303)</f>
        <v>0</v>
      </c>
      <c r="G304" s="329">
        <f t="shared" si="200"/>
        <v>0</v>
      </c>
      <c r="H304" s="329">
        <f t="shared" si="200"/>
        <v>0</v>
      </c>
      <c r="I304" s="329">
        <f t="shared" si="200"/>
        <v>0</v>
      </c>
      <c r="J304" s="329">
        <f t="shared" si="200"/>
        <v>0</v>
      </c>
      <c r="K304" s="329">
        <f t="shared" si="200"/>
        <v>0</v>
      </c>
      <c r="L304" s="329">
        <f t="shared" si="200"/>
        <v>0</v>
      </c>
      <c r="M304" s="329">
        <f t="shared" si="200"/>
        <v>0</v>
      </c>
      <c r="N304" s="329">
        <f t="shared" si="200"/>
        <v>0</v>
      </c>
      <c r="O304" s="329">
        <f t="shared" si="200"/>
        <v>0</v>
      </c>
      <c r="P304" s="329">
        <f t="shared" si="200"/>
        <v>0</v>
      </c>
      <c r="Q304" s="329">
        <f t="shared" si="200"/>
        <v>0</v>
      </c>
      <c r="R304" s="329">
        <f t="shared" si="200"/>
        <v>0</v>
      </c>
      <c r="S304" s="329">
        <f t="shared" si="200"/>
        <v>0</v>
      </c>
      <c r="T304" s="329">
        <f t="shared" si="200"/>
        <v>0</v>
      </c>
      <c r="U304" s="329">
        <f t="shared" si="200"/>
        <v>0</v>
      </c>
      <c r="V304" s="329">
        <f t="shared" si="200"/>
        <v>0</v>
      </c>
      <c r="W304" s="329">
        <f t="shared" si="200"/>
        <v>0</v>
      </c>
      <c r="X304" s="329">
        <f t="shared" si="200"/>
        <v>0</v>
      </c>
      <c r="Y304" s="329">
        <f t="shared" si="200"/>
        <v>0</v>
      </c>
      <c r="Z304" s="329">
        <f t="shared" si="200"/>
        <v>0</v>
      </c>
      <c r="AA304" s="329">
        <f t="shared" si="200"/>
        <v>0</v>
      </c>
      <c r="AB304" s="329">
        <f t="shared" si="200"/>
        <v>0</v>
      </c>
      <c r="AC304" s="329">
        <f t="shared" si="200"/>
        <v>0</v>
      </c>
      <c r="AD304" s="329">
        <f t="shared" si="200"/>
        <v>0</v>
      </c>
      <c r="AE304" s="329">
        <f t="shared" si="200"/>
        <v>61</v>
      </c>
      <c r="AF304" s="329">
        <f t="shared" si="200"/>
        <v>0</v>
      </c>
      <c r="AG304" s="329">
        <f t="shared" si="200"/>
        <v>0</v>
      </c>
      <c r="AH304" s="329">
        <f t="shared" si="200"/>
        <v>0</v>
      </c>
      <c r="AI304" s="329">
        <f t="shared" si="200"/>
        <v>0</v>
      </c>
      <c r="AJ304" s="329">
        <f t="shared" si="200"/>
        <v>0</v>
      </c>
      <c r="AK304" s="131">
        <f>SUM(F304:AJ304)</f>
        <v>61</v>
      </c>
      <c r="AL304" s="32"/>
      <c r="AM304" s="32"/>
      <c r="AO304" s="227">
        <v>0</v>
      </c>
      <c r="AP304" s="42" t="str">
        <f t="shared" si="196"/>
        <v>HL6</v>
      </c>
      <c r="AQ304" s="21" t="str">
        <f t="shared" si="184"/>
        <v>解体</v>
      </c>
      <c r="AR304" s="51">
        <f t="shared" si="182"/>
        <v>61</v>
      </c>
      <c r="AT304" s="246" t="s">
        <v>60</v>
      </c>
      <c r="AU304" s="60"/>
      <c r="AV304" s="60"/>
      <c r="AW304" s="60"/>
      <c r="AX304" s="60"/>
    </row>
    <row r="305" spans="1:56" ht="19">
      <c r="A305" s="9">
        <v>1</v>
      </c>
      <c r="B305" s="30" t="s">
        <v>130</v>
      </c>
      <c r="C305" s="153" t="s">
        <v>22</v>
      </c>
      <c r="D305" s="153"/>
      <c r="E305" s="68"/>
      <c r="F305" s="330">
        <f t="shared" ref="F305:AJ305" si="201">E305+F300-F304</f>
        <v>0</v>
      </c>
      <c r="G305" s="330">
        <f t="shared" si="201"/>
        <v>0</v>
      </c>
      <c r="H305" s="330">
        <f t="shared" si="201"/>
        <v>0</v>
      </c>
      <c r="I305" s="330">
        <f t="shared" si="201"/>
        <v>0</v>
      </c>
      <c r="J305" s="330">
        <f t="shared" si="201"/>
        <v>0</v>
      </c>
      <c r="K305" s="330">
        <f t="shared" si="201"/>
        <v>0</v>
      </c>
      <c r="L305" s="330">
        <f t="shared" si="201"/>
        <v>0</v>
      </c>
      <c r="M305" s="330">
        <f t="shared" si="201"/>
        <v>0</v>
      </c>
      <c r="N305" s="330">
        <f t="shared" si="201"/>
        <v>0</v>
      </c>
      <c r="O305" s="330">
        <f t="shared" si="201"/>
        <v>0</v>
      </c>
      <c r="P305" s="330">
        <f t="shared" si="201"/>
        <v>0</v>
      </c>
      <c r="Q305" s="330">
        <f t="shared" si="201"/>
        <v>0</v>
      </c>
      <c r="R305" s="330">
        <f t="shared" si="201"/>
        <v>0</v>
      </c>
      <c r="S305" s="330">
        <f t="shared" si="201"/>
        <v>0</v>
      </c>
      <c r="T305" s="330">
        <f t="shared" si="201"/>
        <v>0</v>
      </c>
      <c r="U305" s="330">
        <f t="shared" si="201"/>
        <v>0</v>
      </c>
      <c r="V305" s="330">
        <f t="shared" si="201"/>
        <v>0</v>
      </c>
      <c r="W305" s="330">
        <f t="shared" si="201"/>
        <v>0</v>
      </c>
      <c r="X305" s="330">
        <f t="shared" si="201"/>
        <v>0</v>
      </c>
      <c r="Y305" s="330">
        <f t="shared" si="201"/>
        <v>0</v>
      </c>
      <c r="Z305" s="330">
        <f t="shared" si="201"/>
        <v>0</v>
      </c>
      <c r="AA305" s="330">
        <f t="shared" si="201"/>
        <v>0</v>
      </c>
      <c r="AB305" s="330">
        <f t="shared" si="201"/>
        <v>0</v>
      </c>
      <c r="AC305" s="330">
        <f t="shared" si="201"/>
        <v>0</v>
      </c>
      <c r="AD305" s="330">
        <f t="shared" si="201"/>
        <v>0</v>
      </c>
      <c r="AE305" s="330">
        <f t="shared" si="201"/>
        <v>-61</v>
      </c>
      <c r="AF305" s="330">
        <f t="shared" si="201"/>
        <v>-61</v>
      </c>
      <c r="AG305" s="330">
        <f t="shared" si="201"/>
        <v>-61</v>
      </c>
      <c r="AH305" s="330">
        <f t="shared" si="201"/>
        <v>-61</v>
      </c>
      <c r="AI305" s="330">
        <f t="shared" si="201"/>
        <v>-61</v>
      </c>
      <c r="AJ305" s="330">
        <f t="shared" si="201"/>
        <v>-61</v>
      </c>
      <c r="AK305" s="132"/>
      <c r="AL305" s="32"/>
      <c r="AM305" s="32"/>
      <c r="AO305" s="227">
        <v>0</v>
      </c>
      <c r="AP305" s="42" t="str">
        <f t="shared" si="196"/>
        <v>HL6</v>
      </c>
      <c r="AQ305" s="22" t="str">
        <f t="shared" si="184"/>
        <v>解体在庫</v>
      </c>
      <c r="AR305" s="52">
        <f t="shared" si="182"/>
        <v>0</v>
      </c>
      <c r="AT305" s="246" t="s">
        <v>60</v>
      </c>
      <c r="AU305" s="60"/>
      <c r="AV305" s="60"/>
      <c r="AW305" s="60"/>
      <c r="AX305" s="60"/>
    </row>
    <row r="306" spans="1:56" ht="19.5" thickBot="1">
      <c r="A306" s="9">
        <v>1</v>
      </c>
      <c r="B306" s="30" t="s">
        <v>131</v>
      </c>
      <c r="C306" s="270" t="s">
        <v>23</v>
      </c>
      <c r="D306" s="270"/>
      <c r="E306" s="215">
        <v>3458</v>
      </c>
      <c r="F306" s="344">
        <f t="shared" ref="F306:AJ306" si="202">E306+F300-F302-F303</f>
        <v>3458</v>
      </c>
      <c r="G306" s="344">
        <f t="shared" si="202"/>
        <v>3397</v>
      </c>
      <c r="H306" s="344">
        <f t="shared" si="202"/>
        <v>3397</v>
      </c>
      <c r="I306" s="344">
        <f t="shared" si="202"/>
        <v>3397</v>
      </c>
      <c r="J306" s="344">
        <f t="shared" si="202"/>
        <v>3397</v>
      </c>
      <c r="K306" s="344">
        <f t="shared" si="202"/>
        <v>3397</v>
      </c>
      <c r="L306" s="344">
        <f t="shared" si="202"/>
        <v>3397</v>
      </c>
      <c r="M306" s="344">
        <f t="shared" si="202"/>
        <v>3397</v>
      </c>
      <c r="N306" s="344">
        <f t="shared" si="202"/>
        <v>3397</v>
      </c>
      <c r="O306" s="344">
        <f t="shared" si="202"/>
        <v>3397</v>
      </c>
      <c r="P306" s="344">
        <f t="shared" si="202"/>
        <v>3397</v>
      </c>
      <c r="Q306" s="344">
        <f t="shared" si="202"/>
        <v>3397</v>
      </c>
      <c r="R306" s="344">
        <f t="shared" si="202"/>
        <v>3397</v>
      </c>
      <c r="S306" s="344">
        <f t="shared" si="202"/>
        <v>3397</v>
      </c>
      <c r="T306" s="344">
        <f t="shared" si="202"/>
        <v>3397</v>
      </c>
      <c r="U306" s="344">
        <f t="shared" si="202"/>
        <v>3397</v>
      </c>
      <c r="V306" s="344">
        <f t="shared" si="202"/>
        <v>3397</v>
      </c>
      <c r="W306" s="344">
        <f t="shared" si="202"/>
        <v>3397</v>
      </c>
      <c r="X306" s="344">
        <f t="shared" si="202"/>
        <v>3397</v>
      </c>
      <c r="Y306" s="344">
        <f t="shared" si="202"/>
        <v>3397</v>
      </c>
      <c r="Z306" s="344">
        <f t="shared" si="202"/>
        <v>3397</v>
      </c>
      <c r="AA306" s="344">
        <f t="shared" si="202"/>
        <v>3397</v>
      </c>
      <c r="AB306" s="344">
        <f t="shared" si="202"/>
        <v>3397</v>
      </c>
      <c r="AC306" s="344">
        <f t="shared" si="202"/>
        <v>3397</v>
      </c>
      <c r="AD306" s="344">
        <f t="shared" si="202"/>
        <v>3397</v>
      </c>
      <c r="AE306" s="344">
        <f t="shared" si="202"/>
        <v>3397</v>
      </c>
      <c r="AF306" s="344">
        <f t="shared" si="202"/>
        <v>3397</v>
      </c>
      <c r="AG306" s="344">
        <f t="shared" si="202"/>
        <v>3397</v>
      </c>
      <c r="AH306" s="344">
        <f t="shared" si="202"/>
        <v>3397</v>
      </c>
      <c r="AI306" s="344">
        <f t="shared" si="202"/>
        <v>3397</v>
      </c>
      <c r="AJ306" s="344">
        <f t="shared" si="202"/>
        <v>3397</v>
      </c>
      <c r="AK306" s="221">
        <f>AJ306</f>
        <v>3397</v>
      </c>
      <c r="AL306" s="32"/>
      <c r="AM306" s="32"/>
      <c r="AN306" s="9">
        <f>AK306-AL302</f>
        <v>3397</v>
      </c>
      <c r="AO306" s="227">
        <v>0</v>
      </c>
      <c r="AP306" s="53" t="str">
        <f t="shared" si="196"/>
        <v>HL6</v>
      </c>
      <c r="AQ306" s="24" t="str">
        <f t="shared" si="184"/>
        <v>完成品在庫</v>
      </c>
      <c r="AR306" s="54">
        <f t="shared" si="182"/>
        <v>3397</v>
      </c>
      <c r="AT306" s="246" t="s">
        <v>60</v>
      </c>
      <c r="AU306" s="60"/>
      <c r="AV306" s="60"/>
      <c r="AW306" s="60"/>
      <c r="AX306" s="60"/>
      <c r="BD306" s="250">
        <f>MIN(F306:AJ306)</f>
        <v>3397</v>
      </c>
    </row>
    <row r="307" spans="1:56" ht="19">
      <c r="A307" s="9">
        <v>1</v>
      </c>
      <c r="B307" s="346" t="s">
        <v>85</v>
      </c>
      <c r="C307" s="101" t="s">
        <v>12</v>
      </c>
      <c r="D307" s="101"/>
      <c r="E307" s="88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  <c r="AJ307" s="185"/>
      <c r="AK307" s="98">
        <f>SUM(E307:AJ307)</f>
        <v>0</v>
      </c>
      <c r="AL307" s="198">
        <f>ROUNDUP(AL315/0.92,0)</f>
        <v>0</v>
      </c>
      <c r="AM307" s="198">
        <f>ROUNDUP(AM315/0.92,0)</f>
        <v>0</v>
      </c>
      <c r="AN307" s="251"/>
      <c r="AO307" s="227">
        <v>0</v>
      </c>
      <c r="AP307" s="40" t="str">
        <f>B307</f>
        <v>MKF</v>
      </c>
      <c r="AQ307" s="29" t="str">
        <f t="shared" si="184"/>
        <v>素材納入計画</v>
      </c>
      <c r="AR307" s="41">
        <f t="shared" si="182"/>
        <v>0</v>
      </c>
      <c r="AT307" s="247" t="s">
        <v>59</v>
      </c>
      <c r="AU307" s="60"/>
      <c r="AV307" s="60"/>
      <c r="AW307" s="60"/>
      <c r="AX307" s="60"/>
    </row>
    <row r="308" spans="1:56" ht="19.5" customHeight="1">
      <c r="A308" s="9">
        <v>1</v>
      </c>
      <c r="B308" s="347"/>
      <c r="C308" s="145" t="s">
        <v>125</v>
      </c>
      <c r="D308" s="154"/>
      <c r="E308" s="35"/>
      <c r="F308" s="69">
        <f t="shared" ref="F308:AJ308" si="203">E308+F307-F309</f>
        <v>0</v>
      </c>
      <c r="G308" s="69">
        <f t="shared" si="203"/>
        <v>0</v>
      </c>
      <c r="H308" s="69">
        <f t="shared" si="203"/>
        <v>0</v>
      </c>
      <c r="I308" s="69">
        <f t="shared" si="203"/>
        <v>0</v>
      </c>
      <c r="J308" s="69">
        <f t="shared" si="203"/>
        <v>0</v>
      </c>
      <c r="K308" s="69">
        <f t="shared" si="203"/>
        <v>0</v>
      </c>
      <c r="L308" s="69">
        <f t="shared" si="203"/>
        <v>0</v>
      </c>
      <c r="M308" s="69">
        <f t="shared" si="203"/>
        <v>0</v>
      </c>
      <c r="N308" s="69">
        <f t="shared" si="203"/>
        <v>0</v>
      </c>
      <c r="O308" s="69">
        <f t="shared" si="203"/>
        <v>0</v>
      </c>
      <c r="P308" s="69">
        <f t="shared" si="203"/>
        <v>0</v>
      </c>
      <c r="Q308" s="69">
        <f t="shared" si="203"/>
        <v>0</v>
      </c>
      <c r="R308" s="69">
        <f t="shared" si="203"/>
        <v>0</v>
      </c>
      <c r="S308" s="69">
        <f t="shared" si="203"/>
        <v>0</v>
      </c>
      <c r="T308" s="69">
        <f t="shared" si="203"/>
        <v>0</v>
      </c>
      <c r="U308" s="69">
        <f t="shared" si="203"/>
        <v>0</v>
      </c>
      <c r="V308" s="69">
        <f t="shared" si="203"/>
        <v>0</v>
      </c>
      <c r="W308" s="69">
        <f t="shared" si="203"/>
        <v>0</v>
      </c>
      <c r="X308" s="69">
        <f t="shared" si="203"/>
        <v>0</v>
      </c>
      <c r="Y308" s="69">
        <f t="shared" si="203"/>
        <v>0</v>
      </c>
      <c r="Z308" s="69">
        <f t="shared" si="203"/>
        <v>0</v>
      </c>
      <c r="AA308" s="69">
        <f t="shared" si="203"/>
        <v>0</v>
      </c>
      <c r="AB308" s="69">
        <f t="shared" si="203"/>
        <v>0</v>
      </c>
      <c r="AC308" s="69">
        <f t="shared" si="203"/>
        <v>0</v>
      </c>
      <c r="AD308" s="69">
        <f t="shared" si="203"/>
        <v>0</v>
      </c>
      <c r="AE308" s="69">
        <f t="shared" si="203"/>
        <v>0</v>
      </c>
      <c r="AF308" s="69">
        <f t="shared" si="203"/>
        <v>0</v>
      </c>
      <c r="AG308" s="69">
        <f t="shared" si="203"/>
        <v>0</v>
      </c>
      <c r="AH308" s="69">
        <f t="shared" si="203"/>
        <v>0</v>
      </c>
      <c r="AI308" s="69">
        <f t="shared" si="203"/>
        <v>0</v>
      </c>
      <c r="AJ308" s="69">
        <f t="shared" si="203"/>
        <v>0</v>
      </c>
      <c r="AK308" s="169">
        <f>AJ308</f>
        <v>0</v>
      </c>
      <c r="AL308" s="32"/>
      <c r="AM308" s="32"/>
      <c r="AO308" s="227">
        <v>0</v>
      </c>
      <c r="AP308" s="42" t="str">
        <f t="shared" si="196"/>
        <v>MKF</v>
      </c>
      <c r="AQ308" s="14" t="str">
        <f t="shared" si="184"/>
        <v>素材在庫計画</v>
      </c>
      <c r="AR308" s="43">
        <f t="shared" si="182"/>
        <v>0</v>
      </c>
      <c r="AT308" s="246" t="s">
        <v>60</v>
      </c>
      <c r="AU308" s="60"/>
      <c r="AV308" s="60"/>
      <c r="AW308" s="60"/>
      <c r="AX308" s="60"/>
    </row>
    <row r="309" spans="1:56" ht="18.75" customHeight="1">
      <c r="A309" s="9">
        <v>1</v>
      </c>
      <c r="B309" s="13" t="s">
        <v>31</v>
      </c>
      <c r="C309" s="135" t="s">
        <v>154</v>
      </c>
      <c r="D309" s="135"/>
      <c r="E309" s="90"/>
      <c r="F309" s="174"/>
      <c r="G309" s="174"/>
      <c r="H309" s="174"/>
      <c r="I309" s="174"/>
      <c r="J309" s="174"/>
      <c r="K309" s="174"/>
      <c r="L309" s="174"/>
      <c r="M309" s="174"/>
      <c r="N309" s="174"/>
      <c r="O309" s="174"/>
      <c r="P309" s="174"/>
      <c r="Q309" s="174"/>
      <c r="R309" s="174"/>
      <c r="S309" s="174"/>
      <c r="T309" s="174"/>
      <c r="U309" s="174"/>
      <c r="V309" s="174"/>
      <c r="W309" s="174"/>
      <c r="X309" s="174"/>
      <c r="Y309" s="174"/>
      <c r="Z309" s="174"/>
      <c r="AA309" s="174"/>
      <c r="AB309" s="174"/>
      <c r="AC309" s="174"/>
      <c r="AD309" s="174"/>
      <c r="AE309" s="174"/>
      <c r="AF309" s="174"/>
      <c r="AG309" s="174"/>
      <c r="AH309" s="174"/>
      <c r="AI309" s="174"/>
      <c r="AJ309" s="174"/>
      <c r="AK309" s="117">
        <f>SUM(E309:AJ309)</f>
        <v>0</v>
      </c>
      <c r="AL309" s="123"/>
      <c r="AM309" s="123"/>
      <c r="AN309" s="211"/>
      <c r="AO309" s="227">
        <v>0</v>
      </c>
      <c r="AP309" s="42" t="str">
        <f t="shared" si="196"/>
        <v>MKF</v>
      </c>
      <c r="AQ309" s="16" t="str">
        <f t="shared" si="184"/>
        <v>圧検加工実績</v>
      </c>
      <c r="AR309" s="44">
        <f t="shared" si="182"/>
        <v>0</v>
      </c>
      <c r="AT309" s="248" t="s">
        <v>61</v>
      </c>
      <c r="AU309" s="60"/>
      <c r="AV309" s="60"/>
      <c r="AW309" s="60"/>
      <c r="AX309" s="60"/>
    </row>
    <row r="310" spans="1:56" ht="18.75" customHeight="1">
      <c r="A310" s="9"/>
      <c r="B310" s="13"/>
      <c r="C310" s="425" t="s">
        <v>155</v>
      </c>
      <c r="D310" s="438"/>
      <c r="E310" s="439"/>
      <c r="F310" s="257">
        <f>'102期6月実績確認ﾒｲﾝ (3)'!F309-'102期6月(ﾒｲﾝ) '!F293</f>
        <v>0</v>
      </c>
      <c r="G310" s="257">
        <f>'102期6月実績確認ﾒｲﾝ (3)'!G309-'102期6月(ﾒｲﾝ) '!G293</f>
        <v>-180</v>
      </c>
      <c r="H310" s="257">
        <f>'102期6月実績確認ﾒｲﾝ (3)'!H309-'102期6月(ﾒｲﾝ) '!H293</f>
        <v>-180</v>
      </c>
      <c r="I310" s="257">
        <f>'102期6月実績確認ﾒｲﾝ (3)'!I309-'102期6月(ﾒｲﾝ) '!I293</f>
        <v>0</v>
      </c>
      <c r="J310" s="257">
        <f>'102期6月実績確認ﾒｲﾝ (3)'!J309-'102期6月(ﾒｲﾝ) '!J293</f>
        <v>0</v>
      </c>
      <c r="K310" s="257">
        <f>'102期6月実績確認ﾒｲﾝ (3)'!K309-'102期6月(ﾒｲﾝ) '!K293</f>
        <v>0</v>
      </c>
      <c r="L310" s="257">
        <f>'102期6月実績確認ﾒｲﾝ (3)'!L309-'102期6月(ﾒｲﾝ) '!L293</f>
        <v>0</v>
      </c>
      <c r="M310" s="257">
        <f>'102期6月実績確認ﾒｲﾝ (3)'!M309-'102期6月(ﾒｲﾝ) '!M293</f>
        <v>0</v>
      </c>
      <c r="N310" s="257">
        <f>'102期6月実績確認ﾒｲﾝ (3)'!N309-'102期6月(ﾒｲﾝ) '!N293</f>
        <v>0</v>
      </c>
      <c r="O310" s="257">
        <f>'102期6月実績確認ﾒｲﾝ (3)'!O309-'102期6月(ﾒｲﾝ) '!O293</f>
        <v>0</v>
      </c>
      <c r="P310" s="257">
        <f>'102期6月実績確認ﾒｲﾝ (3)'!P309-'102期6月(ﾒｲﾝ) '!P293</f>
        <v>0</v>
      </c>
      <c r="Q310" s="257">
        <f>'102期6月実績確認ﾒｲﾝ (3)'!Q309-'102期6月(ﾒｲﾝ) '!Q293</f>
        <v>0</v>
      </c>
      <c r="R310" s="257">
        <f>'102期6月実績確認ﾒｲﾝ (3)'!R309-'102期6月(ﾒｲﾝ) '!R293</f>
        <v>0</v>
      </c>
      <c r="S310" s="257">
        <f>'102期6月実績確認ﾒｲﾝ (3)'!S309-'102期6月(ﾒｲﾝ) '!S293</f>
        <v>0</v>
      </c>
      <c r="T310" s="257">
        <f>'102期6月実績確認ﾒｲﾝ (3)'!T309-'102期6月(ﾒｲﾝ) '!T293</f>
        <v>0</v>
      </c>
      <c r="U310" s="257">
        <f>'102期6月実績確認ﾒｲﾝ (3)'!U309-'102期6月(ﾒｲﾝ) '!U293</f>
        <v>0</v>
      </c>
      <c r="V310" s="257">
        <f>'102期6月実績確認ﾒｲﾝ (3)'!V309-'102期6月(ﾒｲﾝ) '!V293</f>
        <v>0</v>
      </c>
      <c r="W310" s="257">
        <f>'102期6月実績確認ﾒｲﾝ (3)'!W309-'102期6月(ﾒｲﾝ) '!W293</f>
        <v>0</v>
      </c>
      <c r="X310" s="257">
        <f>'102期6月実績確認ﾒｲﾝ (3)'!X309-'102期6月(ﾒｲﾝ) '!X293</f>
        <v>0</v>
      </c>
      <c r="Y310" s="257">
        <f>'102期6月実績確認ﾒｲﾝ (3)'!Y309-'102期6月(ﾒｲﾝ) '!Y293</f>
        <v>0</v>
      </c>
      <c r="Z310" s="257">
        <f>'102期6月実績確認ﾒｲﾝ (3)'!Z309-'102期6月(ﾒｲﾝ) '!Z293</f>
        <v>0</v>
      </c>
      <c r="AA310" s="257">
        <f>'102期6月実績確認ﾒｲﾝ (3)'!AA309-'102期6月(ﾒｲﾝ) '!AA293</f>
        <v>0</v>
      </c>
      <c r="AB310" s="257">
        <f>'102期6月実績確認ﾒｲﾝ (3)'!AB309-'102期6月(ﾒｲﾝ) '!AB293</f>
        <v>0</v>
      </c>
      <c r="AC310" s="257">
        <f>'102期6月実績確認ﾒｲﾝ (3)'!AC309-'102期6月(ﾒｲﾝ) '!AC293</f>
        <v>0</v>
      </c>
      <c r="AD310" s="257">
        <f>'102期6月実績確認ﾒｲﾝ (3)'!AD309-'102期6月(ﾒｲﾝ) '!AD293</f>
        <v>0</v>
      </c>
      <c r="AE310" s="257">
        <f>'102期6月実績確認ﾒｲﾝ (3)'!AE309-'102期6月(ﾒｲﾝ) '!AE293</f>
        <v>0</v>
      </c>
      <c r="AF310" s="257">
        <f>'102期6月実績確認ﾒｲﾝ (3)'!AF309-'102期6月(ﾒｲﾝ) '!AF293</f>
        <v>0</v>
      </c>
      <c r="AG310" s="257">
        <f>'102期6月実績確認ﾒｲﾝ (3)'!AG309-'102期6月(ﾒｲﾝ) '!AG293</f>
        <v>0</v>
      </c>
      <c r="AH310" s="257">
        <f>'102期6月実績確認ﾒｲﾝ (3)'!AH309-'102期6月(ﾒｲﾝ) '!AH293</f>
        <v>0</v>
      </c>
      <c r="AI310" s="257">
        <f>'102期6月実績確認ﾒｲﾝ (3)'!AI309-'102期6月(ﾒｲﾝ) '!AI293</f>
        <v>0</v>
      </c>
      <c r="AJ310" s="257">
        <f>'102期6月実績確認ﾒｲﾝ (3)'!AJ309-'102期6月(ﾒｲﾝ) '!AJ293</f>
        <v>0</v>
      </c>
      <c r="AK310" s="428">
        <f>SUM(F310:AJ310)</f>
        <v>-360</v>
      </c>
      <c r="AL310" s="433"/>
      <c r="AM310" s="433"/>
      <c r="AN310" s="422"/>
      <c r="AO310" s="227"/>
      <c r="AP310" s="42"/>
      <c r="AQ310" s="430"/>
      <c r="AR310" s="431"/>
      <c r="AT310" s="248"/>
      <c r="AU310" s="60"/>
      <c r="AV310" s="60"/>
      <c r="AW310" s="60"/>
      <c r="AX310" s="60"/>
    </row>
    <row r="311" spans="1:56" ht="18.75" customHeight="1">
      <c r="A311" s="9">
        <v>0</v>
      </c>
      <c r="B311" s="23" t="str">
        <f>B309</f>
        <v>MGP塗装なし</v>
      </c>
      <c r="C311" s="146" t="s">
        <v>15</v>
      </c>
      <c r="D311" s="147">
        <v>0.08</v>
      </c>
      <c r="E311" s="80"/>
      <c r="F311" s="337">
        <f t="shared" ref="F311:AJ311" si="204">ROUND(F309*$D311,0)</f>
        <v>0</v>
      </c>
      <c r="G311" s="337">
        <f t="shared" si="204"/>
        <v>0</v>
      </c>
      <c r="H311" s="337">
        <f t="shared" si="204"/>
        <v>0</v>
      </c>
      <c r="I311" s="337">
        <f t="shared" si="204"/>
        <v>0</v>
      </c>
      <c r="J311" s="337">
        <f t="shared" si="204"/>
        <v>0</v>
      </c>
      <c r="K311" s="337">
        <f t="shared" si="204"/>
        <v>0</v>
      </c>
      <c r="L311" s="337">
        <f t="shared" si="204"/>
        <v>0</v>
      </c>
      <c r="M311" s="337">
        <f t="shared" si="204"/>
        <v>0</v>
      </c>
      <c r="N311" s="337">
        <f t="shared" si="204"/>
        <v>0</v>
      </c>
      <c r="O311" s="337">
        <f t="shared" si="204"/>
        <v>0</v>
      </c>
      <c r="P311" s="337">
        <f t="shared" si="204"/>
        <v>0</v>
      </c>
      <c r="Q311" s="337">
        <f t="shared" si="204"/>
        <v>0</v>
      </c>
      <c r="R311" s="337">
        <f t="shared" si="204"/>
        <v>0</v>
      </c>
      <c r="S311" s="337">
        <f t="shared" si="204"/>
        <v>0</v>
      </c>
      <c r="T311" s="337">
        <f t="shared" si="204"/>
        <v>0</v>
      </c>
      <c r="U311" s="337">
        <f t="shared" si="204"/>
        <v>0</v>
      </c>
      <c r="V311" s="337">
        <f t="shared" si="204"/>
        <v>0</v>
      </c>
      <c r="W311" s="337">
        <f t="shared" si="204"/>
        <v>0</v>
      </c>
      <c r="X311" s="337">
        <f t="shared" si="204"/>
        <v>0</v>
      </c>
      <c r="Y311" s="337">
        <f t="shared" si="204"/>
        <v>0</v>
      </c>
      <c r="Z311" s="337">
        <f t="shared" si="204"/>
        <v>0</v>
      </c>
      <c r="AA311" s="337">
        <f t="shared" si="204"/>
        <v>0</v>
      </c>
      <c r="AB311" s="337">
        <f t="shared" si="204"/>
        <v>0</v>
      </c>
      <c r="AC311" s="337">
        <f t="shared" si="204"/>
        <v>0</v>
      </c>
      <c r="AD311" s="337">
        <f t="shared" si="204"/>
        <v>0</v>
      </c>
      <c r="AE311" s="337">
        <f t="shared" si="204"/>
        <v>0</v>
      </c>
      <c r="AF311" s="337">
        <f t="shared" si="204"/>
        <v>0</v>
      </c>
      <c r="AG311" s="337">
        <f t="shared" si="204"/>
        <v>0</v>
      </c>
      <c r="AH311" s="337">
        <f t="shared" si="204"/>
        <v>0</v>
      </c>
      <c r="AI311" s="337">
        <f t="shared" si="204"/>
        <v>0</v>
      </c>
      <c r="AJ311" s="337">
        <f t="shared" si="204"/>
        <v>0</v>
      </c>
      <c r="AK311" s="128">
        <f>SUM(F311:AJ311)</f>
        <v>0</v>
      </c>
      <c r="AL311" s="32"/>
      <c r="AM311" s="32"/>
      <c r="AO311" s="227">
        <v>0</v>
      </c>
      <c r="AP311" s="42" t="str">
        <f>AP309</f>
        <v>MKF</v>
      </c>
      <c r="AQ311" s="17" t="str">
        <f t="shared" si="184"/>
        <v>一次漏れ数</v>
      </c>
      <c r="AR311" s="45">
        <f t="shared" si="182"/>
        <v>0</v>
      </c>
      <c r="AT311" s="246" t="s">
        <v>60</v>
      </c>
      <c r="AU311" s="60"/>
      <c r="AV311" s="60"/>
      <c r="AW311" s="60"/>
      <c r="AX311" s="60"/>
    </row>
    <row r="312" spans="1:56" ht="18.75" customHeight="1">
      <c r="A312" s="9">
        <v>0</v>
      </c>
      <c r="B312" s="23" t="str">
        <f>B311</f>
        <v>MGP塗装なし</v>
      </c>
      <c r="C312" s="148" t="s">
        <v>16</v>
      </c>
      <c r="D312" s="149"/>
      <c r="E312" s="66"/>
      <c r="F312" s="339">
        <f t="shared" ref="F312:AJ312" si="205">E312+F311-F313</f>
        <v>0</v>
      </c>
      <c r="G312" s="339">
        <f t="shared" si="205"/>
        <v>0</v>
      </c>
      <c r="H312" s="339">
        <f t="shared" si="205"/>
        <v>0</v>
      </c>
      <c r="I312" s="339">
        <f t="shared" si="205"/>
        <v>0</v>
      </c>
      <c r="J312" s="339">
        <f t="shared" si="205"/>
        <v>0</v>
      </c>
      <c r="K312" s="339">
        <f t="shared" si="205"/>
        <v>0</v>
      </c>
      <c r="L312" s="339">
        <f t="shared" si="205"/>
        <v>0</v>
      </c>
      <c r="M312" s="339">
        <f t="shared" si="205"/>
        <v>0</v>
      </c>
      <c r="N312" s="339">
        <f t="shared" si="205"/>
        <v>0</v>
      </c>
      <c r="O312" s="339">
        <f t="shared" si="205"/>
        <v>0</v>
      </c>
      <c r="P312" s="339">
        <f t="shared" si="205"/>
        <v>0</v>
      </c>
      <c r="Q312" s="339">
        <f t="shared" si="205"/>
        <v>0</v>
      </c>
      <c r="R312" s="339">
        <f t="shared" si="205"/>
        <v>0</v>
      </c>
      <c r="S312" s="339">
        <f t="shared" si="205"/>
        <v>0</v>
      </c>
      <c r="T312" s="339">
        <f t="shared" si="205"/>
        <v>0</v>
      </c>
      <c r="U312" s="339">
        <f t="shared" si="205"/>
        <v>0</v>
      </c>
      <c r="V312" s="339">
        <f t="shared" si="205"/>
        <v>0</v>
      </c>
      <c r="W312" s="339">
        <f t="shared" si="205"/>
        <v>0</v>
      </c>
      <c r="X312" s="339">
        <f t="shared" si="205"/>
        <v>0</v>
      </c>
      <c r="Y312" s="339">
        <f t="shared" si="205"/>
        <v>0</v>
      </c>
      <c r="Z312" s="339">
        <f t="shared" si="205"/>
        <v>0</v>
      </c>
      <c r="AA312" s="339">
        <f t="shared" si="205"/>
        <v>0</v>
      </c>
      <c r="AB312" s="339">
        <f t="shared" si="205"/>
        <v>0</v>
      </c>
      <c r="AC312" s="339">
        <f t="shared" si="205"/>
        <v>0</v>
      </c>
      <c r="AD312" s="339">
        <f t="shared" si="205"/>
        <v>0</v>
      </c>
      <c r="AE312" s="339">
        <f t="shared" si="205"/>
        <v>0</v>
      </c>
      <c r="AF312" s="339">
        <f t="shared" si="205"/>
        <v>0</v>
      </c>
      <c r="AG312" s="339">
        <f t="shared" si="205"/>
        <v>0</v>
      </c>
      <c r="AH312" s="339">
        <f t="shared" si="205"/>
        <v>0</v>
      </c>
      <c r="AI312" s="339">
        <f t="shared" si="205"/>
        <v>0</v>
      </c>
      <c r="AJ312" s="339">
        <f t="shared" si="205"/>
        <v>0</v>
      </c>
      <c r="AK312" s="129">
        <f>AJ312</f>
        <v>0</v>
      </c>
      <c r="AL312" s="32"/>
      <c r="AM312" s="32"/>
      <c r="AO312" s="227">
        <v>0</v>
      </c>
      <c r="AP312" s="42" t="str">
        <f t="shared" si="196"/>
        <v>MKF</v>
      </c>
      <c r="AQ312" s="18" t="str">
        <f t="shared" si="184"/>
        <v>一次漏れ在庫</v>
      </c>
      <c r="AR312" s="46">
        <f t="shared" si="182"/>
        <v>0</v>
      </c>
      <c r="AT312" s="246" t="s">
        <v>60</v>
      </c>
      <c r="AU312" s="60"/>
      <c r="AV312" s="60"/>
      <c r="AW312" s="60"/>
      <c r="AX312" s="60"/>
    </row>
    <row r="313" spans="1:56" ht="18.75" customHeight="1">
      <c r="A313" s="9">
        <v>0</v>
      </c>
      <c r="B313" s="23" t="str">
        <f>B312</f>
        <v>MGP塗装なし</v>
      </c>
      <c r="C313" s="148" t="s">
        <v>17</v>
      </c>
      <c r="D313" s="149"/>
      <c r="E313" s="80"/>
      <c r="F313" s="339"/>
      <c r="G313" s="339"/>
      <c r="H313" s="339"/>
      <c r="I313" s="339"/>
      <c r="J313" s="339"/>
      <c r="K313" s="339"/>
      <c r="L313" s="339"/>
      <c r="M313" s="339"/>
      <c r="N313" s="339"/>
      <c r="O313" s="339"/>
      <c r="P313" s="339"/>
      <c r="Q313" s="339"/>
      <c r="R313" s="339"/>
      <c r="S313" s="339"/>
      <c r="T313" s="339"/>
      <c r="U313" s="339"/>
      <c r="V313" s="339"/>
      <c r="W313" s="339"/>
      <c r="X313" s="339"/>
      <c r="Y313" s="339"/>
      <c r="Z313" s="339"/>
      <c r="AA313" s="339"/>
      <c r="AB313" s="339"/>
      <c r="AC313" s="339"/>
      <c r="AD313" s="339"/>
      <c r="AE313" s="339"/>
      <c r="AF313" s="339"/>
      <c r="AG313" s="339"/>
      <c r="AH313" s="339"/>
      <c r="AI313" s="339"/>
      <c r="AJ313" s="339"/>
      <c r="AK313" s="129">
        <f>SUM(F313:AJ313)</f>
        <v>0</v>
      </c>
      <c r="AL313" s="32"/>
      <c r="AM313" s="32"/>
      <c r="AO313" s="227">
        <v>0</v>
      </c>
      <c r="AP313" s="42" t="str">
        <f t="shared" si="196"/>
        <v>MKF</v>
      </c>
      <c r="AQ313" s="18" t="str">
        <f t="shared" si="184"/>
        <v>二次圧検計画</v>
      </c>
      <c r="AR313" s="46">
        <f t="shared" si="182"/>
        <v>0</v>
      </c>
      <c r="AT313" s="246" t="s">
        <v>60</v>
      </c>
      <c r="AU313" s="60"/>
      <c r="AV313" s="60"/>
      <c r="AW313" s="60"/>
      <c r="AX313" s="60"/>
    </row>
    <row r="314" spans="1:56" ht="18.75" customHeight="1">
      <c r="A314" s="9">
        <v>0</v>
      </c>
      <c r="B314" s="23" t="str">
        <f>B313</f>
        <v>MGP塗装なし</v>
      </c>
      <c r="C314" s="150" t="s">
        <v>18</v>
      </c>
      <c r="D314" s="151">
        <v>0.5</v>
      </c>
      <c r="E314" s="81"/>
      <c r="F314" s="341">
        <f t="shared" ref="F314:AJ314" si="206">ROUND(F313*$D314,0)</f>
        <v>0</v>
      </c>
      <c r="G314" s="341">
        <f t="shared" si="206"/>
        <v>0</v>
      </c>
      <c r="H314" s="341">
        <f t="shared" si="206"/>
        <v>0</v>
      </c>
      <c r="I314" s="341">
        <f t="shared" si="206"/>
        <v>0</v>
      </c>
      <c r="J314" s="341">
        <f t="shared" si="206"/>
        <v>0</v>
      </c>
      <c r="K314" s="341">
        <f t="shared" si="206"/>
        <v>0</v>
      </c>
      <c r="L314" s="341">
        <f t="shared" si="206"/>
        <v>0</v>
      </c>
      <c r="M314" s="341">
        <f t="shared" si="206"/>
        <v>0</v>
      </c>
      <c r="N314" s="341">
        <f t="shared" si="206"/>
        <v>0</v>
      </c>
      <c r="O314" s="341">
        <f t="shared" si="206"/>
        <v>0</v>
      </c>
      <c r="P314" s="341">
        <f t="shared" si="206"/>
        <v>0</v>
      </c>
      <c r="Q314" s="341">
        <f t="shared" si="206"/>
        <v>0</v>
      </c>
      <c r="R314" s="341">
        <f t="shared" si="206"/>
        <v>0</v>
      </c>
      <c r="S314" s="341">
        <f t="shared" si="206"/>
        <v>0</v>
      </c>
      <c r="T314" s="341">
        <f t="shared" si="206"/>
        <v>0</v>
      </c>
      <c r="U314" s="341">
        <f t="shared" si="206"/>
        <v>0</v>
      </c>
      <c r="V314" s="341">
        <f t="shared" si="206"/>
        <v>0</v>
      </c>
      <c r="W314" s="341">
        <f t="shared" si="206"/>
        <v>0</v>
      </c>
      <c r="X314" s="341">
        <f t="shared" si="206"/>
        <v>0</v>
      </c>
      <c r="Y314" s="341">
        <f t="shared" si="206"/>
        <v>0</v>
      </c>
      <c r="Z314" s="341">
        <f t="shared" si="206"/>
        <v>0</v>
      </c>
      <c r="AA314" s="341">
        <f t="shared" si="206"/>
        <v>0</v>
      </c>
      <c r="AB314" s="341">
        <f t="shared" si="206"/>
        <v>0</v>
      </c>
      <c r="AC314" s="341">
        <f t="shared" si="206"/>
        <v>0</v>
      </c>
      <c r="AD314" s="341">
        <f t="shared" si="206"/>
        <v>0</v>
      </c>
      <c r="AE314" s="341">
        <f t="shared" si="206"/>
        <v>0</v>
      </c>
      <c r="AF314" s="341">
        <f t="shared" si="206"/>
        <v>0</v>
      </c>
      <c r="AG314" s="341">
        <f t="shared" si="206"/>
        <v>0</v>
      </c>
      <c r="AH314" s="341">
        <f t="shared" si="206"/>
        <v>0</v>
      </c>
      <c r="AI314" s="341">
        <f t="shared" si="206"/>
        <v>0</v>
      </c>
      <c r="AJ314" s="341">
        <f t="shared" si="206"/>
        <v>0</v>
      </c>
      <c r="AK314" s="130">
        <f>SUM(F314:AJ314)</f>
        <v>0</v>
      </c>
      <c r="AL314" s="32"/>
      <c r="AM314" s="32"/>
      <c r="AO314" s="227">
        <v>0</v>
      </c>
      <c r="AP314" s="42" t="str">
        <f t="shared" si="196"/>
        <v>MKF</v>
      </c>
      <c r="AQ314" s="14" t="str">
        <f t="shared" si="184"/>
        <v>二次漏れ数（廃却）</v>
      </c>
      <c r="AR314" s="47">
        <f t="shared" si="182"/>
        <v>0</v>
      </c>
      <c r="AT314" s="246" t="s">
        <v>60</v>
      </c>
      <c r="AU314" s="60"/>
      <c r="AV314" s="60"/>
      <c r="AW314" s="60"/>
      <c r="AX314" s="60"/>
    </row>
    <row r="315" spans="1:56" ht="18.75" customHeight="1">
      <c r="A315" s="9">
        <v>1</v>
      </c>
      <c r="B315" s="26" t="s">
        <v>85</v>
      </c>
      <c r="C315" s="135" t="s">
        <v>156</v>
      </c>
      <c r="D315" s="136">
        <f>1-D311</f>
        <v>0.92</v>
      </c>
      <c r="E315" s="90"/>
      <c r="F315" s="174"/>
      <c r="G315" s="174"/>
      <c r="H315" s="174"/>
      <c r="I315" s="174"/>
      <c r="J315" s="174"/>
      <c r="K315" s="174"/>
      <c r="L315" s="174"/>
      <c r="M315" s="174"/>
      <c r="N315" s="174"/>
      <c r="O315" s="174"/>
      <c r="P315" s="174"/>
      <c r="Q315" s="174"/>
      <c r="R315" s="174"/>
      <c r="S315" s="174"/>
      <c r="T315" s="174"/>
      <c r="U315" s="174"/>
      <c r="V315" s="174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17">
        <f>SUM(E315:AJ315)</f>
        <v>0</v>
      </c>
      <c r="AL315" s="82">
        <f>ROUNDUP(AY315*1.1,0)</f>
        <v>0</v>
      </c>
      <c r="AM315" s="82">
        <f>ROUNDUP(AZ315*1.1,0)</f>
        <v>0</v>
      </c>
      <c r="AN315" s="211"/>
      <c r="AO315" s="227">
        <v>0</v>
      </c>
      <c r="AP315" s="42" t="str">
        <f t="shared" si="196"/>
        <v>MKF</v>
      </c>
      <c r="AQ315" s="11" t="str">
        <f t="shared" si="184"/>
        <v>Ｌ３加工実績</v>
      </c>
      <c r="AR315" s="48">
        <f t="shared" si="182"/>
        <v>0</v>
      </c>
      <c r="AT315" s="248" t="s">
        <v>61</v>
      </c>
      <c r="AU315" s="60"/>
      <c r="AV315" s="60"/>
      <c r="AW315" s="60"/>
      <c r="AX315" s="60"/>
      <c r="AY315" s="12">
        <f>AY394</f>
        <v>0</v>
      </c>
      <c r="AZ315" s="12">
        <f>AZ394</f>
        <v>0</v>
      </c>
    </row>
    <row r="316" spans="1:56" ht="18.75" customHeight="1">
      <c r="A316" s="9"/>
      <c r="B316" s="26"/>
      <c r="C316" s="438" t="s">
        <v>157</v>
      </c>
      <c r="D316" s="440"/>
      <c r="E316" s="439"/>
      <c r="F316" s="257">
        <f>'102期6月実績確認ﾒｲﾝ (3)'!F315-'102期6月(ﾒｲﾝ) '!F298</f>
        <v>0</v>
      </c>
      <c r="G316" s="257">
        <f>'102期6月実績確認ﾒｲﾝ (3)'!G315-'102期6月(ﾒｲﾝ) '!G298</f>
        <v>-166</v>
      </c>
      <c r="H316" s="257">
        <f>'102期6月実績確認ﾒｲﾝ (3)'!H315-'102期6月(ﾒｲﾝ) '!H298</f>
        <v>-166</v>
      </c>
      <c r="I316" s="257">
        <f>'102期6月実績確認ﾒｲﾝ (3)'!I315-'102期6月(ﾒｲﾝ) '!I298</f>
        <v>0</v>
      </c>
      <c r="J316" s="257">
        <f>'102期6月実績確認ﾒｲﾝ (3)'!J315-'102期6月(ﾒｲﾝ) '!J298</f>
        <v>0</v>
      </c>
      <c r="K316" s="257">
        <f>'102期6月実績確認ﾒｲﾝ (3)'!K315-'102期6月(ﾒｲﾝ) '!K298</f>
        <v>0</v>
      </c>
      <c r="L316" s="257">
        <f>'102期6月実績確認ﾒｲﾝ (3)'!L315-'102期6月(ﾒｲﾝ) '!L298</f>
        <v>0</v>
      </c>
      <c r="M316" s="257">
        <f>'102期6月実績確認ﾒｲﾝ (3)'!M315-'102期6月(ﾒｲﾝ) '!M298</f>
        <v>0</v>
      </c>
      <c r="N316" s="257">
        <f>'102期6月実績確認ﾒｲﾝ (3)'!N315-'102期6月(ﾒｲﾝ) '!N298</f>
        <v>0</v>
      </c>
      <c r="O316" s="257">
        <f>'102期6月実績確認ﾒｲﾝ (3)'!O315-'102期6月(ﾒｲﾝ) '!O298</f>
        <v>0</v>
      </c>
      <c r="P316" s="257">
        <f>'102期6月実績確認ﾒｲﾝ (3)'!P315-'102期6月(ﾒｲﾝ) '!P298</f>
        <v>0</v>
      </c>
      <c r="Q316" s="257">
        <f>'102期6月実績確認ﾒｲﾝ (3)'!Q315-'102期6月(ﾒｲﾝ) '!Q298</f>
        <v>0</v>
      </c>
      <c r="R316" s="257">
        <f>'102期6月実績確認ﾒｲﾝ (3)'!R315-'102期6月(ﾒｲﾝ) '!R298</f>
        <v>0</v>
      </c>
      <c r="S316" s="257">
        <f>'102期6月実績確認ﾒｲﾝ (3)'!S315-'102期6月(ﾒｲﾝ) '!S298</f>
        <v>0</v>
      </c>
      <c r="T316" s="257">
        <f>'102期6月実績確認ﾒｲﾝ (3)'!T315-'102期6月(ﾒｲﾝ) '!T298</f>
        <v>0</v>
      </c>
      <c r="U316" s="257">
        <f>'102期6月実績確認ﾒｲﾝ (3)'!U315-'102期6月(ﾒｲﾝ) '!U298</f>
        <v>0</v>
      </c>
      <c r="V316" s="257">
        <f>'102期6月実績確認ﾒｲﾝ (3)'!V315-'102期6月(ﾒｲﾝ) '!V298</f>
        <v>0</v>
      </c>
      <c r="W316" s="257">
        <f>'102期6月実績確認ﾒｲﾝ (3)'!W315-'102期6月(ﾒｲﾝ) '!W298</f>
        <v>0</v>
      </c>
      <c r="X316" s="257">
        <f>'102期6月実績確認ﾒｲﾝ (3)'!X315-'102期6月(ﾒｲﾝ) '!X298</f>
        <v>0</v>
      </c>
      <c r="Y316" s="257">
        <f>'102期6月実績確認ﾒｲﾝ (3)'!Y315-'102期6月(ﾒｲﾝ) '!Y298</f>
        <v>0</v>
      </c>
      <c r="Z316" s="257">
        <f>'102期6月実績確認ﾒｲﾝ (3)'!Z315-'102期6月(ﾒｲﾝ) '!Z298</f>
        <v>0</v>
      </c>
      <c r="AA316" s="257">
        <f>'102期6月実績確認ﾒｲﾝ (3)'!AA315-'102期6月(ﾒｲﾝ) '!AA298</f>
        <v>0</v>
      </c>
      <c r="AB316" s="257">
        <f>'102期6月実績確認ﾒｲﾝ (3)'!AB315-'102期6月(ﾒｲﾝ) '!AB298</f>
        <v>0</v>
      </c>
      <c r="AC316" s="257">
        <f>'102期6月実績確認ﾒｲﾝ (3)'!AC315-'102期6月(ﾒｲﾝ) '!AC298</f>
        <v>0</v>
      </c>
      <c r="AD316" s="257">
        <f>'102期6月実績確認ﾒｲﾝ (3)'!AD315-'102期6月(ﾒｲﾝ) '!AD298</f>
        <v>0</v>
      </c>
      <c r="AE316" s="257">
        <f>'102期6月実績確認ﾒｲﾝ (3)'!AE315-'102期6月(ﾒｲﾝ) '!AE298</f>
        <v>0</v>
      </c>
      <c r="AF316" s="257">
        <f>'102期6月実績確認ﾒｲﾝ (3)'!AF315-'102期6月(ﾒｲﾝ) '!AF298</f>
        <v>0</v>
      </c>
      <c r="AG316" s="257">
        <f>'102期6月実績確認ﾒｲﾝ (3)'!AG315-'102期6月(ﾒｲﾝ) '!AG298</f>
        <v>0</v>
      </c>
      <c r="AH316" s="257">
        <f>'102期6月実績確認ﾒｲﾝ (3)'!AH315-'102期6月(ﾒｲﾝ) '!AH298</f>
        <v>0</v>
      </c>
      <c r="AI316" s="257">
        <f>'102期6月実績確認ﾒｲﾝ (3)'!AI315-'102期6月(ﾒｲﾝ) '!AI298</f>
        <v>0</v>
      </c>
      <c r="AJ316" s="257">
        <f>'102期6月実績確認ﾒｲﾝ (3)'!AJ315-'102期6月(ﾒｲﾝ) '!AJ298</f>
        <v>0</v>
      </c>
      <c r="AK316" s="428">
        <f>SUM(F316:AJ316)</f>
        <v>-332</v>
      </c>
      <c r="AL316" s="432"/>
      <c r="AM316" s="432"/>
      <c r="AN316" s="422"/>
      <c r="AO316" s="227"/>
      <c r="AP316" s="42"/>
      <c r="AQ316" s="11"/>
      <c r="AR316" s="48"/>
      <c r="AT316" s="248"/>
      <c r="AU316" s="60"/>
      <c r="AV316" s="60"/>
      <c r="AW316" s="60"/>
      <c r="AX316" s="60"/>
      <c r="AY316" s="12"/>
      <c r="AZ316" s="12"/>
    </row>
    <row r="317" spans="1:56" ht="18.75" customHeight="1">
      <c r="A317" s="9">
        <v>1</v>
      </c>
      <c r="B317" s="25"/>
      <c r="C317" s="109" t="s">
        <v>48</v>
      </c>
      <c r="D317" s="109"/>
      <c r="E317" s="77"/>
      <c r="F317" s="178">
        <f>'102期6月(ﾒｲﾝ) '!F299</f>
        <v>0</v>
      </c>
      <c r="G317" s="178">
        <f>'102期6月(ﾒｲﾝ) '!G299</f>
        <v>0</v>
      </c>
      <c r="H317" s="178">
        <f>'102期6月(ﾒｲﾝ) '!H299</f>
        <v>0</v>
      </c>
      <c r="I317" s="178">
        <f>'102期6月(ﾒｲﾝ) '!I299</f>
        <v>0</v>
      </c>
      <c r="J317" s="178">
        <f>'102期6月(ﾒｲﾝ) '!J299</f>
        <v>0</v>
      </c>
      <c r="K317" s="178"/>
      <c r="L317" s="178"/>
      <c r="M317" s="178">
        <v>45</v>
      </c>
      <c r="N317" s="178">
        <v>45</v>
      </c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>
        <v>65</v>
      </c>
      <c r="AI317" s="178"/>
      <c r="AJ317" s="178">
        <f>'102期6月(ﾒｲﾝ) '!AJ299</f>
        <v>0</v>
      </c>
      <c r="AK317" s="104">
        <f>SUM(F317:AJ317)</f>
        <v>155</v>
      </c>
      <c r="AL317" s="112"/>
      <c r="AM317" s="112"/>
      <c r="AN317" s="207"/>
      <c r="AO317" s="227">
        <v>0</v>
      </c>
      <c r="AP317" s="42" t="str">
        <f>AP315</f>
        <v>MKF</v>
      </c>
      <c r="AQ317" s="19" t="str">
        <f t="shared" si="184"/>
        <v>組立計画</v>
      </c>
      <c r="AR317" s="49">
        <f t="shared" si="182"/>
        <v>155</v>
      </c>
      <c r="AT317" s="63" t="s">
        <v>62</v>
      </c>
      <c r="AU317" s="60"/>
      <c r="AV317" s="60"/>
      <c r="AW317" s="60"/>
      <c r="AX317" s="60"/>
    </row>
    <row r="318" spans="1:56" ht="18.75" customHeight="1">
      <c r="A318" s="9">
        <v>1</v>
      </c>
      <c r="B318" s="25"/>
      <c r="C318" s="111" t="s">
        <v>66</v>
      </c>
      <c r="D318" s="111"/>
      <c r="E318" s="74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07">
        <f>SUM(F318:AJ318)</f>
        <v>0</v>
      </c>
      <c r="AL318" s="75"/>
      <c r="AM318" s="75"/>
      <c r="AN318" s="207"/>
      <c r="AO318" s="227">
        <v>0</v>
      </c>
      <c r="AP318" s="42" t="str">
        <f t="shared" si="196"/>
        <v>MKF</v>
      </c>
      <c r="AQ318" s="20" t="str">
        <f t="shared" si="184"/>
        <v>ＳＰ</v>
      </c>
      <c r="AR318" s="50">
        <f t="shared" si="182"/>
        <v>0</v>
      </c>
      <c r="AT318" s="63" t="s">
        <v>62</v>
      </c>
      <c r="AU318" s="60"/>
      <c r="AV318" s="60"/>
      <c r="AW318" s="60"/>
      <c r="AX318" s="60"/>
    </row>
    <row r="319" spans="1:56" ht="18.75" customHeight="1">
      <c r="A319" s="9">
        <v>1</v>
      </c>
      <c r="B319" s="13" t="s">
        <v>47</v>
      </c>
      <c r="C319" s="152" t="s">
        <v>21</v>
      </c>
      <c r="D319" s="152"/>
      <c r="E319" s="67"/>
      <c r="F319" s="329">
        <f t="shared" ref="F319:AJ319" si="207">SUBTOTAL(9,L317:L318)</f>
        <v>0</v>
      </c>
      <c r="G319" s="329">
        <f t="shared" si="207"/>
        <v>45</v>
      </c>
      <c r="H319" s="329">
        <f t="shared" si="207"/>
        <v>45</v>
      </c>
      <c r="I319" s="329">
        <f t="shared" si="207"/>
        <v>0</v>
      </c>
      <c r="J319" s="329">
        <f t="shared" si="207"/>
        <v>0</v>
      </c>
      <c r="K319" s="329">
        <f t="shared" si="207"/>
        <v>0</v>
      </c>
      <c r="L319" s="329">
        <f t="shared" si="207"/>
        <v>0</v>
      </c>
      <c r="M319" s="329">
        <f t="shared" si="207"/>
        <v>0</v>
      </c>
      <c r="N319" s="329">
        <f t="shared" si="207"/>
        <v>0</v>
      </c>
      <c r="O319" s="329">
        <f t="shared" si="207"/>
        <v>0</v>
      </c>
      <c r="P319" s="329">
        <f t="shared" si="207"/>
        <v>0</v>
      </c>
      <c r="Q319" s="329">
        <f t="shared" si="207"/>
        <v>0</v>
      </c>
      <c r="R319" s="329">
        <f t="shared" si="207"/>
        <v>0</v>
      </c>
      <c r="S319" s="329">
        <f t="shared" si="207"/>
        <v>0</v>
      </c>
      <c r="T319" s="329">
        <f t="shared" si="207"/>
        <v>0</v>
      </c>
      <c r="U319" s="329">
        <f t="shared" si="207"/>
        <v>0</v>
      </c>
      <c r="V319" s="329">
        <f t="shared" si="207"/>
        <v>0</v>
      </c>
      <c r="W319" s="329">
        <f t="shared" si="207"/>
        <v>0</v>
      </c>
      <c r="X319" s="329">
        <f t="shared" si="207"/>
        <v>0</v>
      </c>
      <c r="Y319" s="329">
        <f t="shared" si="207"/>
        <v>0</v>
      </c>
      <c r="Z319" s="329">
        <f t="shared" si="207"/>
        <v>0</v>
      </c>
      <c r="AA319" s="329">
        <f t="shared" si="207"/>
        <v>0</v>
      </c>
      <c r="AB319" s="329">
        <f t="shared" si="207"/>
        <v>65</v>
      </c>
      <c r="AC319" s="329">
        <f t="shared" si="207"/>
        <v>0</v>
      </c>
      <c r="AD319" s="329">
        <f t="shared" si="207"/>
        <v>0</v>
      </c>
      <c r="AE319" s="329">
        <f t="shared" si="207"/>
        <v>155</v>
      </c>
      <c r="AF319" s="329">
        <f t="shared" si="207"/>
        <v>0</v>
      </c>
      <c r="AG319" s="329">
        <f t="shared" si="207"/>
        <v>0</v>
      </c>
      <c r="AH319" s="329">
        <f t="shared" si="207"/>
        <v>0</v>
      </c>
      <c r="AI319" s="329">
        <f t="shared" si="207"/>
        <v>0</v>
      </c>
      <c r="AJ319" s="329">
        <f t="shared" si="207"/>
        <v>0</v>
      </c>
      <c r="AK319" s="131">
        <f>SUM(F319:AJ319)</f>
        <v>310</v>
      </c>
      <c r="AL319" s="32"/>
      <c r="AM319" s="32"/>
      <c r="AO319" s="227">
        <v>0</v>
      </c>
      <c r="AP319" s="42" t="str">
        <f t="shared" si="196"/>
        <v>MKF</v>
      </c>
      <c r="AQ319" s="21" t="str">
        <f t="shared" si="184"/>
        <v>解体</v>
      </c>
      <c r="AR319" s="51">
        <f t="shared" si="182"/>
        <v>310</v>
      </c>
      <c r="AT319" s="246" t="s">
        <v>60</v>
      </c>
      <c r="AU319" s="60"/>
      <c r="AV319" s="60"/>
      <c r="AW319" s="60"/>
      <c r="AX319" s="60"/>
    </row>
    <row r="320" spans="1:56" ht="18.75" customHeight="1">
      <c r="A320" s="9">
        <v>1</v>
      </c>
      <c r="B320" s="30" t="s">
        <v>55</v>
      </c>
      <c r="C320" s="153" t="s">
        <v>22</v>
      </c>
      <c r="D320" s="153"/>
      <c r="E320" s="68"/>
      <c r="F320" s="330">
        <f t="shared" ref="F320:AJ320" si="208">E320+F315-F319</f>
        <v>0</v>
      </c>
      <c r="G320" s="330">
        <f t="shared" si="208"/>
        <v>-45</v>
      </c>
      <c r="H320" s="330">
        <f t="shared" si="208"/>
        <v>-90</v>
      </c>
      <c r="I320" s="330">
        <f t="shared" si="208"/>
        <v>-90</v>
      </c>
      <c r="J320" s="330">
        <f t="shared" si="208"/>
        <v>-90</v>
      </c>
      <c r="K320" s="330">
        <f t="shared" si="208"/>
        <v>-90</v>
      </c>
      <c r="L320" s="330">
        <f t="shared" si="208"/>
        <v>-90</v>
      </c>
      <c r="M320" s="330">
        <f t="shared" si="208"/>
        <v>-90</v>
      </c>
      <c r="N320" s="330">
        <f t="shared" si="208"/>
        <v>-90</v>
      </c>
      <c r="O320" s="330">
        <f t="shared" si="208"/>
        <v>-90</v>
      </c>
      <c r="P320" s="330">
        <f t="shared" si="208"/>
        <v>-90</v>
      </c>
      <c r="Q320" s="330">
        <f t="shared" si="208"/>
        <v>-90</v>
      </c>
      <c r="R320" s="330">
        <f t="shared" si="208"/>
        <v>-90</v>
      </c>
      <c r="S320" s="330">
        <f t="shared" si="208"/>
        <v>-90</v>
      </c>
      <c r="T320" s="330">
        <f t="shared" si="208"/>
        <v>-90</v>
      </c>
      <c r="U320" s="330">
        <f t="shared" si="208"/>
        <v>-90</v>
      </c>
      <c r="V320" s="330">
        <f t="shared" si="208"/>
        <v>-90</v>
      </c>
      <c r="W320" s="330">
        <f t="shared" si="208"/>
        <v>-90</v>
      </c>
      <c r="X320" s="330">
        <f t="shared" si="208"/>
        <v>-90</v>
      </c>
      <c r="Y320" s="330">
        <f t="shared" si="208"/>
        <v>-90</v>
      </c>
      <c r="Z320" s="330">
        <f t="shared" si="208"/>
        <v>-90</v>
      </c>
      <c r="AA320" s="330">
        <f t="shared" si="208"/>
        <v>-90</v>
      </c>
      <c r="AB320" s="330">
        <f t="shared" si="208"/>
        <v>-155</v>
      </c>
      <c r="AC320" s="330">
        <f t="shared" si="208"/>
        <v>-155</v>
      </c>
      <c r="AD320" s="330">
        <f t="shared" si="208"/>
        <v>-155</v>
      </c>
      <c r="AE320" s="330">
        <f t="shared" si="208"/>
        <v>-310</v>
      </c>
      <c r="AF320" s="330">
        <f t="shared" si="208"/>
        <v>-310</v>
      </c>
      <c r="AG320" s="330">
        <f t="shared" si="208"/>
        <v>-310</v>
      </c>
      <c r="AH320" s="330">
        <f t="shared" si="208"/>
        <v>-310</v>
      </c>
      <c r="AI320" s="330">
        <f t="shared" si="208"/>
        <v>-310</v>
      </c>
      <c r="AJ320" s="330">
        <f t="shared" si="208"/>
        <v>-310</v>
      </c>
      <c r="AK320" s="132"/>
      <c r="AL320" s="32"/>
      <c r="AM320" s="32"/>
      <c r="AO320" s="227">
        <v>0</v>
      </c>
      <c r="AP320" s="42" t="str">
        <f t="shared" si="196"/>
        <v>MKF</v>
      </c>
      <c r="AQ320" s="22" t="str">
        <f t="shared" si="184"/>
        <v>解体在庫</v>
      </c>
      <c r="AR320" s="52">
        <f t="shared" si="182"/>
        <v>0</v>
      </c>
      <c r="AT320" s="246" t="s">
        <v>60</v>
      </c>
      <c r="AU320" s="60"/>
      <c r="AV320" s="60"/>
      <c r="AW320" s="60"/>
      <c r="AX320" s="60"/>
    </row>
    <row r="321" spans="1:56" ht="19.5" customHeight="1" thickBot="1">
      <c r="A321" s="9">
        <v>1</v>
      </c>
      <c r="B321" s="30" t="s">
        <v>56</v>
      </c>
      <c r="C321" s="270" t="s">
        <v>23</v>
      </c>
      <c r="D321" s="270"/>
      <c r="E321" s="215">
        <v>613</v>
      </c>
      <c r="F321" s="344">
        <f t="shared" ref="F321:AJ321" si="209">E321+F315-F317-F318</f>
        <v>613</v>
      </c>
      <c r="G321" s="344">
        <f t="shared" si="209"/>
        <v>613</v>
      </c>
      <c r="H321" s="344">
        <f t="shared" si="209"/>
        <v>613</v>
      </c>
      <c r="I321" s="344">
        <f t="shared" si="209"/>
        <v>613</v>
      </c>
      <c r="J321" s="344">
        <f t="shared" si="209"/>
        <v>613</v>
      </c>
      <c r="K321" s="344">
        <f t="shared" si="209"/>
        <v>613</v>
      </c>
      <c r="L321" s="344">
        <f t="shared" si="209"/>
        <v>613</v>
      </c>
      <c r="M321" s="344">
        <f t="shared" si="209"/>
        <v>568</v>
      </c>
      <c r="N321" s="344">
        <f t="shared" si="209"/>
        <v>523</v>
      </c>
      <c r="O321" s="344">
        <f t="shared" si="209"/>
        <v>523</v>
      </c>
      <c r="P321" s="344">
        <f t="shared" si="209"/>
        <v>523</v>
      </c>
      <c r="Q321" s="344">
        <f t="shared" si="209"/>
        <v>523</v>
      </c>
      <c r="R321" s="344">
        <f t="shared" si="209"/>
        <v>523</v>
      </c>
      <c r="S321" s="344">
        <f t="shared" si="209"/>
        <v>523</v>
      </c>
      <c r="T321" s="344">
        <f t="shared" si="209"/>
        <v>523</v>
      </c>
      <c r="U321" s="344">
        <f t="shared" si="209"/>
        <v>523</v>
      </c>
      <c r="V321" s="344">
        <f t="shared" si="209"/>
        <v>523</v>
      </c>
      <c r="W321" s="344">
        <f t="shared" si="209"/>
        <v>523</v>
      </c>
      <c r="X321" s="344">
        <f t="shared" si="209"/>
        <v>523</v>
      </c>
      <c r="Y321" s="344">
        <f t="shared" si="209"/>
        <v>523</v>
      </c>
      <c r="Z321" s="344">
        <f t="shared" si="209"/>
        <v>523</v>
      </c>
      <c r="AA321" s="344">
        <f t="shared" si="209"/>
        <v>523</v>
      </c>
      <c r="AB321" s="344">
        <f t="shared" si="209"/>
        <v>523</v>
      </c>
      <c r="AC321" s="344">
        <f t="shared" si="209"/>
        <v>523</v>
      </c>
      <c r="AD321" s="344">
        <f t="shared" si="209"/>
        <v>523</v>
      </c>
      <c r="AE321" s="344">
        <f t="shared" si="209"/>
        <v>523</v>
      </c>
      <c r="AF321" s="344">
        <f t="shared" si="209"/>
        <v>523</v>
      </c>
      <c r="AG321" s="344">
        <f t="shared" si="209"/>
        <v>523</v>
      </c>
      <c r="AH321" s="344">
        <f t="shared" si="209"/>
        <v>458</v>
      </c>
      <c r="AI321" s="344">
        <f t="shared" si="209"/>
        <v>458</v>
      </c>
      <c r="AJ321" s="344">
        <f t="shared" si="209"/>
        <v>458</v>
      </c>
      <c r="AK321" s="221">
        <f>AJ321</f>
        <v>458</v>
      </c>
      <c r="AL321" s="32"/>
      <c r="AM321" s="32"/>
      <c r="AN321" s="9">
        <f>AK321-AL317</f>
        <v>458</v>
      </c>
      <c r="AO321" s="227">
        <v>0</v>
      </c>
      <c r="AP321" s="53" t="str">
        <f t="shared" si="196"/>
        <v>MKF</v>
      </c>
      <c r="AQ321" s="24" t="str">
        <f t="shared" si="184"/>
        <v>完成品在庫</v>
      </c>
      <c r="AR321" s="54">
        <f t="shared" si="182"/>
        <v>458</v>
      </c>
      <c r="AT321" s="246" t="s">
        <v>60</v>
      </c>
      <c r="AU321" s="60"/>
      <c r="AV321" s="60"/>
      <c r="AW321" s="60"/>
      <c r="AX321" s="60"/>
      <c r="BD321" s="250">
        <f>MIN(F321:AJ321)</f>
        <v>458</v>
      </c>
    </row>
    <row r="322" spans="1:56" ht="19.5" customHeight="1">
      <c r="A322" s="9">
        <v>1</v>
      </c>
      <c r="B322" s="87" t="s">
        <v>146</v>
      </c>
      <c r="C322" s="101" t="s">
        <v>12</v>
      </c>
      <c r="D322" s="101"/>
      <c r="E322" s="88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98">
        <f>SUM(E322:AJ322)</f>
        <v>0</v>
      </c>
      <c r="AL322" s="198">
        <f>ROUNDUP(AL333/0.92,0)</f>
        <v>542</v>
      </c>
      <c r="AM322" s="198">
        <f>ROUNDUP(AM333/0.92,0)</f>
        <v>0</v>
      </c>
      <c r="AN322" s="251"/>
      <c r="AO322" s="227">
        <v>0</v>
      </c>
      <c r="AP322" s="40" t="str">
        <f>B322</f>
        <v>MLL</v>
      </c>
      <c r="AQ322" s="29" t="str">
        <f t="shared" si="184"/>
        <v>素材納入計画</v>
      </c>
      <c r="AR322" s="41">
        <f t="shared" si="182"/>
        <v>0</v>
      </c>
      <c r="AT322" s="247" t="s">
        <v>59</v>
      </c>
      <c r="AU322" s="60"/>
      <c r="AV322" s="60"/>
      <c r="AW322" s="60"/>
      <c r="AX322" s="60"/>
    </row>
    <row r="323" spans="1:56" ht="19.5" customHeight="1">
      <c r="A323" s="9"/>
      <c r="B323" s="10"/>
      <c r="C323" s="359" t="s">
        <v>27</v>
      </c>
      <c r="D323" s="359"/>
      <c r="E323" s="417">
        <f>1000-197</f>
        <v>803</v>
      </c>
      <c r="F323" s="441">
        <f t="shared" ref="F323:AJ323" si="210">E323+F322-F324</f>
        <v>803</v>
      </c>
      <c r="G323" s="441">
        <f t="shared" si="210"/>
        <v>803</v>
      </c>
      <c r="H323" s="441">
        <f t="shared" si="210"/>
        <v>803</v>
      </c>
      <c r="I323" s="441">
        <f t="shared" si="210"/>
        <v>803</v>
      </c>
      <c r="J323" s="441">
        <f t="shared" si="210"/>
        <v>803</v>
      </c>
      <c r="K323" s="441">
        <f t="shared" si="210"/>
        <v>803</v>
      </c>
      <c r="L323" s="441">
        <f t="shared" si="210"/>
        <v>803</v>
      </c>
      <c r="M323" s="441">
        <f t="shared" si="210"/>
        <v>803</v>
      </c>
      <c r="N323" s="441">
        <f t="shared" si="210"/>
        <v>803</v>
      </c>
      <c r="O323" s="441">
        <f t="shared" si="210"/>
        <v>803</v>
      </c>
      <c r="P323" s="441">
        <f t="shared" si="210"/>
        <v>803</v>
      </c>
      <c r="Q323" s="441">
        <f t="shared" si="210"/>
        <v>803</v>
      </c>
      <c r="R323" s="441">
        <f t="shared" si="210"/>
        <v>803</v>
      </c>
      <c r="S323" s="441">
        <f t="shared" si="210"/>
        <v>803</v>
      </c>
      <c r="T323" s="441">
        <f t="shared" si="210"/>
        <v>803</v>
      </c>
      <c r="U323" s="441">
        <f t="shared" si="210"/>
        <v>803</v>
      </c>
      <c r="V323" s="441">
        <f t="shared" si="210"/>
        <v>803</v>
      </c>
      <c r="W323" s="441">
        <f t="shared" si="210"/>
        <v>803</v>
      </c>
      <c r="X323" s="441">
        <f t="shared" si="210"/>
        <v>803</v>
      </c>
      <c r="Y323" s="441">
        <f t="shared" si="210"/>
        <v>803</v>
      </c>
      <c r="Z323" s="441">
        <f t="shared" si="210"/>
        <v>803</v>
      </c>
      <c r="AA323" s="441">
        <f t="shared" si="210"/>
        <v>803</v>
      </c>
      <c r="AB323" s="441">
        <f t="shared" si="210"/>
        <v>803</v>
      </c>
      <c r="AC323" s="441">
        <f t="shared" si="210"/>
        <v>803</v>
      </c>
      <c r="AD323" s="441">
        <f t="shared" si="210"/>
        <v>803</v>
      </c>
      <c r="AE323" s="441">
        <f t="shared" si="210"/>
        <v>803</v>
      </c>
      <c r="AF323" s="441">
        <f t="shared" si="210"/>
        <v>803</v>
      </c>
      <c r="AG323" s="441">
        <f t="shared" si="210"/>
        <v>803</v>
      </c>
      <c r="AH323" s="441">
        <f t="shared" si="210"/>
        <v>803</v>
      </c>
      <c r="AI323" s="441">
        <f t="shared" si="210"/>
        <v>803</v>
      </c>
      <c r="AJ323" s="441">
        <f t="shared" si="210"/>
        <v>803</v>
      </c>
      <c r="AK323" s="442">
        <f>AJ323</f>
        <v>803</v>
      </c>
      <c r="AL323" s="362"/>
      <c r="AM323" s="362"/>
      <c r="AN323" s="363"/>
      <c r="AO323" s="227">
        <v>0</v>
      </c>
      <c r="AP323" s="42"/>
      <c r="AQ323" s="357"/>
      <c r="AR323" s="358"/>
      <c r="AT323" s="247"/>
      <c r="AU323" s="60"/>
      <c r="AV323" s="60"/>
      <c r="AW323" s="60"/>
      <c r="AX323" s="60"/>
    </row>
    <row r="324" spans="1:56" ht="19.5" customHeight="1">
      <c r="A324" s="9">
        <v>1</v>
      </c>
      <c r="B324" s="13" t="s">
        <v>152</v>
      </c>
      <c r="C324" s="364" t="s">
        <v>150</v>
      </c>
      <c r="D324" s="365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443">
        <f>AJ324</f>
        <v>0</v>
      </c>
      <c r="AL324" s="281"/>
      <c r="AM324" s="281"/>
      <c r="AN324" s="211"/>
      <c r="AO324" s="227">
        <v>0</v>
      </c>
      <c r="AP324" s="42" t="str">
        <f>AP322</f>
        <v>MLL</v>
      </c>
      <c r="AQ324" s="14" t="str">
        <f>C324</f>
        <v>L1加工</v>
      </c>
      <c r="AR324" s="43">
        <f t="shared" si="182"/>
        <v>0</v>
      </c>
      <c r="AT324" s="246" t="s">
        <v>60</v>
      </c>
      <c r="AU324" s="60"/>
      <c r="AV324" s="60"/>
      <c r="AW324" s="60"/>
      <c r="AX324" s="60"/>
    </row>
    <row r="325" spans="1:56" ht="19.5" customHeight="1">
      <c r="A325" s="9"/>
      <c r="B325" s="13"/>
      <c r="C325" s="425" t="s">
        <v>155</v>
      </c>
      <c r="D325" s="426"/>
      <c r="E325" s="427"/>
      <c r="F325" s="427">
        <f>F324-'102期6月(ﾒｲﾝ) '!F306</f>
        <v>0</v>
      </c>
      <c r="G325" s="427">
        <f>G324-'102期6月(ﾒｲﾝ) '!G306</f>
        <v>0</v>
      </c>
      <c r="H325" s="427">
        <f>H324-'102期6月(ﾒｲﾝ) '!H306</f>
        <v>0</v>
      </c>
      <c r="I325" s="427">
        <f>I324-'102期6月(ﾒｲﾝ) '!I306</f>
        <v>0</v>
      </c>
      <c r="J325" s="427">
        <f>J324-'102期6月(ﾒｲﾝ) '!J306</f>
        <v>0</v>
      </c>
      <c r="K325" s="427">
        <f>K324-'102期6月(ﾒｲﾝ) '!K306</f>
        <v>0</v>
      </c>
      <c r="L325" s="427">
        <f>L324-'102期6月(ﾒｲﾝ) '!L306</f>
        <v>0</v>
      </c>
      <c r="M325" s="427">
        <f>M324-'102期6月(ﾒｲﾝ) '!M306</f>
        <v>0</v>
      </c>
      <c r="N325" s="427">
        <f>N324-'102期6月(ﾒｲﾝ) '!N306</f>
        <v>0</v>
      </c>
      <c r="O325" s="427">
        <f>O324-'102期6月(ﾒｲﾝ) '!O306</f>
        <v>0</v>
      </c>
      <c r="P325" s="427">
        <f>P324-'102期6月(ﾒｲﾝ) '!P306</f>
        <v>0</v>
      </c>
      <c r="Q325" s="427">
        <f>Q324-'102期6月(ﾒｲﾝ) '!Q306</f>
        <v>0</v>
      </c>
      <c r="R325" s="427">
        <f>R324-'102期6月(ﾒｲﾝ) '!R306</f>
        <v>0</v>
      </c>
      <c r="S325" s="427">
        <f>S324-'102期6月(ﾒｲﾝ) '!S306</f>
        <v>0</v>
      </c>
      <c r="T325" s="427">
        <f>T324-'102期6月(ﾒｲﾝ) '!T306</f>
        <v>0</v>
      </c>
      <c r="U325" s="427">
        <f>U324-'102期6月(ﾒｲﾝ) '!U306</f>
        <v>0</v>
      </c>
      <c r="V325" s="427">
        <f>V324-'102期6月(ﾒｲﾝ) '!V306</f>
        <v>0</v>
      </c>
      <c r="W325" s="427">
        <f>W324-'102期6月(ﾒｲﾝ) '!W306</f>
        <v>0</v>
      </c>
      <c r="X325" s="427">
        <f>X324-'102期6月(ﾒｲﾝ) '!X306</f>
        <v>0</v>
      </c>
      <c r="Y325" s="427">
        <f>Y324-'102期6月(ﾒｲﾝ) '!Y306</f>
        <v>0</v>
      </c>
      <c r="Z325" s="427">
        <f>Z324-'102期6月(ﾒｲﾝ) '!Z306</f>
        <v>0</v>
      </c>
      <c r="AA325" s="427">
        <f>AA324-'102期6月(ﾒｲﾝ) '!AA306</f>
        <v>0</v>
      </c>
      <c r="AB325" s="427">
        <f>AB324-'102期6月(ﾒｲﾝ) '!AB306</f>
        <v>0</v>
      </c>
      <c r="AC325" s="427">
        <f>AC324-'102期6月(ﾒｲﾝ) '!AC306</f>
        <v>0</v>
      </c>
      <c r="AD325" s="427">
        <f>AD324-'102期6月(ﾒｲﾝ) '!AD306</f>
        <v>0</v>
      </c>
      <c r="AE325" s="427">
        <f>AE324-'102期6月(ﾒｲﾝ) '!AE306</f>
        <v>0</v>
      </c>
      <c r="AF325" s="427">
        <f>AF324-'102期6月(ﾒｲﾝ) '!AF306</f>
        <v>-400</v>
      </c>
      <c r="AG325" s="427">
        <f>AG324-'102期6月(ﾒｲﾝ) '!AG306</f>
        <v>0</v>
      </c>
      <c r="AH325" s="427">
        <f>AH324-'102期6月(ﾒｲﾝ) '!AH306</f>
        <v>0</v>
      </c>
      <c r="AI325" s="427">
        <f>AI324-'102期6月(ﾒｲﾝ) '!AI306</f>
        <v>-400</v>
      </c>
      <c r="AJ325" s="427">
        <f>AJ324-'102期6月(ﾒｲﾝ) '!AJ306</f>
        <v>0</v>
      </c>
      <c r="AK325" s="444">
        <f>SUM(F325:AJ325)</f>
        <v>-800</v>
      </c>
      <c r="AL325" s="445"/>
      <c r="AM325" s="445"/>
      <c r="AN325" s="422"/>
      <c r="AO325" s="227"/>
      <c r="AP325" s="42"/>
      <c r="AQ325" s="351"/>
      <c r="AR325" s="352"/>
      <c r="AT325" s="246"/>
      <c r="AU325" s="60"/>
      <c r="AV325" s="60"/>
      <c r="AW325" s="60"/>
      <c r="AX325" s="60"/>
    </row>
    <row r="326" spans="1:56" ht="19.5" customHeight="1">
      <c r="A326" s="9"/>
      <c r="B326" s="13"/>
      <c r="C326" s="353" t="s">
        <v>151</v>
      </c>
      <c r="D326" s="354"/>
      <c r="E326" s="355"/>
      <c r="F326" s="355">
        <f t="shared" ref="F326:AJ326" si="211">E326+F324-F327</f>
        <v>0</v>
      </c>
      <c r="G326" s="355">
        <f t="shared" si="211"/>
        <v>0</v>
      </c>
      <c r="H326" s="355">
        <f t="shared" si="211"/>
        <v>0</v>
      </c>
      <c r="I326" s="355">
        <f t="shared" si="211"/>
        <v>0</v>
      </c>
      <c r="J326" s="355">
        <f t="shared" si="211"/>
        <v>0</v>
      </c>
      <c r="K326" s="355">
        <f t="shared" si="211"/>
        <v>0</v>
      </c>
      <c r="L326" s="355">
        <f t="shared" si="211"/>
        <v>0</v>
      </c>
      <c r="M326" s="355">
        <f t="shared" si="211"/>
        <v>0</v>
      </c>
      <c r="N326" s="355">
        <f t="shared" si="211"/>
        <v>0</v>
      </c>
      <c r="O326" s="355">
        <f t="shared" si="211"/>
        <v>0</v>
      </c>
      <c r="P326" s="355">
        <f t="shared" si="211"/>
        <v>0</v>
      </c>
      <c r="Q326" s="355">
        <f t="shared" si="211"/>
        <v>0</v>
      </c>
      <c r="R326" s="355">
        <f t="shared" si="211"/>
        <v>0</v>
      </c>
      <c r="S326" s="355">
        <f t="shared" si="211"/>
        <v>0</v>
      </c>
      <c r="T326" s="355">
        <f t="shared" si="211"/>
        <v>0</v>
      </c>
      <c r="U326" s="355">
        <f t="shared" si="211"/>
        <v>0</v>
      </c>
      <c r="V326" s="355">
        <f t="shared" si="211"/>
        <v>0</v>
      </c>
      <c r="W326" s="355">
        <f t="shared" si="211"/>
        <v>0</v>
      </c>
      <c r="X326" s="355">
        <f t="shared" si="211"/>
        <v>0</v>
      </c>
      <c r="Y326" s="355">
        <f t="shared" si="211"/>
        <v>0</v>
      </c>
      <c r="Z326" s="355">
        <f t="shared" si="211"/>
        <v>0</v>
      </c>
      <c r="AA326" s="355">
        <f t="shared" si="211"/>
        <v>0</v>
      </c>
      <c r="AB326" s="355">
        <f t="shared" si="211"/>
        <v>0</v>
      </c>
      <c r="AC326" s="355">
        <f t="shared" si="211"/>
        <v>0</v>
      </c>
      <c r="AD326" s="355">
        <f t="shared" si="211"/>
        <v>0</v>
      </c>
      <c r="AE326" s="355">
        <f t="shared" si="211"/>
        <v>0</v>
      </c>
      <c r="AF326" s="355">
        <f t="shared" si="211"/>
        <v>0</v>
      </c>
      <c r="AG326" s="355">
        <f t="shared" si="211"/>
        <v>0</v>
      </c>
      <c r="AH326" s="355">
        <f t="shared" si="211"/>
        <v>0</v>
      </c>
      <c r="AI326" s="355">
        <f t="shared" si="211"/>
        <v>0</v>
      </c>
      <c r="AJ326" s="355">
        <f t="shared" si="211"/>
        <v>0</v>
      </c>
      <c r="AK326" s="446">
        <f>AJ326</f>
        <v>0</v>
      </c>
      <c r="AL326" s="285"/>
      <c r="AM326" s="285"/>
      <c r="AO326" s="227">
        <v>0</v>
      </c>
      <c r="AP326" s="42"/>
      <c r="AQ326" s="351"/>
      <c r="AR326" s="352"/>
      <c r="AT326" s="246"/>
      <c r="AU326" s="60"/>
      <c r="AV326" s="60"/>
      <c r="AW326" s="60"/>
      <c r="AX326" s="60"/>
    </row>
    <row r="327" spans="1:56" ht="18.75" customHeight="1">
      <c r="A327" s="9">
        <v>1</v>
      </c>
      <c r="B327" s="13"/>
      <c r="C327" s="135" t="s">
        <v>154</v>
      </c>
      <c r="D327" s="135"/>
      <c r="E327" s="90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  <c r="AJ327" s="174"/>
      <c r="AK327" s="117">
        <f>SUM(E327:AJ327)</f>
        <v>0</v>
      </c>
      <c r="AL327" s="123"/>
      <c r="AM327" s="123"/>
      <c r="AN327" s="211"/>
      <c r="AO327" s="227">
        <v>0</v>
      </c>
      <c r="AP327" s="42" t="str">
        <f>AP324</f>
        <v>MLL</v>
      </c>
      <c r="AQ327" s="16" t="str">
        <f t="shared" si="184"/>
        <v>圧検加工実績</v>
      </c>
      <c r="AR327" s="44">
        <f t="shared" si="182"/>
        <v>0</v>
      </c>
      <c r="AT327" s="248" t="s">
        <v>61</v>
      </c>
      <c r="AU327" s="60"/>
      <c r="AV327" s="60"/>
      <c r="AW327" s="60"/>
      <c r="AX327" s="60"/>
    </row>
    <row r="328" spans="1:56" ht="18.75" customHeight="1">
      <c r="A328" s="9">
        <v>0</v>
      </c>
      <c r="B328" s="15"/>
      <c r="C328" s="146" t="s">
        <v>15</v>
      </c>
      <c r="D328" s="147">
        <v>7.0000000000000007E-2</v>
      </c>
      <c r="E328" s="80"/>
      <c r="F328" s="337">
        <f t="shared" ref="F328:AJ328" si="212">ROUND(F327*$D328,0)</f>
        <v>0</v>
      </c>
      <c r="G328" s="337">
        <f t="shared" si="212"/>
        <v>0</v>
      </c>
      <c r="H328" s="337">
        <f t="shared" si="212"/>
        <v>0</v>
      </c>
      <c r="I328" s="337">
        <f t="shared" si="212"/>
        <v>0</v>
      </c>
      <c r="J328" s="337">
        <f t="shared" si="212"/>
        <v>0</v>
      </c>
      <c r="K328" s="337">
        <f t="shared" si="212"/>
        <v>0</v>
      </c>
      <c r="L328" s="337">
        <f t="shared" si="212"/>
        <v>0</v>
      </c>
      <c r="M328" s="337">
        <f t="shared" si="212"/>
        <v>0</v>
      </c>
      <c r="N328" s="337">
        <f t="shared" si="212"/>
        <v>0</v>
      </c>
      <c r="O328" s="337">
        <f t="shared" si="212"/>
        <v>0</v>
      </c>
      <c r="P328" s="337">
        <f t="shared" si="212"/>
        <v>0</v>
      </c>
      <c r="Q328" s="337">
        <f t="shared" si="212"/>
        <v>0</v>
      </c>
      <c r="R328" s="337">
        <f t="shared" si="212"/>
        <v>0</v>
      </c>
      <c r="S328" s="337">
        <f t="shared" si="212"/>
        <v>0</v>
      </c>
      <c r="T328" s="337">
        <f t="shared" si="212"/>
        <v>0</v>
      </c>
      <c r="U328" s="337">
        <f t="shared" si="212"/>
        <v>0</v>
      </c>
      <c r="V328" s="337">
        <f t="shared" si="212"/>
        <v>0</v>
      </c>
      <c r="W328" s="337">
        <f t="shared" si="212"/>
        <v>0</v>
      </c>
      <c r="X328" s="337">
        <f t="shared" si="212"/>
        <v>0</v>
      </c>
      <c r="Y328" s="337">
        <f t="shared" si="212"/>
        <v>0</v>
      </c>
      <c r="Z328" s="337">
        <f t="shared" si="212"/>
        <v>0</v>
      </c>
      <c r="AA328" s="337">
        <f t="shared" si="212"/>
        <v>0</v>
      </c>
      <c r="AB328" s="337">
        <f t="shared" si="212"/>
        <v>0</v>
      </c>
      <c r="AC328" s="337">
        <f t="shared" si="212"/>
        <v>0</v>
      </c>
      <c r="AD328" s="337">
        <f t="shared" si="212"/>
        <v>0</v>
      </c>
      <c r="AE328" s="337">
        <f t="shared" si="212"/>
        <v>0</v>
      </c>
      <c r="AF328" s="337">
        <f t="shared" si="212"/>
        <v>0</v>
      </c>
      <c r="AG328" s="337">
        <f t="shared" si="212"/>
        <v>0</v>
      </c>
      <c r="AH328" s="337">
        <f t="shared" si="212"/>
        <v>0</v>
      </c>
      <c r="AI328" s="337">
        <f t="shared" si="212"/>
        <v>0</v>
      </c>
      <c r="AJ328" s="337">
        <f t="shared" si="212"/>
        <v>0</v>
      </c>
      <c r="AK328" s="128">
        <f>SUM(F328:AJ328)</f>
        <v>0</v>
      </c>
      <c r="AL328" s="32"/>
      <c r="AM328" s="32"/>
      <c r="AO328" s="227">
        <v>0</v>
      </c>
      <c r="AP328" s="42" t="str">
        <f t="shared" si="196"/>
        <v>MLL</v>
      </c>
      <c r="AQ328" s="17" t="str">
        <f t="shared" si="184"/>
        <v>一次漏れ数</v>
      </c>
      <c r="AR328" s="45">
        <f t="shared" si="182"/>
        <v>0</v>
      </c>
      <c r="AT328" s="246" t="s">
        <v>60</v>
      </c>
      <c r="AU328" s="60"/>
      <c r="AV328" s="60"/>
      <c r="AW328" s="60"/>
      <c r="AX328" s="60"/>
    </row>
    <row r="329" spans="1:56" ht="18.75" customHeight="1">
      <c r="A329" s="9">
        <v>0</v>
      </c>
      <c r="B329" s="15"/>
      <c r="C329" s="148" t="s">
        <v>16</v>
      </c>
      <c r="D329" s="149"/>
      <c r="E329" s="66"/>
      <c r="F329" s="339">
        <f t="shared" ref="F329:AJ329" si="213">E329+F328-F330</f>
        <v>0</v>
      </c>
      <c r="G329" s="339">
        <f t="shared" si="213"/>
        <v>0</v>
      </c>
      <c r="H329" s="339">
        <f t="shared" si="213"/>
        <v>0</v>
      </c>
      <c r="I329" s="339">
        <f t="shared" si="213"/>
        <v>0</v>
      </c>
      <c r="J329" s="339">
        <f t="shared" si="213"/>
        <v>0</v>
      </c>
      <c r="K329" s="339">
        <f t="shared" si="213"/>
        <v>0</v>
      </c>
      <c r="L329" s="339">
        <f t="shared" si="213"/>
        <v>0</v>
      </c>
      <c r="M329" s="339">
        <f t="shared" si="213"/>
        <v>0</v>
      </c>
      <c r="N329" s="339">
        <f t="shared" si="213"/>
        <v>0</v>
      </c>
      <c r="O329" s="339">
        <f t="shared" si="213"/>
        <v>0</v>
      </c>
      <c r="P329" s="339">
        <f t="shared" si="213"/>
        <v>0</v>
      </c>
      <c r="Q329" s="339">
        <f t="shared" si="213"/>
        <v>0</v>
      </c>
      <c r="R329" s="339">
        <f t="shared" si="213"/>
        <v>0</v>
      </c>
      <c r="S329" s="339">
        <f t="shared" si="213"/>
        <v>0</v>
      </c>
      <c r="T329" s="339">
        <f t="shared" si="213"/>
        <v>0</v>
      </c>
      <c r="U329" s="339">
        <f t="shared" si="213"/>
        <v>0</v>
      </c>
      <c r="V329" s="339">
        <f t="shared" si="213"/>
        <v>0</v>
      </c>
      <c r="W329" s="339">
        <f t="shared" si="213"/>
        <v>0</v>
      </c>
      <c r="X329" s="339">
        <f t="shared" si="213"/>
        <v>0</v>
      </c>
      <c r="Y329" s="339">
        <f t="shared" si="213"/>
        <v>0</v>
      </c>
      <c r="Z329" s="339">
        <f t="shared" si="213"/>
        <v>0</v>
      </c>
      <c r="AA329" s="339">
        <f t="shared" si="213"/>
        <v>0</v>
      </c>
      <c r="AB329" s="339">
        <f t="shared" si="213"/>
        <v>0</v>
      </c>
      <c r="AC329" s="339">
        <f t="shared" si="213"/>
        <v>0</v>
      </c>
      <c r="AD329" s="339">
        <f t="shared" si="213"/>
        <v>0</v>
      </c>
      <c r="AE329" s="339">
        <f t="shared" si="213"/>
        <v>0</v>
      </c>
      <c r="AF329" s="339">
        <f t="shared" si="213"/>
        <v>0</v>
      </c>
      <c r="AG329" s="339">
        <f t="shared" si="213"/>
        <v>0</v>
      </c>
      <c r="AH329" s="339">
        <f t="shared" si="213"/>
        <v>0</v>
      </c>
      <c r="AI329" s="339">
        <f t="shared" si="213"/>
        <v>0</v>
      </c>
      <c r="AJ329" s="339">
        <f t="shared" si="213"/>
        <v>0</v>
      </c>
      <c r="AK329" s="129">
        <f>AJ329</f>
        <v>0</v>
      </c>
      <c r="AL329" s="32"/>
      <c r="AM329" s="32"/>
      <c r="AO329" s="227">
        <v>0</v>
      </c>
      <c r="AP329" s="42" t="str">
        <f t="shared" si="196"/>
        <v>MLL</v>
      </c>
      <c r="AQ329" s="18" t="str">
        <f t="shared" si="184"/>
        <v>一次漏れ在庫</v>
      </c>
      <c r="AR329" s="46">
        <f t="shared" si="182"/>
        <v>0</v>
      </c>
      <c r="AT329" s="246" t="s">
        <v>60</v>
      </c>
      <c r="AU329" s="60"/>
      <c r="AV329" s="60"/>
      <c r="AW329" s="60"/>
      <c r="AX329" s="60"/>
    </row>
    <row r="330" spans="1:56" ht="18.75" customHeight="1">
      <c r="A330" s="9">
        <v>0</v>
      </c>
      <c r="B330" s="15"/>
      <c r="C330" s="148" t="s">
        <v>17</v>
      </c>
      <c r="D330" s="149"/>
      <c r="E330" s="80"/>
      <c r="F330" s="339"/>
      <c r="G330" s="339"/>
      <c r="H330" s="339"/>
      <c r="I330" s="339"/>
      <c r="J330" s="339"/>
      <c r="K330" s="339"/>
      <c r="L330" s="339"/>
      <c r="M330" s="339"/>
      <c r="N330" s="339"/>
      <c r="O330" s="339"/>
      <c r="P330" s="339"/>
      <c r="Q330" s="339"/>
      <c r="R330" s="339"/>
      <c r="S330" s="339"/>
      <c r="T330" s="339"/>
      <c r="U330" s="339"/>
      <c r="V330" s="339"/>
      <c r="W330" s="339"/>
      <c r="X330" s="339"/>
      <c r="Y330" s="339"/>
      <c r="Z330" s="339"/>
      <c r="AA330" s="339"/>
      <c r="AB330" s="339"/>
      <c r="AC330" s="339"/>
      <c r="AD330" s="339"/>
      <c r="AE330" s="339"/>
      <c r="AF330" s="339"/>
      <c r="AG330" s="339"/>
      <c r="AH330" s="339"/>
      <c r="AI330" s="339"/>
      <c r="AJ330" s="339"/>
      <c r="AK330" s="129">
        <f>SUM(F330:AJ330)</f>
        <v>0</v>
      </c>
      <c r="AL330" s="32"/>
      <c r="AM330" s="32"/>
      <c r="AO330" s="227">
        <v>0</v>
      </c>
      <c r="AP330" s="42" t="str">
        <f t="shared" si="196"/>
        <v>MLL</v>
      </c>
      <c r="AQ330" s="18" t="str">
        <f t="shared" si="184"/>
        <v>二次圧検計画</v>
      </c>
      <c r="AR330" s="46">
        <f t="shared" si="182"/>
        <v>0</v>
      </c>
      <c r="AT330" s="246" t="s">
        <v>60</v>
      </c>
      <c r="AU330" s="60"/>
      <c r="AV330" s="60"/>
      <c r="AW330" s="60"/>
      <c r="AX330" s="60"/>
    </row>
    <row r="331" spans="1:56" ht="18.75" customHeight="1">
      <c r="A331" s="9">
        <v>0</v>
      </c>
      <c r="B331" s="15"/>
      <c r="C331" s="150" t="s">
        <v>18</v>
      </c>
      <c r="D331" s="151">
        <v>0.5</v>
      </c>
      <c r="E331" s="81"/>
      <c r="F331" s="341">
        <f t="shared" ref="F331:AJ331" si="214">ROUND(F330*$D331,0)</f>
        <v>0</v>
      </c>
      <c r="G331" s="341">
        <f t="shared" si="214"/>
        <v>0</v>
      </c>
      <c r="H331" s="341">
        <f t="shared" si="214"/>
        <v>0</v>
      </c>
      <c r="I331" s="341">
        <f t="shared" si="214"/>
        <v>0</v>
      </c>
      <c r="J331" s="341">
        <f t="shared" si="214"/>
        <v>0</v>
      </c>
      <c r="K331" s="341">
        <f t="shared" si="214"/>
        <v>0</v>
      </c>
      <c r="L331" s="341">
        <f t="shared" si="214"/>
        <v>0</v>
      </c>
      <c r="M331" s="341">
        <f t="shared" si="214"/>
        <v>0</v>
      </c>
      <c r="N331" s="341">
        <f t="shared" si="214"/>
        <v>0</v>
      </c>
      <c r="O331" s="341">
        <f t="shared" si="214"/>
        <v>0</v>
      </c>
      <c r="P331" s="341">
        <f t="shared" si="214"/>
        <v>0</v>
      </c>
      <c r="Q331" s="341">
        <f t="shared" si="214"/>
        <v>0</v>
      </c>
      <c r="R331" s="341">
        <f t="shared" si="214"/>
        <v>0</v>
      </c>
      <c r="S331" s="341">
        <f t="shared" si="214"/>
        <v>0</v>
      </c>
      <c r="T331" s="341">
        <f t="shared" si="214"/>
        <v>0</v>
      </c>
      <c r="U331" s="341">
        <f t="shared" si="214"/>
        <v>0</v>
      </c>
      <c r="V331" s="341">
        <f t="shared" si="214"/>
        <v>0</v>
      </c>
      <c r="W331" s="341">
        <f t="shared" si="214"/>
        <v>0</v>
      </c>
      <c r="X331" s="341">
        <f t="shared" si="214"/>
        <v>0</v>
      </c>
      <c r="Y331" s="341">
        <f t="shared" si="214"/>
        <v>0</v>
      </c>
      <c r="Z331" s="341">
        <f t="shared" si="214"/>
        <v>0</v>
      </c>
      <c r="AA331" s="341">
        <f t="shared" si="214"/>
        <v>0</v>
      </c>
      <c r="AB331" s="341">
        <f t="shared" si="214"/>
        <v>0</v>
      </c>
      <c r="AC331" s="341">
        <f t="shared" si="214"/>
        <v>0</v>
      </c>
      <c r="AD331" s="341">
        <f t="shared" si="214"/>
        <v>0</v>
      </c>
      <c r="AE331" s="341">
        <f t="shared" si="214"/>
        <v>0</v>
      </c>
      <c r="AF331" s="341">
        <f t="shared" si="214"/>
        <v>0</v>
      </c>
      <c r="AG331" s="341">
        <f t="shared" si="214"/>
        <v>0</v>
      </c>
      <c r="AH331" s="341">
        <f t="shared" si="214"/>
        <v>0</v>
      </c>
      <c r="AI331" s="341">
        <f t="shared" si="214"/>
        <v>0</v>
      </c>
      <c r="AJ331" s="341">
        <f t="shared" si="214"/>
        <v>0</v>
      </c>
      <c r="AK331" s="130">
        <f>SUM(F331:AJ331)</f>
        <v>0</v>
      </c>
      <c r="AL331" s="32"/>
      <c r="AM331" s="32"/>
      <c r="AO331" s="227">
        <v>0</v>
      </c>
      <c r="AP331" s="42" t="str">
        <f t="shared" si="196"/>
        <v>MLL</v>
      </c>
      <c r="AQ331" s="14" t="str">
        <f t="shared" si="184"/>
        <v>二次漏れ数（廃却）</v>
      </c>
      <c r="AR331" s="47">
        <f t="shared" si="182"/>
        <v>0</v>
      </c>
      <c r="AT331" s="246" t="s">
        <v>60</v>
      </c>
      <c r="AU331" s="60"/>
      <c r="AV331" s="60"/>
      <c r="AW331" s="60"/>
      <c r="AX331" s="60"/>
    </row>
    <row r="332" spans="1:56" ht="18.75" customHeight="1">
      <c r="A332" s="9"/>
      <c r="B332" s="15"/>
      <c r="C332" s="373" t="s">
        <v>158</v>
      </c>
      <c r="D332" s="374"/>
      <c r="E332" s="416">
        <v>100</v>
      </c>
      <c r="F332" s="414">
        <f t="shared" ref="F332:AJ332" si="215">((F327-F328)+(F330))+E332-F333</f>
        <v>100</v>
      </c>
      <c r="G332" s="414">
        <f t="shared" si="215"/>
        <v>100</v>
      </c>
      <c r="H332" s="414">
        <f t="shared" si="215"/>
        <v>100</v>
      </c>
      <c r="I332" s="414">
        <f t="shared" si="215"/>
        <v>100</v>
      </c>
      <c r="J332" s="414">
        <f t="shared" si="215"/>
        <v>100</v>
      </c>
      <c r="K332" s="414">
        <f t="shared" si="215"/>
        <v>100</v>
      </c>
      <c r="L332" s="414">
        <f t="shared" si="215"/>
        <v>100</v>
      </c>
      <c r="M332" s="414">
        <f t="shared" si="215"/>
        <v>100</v>
      </c>
      <c r="N332" s="414">
        <f t="shared" si="215"/>
        <v>100</v>
      </c>
      <c r="O332" s="414">
        <f t="shared" si="215"/>
        <v>100</v>
      </c>
      <c r="P332" s="414">
        <f t="shared" si="215"/>
        <v>100</v>
      </c>
      <c r="Q332" s="414">
        <f t="shared" si="215"/>
        <v>100</v>
      </c>
      <c r="R332" s="414">
        <f t="shared" si="215"/>
        <v>100</v>
      </c>
      <c r="S332" s="414">
        <f t="shared" si="215"/>
        <v>100</v>
      </c>
      <c r="T332" s="414">
        <f t="shared" si="215"/>
        <v>100</v>
      </c>
      <c r="U332" s="414">
        <f t="shared" si="215"/>
        <v>100</v>
      </c>
      <c r="V332" s="414">
        <f t="shared" si="215"/>
        <v>100</v>
      </c>
      <c r="W332" s="414">
        <f t="shared" si="215"/>
        <v>100</v>
      </c>
      <c r="X332" s="414">
        <f t="shared" si="215"/>
        <v>100</v>
      </c>
      <c r="Y332" s="414">
        <f t="shared" si="215"/>
        <v>100</v>
      </c>
      <c r="Z332" s="414">
        <f t="shared" si="215"/>
        <v>100</v>
      </c>
      <c r="AA332" s="414">
        <f t="shared" si="215"/>
        <v>100</v>
      </c>
      <c r="AB332" s="414">
        <f t="shared" si="215"/>
        <v>100</v>
      </c>
      <c r="AC332" s="414">
        <f t="shared" si="215"/>
        <v>100</v>
      </c>
      <c r="AD332" s="414">
        <f t="shared" si="215"/>
        <v>100</v>
      </c>
      <c r="AE332" s="414">
        <f t="shared" si="215"/>
        <v>100</v>
      </c>
      <c r="AF332" s="414">
        <f t="shared" si="215"/>
        <v>100</v>
      </c>
      <c r="AG332" s="414">
        <f t="shared" si="215"/>
        <v>100</v>
      </c>
      <c r="AH332" s="414">
        <f t="shared" si="215"/>
        <v>100</v>
      </c>
      <c r="AI332" s="414">
        <f t="shared" si="215"/>
        <v>100</v>
      </c>
      <c r="AJ332" s="414">
        <f t="shared" si="215"/>
        <v>100</v>
      </c>
      <c r="AK332" s="377"/>
      <c r="AL332" s="31"/>
      <c r="AM332" s="31"/>
      <c r="AO332" s="227">
        <v>0</v>
      </c>
      <c r="AP332" s="42"/>
      <c r="AQ332" s="372" t="str">
        <f t="shared" si="184"/>
        <v>圧検在庫見込み</v>
      </c>
      <c r="AR332" s="358"/>
      <c r="AT332" s="246"/>
      <c r="AU332" s="60"/>
      <c r="AV332" s="60"/>
      <c r="AW332" s="60"/>
      <c r="AX332" s="60"/>
    </row>
    <row r="333" spans="1:56" ht="18.75" customHeight="1">
      <c r="A333" s="9">
        <v>1</v>
      </c>
      <c r="B333" s="10"/>
      <c r="C333" s="135" t="s">
        <v>156</v>
      </c>
      <c r="D333" s="136">
        <f>1-D328</f>
        <v>0.92999999999999994</v>
      </c>
      <c r="E333" s="90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  <c r="AJ333" s="174"/>
      <c r="AK333" s="117">
        <f>SUM(E333:AJ333)</f>
        <v>0</v>
      </c>
      <c r="AL333" s="82">
        <f>ROUNDUP(AY333*1.1,0)</f>
        <v>498</v>
      </c>
      <c r="AM333" s="82">
        <f>ROUNDUP(AZ333*1.1,0)</f>
        <v>0</v>
      </c>
      <c r="AN333" s="211"/>
      <c r="AO333" s="227">
        <v>0</v>
      </c>
      <c r="AP333" s="42" t="str">
        <f>AP331</f>
        <v>MLL</v>
      </c>
      <c r="AQ333" s="11" t="str">
        <f t="shared" si="184"/>
        <v>Ｌ３加工実績</v>
      </c>
      <c r="AR333" s="48">
        <f t="shared" si="182"/>
        <v>0</v>
      </c>
      <c r="AT333" s="248" t="s">
        <v>61</v>
      </c>
      <c r="AU333" s="60"/>
      <c r="AV333" s="60"/>
      <c r="AW333" s="60"/>
      <c r="AX333" s="60"/>
      <c r="AY333" s="12">
        <f>AY395</f>
        <v>452</v>
      </c>
      <c r="AZ333" s="12">
        <f>AZ395</f>
        <v>0</v>
      </c>
    </row>
    <row r="334" spans="1:56" ht="18.75" customHeight="1">
      <c r="A334" s="9"/>
      <c r="B334" s="10"/>
      <c r="C334" s="425" t="s">
        <v>155</v>
      </c>
      <c r="D334" s="426"/>
      <c r="E334" s="427"/>
      <c r="F334" s="257">
        <f>'102期6月実績確認ﾒｲﾝ (3)'!F333-'102期6月(ﾒｲﾝ) '!F314</f>
        <v>0</v>
      </c>
      <c r="G334" s="257">
        <f>'102期6月実績確認ﾒｲﾝ (3)'!G333-'102期6月(ﾒｲﾝ) '!G314</f>
        <v>0</v>
      </c>
      <c r="H334" s="257">
        <f>'102期6月実績確認ﾒｲﾝ (3)'!H333-'102期6月(ﾒｲﾝ) '!H314</f>
        <v>0</v>
      </c>
      <c r="I334" s="257">
        <f>'102期6月実績確認ﾒｲﾝ (3)'!I333-'102期6月(ﾒｲﾝ) '!I314</f>
        <v>0</v>
      </c>
      <c r="J334" s="257">
        <f>'102期6月実績確認ﾒｲﾝ (3)'!J333-'102期6月(ﾒｲﾝ) '!J314</f>
        <v>0</v>
      </c>
      <c r="K334" s="257">
        <f>'102期6月実績確認ﾒｲﾝ (3)'!K333-'102期6月(ﾒｲﾝ) '!K314</f>
        <v>0</v>
      </c>
      <c r="L334" s="257">
        <f>'102期6月実績確認ﾒｲﾝ (3)'!L333-'102期6月(ﾒｲﾝ) '!L314</f>
        <v>0</v>
      </c>
      <c r="M334" s="257">
        <f>'102期6月実績確認ﾒｲﾝ (3)'!M333-'102期6月(ﾒｲﾝ) '!M314</f>
        <v>0</v>
      </c>
      <c r="N334" s="257">
        <f>'102期6月実績確認ﾒｲﾝ (3)'!N333-'102期6月(ﾒｲﾝ) '!N314</f>
        <v>0</v>
      </c>
      <c r="O334" s="257">
        <f>'102期6月実績確認ﾒｲﾝ (3)'!O333-'102期6月(ﾒｲﾝ) '!O314</f>
        <v>0</v>
      </c>
      <c r="P334" s="257">
        <f>'102期6月実績確認ﾒｲﾝ (3)'!P333-'102期6月(ﾒｲﾝ) '!P314</f>
        <v>0</v>
      </c>
      <c r="Q334" s="257">
        <f>'102期6月実績確認ﾒｲﾝ (3)'!Q333-'102期6月(ﾒｲﾝ) '!Q314</f>
        <v>0</v>
      </c>
      <c r="R334" s="257">
        <f>'102期6月実績確認ﾒｲﾝ (3)'!R333-'102期6月(ﾒｲﾝ) '!R314</f>
        <v>0</v>
      </c>
      <c r="S334" s="257">
        <f>'102期6月実績確認ﾒｲﾝ (3)'!S333-'102期6月(ﾒｲﾝ) '!S314</f>
        <v>0</v>
      </c>
      <c r="T334" s="257">
        <f>'102期6月実績確認ﾒｲﾝ (3)'!T333-'102期6月(ﾒｲﾝ) '!T314</f>
        <v>0</v>
      </c>
      <c r="U334" s="257">
        <f>'102期6月実績確認ﾒｲﾝ (3)'!U333-'102期6月(ﾒｲﾝ) '!U314</f>
        <v>0</v>
      </c>
      <c r="V334" s="257">
        <f>'102期6月実績確認ﾒｲﾝ (3)'!V333-'102期6月(ﾒｲﾝ) '!V314</f>
        <v>0</v>
      </c>
      <c r="W334" s="257">
        <f>'102期6月実績確認ﾒｲﾝ (3)'!W333-'102期6月(ﾒｲﾝ) '!W314</f>
        <v>0</v>
      </c>
      <c r="X334" s="257">
        <f>'102期6月実績確認ﾒｲﾝ (3)'!X333-'102期6月(ﾒｲﾝ) '!X314</f>
        <v>0</v>
      </c>
      <c r="Y334" s="257">
        <f>'102期6月実績確認ﾒｲﾝ (3)'!Y333-'102期6月(ﾒｲﾝ) '!Y314</f>
        <v>0</v>
      </c>
      <c r="Z334" s="257">
        <f>'102期6月実績確認ﾒｲﾝ (3)'!Z333-'102期6月(ﾒｲﾝ) '!Z314</f>
        <v>0</v>
      </c>
      <c r="AA334" s="257">
        <f>'102期6月実績確認ﾒｲﾝ (3)'!AA333-'102期6月(ﾒｲﾝ) '!AA314</f>
        <v>0</v>
      </c>
      <c r="AB334" s="257">
        <f>'102期6月実績確認ﾒｲﾝ (3)'!AB333-'102期6月(ﾒｲﾝ) '!AB314</f>
        <v>0</v>
      </c>
      <c r="AC334" s="257">
        <f>'102期6月実績確認ﾒｲﾝ (3)'!AC333-'102期6月(ﾒｲﾝ) '!AC314</f>
        <v>0</v>
      </c>
      <c r="AD334" s="257">
        <f>'102期6月実績確認ﾒｲﾝ (3)'!AD333-'102期6月(ﾒｲﾝ) '!AD314</f>
        <v>0</v>
      </c>
      <c r="AE334" s="257">
        <f>'102期6月実績確認ﾒｲﾝ (3)'!AE333-'102期6月(ﾒｲﾝ) '!AE314</f>
        <v>0</v>
      </c>
      <c r="AF334" s="257">
        <f>'102期6月実績確認ﾒｲﾝ (3)'!AF333-'102期6月(ﾒｲﾝ) '!AF314</f>
        <v>-368</v>
      </c>
      <c r="AG334" s="257">
        <f>'102期6月実績確認ﾒｲﾝ (3)'!AG333-'102期6月(ﾒｲﾝ) '!AG314</f>
        <v>0</v>
      </c>
      <c r="AH334" s="257">
        <f>'102期6月実績確認ﾒｲﾝ (3)'!AH333-'102期6月(ﾒｲﾝ) '!AH314</f>
        <v>0</v>
      </c>
      <c r="AI334" s="257">
        <f>'102期6月実績確認ﾒｲﾝ (3)'!AI333-'102期6月(ﾒｲﾝ) '!AI314</f>
        <v>-368</v>
      </c>
      <c r="AJ334" s="257">
        <f>'102期6月実績確認ﾒｲﾝ (3)'!AJ333-'102期6月(ﾒｲﾝ) '!AJ314</f>
        <v>0</v>
      </c>
      <c r="AK334" s="428">
        <f>SUM(F334:AJ334)</f>
        <v>-736</v>
      </c>
      <c r="AL334" s="432"/>
      <c r="AM334" s="432"/>
      <c r="AN334" s="422"/>
      <c r="AO334" s="227"/>
      <c r="AP334" s="42"/>
      <c r="AQ334" s="11"/>
      <c r="AR334" s="48"/>
      <c r="AT334" s="248"/>
      <c r="AU334" s="60"/>
      <c r="AV334" s="60"/>
      <c r="AW334" s="60"/>
      <c r="AX334" s="60"/>
      <c r="AY334" s="12"/>
      <c r="AZ334" s="12"/>
    </row>
    <row r="335" spans="1:56" ht="18.75" customHeight="1">
      <c r="A335" s="9">
        <v>1</v>
      </c>
      <c r="B335" s="10"/>
      <c r="C335" s="109" t="s">
        <v>48</v>
      </c>
      <c r="D335" s="109"/>
      <c r="E335" s="77"/>
      <c r="F335" s="178">
        <f>'102期6月(ﾒｲﾝ) '!F315</f>
        <v>0</v>
      </c>
      <c r="G335" s="178">
        <f>'102期6月(ﾒｲﾝ) '!G315</f>
        <v>0</v>
      </c>
      <c r="H335" s="178">
        <f>'102期6月(ﾒｲﾝ) '!H315</f>
        <v>0</v>
      </c>
      <c r="I335" s="178">
        <f>'102期6月(ﾒｲﾝ) '!I315</f>
        <v>0</v>
      </c>
      <c r="J335" s="178">
        <f>'102期6月(ﾒｲﾝ) '!J315</f>
        <v>40</v>
      </c>
      <c r="K335" s="178"/>
      <c r="L335" s="178"/>
      <c r="M335" s="178"/>
      <c r="N335" s="178"/>
      <c r="O335" s="178"/>
      <c r="P335" s="178"/>
      <c r="Q335" s="178"/>
      <c r="R335" s="178"/>
      <c r="S335" s="178">
        <v>40</v>
      </c>
      <c r="T335" s="178">
        <v>40</v>
      </c>
      <c r="U335" s="178">
        <v>43</v>
      </c>
      <c r="V335" s="178"/>
      <c r="W335" s="178"/>
      <c r="X335" s="178">
        <v>40</v>
      </c>
      <c r="Y335" s="178">
        <v>70</v>
      </c>
      <c r="Z335" s="178">
        <v>41</v>
      </c>
      <c r="AA335" s="178">
        <v>49</v>
      </c>
      <c r="AB335" s="178"/>
      <c r="AC335" s="178"/>
      <c r="AD335" s="178"/>
      <c r="AE335" s="178">
        <v>59</v>
      </c>
      <c r="AF335" s="178">
        <v>40</v>
      </c>
      <c r="AG335" s="178">
        <v>61</v>
      </c>
      <c r="AH335" s="178"/>
      <c r="AI335" s="178"/>
      <c r="AJ335" s="178">
        <f>'102期6月(ﾒｲﾝ) '!AJ315</f>
        <v>0</v>
      </c>
      <c r="AK335" s="104">
        <f>SUM(F335:AJ335)</f>
        <v>523</v>
      </c>
      <c r="AL335" s="112"/>
      <c r="AM335" s="112"/>
      <c r="AN335" s="207"/>
      <c r="AO335" s="227">
        <v>0</v>
      </c>
      <c r="AP335" s="42" t="str">
        <f>AP333</f>
        <v>MLL</v>
      </c>
      <c r="AQ335" s="19" t="str">
        <f t="shared" si="184"/>
        <v>組立計画</v>
      </c>
      <c r="AR335" s="49">
        <f t="shared" si="182"/>
        <v>523</v>
      </c>
      <c r="AT335" s="63" t="s">
        <v>62</v>
      </c>
      <c r="AU335" s="60"/>
      <c r="AV335" s="60"/>
      <c r="AW335" s="60"/>
      <c r="AX335" s="60"/>
    </row>
    <row r="336" spans="1:56" ht="18.75" customHeight="1">
      <c r="A336" s="9">
        <v>1</v>
      </c>
      <c r="B336" s="15"/>
      <c r="C336" s="111" t="s">
        <v>66</v>
      </c>
      <c r="D336" s="111"/>
      <c r="E336" s="74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07">
        <f>SUM(F336:AJ336)</f>
        <v>0</v>
      </c>
      <c r="AL336" s="75"/>
      <c r="AM336" s="75"/>
      <c r="AN336" s="207"/>
      <c r="AO336" s="227">
        <v>0</v>
      </c>
      <c r="AP336" s="42" t="str">
        <f t="shared" si="196"/>
        <v>MLL</v>
      </c>
      <c r="AQ336" s="20" t="str">
        <f t="shared" si="184"/>
        <v>ＳＰ</v>
      </c>
      <c r="AR336" s="50">
        <f t="shared" si="182"/>
        <v>0</v>
      </c>
      <c r="AT336" s="63" t="s">
        <v>62</v>
      </c>
      <c r="AU336" s="60"/>
      <c r="AV336" s="60"/>
      <c r="AW336" s="60"/>
      <c r="AX336" s="60"/>
    </row>
    <row r="337" spans="1:56" ht="18.75" customHeight="1">
      <c r="A337" s="9">
        <v>1</v>
      </c>
      <c r="B337" s="13" t="s">
        <v>45</v>
      </c>
      <c r="C337" s="152" t="s">
        <v>21</v>
      </c>
      <c r="D337" s="152"/>
      <c r="E337" s="67"/>
      <c r="F337" s="329">
        <f t="shared" ref="F337:AJ337" si="216">SUBTOTAL(9,L335:L336)</f>
        <v>0</v>
      </c>
      <c r="G337" s="329">
        <f t="shared" si="216"/>
        <v>0</v>
      </c>
      <c r="H337" s="329">
        <f t="shared" si="216"/>
        <v>0</v>
      </c>
      <c r="I337" s="329">
        <f t="shared" si="216"/>
        <v>0</v>
      </c>
      <c r="J337" s="329">
        <f t="shared" si="216"/>
        <v>0</v>
      </c>
      <c r="K337" s="329">
        <f t="shared" si="216"/>
        <v>0</v>
      </c>
      <c r="L337" s="329">
        <f t="shared" si="216"/>
        <v>0</v>
      </c>
      <c r="M337" s="329">
        <f t="shared" si="216"/>
        <v>40</v>
      </c>
      <c r="N337" s="329">
        <f t="shared" si="216"/>
        <v>40</v>
      </c>
      <c r="O337" s="329">
        <f t="shared" si="216"/>
        <v>43</v>
      </c>
      <c r="P337" s="329">
        <f t="shared" si="216"/>
        <v>0</v>
      </c>
      <c r="Q337" s="329">
        <f t="shared" si="216"/>
        <v>0</v>
      </c>
      <c r="R337" s="329">
        <f t="shared" si="216"/>
        <v>40</v>
      </c>
      <c r="S337" s="329">
        <f t="shared" si="216"/>
        <v>70</v>
      </c>
      <c r="T337" s="329">
        <f t="shared" si="216"/>
        <v>41</v>
      </c>
      <c r="U337" s="329">
        <f t="shared" si="216"/>
        <v>49</v>
      </c>
      <c r="V337" s="329">
        <f t="shared" si="216"/>
        <v>0</v>
      </c>
      <c r="W337" s="329">
        <f t="shared" si="216"/>
        <v>0</v>
      </c>
      <c r="X337" s="329">
        <f t="shared" si="216"/>
        <v>0</v>
      </c>
      <c r="Y337" s="329">
        <f t="shared" si="216"/>
        <v>59</v>
      </c>
      <c r="Z337" s="329">
        <f t="shared" si="216"/>
        <v>40</v>
      </c>
      <c r="AA337" s="329">
        <f t="shared" si="216"/>
        <v>61</v>
      </c>
      <c r="AB337" s="329">
        <f t="shared" si="216"/>
        <v>0</v>
      </c>
      <c r="AC337" s="329">
        <f t="shared" si="216"/>
        <v>0</v>
      </c>
      <c r="AD337" s="329">
        <f t="shared" si="216"/>
        <v>0</v>
      </c>
      <c r="AE337" s="329">
        <f t="shared" si="216"/>
        <v>523</v>
      </c>
      <c r="AF337" s="329">
        <f t="shared" si="216"/>
        <v>0</v>
      </c>
      <c r="AG337" s="329">
        <f t="shared" si="216"/>
        <v>0</v>
      </c>
      <c r="AH337" s="329">
        <f t="shared" si="216"/>
        <v>0</v>
      </c>
      <c r="AI337" s="329">
        <f t="shared" si="216"/>
        <v>0</v>
      </c>
      <c r="AJ337" s="329">
        <f t="shared" si="216"/>
        <v>0</v>
      </c>
      <c r="AK337" s="131">
        <f>SUM(F337:AJ337)</f>
        <v>1006</v>
      </c>
      <c r="AL337" s="32"/>
      <c r="AM337" s="32"/>
      <c r="AO337" s="227">
        <v>0</v>
      </c>
      <c r="AP337" s="42" t="str">
        <f t="shared" si="196"/>
        <v>MLL</v>
      </c>
      <c r="AQ337" s="21" t="str">
        <f t="shared" si="184"/>
        <v>解体</v>
      </c>
      <c r="AR337" s="51">
        <f t="shared" si="182"/>
        <v>1006</v>
      </c>
      <c r="AT337" s="246" t="s">
        <v>60</v>
      </c>
      <c r="AU337" s="60"/>
      <c r="AV337" s="60"/>
      <c r="AW337" s="60"/>
      <c r="AX337" s="60"/>
    </row>
    <row r="338" spans="1:56" ht="18.75" customHeight="1">
      <c r="A338" s="9">
        <v>1</v>
      </c>
      <c r="B338" s="30" t="s">
        <v>51</v>
      </c>
      <c r="C338" s="153" t="s">
        <v>22</v>
      </c>
      <c r="D338" s="153"/>
      <c r="E338" s="68"/>
      <c r="F338" s="330">
        <f t="shared" ref="F338:AJ338" si="217">E338+F333-F337</f>
        <v>0</v>
      </c>
      <c r="G338" s="330">
        <f t="shared" si="217"/>
        <v>0</v>
      </c>
      <c r="H338" s="330">
        <f t="shared" si="217"/>
        <v>0</v>
      </c>
      <c r="I338" s="330">
        <f t="shared" si="217"/>
        <v>0</v>
      </c>
      <c r="J338" s="330">
        <f t="shared" si="217"/>
        <v>0</v>
      </c>
      <c r="K338" s="330">
        <f t="shared" si="217"/>
        <v>0</v>
      </c>
      <c r="L338" s="330">
        <f t="shared" si="217"/>
        <v>0</v>
      </c>
      <c r="M338" s="330">
        <f t="shared" si="217"/>
        <v>-40</v>
      </c>
      <c r="N338" s="330">
        <f t="shared" si="217"/>
        <v>-80</v>
      </c>
      <c r="O338" s="330">
        <f t="shared" si="217"/>
        <v>-123</v>
      </c>
      <c r="P338" s="330">
        <f t="shared" si="217"/>
        <v>-123</v>
      </c>
      <c r="Q338" s="330">
        <f t="shared" si="217"/>
        <v>-123</v>
      </c>
      <c r="R338" s="330">
        <f t="shared" si="217"/>
        <v>-163</v>
      </c>
      <c r="S338" s="330">
        <f t="shared" si="217"/>
        <v>-233</v>
      </c>
      <c r="T338" s="330">
        <f t="shared" si="217"/>
        <v>-274</v>
      </c>
      <c r="U338" s="330">
        <f t="shared" si="217"/>
        <v>-323</v>
      </c>
      <c r="V338" s="330">
        <f t="shared" si="217"/>
        <v>-323</v>
      </c>
      <c r="W338" s="330">
        <f t="shared" si="217"/>
        <v>-323</v>
      </c>
      <c r="X338" s="330">
        <f t="shared" si="217"/>
        <v>-323</v>
      </c>
      <c r="Y338" s="330">
        <f t="shared" si="217"/>
        <v>-382</v>
      </c>
      <c r="Z338" s="330">
        <f t="shared" si="217"/>
        <v>-422</v>
      </c>
      <c r="AA338" s="330">
        <f t="shared" si="217"/>
        <v>-483</v>
      </c>
      <c r="AB338" s="330">
        <f t="shared" si="217"/>
        <v>-483</v>
      </c>
      <c r="AC338" s="330">
        <f t="shared" si="217"/>
        <v>-483</v>
      </c>
      <c r="AD338" s="330">
        <f t="shared" si="217"/>
        <v>-483</v>
      </c>
      <c r="AE338" s="330">
        <f t="shared" si="217"/>
        <v>-1006</v>
      </c>
      <c r="AF338" s="330">
        <f t="shared" si="217"/>
        <v>-1006</v>
      </c>
      <c r="AG338" s="330">
        <f t="shared" si="217"/>
        <v>-1006</v>
      </c>
      <c r="AH338" s="330">
        <f t="shared" si="217"/>
        <v>-1006</v>
      </c>
      <c r="AI338" s="330">
        <f t="shared" si="217"/>
        <v>-1006</v>
      </c>
      <c r="AJ338" s="330">
        <f t="shared" si="217"/>
        <v>-1006</v>
      </c>
      <c r="AK338" s="132"/>
      <c r="AL338" s="32"/>
      <c r="AM338" s="32"/>
      <c r="AO338" s="227">
        <v>0</v>
      </c>
      <c r="AP338" s="42" t="str">
        <f t="shared" si="196"/>
        <v>MLL</v>
      </c>
      <c r="AQ338" s="22" t="str">
        <f t="shared" si="184"/>
        <v>解体在庫</v>
      </c>
      <c r="AR338" s="52">
        <f t="shared" si="182"/>
        <v>0</v>
      </c>
      <c r="AT338" s="246" t="s">
        <v>60</v>
      </c>
      <c r="AU338" s="60"/>
      <c r="AV338" s="60"/>
      <c r="AW338" s="60"/>
      <c r="AX338" s="60"/>
    </row>
    <row r="339" spans="1:56" ht="19.5" customHeight="1" thickBot="1">
      <c r="A339" s="9">
        <v>1</v>
      </c>
      <c r="B339" s="85" t="s">
        <v>52</v>
      </c>
      <c r="C339" s="138" t="s">
        <v>23</v>
      </c>
      <c r="D339" s="138"/>
      <c r="E339" s="215">
        <v>1290</v>
      </c>
      <c r="F339" s="343">
        <f t="shared" ref="F339:AJ339" si="218">E339+F333-F335-F336</f>
        <v>1290</v>
      </c>
      <c r="G339" s="343">
        <f t="shared" si="218"/>
        <v>1290</v>
      </c>
      <c r="H339" s="343">
        <f t="shared" si="218"/>
        <v>1290</v>
      </c>
      <c r="I339" s="343">
        <f t="shared" si="218"/>
        <v>1290</v>
      </c>
      <c r="J339" s="343">
        <f t="shared" si="218"/>
        <v>1250</v>
      </c>
      <c r="K339" s="343">
        <f t="shared" si="218"/>
        <v>1250</v>
      </c>
      <c r="L339" s="343">
        <f t="shared" si="218"/>
        <v>1250</v>
      </c>
      <c r="M339" s="343">
        <f t="shared" si="218"/>
        <v>1250</v>
      </c>
      <c r="N339" s="343">
        <f t="shared" si="218"/>
        <v>1250</v>
      </c>
      <c r="O339" s="343">
        <f t="shared" si="218"/>
        <v>1250</v>
      </c>
      <c r="P339" s="343">
        <f t="shared" si="218"/>
        <v>1250</v>
      </c>
      <c r="Q339" s="343">
        <f t="shared" si="218"/>
        <v>1250</v>
      </c>
      <c r="R339" s="343">
        <f t="shared" si="218"/>
        <v>1250</v>
      </c>
      <c r="S339" s="343">
        <f t="shared" si="218"/>
        <v>1210</v>
      </c>
      <c r="T339" s="343">
        <f t="shared" si="218"/>
        <v>1170</v>
      </c>
      <c r="U339" s="343">
        <f t="shared" si="218"/>
        <v>1127</v>
      </c>
      <c r="V339" s="343">
        <f t="shared" si="218"/>
        <v>1127</v>
      </c>
      <c r="W339" s="343">
        <f t="shared" si="218"/>
        <v>1127</v>
      </c>
      <c r="X339" s="343">
        <f t="shared" si="218"/>
        <v>1087</v>
      </c>
      <c r="Y339" s="343">
        <f t="shared" si="218"/>
        <v>1017</v>
      </c>
      <c r="Z339" s="343">
        <f t="shared" si="218"/>
        <v>976</v>
      </c>
      <c r="AA339" s="343">
        <f t="shared" si="218"/>
        <v>927</v>
      </c>
      <c r="AB339" s="343">
        <f t="shared" si="218"/>
        <v>927</v>
      </c>
      <c r="AC339" s="343">
        <f t="shared" si="218"/>
        <v>927</v>
      </c>
      <c r="AD339" s="343">
        <f t="shared" si="218"/>
        <v>927</v>
      </c>
      <c r="AE339" s="343">
        <f t="shared" si="218"/>
        <v>868</v>
      </c>
      <c r="AF339" s="343">
        <f t="shared" si="218"/>
        <v>828</v>
      </c>
      <c r="AG339" s="343">
        <f t="shared" si="218"/>
        <v>767</v>
      </c>
      <c r="AH339" s="343">
        <f t="shared" si="218"/>
        <v>767</v>
      </c>
      <c r="AI339" s="343">
        <f t="shared" si="218"/>
        <v>767</v>
      </c>
      <c r="AJ339" s="343">
        <f t="shared" si="218"/>
        <v>767</v>
      </c>
      <c r="AK339" s="222">
        <f>AJ339</f>
        <v>767</v>
      </c>
      <c r="AL339" s="33"/>
      <c r="AM339" s="33"/>
      <c r="AN339" s="9">
        <f>AK339-AL335</f>
        <v>767</v>
      </c>
      <c r="AO339" s="227">
        <v>0</v>
      </c>
      <c r="AP339" s="53" t="str">
        <f t="shared" si="196"/>
        <v>MLL</v>
      </c>
      <c r="AQ339" s="24" t="str">
        <f t="shared" si="184"/>
        <v>完成品在庫</v>
      </c>
      <c r="AR339" s="54">
        <f t="shared" si="182"/>
        <v>767</v>
      </c>
      <c r="AT339" s="246" t="s">
        <v>60</v>
      </c>
      <c r="AU339" s="60"/>
      <c r="AV339" s="60"/>
      <c r="AW339" s="60"/>
      <c r="AX339" s="60"/>
      <c r="BD339" s="250">
        <f>MIN(F339:AJ339)</f>
        <v>767</v>
      </c>
    </row>
    <row r="340" spans="1:56" ht="19.5" customHeight="1">
      <c r="A340" s="9">
        <v>1</v>
      </c>
      <c r="B340" s="87" t="s">
        <v>123</v>
      </c>
      <c r="C340" s="101" t="s">
        <v>12</v>
      </c>
      <c r="D340" s="101"/>
      <c r="E340" s="88"/>
      <c r="F340" s="185"/>
      <c r="G340" s="185"/>
      <c r="H340" s="185"/>
      <c r="I340" s="185"/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98">
        <f>SUM(E340:AJ340)</f>
        <v>0</v>
      </c>
      <c r="AL340" s="198">
        <f>ROUNDUP(AL348/0.92,0)</f>
        <v>292</v>
      </c>
      <c r="AM340" s="198">
        <f>ROUNDUP(AM348/0.92,0)</f>
        <v>894</v>
      </c>
      <c r="AN340" s="251"/>
      <c r="AO340" s="227">
        <v>0</v>
      </c>
      <c r="AP340" s="40" t="str">
        <f>B340</f>
        <v>MKJ</v>
      </c>
      <c r="AQ340" s="29" t="str">
        <f t="shared" si="184"/>
        <v>素材納入計画</v>
      </c>
      <c r="AR340" s="41">
        <f t="shared" si="182"/>
        <v>0</v>
      </c>
      <c r="AT340" s="247" t="s">
        <v>59</v>
      </c>
      <c r="AU340" s="60"/>
      <c r="AV340" s="60"/>
      <c r="AW340" s="60"/>
      <c r="AX340" s="60"/>
    </row>
    <row r="341" spans="1:56" ht="19.5" customHeight="1">
      <c r="A341" s="9">
        <v>1</v>
      </c>
      <c r="B341" s="13"/>
      <c r="C341" s="145" t="s">
        <v>125</v>
      </c>
      <c r="D341" s="154"/>
      <c r="E341" s="35"/>
      <c r="F341" s="35">
        <f t="shared" ref="F341:AJ341" si="219">E341+F340-F342</f>
        <v>0</v>
      </c>
      <c r="G341" s="35">
        <f t="shared" si="219"/>
        <v>0</v>
      </c>
      <c r="H341" s="35">
        <f t="shared" si="219"/>
        <v>0</v>
      </c>
      <c r="I341" s="35">
        <f t="shared" si="219"/>
        <v>0</v>
      </c>
      <c r="J341" s="35">
        <f t="shared" si="219"/>
        <v>0</v>
      </c>
      <c r="K341" s="35">
        <f t="shared" si="219"/>
        <v>0</v>
      </c>
      <c r="L341" s="35">
        <f t="shared" si="219"/>
        <v>0</v>
      </c>
      <c r="M341" s="35">
        <f t="shared" si="219"/>
        <v>0</v>
      </c>
      <c r="N341" s="35">
        <f t="shared" si="219"/>
        <v>0</v>
      </c>
      <c r="O341" s="35">
        <f t="shared" si="219"/>
        <v>0</v>
      </c>
      <c r="P341" s="35">
        <f t="shared" si="219"/>
        <v>0</v>
      </c>
      <c r="Q341" s="35">
        <f t="shared" si="219"/>
        <v>0</v>
      </c>
      <c r="R341" s="35">
        <f t="shared" si="219"/>
        <v>0</v>
      </c>
      <c r="S341" s="35">
        <f t="shared" si="219"/>
        <v>0</v>
      </c>
      <c r="T341" s="35">
        <f t="shared" si="219"/>
        <v>0</v>
      </c>
      <c r="U341" s="35">
        <f t="shared" si="219"/>
        <v>0</v>
      </c>
      <c r="V341" s="35">
        <f t="shared" si="219"/>
        <v>0</v>
      </c>
      <c r="W341" s="35">
        <f t="shared" si="219"/>
        <v>0</v>
      </c>
      <c r="X341" s="35">
        <f t="shared" si="219"/>
        <v>0</v>
      </c>
      <c r="Y341" s="35">
        <f t="shared" si="219"/>
        <v>0</v>
      </c>
      <c r="Z341" s="35">
        <f t="shared" si="219"/>
        <v>0</v>
      </c>
      <c r="AA341" s="35">
        <f t="shared" si="219"/>
        <v>0</v>
      </c>
      <c r="AB341" s="35">
        <f t="shared" si="219"/>
        <v>0</v>
      </c>
      <c r="AC341" s="35">
        <f t="shared" si="219"/>
        <v>0</v>
      </c>
      <c r="AD341" s="35">
        <f t="shared" si="219"/>
        <v>0</v>
      </c>
      <c r="AE341" s="35">
        <f t="shared" si="219"/>
        <v>0</v>
      </c>
      <c r="AF341" s="35">
        <f t="shared" si="219"/>
        <v>0</v>
      </c>
      <c r="AG341" s="35">
        <f t="shared" si="219"/>
        <v>0</v>
      </c>
      <c r="AH341" s="35">
        <f t="shared" si="219"/>
        <v>0</v>
      </c>
      <c r="AI341" s="35">
        <f t="shared" si="219"/>
        <v>0</v>
      </c>
      <c r="AJ341" s="35">
        <f t="shared" si="219"/>
        <v>0</v>
      </c>
      <c r="AK341" s="169">
        <f>AJ341</f>
        <v>0</v>
      </c>
      <c r="AL341" s="32"/>
      <c r="AM341" s="32"/>
      <c r="AO341" s="227">
        <v>0</v>
      </c>
      <c r="AP341" s="42" t="str">
        <f t="shared" si="196"/>
        <v>MKJ</v>
      </c>
      <c r="AQ341" s="14" t="str">
        <f t="shared" si="184"/>
        <v>素材在庫計画</v>
      </c>
      <c r="AR341" s="43">
        <f t="shared" si="182"/>
        <v>0</v>
      </c>
      <c r="AT341" s="246" t="s">
        <v>60</v>
      </c>
      <c r="AU341" s="60"/>
      <c r="AV341" s="60"/>
      <c r="AW341" s="60"/>
      <c r="AX341" s="60"/>
    </row>
    <row r="342" spans="1:56" ht="18.75" customHeight="1">
      <c r="A342" s="9">
        <v>1</v>
      </c>
      <c r="B342" s="13"/>
      <c r="C342" s="135" t="s">
        <v>154</v>
      </c>
      <c r="D342" s="135"/>
      <c r="E342" s="90"/>
      <c r="F342" s="174"/>
      <c r="G342" s="174"/>
      <c r="H342" s="174"/>
      <c r="I342" s="174"/>
      <c r="J342" s="174"/>
      <c r="K342" s="174"/>
      <c r="L342" s="174"/>
      <c r="M342" s="174"/>
      <c r="N342" s="174"/>
      <c r="O342" s="174"/>
      <c r="P342" s="174"/>
      <c r="Q342" s="174"/>
      <c r="R342" s="174"/>
      <c r="S342" s="174"/>
      <c r="T342" s="174"/>
      <c r="U342" s="174"/>
      <c r="V342" s="174"/>
      <c r="W342" s="174"/>
      <c r="X342" s="174"/>
      <c r="Y342" s="174"/>
      <c r="Z342" s="174"/>
      <c r="AA342" s="174"/>
      <c r="AB342" s="174"/>
      <c r="AC342" s="174"/>
      <c r="AD342" s="174"/>
      <c r="AE342" s="174"/>
      <c r="AF342" s="174"/>
      <c r="AG342" s="174"/>
      <c r="AH342" s="174"/>
      <c r="AI342" s="174"/>
      <c r="AJ342" s="174"/>
      <c r="AK342" s="117">
        <f>SUM(E342:AJ342)</f>
        <v>0</v>
      </c>
      <c r="AL342" s="123"/>
      <c r="AM342" s="123"/>
      <c r="AN342" s="211"/>
      <c r="AO342" s="227">
        <v>0</v>
      </c>
      <c r="AP342" s="42" t="str">
        <f t="shared" si="196"/>
        <v>MKJ</v>
      </c>
      <c r="AQ342" s="16" t="str">
        <f t="shared" si="184"/>
        <v>圧検加工実績</v>
      </c>
      <c r="AR342" s="44">
        <f t="shared" si="182"/>
        <v>0</v>
      </c>
      <c r="AT342" s="248" t="s">
        <v>61</v>
      </c>
      <c r="AU342" s="60"/>
      <c r="AV342" s="60"/>
      <c r="AW342" s="60"/>
      <c r="AX342" s="60"/>
    </row>
    <row r="343" spans="1:56" ht="18.75" customHeight="1">
      <c r="A343" s="9"/>
      <c r="B343" s="13"/>
      <c r="C343" s="425" t="s">
        <v>155</v>
      </c>
      <c r="D343" s="426"/>
      <c r="E343" s="427"/>
      <c r="F343" s="257">
        <f>'102期6月実績確認ﾒｲﾝ (3)'!F342-'102期6月(ﾒｲﾝ) '!F322</f>
        <v>0</v>
      </c>
      <c r="G343" s="257">
        <f>'102期6月実績確認ﾒｲﾝ (3)'!G342-'102期6月(ﾒｲﾝ) '!G322</f>
        <v>0</v>
      </c>
      <c r="H343" s="257">
        <f>'102期6月実績確認ﾒｲﾝ (3)'!H342-'102期6月(ﾒｲﾝ) '!H322</f>
        <v>0</v>
      </c>
      <c r="I343" s="257">
        <f>'102期6月実績確認ﾒｲﾝ (3)'!I342-'102期6月(ﾒｲﾝ) '!I322</f>
        <v>0</v>
      </c>
      <c r="J343" s="257">
        <f>'102期6月実績確認ﾒｲﾝ (3)'!J342-'102期6月(ﾒｲﾝ) '!J322</f>
        <v>0</v>
      </c>
      <c r="K343" s="257">
        <f>'102期6月実績確認ﾒｲﾝ (3)'!K342-'102期6月(ﾒｲﾝ) '!K322</f>
        <v>0</v>
      </c>
      <c r="L343" s="257">
        <f>'102期6月実績確認ﾒｲﾝ (3)'!L342-'102期6月(ﾒｲﾝ) '!L322</f>
        <v>0</v>
      </c>
      <c r="M343" s="257">
        <f>'102期6月実績確認ﾒｲﾝ (3)'!M342-'102期6月(ﾒｲﾝ) '!M322</f>
        <v>0</v>
      </c>
      <c r="N343" s="257">
        <f>'102期6月実績確認ﾒｲﾝ (3)'!N342-'102期6月(ﾒｲﾝ) '!N322</f>
        <v>0</v>
      </c>
      <c r="O343" s="257">
        <f>'102期6月実績確認ﾒｲﾝ (3)'!O342-'102期6月(ﾒｲﾝ) '!O322</f>
        <v>0</v>
      </c>
      <c r="P343" s="257">
        <f>'102期6月実績確認ﾒｲﾝ (3)'!P342-'102期6月(ﾒｲﾝ) '!P322</f>
        <v>0</v>
      </c>
      <c r="Q343" s="257">
        <f>'102期6月実績確認ﾒｲﾝ (3)'!Q342-'102期6月(ﾒｲﾝ) '!Q322</f>
        <v>0</v>
      </c>
      <c r="R343" s="257">
        <f>'102期6月実績確認ﾒｲﾝ (3)'!R342-'102期6月(ﾒｲﾝ) '!R322</f>
        <v>0</v>
      </c>
      <c r="S343" s="257">
        <f>'102期6月実績確認ﾒｲﾝ (3)'!S342-'102期6月(ﾒｲﾝ) '!S322</f>
        <v>0</v>
      </c>
      <c r="T343" s="257">
        <f>'102期6月実績確認ﾒｲﾝ (3)'!T342-'102期6月(ﾒｲﾝ) '!T322</f>
        <v>0</v>
      </c>
      <c r="U343" s="257">
        <f>'102期6月実績確認ﾒｲﾝ (3)'!U342-'102期6月(ﾒｲﾝ) '!U322</f>
        <v>0</v>
      </c>
      <c r="V343" s="257">
        <f>'102期6月実績確認ﾒｲﾝ (3)'!V342-'102期6月(ﾒｲﾝ) '!V322</f>
        <v>0</v>
      </c>
      <c r="W343" s="257">
        <f>'102期6月実績確認ﾒｲﾝ (3)'!W342-'102期6月(ﾒｲﾝ) '!W322</f>
        <v>0</v>
      </c>
      <c r="X343" s="257">
        <f>'102期6月実績確認ﾒｲﾝ (3)'!X342-'102期6月(ﾒｲﾝ) '!X322</f>
        <v>0</v>
      </c>
      <c r="Y343" s="257">
        <f>'102期6月実績確認ﾒｲﾝ (3)'!Y342-'102期6月(ﾒｲﾝ) '!Y322</f>
        <v>0</v>
      </c>
      <c r="Z343" s="257">
        <f>'102期6月実績確認ﾒｲﾝ (3)'!Z342-'102期6月(ﾒｲﾝ) '!Z322</f>
        <v>0</v>
      </c>
      <c r="AA343" s="257">
        <f>'102期6月実績確認ﾒｲﾝ (3)'!AA342-'102期6月(ﾒｲﾝ) '!AA322</f>
        <v>0</v>
      </c>
      <c r="AB343" s="257">
        <f>'102期6月実績確認ﾒｲﾝ (3)'!AB342-'102期6月(ﾒｲﾝ) '!AB322</f>
        <v>0</v>
      </c>
      <c r="AC343" s="257">
        <f>'102期6月実績確認ﾒｲﾝ (3)'!AC342-'102期6月(ﾒｲﾝ) '!AC322</f>
        <v>0</v>
      </c>
      <c r="AD343" s="257">
        <f>'102期6月実績確認ﾒｲﾝ (3)'!AD342-'102期6月(ﾒｲﾝ) '!AD322</f>
        <v>0</v>
      </c>
      <c r="AE343" s="257">
        <f>'102期6月実績確認ﾒｲﾝ (3)'!AE342-'102期6月(ﾒｲﾝ) '!AE322</f>
        <v>0</v>
      </c>
      <c r="AF343" s="257">
        <f>'102期6月実績確認ﾒｲﾝ (3)'!AF342-'102期6月(ﾒｲﾝ) '!AF322</f>
        <v>0</v>
      </c>
      <c r="AG343" s="257">
        <f>'102期6月実績確認ﾒｲﾝ (3)'!AG342-'102期6月(ﾒｲﾝ) '!AG322</f>
        <v>0</v>
      </c>
      <c r="AH343" s="257">
        <f>'102期6月実績確認ﾒｲﾝ (3)'!AH342-'102期6月(ﾒｲﾝ) '!AH322</f>
        <v>0</v>
      </c>
      <c r="AI343" s="257">
        <f>'102期6月実績確認ﾒｲﾝ (3)'!AI342-'102期6月(ﾒｲﾝ) '!AI322</f>
        <v>0</v>
      </c>
      <c r="AJ343" s="257">
        <f>'102期6月実績確認ﾒｲﾝ (3)'!AJ342-'102期6月(ﾒｲﾝ) '!AJ322</f>
        <v>0</v>
      </c>
      <c r="AK343" s="428">
        <f>SUM(F343:AJ343)</f>
        <v>0</v>
      </c>
      <c r="AL343" s="433"/>
      <c r="AM343" s="433"/>
      <c r="AN343" s="422"/>
      <c r="AO343" s="227"/>
      <c r="AP343" s="42"/>
      <c r="AQ343" s="430"/>
      <c r="AR343" s="431"/>
      <c r="AT343" s="248"/>
      <c r="AU343" s="60"/>
      <c r="AV343" s="60"/>
      <c r="AW343" s="60"/>
      <c r="AX343" s="60"/>
    </row>
    <row r="344" spans="1:56" ht="18.75" customHeight="1">
      <c r="A344" s="9">
        <v>0</v>
      </c>
      <c r="B344" s="15"/>
      <c r="C344" s="146" t="s">
        <v>15</v>
      </c>
      <c r="D344" s="147">
        <v>0.08</v>
      </c>
      <c r="E344" s="80"/>
      <c r="F344" s="337">
        <f t="shared" ref="F344:AJ344" si="220">ROUND(F342*$D344,0)</f>
        <v>0</v>
      </c>
      <c r="G344" s="337">
        <f t="shared" si="220"/>
        <v>0</v>
      </c>
      <c r="H344" s="337">
        <f t="shared" si="220"/>
        <v>0</v>
      </c>
      <c r="I344" s="337">
        <f t="shared" si="220"/>
        <v>0</v>
      </c>
      <c r="J344" s="337">
        <f t="shared" si="220"/>
        <v>0</v>
      </c>
      <c r="K344" s="337">
        <f t="shared" si="220"/>
        <v>0</v>
      </c>
      <c r="L344" s="337">
        <f t="shared" si="220"/>
        <v>0</v>
      </c>
      <c r="M344" s="337">
        <f t="shared" si="220"/>
        <v>0</v>
      </c>
      <c r="N344" s="337">
        <f t="shared" si="220"/>
        <v>0</v>
      </c>
      <c r="O344" s="337">
        <f t="shared" si="220"/>
        <v>0</v>
      </c>
      <c r="P344" s="337">
        <f t="shared" si="220"/>
        <v>0</v>
      </c>
      <c r="Q344" s="337">
        <f t="shared" si="220"/>
        <v>0</v>
      </c>
      <c r="R344" s="337">
        <f t="shared" si="220"/>
        <v>0</v>
      </c>
      <c r="S344" s="337">
        <f t="shared" si="220"/>
        <v>0</v>
      </c>
      <c r="T344" s="337">
        <f t="shared" si="220"/>
        <v>0</v>
      </c>
      <c r="U344" s="337">
        <f t="shared" si="220"/>
        <v>0</v>
      </c>
      <c r="V344" s="337">
        <f t="shared" si="220"/>
        <v>0</v>
      </c>
      <c r="W344" s="337">
        <f t="shared" si="220"/>
        <v>0</v>
      </c>
      <c r="X344" s="337">
        <f t="shared" si="220"/>
        <v>0</v>
      </c>
      <c r="Y344" s="337">
        <f t="shared" si="220"/>
        <v>0</v>
      </c>
      <c r="Z344" s="337">
        <f t="shared" si="220"/>
        <v>0</v>
      </c>
      <c r="AA344" s="337">
        <f t="shared" si="220"/>
        <v>0</v>
      </c>
      <c r="AB344" s="337">
        <f t="shared" si="220"/>
        <v>0</v>
      </c>
      <c r="AC344" s="337">
        <f t="shared" si="220"/>
        <v>0</v>
      </c>
      <c r="AD344" s="337">
        <f t="shared" si="220"/>
        <v>0</v>
      </c>
      <c r="AE344" s="337">
        <f t="shared" si="220"/>
        <v>0</v>
      </c>
      <c r="AF344" s="337">
        <f t="shared" si="220"/>
        <v>0</v>
      </c>
      <c r="AG344" s="337">
        <f t="shared" si="220"/>
        <v>0</v>
      </c>
      <c r="AH344" s="337">
        <f t="shared" si="220"/>
        <v>0</v>
      </c>
      <c r="AI344" s="337">
        <f t="shared" si="220"/>
        <v>0</v>
      </c>
      <c r="AJ344" s="337">
        <f t="shared" si="220"/>
        <v>0</v>
      </c>
      <c r="AK344" s="338">
        <f>SUM(F344:AJ344)</f>
        <v>0</v>
      </c>
      <c r="AL344" s="32"/>
      <c r="AM344" s="32"/>
      <c r="AO344" s="227">
        <v>0</v>
      </c>
      <c r="AP344" s="42" t="str">
        <f>AP342</f>
        <v>MKJ</v>
      </c>
      <c r="AQ344" s="17" t="str">
        <f t="shared" si="184"/>
        <v>一次漏れ数</v>
      </c>
      <c r="AR344" s="45">
        <f t="shared" si="182"/>
        <v>0</v>
      </c>
      <c r="AT344" s="246" t="s">
        <v>60</v>
      </c>
      <c r="AU344" s="60"/>
      <c r="AV344" s="60"/>
      <c r="AW344" s="60"/>
      <c r="AX344" s="60"/>
    </row>
    <row r="345" spans="1:56" ht="18.75" customHeight="1">
      <c r="A345" s="9">
        <v>0</v>
      </c>
      <c r="B345" s="15"/>
      <c r="C345" s="148" t="s">
        <v>16</v>
      </c>
      <c r="D345" s="149"/>
      <c r="E345" s="66"/>
      <c r="F345" s="339">
        <f t="shared" ref="F345:AJ345" si="221">E345+F344-F346</f>
        <v>0</v>
      </c>
      <c r="G345" s="339">
        <f t="shared" si="221"/>
        <v>0</v>
      </c>
      <c r="H345" s="339">
        <f t="shared" si="221"/>
        <v>0</v>
      </c>
      <c r="I345" s="339">
        <f t="shared" si="221"/>
        <v>0</v>
      </c>
      <c r="J345" s="339">
        <f t="shared" si="221"/>
        <v>0</v>
      </c>
      <c r="K345" s="339">
        <f t="shared" si="221"/>
        <v>0</v>
      </c>
      <c r="L345" s="339">
        <f t="shared" si="221"/>
        <v>0</v>
      </c>
      <c r="M345" s="339">
        <f t="shared" si="221"/>
        <v>0</v>
      </c>
      <c r="N345" s="339">
        <f t="shared" si="221"/>
        <v>0</v>
      </c>
      <c r="O345" s="339">
        <f t="shared" si="221"/>
        <v>0</v>
      </c>
      <c r="P345" s="339">
        <f t="shared" si="221"/>
        <v>0</v>
      </c>
      <c r="Q345" s="339">
        <f t="shared" si="221"/>
        <v>0</v>
      </c>
      <c r="R345" s="339">
        <f t="shared" si="221"/>
        <v>0</v>
      </c>
      <c r="S345" s="339">
        <f t="shared" si="221"/>
        <v>0</v>
      </c>
      <c r="T345" s="339">
        <f t="shared" si="221"/>
        <v>0</v>
      </c>
      <c r="U345" s="339">
        <f t="shared" si="221"/>
        <v>0</v>
      </c>
      <c r="V345" s="339">
        <f t="shared" si="221"/>
        <v>0</v>
      </c>
      <c r="W345" s="339">
        <f t="shared" si="221"/>
        <v>0</v>
      </c>
      <c r="X345" s="339">
        <f t="shared" si="221"/>
        <v>0</v>
      </c>
      <c r="Y345" s="339">
        <f t="shared" si="221"/>
        <v>0</v>
      </c>
      <c r="Z345" s="339">
        <f t="shared" si="221"/>
        <v>0</v>
      </c>
      <c r="AA345" s="339">
        <f t="shared" si="221"/>
        <v>0</v>
      </c>
      <c r="AB345" s="339">
        <f t="shared" si="221"/>
        <v>0</v>
      </c>
      <c r="AC345" s="339">
        <f t="shared" si="221"/>
        <v>0</v>
      </c>
      <c r="AD345" s="339">
        <f t="shared" si="221"/>
        <v>0</v>
      </c>
      <c r="AE345" s="339">
        <f t="shared" si="221"/>
        <v>0</v>
      </c>
      <c r="AF345" s="339">
        <f t="shared" si="221"/>
        <v>0</v>
      </c>
      <c r="AG345" s="339">
        <f t="shared" si="221"/>
        <v>0</v>
      </c>
      <c r="AH345" s="339">
        <f t="shared" si="221"/>
        <v>0</v>
      </c>
      <c r="AI345" s="339">
        <f t="shared" si="221"/>
        <v>0</v>
      </c>
      <c r="AJ345" s="339">
        <f t="shared" si="221"/>
        <v>0</v>
      </c>
      <c r="AK345" s="340">
        <f>AJ345</f>
        <v>0</v>
      </c>
      <c r="AL345" s="32"/>
      <c r="AM345" s="32"/>
      <c r="AO345" s="227">
        <v>0</v>
      </c>
      <c r="AP345" s="42" t="str">
        <f t="shared" si="196"/>
        <v>MKJ</v>
      </c>
      <c r="AQ345" s="18" t="str">
        <f t="shared" si="184"/>
        <v>一次漏れ在庫</v>
      </c>
      <c r="AR345" s="46">
        <f t="shared" si="182"/>
        <v>0</v>
      </c>
      <c r="AT345" s="246" t="s">
        <v>60</v>
      </c>
      <c r="AU345" s="60"/>
      <c r="AV345" s="60"/>
      <c r="AW345" s="60"/>
      <c r="AX345" s="60"/>
    </row>
    <row r="346" spans="1:56" ht="18.75" customHeight="1">
      <c r="A346" s="9">
        <v>0</v>
      </c>
      <c r="B346" s="15"/>
      <c r="C346" s="148" t="s">
        <v>17</v>
      </c>
      <c r="D346" s="149"/>
      <c r="E346" s="80"/>
      <c r="F346" s="339"/>
      <c r="G346" s="339"/>
      <c r="H346" s="339"/>
      <c r="I346" s="339"/>
      <c r="J346" s="339"/>
      <c r="K346" s="339"/>
      <c r="L346" s="339"/>
      <c r="M346" s="339"/>
      <c r="N346" s="339"/>
      <c r="O346" s="339"/>
      <c r="P346" s="339"/>
      <c r="Q346" s="339"/>
      <c r="R346" s="339"/>
      <c r="S346" s="339"/>
      <c r="T346" s="339"/>
      <c r="U346" s="339"/>
      <c r="V346" s="339"/>
      <c r="W346" s="339"/>
      <c r="X346" s="339"/>
      <c r="Y346" s="339"/>
      <c r="Z346" s="339"/>
      <c r="AA346" s="339"/>
      <c r="AB346" s="339"/>
      <c r="AC346" s="339"/>
      <c r="AD346" s="339"/>
      <c r="AE346" s="339"/>
      <c r="AF346" s="339"/>
      <c r="AG346" s="339"/>
      <c r="AH346" s="339"/>
      <c r="AI346" s="339"/>
      <c r="AJ346" s="339"/>
      <c r="AK346" s="340">
        <f>SUM(F346:AJ346)</f>
        <v>0</v>
      </c>
      <c r="AL346" s="32"/>
      <c r="AM346" s="32"/>
      <c r="AO346" s="227">
        <v>0</v>
      </c>
      <c r="AP346" s="42" t="str">
        <f t="shared" si="196"/>
        <v>MKJ</v>
      </c>
      <c r="AQ346" s="18" t="str">
        <f t="shared" si="184"/>
        <v>二次圧検計画</v>
      </c>
      <c r="AR346" s="46">
        <f t="shared" si="182"/>
        <v>0</v>
      </c>
      <c r="AT346" s="246" t="s">
        <v>60</v>
      </c>
      <c r="AU346" s="60"/>
      <c r="AV346" s="60"/>
      <c r="AW346" s="60"/>
      <c r="AX346" s="60"/>
    </row>
    <row r="347" spans="1:56" ht="18.75" customHeight="1">
      <c r="A347" s="9">
        <v>0</v>
      </c>
      <c r="B347" s="15"/>
      <c r="C347" s="150" t="s">
        <v>18</v>
      </c>
      <c r="D347" s="151">
        <v>0.5</v>
      </c>
      <c r="E347" s="81"/>
      <c r="F347" s="341">
        <f t="shared" ref="F347:AJ347" si="222">ROUND(F346*$D347,0)</f>
        <v>0</v>
      </c>
      <c r="G347" s="341">
        <f t="shared" si="222"/>
        <v>0</v>
      </c>
      <c r="H347" s="341">
        <f t="shared" si="222"/>
        <v>0</v>
      </c>
      <c r="I347" s="341">
        <f t="shared" si="222"/>
        <v>0</v>
      </c>
      <c r="J347" s="341">
        <f t="shared" si="222"/>
        <v>0</v>
      </c>
      <c r="K347" s="341">
        <f t="shared" si="222"/>
        <v>0</v>
      </c>
      <c r="L347" s="341">
        <f t="shared" si="222"/>
        <v>0</v>
      </c>
      <c r="M347" s="341">
        <f t="shared" si="222"/>
        <v>0</v>
      </c>
      <c r="N347" s="341">
        <f t="shared" si="222"/>
        <v>0</v>
      </c>
      <c r="O347" s="341">
        <f t="shared" si="222"/>
        <v>0</v>
      </c>
      <c r="P347" s="341">
        <f t="shared" si="222"/>
        <v>0</v>
      </c>
      <c r="Q347" s="341">
        <f t="shared" si="222"/>
        <v>0</v>
      </c>
      <c r="R347" s="341">
        <f t="shared" si="222"/>
        <v>0</v>
      </c>
      <c r="S347" s="341">
        <f t="shared" si="222"/>
        <v>0</v>
      </c>
      <c r="T347" s="341">
        <f t="shared" si="222"/>
        <v>0</v>
      </c>
      <c r="U347" s="341">
        <f t="shared" si="222"/>
        <v>0</v>
      </c>
      <c r="V347" s="341">
        <f t="shared" si="222"/>
        <v>0</v>
      </c>
      <c r="W347" s="341">
        <f t="shared" si="222"/>
        <v>0</v>
      </c>
      <c r="X347" s="341">
        <f t="shared" si="222"/>
        <v>0</v>
      </c>
      <c r="Y347" s="341">
        <f t="shared" si="222"/>
        <v>0</v>
      </c>
      <c r="Z347" s="341">
        <f t="shared" si="222"/>
        <v>0</v>
      </c>
      <c r="AA347" s="341">
        <f t="shared" si="222"/>
        <v>0</v>
      </c>
      <c r="AB347" s="341">
        <f t="shared" si="222"/>
        <v>0</v>
      </c>
      <c r="AC347" s="341">
        <f t="shared" si="222"/>
        <v>0</v>
      </c>
      <c r="AD347" s="341">
        <f t="shared" si="222"/>
        <v>0</v>
      </c>
      <c r="AE347" s="341">
        <f t="shared" si="222"/>
        <v>0</v>
      </c>
      <c r="AF347" s="341">
        <f t="shared" si="222"/>
        <v>0</v>
      </c>
      <c r="AG347" s="341">
        <f t="shared" si="222"/>
        <v>0</v>
      </c>
      <c r="AH347" s="341">
        <f t="shared" si="222"/>
        <v>0</v>
      </c>
      <c r="AI347" s="341">
        <f t="shared" si="222"/>
        <v>0</v>
      </c>
      <c r="AJ347" s="341">
        <f t="shared" si="222"/>
        <v>0</v>
      </c>
      <c r="AK347" s="342">
        <f>SUM(F347:AJ347)</f>
        <v>0</v>
      </c>
      <c r="AL347" s="32"/>
      <c r="AM347" s="32"/>
      <c r="AO347" s="227">
        <v>0</v>
      </c>
      <c r="AP347" s="42" t="str">
        <f t="shared" si="196"/>
        <v>MKJ</v>
      </c>
      <c r="AQ347" s="14" t="str">
        <f t="shared" si="184"/>
        <v>二次漏れ数（廃却）</v>
      </c>
      <c r="AR347" s="47">
        <f t="shared" si="182"/>
        <v>0</v>
      </c>
      <c r="AT347" s="246" t="s">
        <v>60</v>
      </c>
      <c r="AU347" s="60"/>
      <c r="AV347" s="60"/>
      <c r="AW347" s="60"/>
      <c r="AX347" s="60"/>
    </row>
    <row r="348" spans="1:56" ht="18.75" customHeight="1">
      <c r="A348" s="9">
        <v>1</v>
      </c>
      <c r="B348" s="10"/>
      <c r="C348" s="135" t="s">
        <v>156</v>
      </c>
      <c r="D348" s="136">
        <f>1-D344</f>
        <v>0.92</v>
      </c>
      <c r="E348" s="90"/>
      <c r="F348" s="174">
        <f t="shared" ref="F348:AJ348" si="223">(F342-F344)+(F346-F347)</f>
        <v>0</v>
      </c>
      <c r="G348" s="174">
        <f t="shared" si="223"/>
        <v>0</v>
      </c>
      <c r="H348" s="174">
        <f t="shared" si="223"/>
        <v>0</v>
      </c>
      <c r="I348" s="174">
        <f t="shared" si="223"/>
        <v>0</v>
      </c>
      <c r="J348" s="174">
        <f t="shared" si="223"/>
        <v>0</v>
      </c>
      <c r="K348" s="174">
        <f t="shared" si="223"/>
        <v>0</v>
      </c>
      <c r="L348" s="174">
        <f t="shared" si="223"/>
        <v>0</v>
      </c>
      <c r="M348" s="174">
        <f t="shared" si="223"/>
        <v>0</v>
      </c>
      <c r="N348" s="174">
        <f t="shared" si="223"/>
        <v>0</v>
      </c>
      <c r="O348" s="174">
        <f t="shared" si="223"/>
        <v>0</v>
      </c>
      <c r="P348" s="174">
        <f t="shared" si="223"/>
        <v>0</v>
      </c>
      <c r="Q348" s="174">
        <f t="shared" si="223"/>
        <v>0</v>
      </c>
      <c r="R348" s="174">
        <f t="shared" si="223"/>
        <v>0</v>
      </c>
      <c r="S348" s="174">
        <f t="shared" si="223"/>
        <v>0</v>
      </c>
      <c r="T348" s="174">
        <f t="shared" si="223"/>
        <v>0</v>
      </c>
      <c r="U348" s="174">
        <f t="shared" si="223"/>
        <v>0</v>
      </c>
      <c r="V348" s="174">
        <f t="shared" si="223"/>
        <v>0</v>
      </c>
      <c r="W348" s="174">
        <f t="shared" si="223"/>
        <v>0</v>
      </c>
      <c r="X348" s="174">
        <f t="shared" si="223"/>
        <v>0</v>
      </c>
      <c r="Y348" s="174">
        <f t="shared" si="223"/>
        <v>0</v>
      </c>
      <c r="Z348" s="174">
        <f t="shared" si="223"/>
        <v>0</v>
      </c>
      <c r="AA348" s="174">
        <f t="shared" si="223"/>
        <v>0</v>
      </c>
      <c r="AB348" s="174">
        <f t="shared" si="223"/>
        <v>0</v>
      </c>
      <c r="AC348" s="174">
        <f t="shared" si="223"/>
        <v>0</v>
      </c>
      <c r="AD348" s="174">
        <f t="shared" si="223"/>
        <v>0</v>
      </c>
      <c r="AE348" s="174">
        <f t="shared" si="223"/>
        <v>0</v>
      </c>
      <c r="AF348" s="174">
        <f t="shared" si="223"/>
        <v>0</v>
      </c>
      <c r="AG348" s="174">
        <f t="shared" si="223"/>
        <v>0</v>
      </c>
      <c r="AH348" s="174">
        <f t="shared" si="223"/>
        <v>0</v>
      </c>
      <c r="AI348" s="174">
        <f t="shared" si="223"/>
        <v>0</v>
      </c>
      <c r="AJ348" s="174">
        <f t="shared" si="223"/>
        <v>0</v>
      </c>
      <c r="AK348" s="117">
        <f>SUM(E348:AJ348)</f>
        <v>0</v>
      </c>
      <c r="AL348" s="82">
        <f>ROUNDUP(AY348*1.1,0)</f>
        <v>268</v>
      </c>
      <c r="AM348" s="82">
        <f>ROUNDUP(AZ348*1.1,0)</f>
        <v>822</v>
      </c>
      <c r="AN348" s="211"/>
      <c r="AO348" s="227">
        <v>0</v>
      </c>
      <c r="AP348" s="42" t="str">
        <f t="shared" si="196"/>
        <v>MKJ</v>
      </c>
      <c r="AQ348" s="11" t="str">
        <f t="shared" si="184"/>
        <v>Ｌ３加工実績</v>
      </c>
      <c r="AR348" s="48">
        <f t="shared" si="182"/>
        <v>0</v>
      </c>
      <c r="AT348" s="248" t="s">
        <v>61</v>
      </c>
      <c r="AU348" s="60"/>
      <c r="AV348" s="60"/>
      <c r="AW348" s="60"/>
      <c r="AX348" s="60"/>
      <c r="AY348" s="12">
        <f>AY396</f>
        <v>243</v>
      </c>
      <c r="AZ348" s="12">
        <f>AZ396</f>
        <v>747</v>
      </c>
    </row>
    <row r="349" spans="1:56" ht="18.75" customHeight="1">
      <c r="A349" s="9"/>
      <c r="B349" s="10"/>
      <c r="C349" s="425" t="s">
        <v>155</v>
      </c>
      <c r="D349" s="426"/>
      <c r="E349" s="427"/>
      <c r="F349" s="257">
        <f>'102期6月実績確認ﾒｲﾝ (3)'!F348-'102期6月(ﾒｲﾝ) '!F327</f>
        <v>0</v>
      </c>
      <c r="G349" s="257">
        <f>'102期6月実績確認ﾒｲﾝ (3)'!G348-'102期6月(ﾒｲﾝ) '!G327</f>
        <v>0</v>
      </c>
      <c r="H349" s="257">
        <f>'102期6月実績確認ﾒｲﾝ (3)'!H348-'102期6月(ﾒｲﾝ) '!H327</f>
        <v>0</v>
      </c>
      <c r="I349" s="257">
        <f>'102期6月実績確認ﾒｲﾝ (3)'!I348-'102期6月(ﾒｲﾝ) '!I327</f>
        <v>0</v>
      </c>
      <c r="J349" s="257">
        <f>'102期6月実績確認ﾒｲﾝ (3)'!J348-'102期6月(ﾒｲﾝ) '!J327</f>
        <v>0</v>
      </c>
      <c r="K349" s="257">
        <f>'102期6月実績確認ﾒｲﾝ (3)'!K348-'102期6月(ﾒｲﾝ) '!K327</f>
        <v>0</v>
      </c>
      <c r="L349" s="257">
        <f>'102期6月実績確認ﾒｲﾝ (3)'!L348-'102期6月(ﾒｲﾝ) '!L327</f>
        <v>0</v>
      </c>
      <c r="M349" s="257">
        <f>'102期6月実績確認ﾒｲﾝ (3)'!M348-'102期6月(ﾒｲﾝ) '!M327</f>
        <v>0</v>
      </c>
      <c r="N349" s="257">
        <f>'102期6月実績確認ﾒｲﾝ (3)'!N348-'102期6月(ﾒｲﾝ) '!N327</f>
        <v>0</v>
      </c>
      <c r="O349" s="257">
        <f>'102期6月実績確認ﾒｲﾝ (3)'!O348-'102期6月(ﾒｲﾝ) '!O327</f>
        <v>0</v>
      </c>
      <c r="P349" s="257">
        <f>'102期6月実績確認ﾒｲﾝ (3)'!P348-'102期6月(ﾒｲﾝ) '!P327</f>
        <v>0</v>
      </c>
      <c r="Q349" s="257">
        <f>'102期6月実績確認ﾒｲﾝ (3)'!Q348-'102期6月(ﾒｲﾝ) '!Q327</f>
        <v>0</v>
      </c>
      <c r="R349" s="257">
        <f>'102期6月実績確認ﾒｲﾝ (3)'!R348-'102期6月(ﾒｲﾝ) '!R327</f>
        <v>0</v>
      </c>
      <c r="S349" s="257">
        <f>'102期6月実績確認ﾒｲﾝ (3)'!S348-'102期6月(ﾒｲﾝ) '!S327</f>
        <v>0</v>
      </c>
      <c r="T349" s="257">
        <f>'102期6月実績確認ﾒｲﾝ (3)'!T348-'102期6月(ﾒｲﾝ) '!T327</f>
        <v>0</v>
      </c>
      <c r="U349" s="257">
        <f>'102期6月実績確認ﾒｲﾝ (3)'!U348-'102期6月(ﾒｲﾝ) '!U327</f>
        <v>0</v>
      </c>
      <c r="V349" s="257">
        <f>'102期6月実績確認ﾒｲﾝ (3)'!V348-'102期6月(ﾒｲﾝ) '!V327</f>
        <v>0</v>
      </c>
      <c r="W349" s="257">
        <f>'102期6月実績確認ﾒｲﾝ (3)'!W348-'102期6月(ﾒｲﾝ) '!W327</f>
        <v>0</v>
      </c>
      <c r="X349" s="257">
        <f>'102期6月実績確認ﾒｲﾝ (3)'!X348-'102期6月(ﾒｲﾝ) '!X327</f>
        <v>0</v>
      </c>
      <c r="Y349" s="257">
        <f>'102期6月実績確認ﾒｲﾝ (3)'!Y348-'102期6月(ﾒｲﾝ) '!Y327</f>
        <v>0</v>
      </c>
      <c r="Z349" s="257">
        <f>'102期6月実績確認ﾒｲﾝ (3)'!Z348-'102期6月(ﾒｲﾝ) '!Z327</f>
        <v>0</v>
      </c>
      <c r="AA349" s="257">
        <f>'102期6月実績確認ﾒｲﾝ (3)'!AA348-'102期6月(ﾒｲﾝ) '!AA327</f>
        <v>0</v>
      </c>
      <c r="AB349" s="257">
        <f>'102期6月実績確認ﾒｲﾝ (3)'!AB348-'102期6月(ﾒｲﾝ) '!AB327</f>
        <v>0</v>
      </c>
      <c r="AC349" s="257">
        <f>'102期6月実績確認ﾒｲﾝ (3)'!AC348-'102期6月(ﾒｲﾝ) '!AC327</f>
        <v>0</v>
      </c>
      <c r="AD349" s="257">
        <f>'102期6月実績確認ﾒｲﾝ (3)'!AD348-'102期6月(ﾒｲﾝ) '!AD327</f>
        <v>0</v>
      </c>
      <c r="AE349" s="257">
        <f>'102期6月実績確認ﾒｲﾝ (3)'!AE348-'102期6月(ﾒｲﾝ) '!AE327</f>
        <v>0</v>
      </c>
      <c r="AF349" s="257">
        <f>'102期6月実績確認ﾒｲﾝ (3)'!AF348-'102期6月(ﾒｲﾝ) '!AF327</f>
        <v>0</v>
      </c>
      <c r="AG349" s="257">
        <f>'102期6月実績確認ﾒｲﾝ (3)'!AG348-'102期6月(ﾒｲﾝ) '!AG327</f>
        <v>0</v>
      </c>
      <c r="AH349" s="257">
        <f>'102期6月実績確認ﾒｲﾝ (3)'!AH348-'102期6月(ﾒｲﾝ) '!AH327</f>
        <v>0</v>
      </c>
      <c r="AI349" s="257">
        <f>'102期6月実績確認ﾒｲﾝ (3)'!AI348-'102期6月(ﾒｲﾝ) '!AI327</f>
        <v>0</v>
      </c>
      <c r="AJ349" s="257">
        <f>'102期6月実績確認ﾒｲﾝ (3)'!AJ348-'102期6月(ﾒｲﾝ) '!AJ327</f>
        <v>0</v>
      </c>
      <c r="AK349" s="428">
        <f>SUM(F349:AJ349)</f>
        <v>0</v>
      </c>
      <c r="AL349" s="432"/>
      <c r="AM349" s="432"/>
      <c r="AN349" s="422"/>
      <c r="AO349" s="227"/>
      <c r="AP349" s="42"/>
      <c r="AQ349" s="11"/>
      <c r="AR349" s="48"/>
      <c r="AT349" s="248"/>
      <c r="AU349" s="60"/>
      <c r="AV349" s="60"/>
      <c r="AW349" s="60"/>
      <c r="AX349" s="60"/>
      <c r="AY349" s="12"/>
      <c r="AZ349" s="12"/>
    </row>
    <row r="350" spans="1:56" ht="18.75" customHeight="1">
      <c r="A350" s="9">
        <v>1</v>
      </c>
      <c r="B350" s="10" t="s">
        <v>123</v>
      </c>
      <c r="C350" s="109" t="s">
        <v>48</v>
      </c>
      <c r="D350" s="109"/>
      <c r="E350" s="77"/>
      <c r="F350" s="178">
        <f>'102期6月(ﾒｲﾝ) '!F328</f>
        <v>0</v>
      </c>
      <c r="G350" s="178">
        <f>'102期6月(ﾒｲﾝ) '!G328</f>
        <v>0</v>
      </c>
      <c r="H350" s="178">
        <f>'102期6月(ﾒｲﾝ) '!H328</f>
        <v>0</v>
      </c>
      <c r="I350" s="178">
        <f>'102期6月(ﾒｲﾝ) '!I328</f>
        <v>0</v>
      </c>
      <c r="J350" s="178">
        <f>'102期6月(ﾒｲﾝ) '!J328</f>
        <v>0</v>
      </c>
      <c r="K350" s="178">
        <f>'102期6月(ﾒｲﾝ) '!K328</f>
        <v>0</v>
      </c>
      <c r="L350" s="178">
        <f>'102期6月(ﾒｲﾝ) '!L328</f>
        <v>0</v>
      </c>
      <c r="M350" s="178">
        <f>'102期6月(ﾒｲﾝ) '!M328</f>
        <v>0</v>
      </c>
      <c r="N350" s="178">
        <f>'102期6月(ﾒｲﾝ) '!N328</f>
        <v>0</v>
      </c>
      <c r="O350" s="178">
        <f>'102期6月(ﾒｲﾝ) '!O328</f>
        <v>0</v>
      </c>
      <c r="P350" s="178">
        <f>'102期6月(ﾒｲﾝ) '!P328</f>
        <v>0</v>
      </c>
      <c r="Q350" s="178">
        <f>'102期6月(ﾒｲﾝ) '!Q328</f>
        <v>0</v>
      </c>
      <c r="R350" s="178">
        <f>'102期6月(ﾒｲﾝ) '!R328</f>
        <v>0</v>
      </c>
      <c r="S350" s="178">
        <f>'102期6月(ﾒｲﾝ) '!S328</f>
        <v>0</v>
      </c>
      <c r="T350" s="178">
        <f>'102期6月(ﾒｲﾝ) '!T328</f>
        <v>0</v>
      </c>
      <c r="U350" s="178">
        <f>'102期6月(ﾒｲﾝ) '!U328</f>
        <v>0</v>
      </c>
      <c r="V350" s="178">
        <f>'102期6月(ﾒｲﾝ) '!V328</f>
        <v>0</v>
      </c>
      <c r="W350" s="178">
        <f>'102期6月(ﾒｲﾝ) '!W328</f>
        <v>0</v>
      </c>
      <c r="X350" s="178">
        <f>'102期6月(ﾒｲﾝ) '!X328</f>
        <v>0</v>
      </c>
      <c r="Y350" s="178">
        <f>'102期6月(ﾒｲﾝ) '!Y328</f>
        <v>0</v>
      </c>
      <c r="Z350" s="178">
        <f>'102期6月(ﾒｲﾝ) '!Z328</f>
        <v>0</v>
      </c>
      <c r="AA350" s="178">
        <f>'102期6月(ﾒｲﾝ) '!AA328</f>
        <v>0</v>
      </c>
      <c r="AB350" s="178">
        <f>'102期6月(ﾒｲﾝ) '!AB328</f>
        <v>0</v>
      </c>
      <c r="AC350" s="178">
        <f>'102期6月(ﾒｲﾝ) '!AC328</f>
        <v>0</v>
      </c>
      <c r="AD350" s="178">
        <f>'102期6月(ﾒｲﾝ) '!AD328</f>
        <v>0</v>
      </c>
      <c r="AE350" s="178">
        <f>'102期6月(ﾒｲﾝ) '!AE328</f>
        <v>0</v>
      </c>
      <c r="AF350" s="178">
        <f>'102期6月(ﾒｲﾝ) '!AF328</f>
        <v>0</v>
      </c>
      <c r="AG350" s="178">
        <f>'102期6月(ﾒｲﾝ) '!AG328</f>
        <v>0</v>
      </c>
      <c r="AH350" s="178">
        <f>'102期6月(ﾒｲﾝ) '!AH328</f>
        <v>0</v>
      </c>
      <c r="AI350" s="178">
        <f>'102期6月(ﾒｲﾝ) '!AI328</f>
        <v>0</v>
      </c>
      <c r="AJ350" s="178">
        <f>'102期6月(ﾒｲﾝ) '!AJ328</f>
        <v>0</v>
      </c>
      <c r="AK350" s="104">
        <f>SUM(F350:AJ350)</f>
        <v>0</v>
      </c>
      <c r="AL350" s="112"/>
      <c r="AM350" s="112"/>
      <c r="AN350" s="207"/>
      <c r="AO350" s="227">
        <v>0</v>
      </c>
      <c r="AP350" s="42" t="str">
        <f>AP348</f>
        <v>MKJ</v>
      </c>
      <c r="AQ350" s="19" t="str">
        <f t="shared" si="184"/>
        <v>組立計画</v>
      </c>
      <c r="AR350" s="49">
        <f t="shared" si="182"/>
        <v>0</v>
      </c>
      <c r="AT350" s="63" t="s">
        <v>62</v>
      </c>
      <c r="AU350" s="60"/>
      <c r="AV350" s="60"/>
      <c r="AW350" s="60"/>
      <c r="AX350" s="60"/>
    </row>
    <row r="351" spans="1:56" ht="18.75" customHeight="1">
      <c r="A351" s="9">
        <v>1</v>
      </c>
      <c r="B351" s="15"/>
      <c r="C351" s="111" t="s">
        <v>66</v>
      </c>
      <c r="D351" s="111"/>
      <c r="E351" s="74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  <c r="AG351" s="189"/>
      <c r="AH351" s="189"/>
      <c r="AI351" s="189"/>
      <c r="AJ351" s="189"/>
      <c r="AK351" s="107">
        <f>SUM(F351:AJ351)</f>
        <v>0</v>
      </c>
      <c r="AL351" s="75"/>
      <c r="AM351" s="75"/>
      <c r="AN351" s="207"/>
      <c r="AO351" s="227">
        <v>0</v>
      </c>
      <c r="AP351" s="42" t="str">
        <f t="shared" si="196"/>
        <v>MKJ</v>
      </c>
      <c r="AQ351" s="20" t="str">
        <f t="shared" si="184"/>
        <v>ＳＰ</v>
      </c>
      <c r="AR351" s="50">
        <f t="shared" si="182"/>
        <v>0</v>
      </c>
      <c r="AT351" s="63" t="s">
        <v>62</v>
      </c>
      <c r="AU351" s="60"/>
      <c r="AV351" s="60"/>
      <c r="AW351" s="60"/>
      <c r="AX351" s="60"/>
    </row>
    <row r="352" spans="1:56" ht="18.75" customHeight="1">
      <c r="A352" s="9">
        <v>1</v>
      </c>
      <c r="B352" s="13" t="s">
        <v>45</v>
      </c>
      <c r="C352" s="152" t="s">
        <v>21</v>
      </c>
      <c r="D352" s="152"/>
      <c r="E352" s="67"/>
      <c r="F352" s="180">
        <f t="shared" ref="F352:AJ352" si="224">SUBTOTAL(9,L350:L351)</f>
        <v>0</v>
      </c>
      <c r="G352" s="180">
        <f t="shared" si="224"/>
        <v>0</v>
      </c>
      <c r="H352" s="180">
        <f t="shared" si="224"/>
        <v>0</v>
      </c>
      <c r="I352" s="180">
        <f t="shared" si="224"/>
        <v>0</v>
      </c>
      <c r="J352" s="180">
        <f t="shared" si="224"/>
        <v>0</v>
      </c>
      <c r="K352" s="180">
        <f t="shared" si="224"/>
        <v>0</v>
      </c>
      <c r="L352" s="180">
        <f t="shared" si="224"/>
        <v>0</v>
      </c>
      <c r="M352" s="180">
        <f t="shared" si="224"/>
        <v>0</v>
      </c>
      <c r="N352" s="180">
        <f t="shared" si="224"/>
        <v>0</v>
      </c>
      <c r="O352" s="180">
        <f t="shared" si="224"/>
        <v>0</v>
      </c>
      <c r="P352" s="180">
        <f t="shared" si="224"/>
        <v>0</v>
      </c>
      <c r="Q352" s="180">
        <f t="shared" si="224"/>
        <v>0</v>
      </c>
      <c r="R352" s="180">
        <f t="shared" si="224"/>
        <v>0</v>
      </c>
      <c r="S352" s="180">
        <f t="shared" si="224"/>
        <v>0</v>
      </c>
      <c r="T352" s="180">
        <f t="shared" si="224"/>
        <v>0</v>
      </c>
      <c r="U352" s="180">
        <f t="shared" si="224"/>
        <v>0</v>
      </c>
      <c r="V352" s="180">
        <f t="shared" si="224"/>
        <v>0</v>
      </c>
      <c r="W352" s="180">
        <f t="shared" si="224"/>
        <v>0</v>
      </c>
      <c r="X352" s="180">
        <f t="shared" si="224"/>
        <v>0</v>
      </c>
      <c r="Y352" s="180">
        <f t="shared" si="224"/>
        <v>0</v>
      </c>
      <c r="Z352" s="180">
        <f t="shared" si="224"/>
        <v>0</v>
      </c>
      <c r="AA352" s="180">
        <f t="shared" si="224"/>
        <v>0</v>
      </c>
      <c r="AB352" s="180">
        <f t="shared" si="224"/>
        <v>0</v>
      </c>
      <c r="AC352" s="180">
        <f t="shared" si="224"/>
        <v>0</v>
      </c>
      <c r="AD352" s="180">
        <f t="shared" si="224"/>
        <v>0</v>
      </c>
      <c r="AE352" s="180">
        <f t="shared" si="224"/>
        <v>0</v>
      </c>
      <c r="AF352" s="180">
        <f t="shared" si="224"/>
        <v>0</v>
      </c>
      <c r="AG352" s="180">
        <f t="shared" si="224"/>
        <v>0</v>
      </c>
      <c r="AH352" s="180">
        <f t="shared" si="224"/>
        <v>0</v>
      </c>
      <c r="AI352" s="180">
        <f t="shared" si="224"/>
        <v>0</v>
      </c>
      <c r="AJ352" s="180">
        <f t="shared" si="224"/>
        <v>0</v>
      </c>
      <c r="AK352" s="131">
        <f>SUM(F352:AJ352)</f>
        <v>0</v>
      </c>
      <c r="AL352" s="32"/>
      <c r="AM352" s="32"/>
      <c r="AO352" s="227">
        <v>0</v>
      </c>
      <c r="AP352" s="42" t="str">
        <f t="shared" si="196"/>
        <v>MKJ</v>
      </c>
      <c r="AQ352" s="21" t="str">
        <f t="shared" si="184"/>
        <v>解体</v>
      </c>
      <c r="AR352" s="51">
        <f t="shared" si="182"/>
        <v>0</v>
      </c>
      <c r="AT352" s="246" t="s">
        <v>60</v>
      </c>
      <c r="AU352" s="60"/>
      <c r="AV352" s="60"/>
      <c r="AW352" s="60"/>
      <c r="AX352" s="60"/>
    </row>
    <row r="353" spans="1:56" ht="18.75" customHeight="1">
      <c r="A353" s="9">
        <v>1</v>
      </c>
      <c r="B353" s="30" t="s">
        <v>51</v>
      </c>
      <c r="C353" s="153" t="s">
        <v>22</v>
      </c>
      <c r="D353" s="153"/>
      <c r="E353" s="68"/>
      <c r="F353" s="181">
        <f t="shared" ref="F353:AJ353" si="225">E353+F348-F352</f>
        <v>0</v>
      </c>
      <c r="G353" s="181">
        <f t="shared" si="225"/>
        <v>0</v>
      </c>
      <c r="H353" s="181">
        <f t="shared" si="225"/>
        <v>0</v>
      </c>
      <c r="I353" s="181">
        <f t="shared" si="225"/>
        <v>0</v>
      </c>
      <c r="J353" s="181">
        <f t="shared" si="225"/>
        <v>0</v>
      </c>
      <c r="K353" s="181">
        <f t="shared" si="225"/>
        <v>0</v>
      </c>
      <c r="L353" s="181">
        <f t="shared" si="225"/>
        <v>0</v>
      </c>
      <c r="M353" s="181">
        <f t="shared" si="225"/>
        <v>0</v>
      </c>
      <c r="N353" s="181">
        <f t="shared" si="225"/>
        <v>0</v>
      </c>
      <c r="O353" s="181">
        <f t="shared" si="225"/>
        <v>0</v>
      </c>
      <c r="P353" s="181">
        <f t="shared" si="225"/>
        <v>0</v>
      </c>
      <c r="Q353" s="181">
        <f t="shared" si="225"/>
        <v>0</v>
      </c>
      <c r="R353" s="181">
        <f t="shared" si="225"/>
        <v>0</v>
      </c>
      <c r="S353" s="181">
        <f t="shared" si="225"/>
        <v>0</v>
      </c>
      <c r="T353" s="181">
        <f t="shared" si="225"/>
        <v>0</v>
      </c>
      <c r="U353" s="181">
        <f t="shared" si="225"/>
        <v>0</v>
      </c>
      <c r="V353" s="181">
        <f t="shared" si="225"/>
        <v>0</v>
      </c>
      <c r="W353" s="181">
        <f t="shared" si="225"/>
        <v>0</v>
      </c>
      <c r="X353" s="181">
        <f t="shared" si="225"/>
        <v>0</v>
      </c>
      <c r="Y353" s="181">
        <f t="shared" si="225"/>
        <v>0</v>
      </c>
      <c r="Z353" s="181">
        <f t="shared" si="225"/>
        <v>0</v>
      </c>
      <c r="AA353" s="181">
        <f t="shared" si="225"/>
        <v>0</v>
      </c>
      <c r="AB353" s="181">
        <f t="shared" si="225"/>
        <v>0</v>
      </c>
      <c r="AC353" s="181">
        <f t="shared" si="225"/>
        <v>0</v>
      </c>
      <c r="AD353" s="181">
        <f t="shared" si="225"/>
        <v>0</v>
      </c>
      <c r="AE353" s="181">
        <f t="shared" si="225"/>
        <v>0</v>
      </c>
      <c r="AF353" s="181">
        <f t="shared" si="225"/>
        <v>0</v>
      </c>
      <c r="AG353" s="181">
        <f t="shared" si="225"/>
        <v>0</v>
      </c>
      <c r="AH353" s="181">
        <f t="shared" si="225"/>
        <v>0</v>
      </c>
      <c r="AI353" s="181">
        <f t="shared" si="225"/>
        <v>0</v>
      </c>
      <c r="AJ353" s="181">
        <f t="shared" si="225"/>
        <v>0</v>
      </c>
      <c r="AK353" s="132"/>
      <c r="AL353" s="32"/>
      <c r="AM353" s="32"/>
      <c r="AO353" s="227">
        <v>0</v>
      </c>
      <c r="AP353" s="42" t="str">
        <f t="shared" si="196"/>
        <v>MKJ</v>
      </c>
      <c r="AQ353" s="22" t="str">
        <f t="shared" si="184"/>
        <v>解体在庫</v>
      </c>
      <c r="AR353" s="52">
        <f t="shared" si="182"/>
        <v>0</v>
      </c>
      <c r="AT353" s="246" t="s">
        <v>60</v>
      </c>
      <c r="AU353" s="60"/>
      <c r="AV353" s="60"/>
      <c r="AW353" s="60"/>
      <c r="AX353" s="60"/>
    </row>
    <row r="354" spans="1:56" ht="19.5" customHeight="1" thickBot="1">
      <c r="A354" s="9">
        <v>1</v>
      </c>
      <c r="B354" s="85" t="s">
        <v>52</v>
      </c>
      <c r="C354" s="138" t="s">
        <v>23</v>
      </c>
      <c r="D354" s="138"/>
      <c r="E354" s="215">
        <v>422</v>
      </c>
      <c r="F354" s="218">
        <f t="shared" ref="F354:AJ354" si="226">E354+F348-F350-F351</f>
        <v>422</v>
      </c>
      <c r="G354" s="218">
        <f t="shared" si="226"/>
        <v>422</v>
      </c>
      <c r="H354" s="218">
        <f t="shared" si="226"/>
        <v>422</v>
      </c>
      <c r="I354" s="218">
        <f t="shared" si="226"/>
        <v>422</v>
      </c>
      <c r="J354" s="218">
        <f t="shared" si="226"/>
        <v>422</v>
      </c>
      <c r="K354" s="218">
        <f t="shared" si="226"/>
        <v>422</v>
      </c>
      <c r="L354" s="218">
        <f t="shared" si="226"/>
        <v>422</v>
      </c>
      <c r="M354" s="218">
        <f t="shared" si="226"/>
        <v>422</v>
      </c>
      <c r="N354" s="218">
        <f t="shared" si="226"/>
        <v>422</v>
      </c>
      <c r="O354" s="218">
        <f t="shared" si="226"/>
        <v>422</v>
      </c>
      <c r="P354" s="218">
        <f t="shared" si="226"/>
        <v>422</v>
      </c>
      <c r="Q354" s="218">
        <f t="shared" si="226"/>
        <v>422</v>
      </c>
      <c r="R354" s="218">
        <f t="shared" si="226"/>
        <v>422</v>
      </c>
      <c r="S354" s="218">
        <f t="shared" si="226"/>
        <v>422</v>
      </c>
      <c r="T354" s="218">
        <f t="shared" si="226"/>
        <v>422</v>
      </c>
      <c r="U354" s="218">
        <f t="shared" si="226"/>
        <v>422</v>
      </c>
      <c r="V354" s="218">
        <f t="shared" si="226"/>
        <v>422</v>
      </c>
      <c r="W354" s="218">
        <f t="shared" si="226"/>
        <v>422</v>
      </c>
      <c r="X354" s="218">
        <f t="shared" si="226"/>
        <v>422</v>
      </c>
      <c r="Y354" s="218">
        <f t="shared" si="226"/>
        <v>422</v>
      </c>
      <c r="Z354" s="218">
        <f t="shared" si="226"/>
        <v>422</v>
      </c>
      <c r="AA354" s="218">
        <f t="shared" si="226"/>
        <v>422</v>
      </c>
      <c r="AB354" s="218">
        <f t="shared" si="226"/>
        <v>422</v>
      </c>
      <c r="AC354" s="218">
        <f t="shared" si="226"/>
        <v>422</v>
      </c>
      <c r="AD354" s="218">
        <f t="shared" si="226"/>
        <v>422</v>
      </c>
      <c r="AE354" s="218">
        <f t="shared" si="226"/>
        <v>422</v>
      </c>
      <c r="AF354" s="218">
        <f t="shared" si="226"/>
        <v>422</v>
      </c>
      <c r="AG354" s="218">
        <f t="shared" si="226"/>
        <v>422</v>
      </c>
      <c r="AH354" s="218">
        <f t="shared" si="226"/>
        <v>422</v>
      </c>
      <c r="AI354" s="218">
        <f t="shared" si="226"/>
        <v>422</v>
      </c>
      <c r="AJ354" s="218">
        <f t="shared" si="226"/>
        <v>422</v>
      </c>
      <c r="AK354" s="222">
        <f>AJ354</f>
        <v>422</v>
      </c>
      <c r="AL354" s="33"/>
      <c r="AM354" s="33"/>
      <c r="AN354" s="9">
        <f>AK354-AL350</f>
        <v>422</v>
      </c>
      <c r="AO354" s="227">
        <v>0</v>
      </c>
      <c r="AP354" s="53" t="str">
        <f t="shared" si="196"/>
        <v>MKJ</v>
      </c>
      <c r="AQ354" s="24" t="str">
        <f t="shared" si="184"/>
        <v>完成品在庫</v>
      </c>
      <c r="AR354" s="54">
        <f t="shared" si="182"/>
        <v>422</v>
      </c>
      <c r="AT354" s="246" t="s">
        <v>60</v>
      </c>
      <c r="AU354" s="60"/>
      <c r="AV354" s="60"/>
      <c r="AW354" s="60"/>
      <c r="AX354" s="60"/>
      <c r="BD354" s="250">
        <f>MIN(F354:AJ354)</f>
        <v>422</v>
      </c>
    </row>
    <row r="355" spans="1:56" ht="18.75" customHeight="1">
      <c r="A355" s="1">
        <v>1</v>
      </c>
      <c r="B355" s="4"/>
      <c r="C355" s="70"/>
      <c r="D355" s="311" t="s">
        <v>134</v>
      </c>
      <c r="E355" s="70"/>
      <c r="F355" s="421"/>
      <c r="G355" s="421"/>
      <c r="H355" s="421"/>
      <c r="I355" s="421"/>
      <c r="J355" s="421"/>
      <c r="K355" s="192"/>
      <c r="L355" s="192"/>
      <c r="M355" s="192"/>
      <c r="N355" s="192"/>
      <c r="O355" s="192"/>
      <c r="P355" s="421"/>
      <c r="Q355" s="421"/>
      <c r="R355" s="192"/>
      <c r="S355" s="192"/>
      <c r="T355" s="192"/>
      <c r="U355" s="192"/>
      <c r="V355" s="192"/>
      <c r="W355" s="421"/>
      <c r="X355" s="421"/>
      <c r="Y355" s="192"/>
      <c r="Z355" s="192"/>
      <c r="AA355" s="192"/>
      <c r="AB355" s="192"/>
      <c r="AC355" s="192"/>
      <c r="AD355" s="421"/>
      <c r="AE355" s="421"/>
      <c r="AF355" s="192"/>
      <c r="AG355" s="192"/>
      <c r="AH355" s="192"/>
      <c r="AI355" s="192"/>
      <c r="AJ355" s="192"/>
      <c r="AK355" s="276"/>
      <c r="AO355" s="227">
        <v>0</v>
      </c>
      <c r="AP355" s="55" t="s">
        <v>80</v>
      </c>
      <c r="AQ355" s="56"/>
      <c r="AR355" s="57"/>
      <c r="AT355" s="246" t="s">
        <v>60</v>
      </c>
      <c r="AU355" s="60"/>
      <c r="AV355" s="60"/>
      <c r="AW355" s="60"/>
      <c r="AX355" s="60"/>
    </row>
    <row r="356" spans="1:56" ht="18.75" customHeight="1">
      <c r="A356" s="1">
        <v>1</v>
      </c>
      <c r="B356" s="4"/>
      <c r="C356" s="540"/>
      <c r="D356" s="541"/>
      <c r="E356" s="542"/>
      <c r="F356" s="400">
        <f t="shared" ref="F356:AJ356" si="227">F3</f>
        <v>45778</v>
      </c>
      <c r="G356" s="400">
        <f t="shared" si="227"/>
        <v>45779</v>
      </c>
      <c r="H356" s="400">
        <f t="shared" si="227"/>
        <v>45780</v>
      </c>
      <c r="I356" s="400">
        <f t="shared" si="227"/>
        <v>45781</v>
      </c>
      <c r="J356" s="400">
        <f t="shared" si="227"/>
        <v>45782</v>
      </c>
      <c r="K356" s="193">
        <f t="shared" si="227"/>
        <v>45783</v>
      </c>
      <c r="L356" s="193">
        <f t="shared" si="227"/>
        <v>45784</v>
      </c>
      <c r="M356" s="193">
        <f t="shared" si="227"/>
        <v>45785</v>
      </c>
      <c r="N356" s="193">
        <f t="shared" si="227"/>
        <v>45786</v>
      </c>
      <c r="O356" s="193">
        <f t="shared" si="227"/>
        <v>45787</v>
      </c>
      <c r="P356" s="400">
        <f t="shared" si="227"/>
        <v>45788</v>
      </c>
      <c r="Q356" s="400">
        <f t="shared" si="227"/>
        <v>45789</v>
      </c>
      <c r="R356" s="193">
        <f t="shared" si="227"/>
        <v>45790</v>
      </c>
      <c r="S356" s="193">
        <f t="shared" si="227"/>
        <v>45791</v>
      </c>
      <c r="T356" s="193">
        <f t="shared" si="227"/>
        <v>45792</v>
      </c>
      <c r="U356" s="193">
        <f t="shared" si="227"/>
        <v>45793</v>
      </c>
      <c r="V356" s="193">
        <f t="shared" si="227"/>
        <v>45794</v>
      </c>
      <c r="W356" s="400">
        <f t="shared" si="227"/>
        <v>45795</v>
      </c>
      <c r="X356" s="400">
        <f t="shared" si="227"/>
        <v>45796</v>
      </c>
      <c r="Y356" s="193">
        <f t="shared" si="227"/>
        <v>45797</v>
      </c>
      <c r="Z356" s="193">
        <f t="shared" si="227"/>
        <v>45798</v>
      </c>
      <c r="AA356" s="193">
        <f t="shared" si="227"/>
        <v>45799</v>
      </c>
      <c r="AB356" s="193">
        <f t="shared" si="227"/>
        <v>45800</v>
      </c>
      <c r="AC356" s="193">
        <f t="shared" si="227"/>
        <v>45801</v>
      </c>
      <c r="AD356" s="400">
        <f t="shared" si="227"/>
        <v>45802</v>
      </c>
      <c r="AE356" s="400">
        <f t="shared" si="227"/>
        <v>45803</v>
      </c>
      <c r="AF356" s="193">
        <f t="shared" si="227"/>
        <v>45804</v>
      </c>
      <c r="AG356" s="193">
        <f t="shared" si="227"/>
        <v>45805</v>
      </c>
      <c r="AH356" s="193">
        <f t="shared" si="227"/>
        <v>45806</v>
      </c>
      <c r="AI356" s="193">
        <f t="shared" si="227"/>
        <v>45807</v>
      </c>
      <c r="AJ356" s="193">
        <f t="shared" si="227"/>
        <v>45808</v>
      </c>
      <c r="AK356" s="546" t="s">
        <v>7</v>
      </c>
      <c r="AL356" s="548"/>
      <c r="AM356" s="548" t="s">
        <v>7</v>
      </c>
      <c r="AO356" s="227">
        <v>0</v>
      </c>
      <c r="AP356" s="55" t="str">
        <f t="shared" ref="AP356:AP367" si="228">AP355</f>
        <v>TOTAL</v>
      </c>
      <c r="AQ356" s="58"/>
      <c r="AR356" s="9"/>
      <c r="AT356" s="246" t="s">
        <v>60</v>
      </c>
      <c r="AU356" s="60"/>
      <c r="AV356" s="60"/>
      <c r="AW356" s="60"/>
      <c r="AX356" s="60"/>
    </row>
    <row r="357" spans="1:56" ht="19.5" customHeight="1" thickBot="1">
      <c r="A357" s="1">
        <v>1</v>
      </c>
      <c r="B357" s="4"/>
      <c r="C357" s="543"/>
      <c r="D357" s="544"/>
      <c r="E357" s="545"/>
      <c r="F357" s="401">
        <f t="shared" ref="F357:AJ357" si="229">E357+1</f>
        <v>1</v>
      </c>
      <c r="G357" s="401">
        <f t="shared" si="229"/>
        <v>2</v>
      </c>
      <c r="H357" s="401">
        <f t="shared" si="229"/>
        <v>3</v>
      </c>
      <c r="I357" s="401">
        <f t="shared" si="229"/>
        <v>4</v>
      </c>
      <c r="J357" s="401">
        <f t="shared" si="229"/>
        <v>5</v>
      </c>
      <c r="K357" s="194">
        <f t="shared" si="229"/>
        <v>6</v>
      </c>
      <c r="L357" s="194">
        <f t="shared" si="229"/>
        <v>7</v>
      </c>
      <c r="M357" s="194">
        <f t="shared" si="229"/>
        <v>8</v>
      </c>
      <c r="N357" s="194">
        <f t="shared" si="229"/>
        <v>9</v>
      </c>
      <c r="O357" s="194">
        <f t="shared" si="229"/>
        <v>10</v>
      </c>
      <c r="P357" s="401">
        <f t="shared" si="229"/>
        <v>11</v>
      </c>
      <c r="Q357" s="401">
        <f t="shared" si="229"/>
        <v>12</v>
      </c>
      <c r="R357" s="194">
        <f t="shared" si="229"/>
        <v>13</v>
      </c>
      <c r="S357" s="194">
        <f t="shared" si="229"/>
        <v>14</v>
      </c>
      <c r="T357" s="194">
        <f t="shared" si="229"/>
        <v>15</v>
      </c>
      <c r="U357" s="194">
        <f t="shared" si="229"/>
        <v>16</v>
      </c>
      <c r="V357" s="194">
        <f t="shared" si="229"/>
        <v>17</v>
      </c>
      <c r="W357" s="401">
        <f t="shared" si="229"/>
        <v>18</v>
      </c>
      <c r="X357" s="401">
        <f t="shared" si="229"/>
        <v>19</v>
      </c>
      <c r="Y357" s="194">
        <f t="shared" si="229"/>
        <v>20</v>
      </c>
      <c r="Z357" s="194">
        <f t="shared" si="229"/>
        <v>21</v>
      </c>
      <c r="AA357" s="194">
        <f t="shared" si="229"/>
        <v>22</v>
      </c>
      <c r="AB357" s="194">
        <f t="shared" si="229"/>
        <v>23</v>
      </c>
      <c r="AC357" s="194">
        <f t="shared" si="229"/>
        <v>24</v>
      </c>
      <c r="AD357" s="401">
        <f t="shared" si="229"/>
        <v>25</v>
      </c>
      <c r="AE357" s="401">
        <f t="shared" si="229"/>
        <v>26</v>
      </c>
      <c r="AF357" s="194">
        <f t="shared" si="229"/>
        <v>27</v>
      </c>
      <c r="AG357" s="194">
        <f t="shared" si="229"/>
        <v>28</v>
      </c>
      <c r="AH357" s="194">
        <f t="shared" si="229"/>
        <v>29</v>
      </c>
      <c r="AI357" s="194">
        <f t="shared" si="229"/>
        <v>30</v>
      </c>
      <c r="AJ357" s="194">
        <f t="shared" si="229"/>
        <v>31</v>
      </c>
      <c r="AK357" s="547"/>
      <c r="AL357" s="549"/>
      <c r="AM357" s="549"/>
      <c r="AO357" s="227">
        <v>0</v>
      </c>
      <c r="AP357" s="55" t="str">
        <f t="shared" si="228"/>
        <v>TOTAL</v>
      </c>
      <c r="AQ357" s="3"/>
      <c r="AT357" s="246" t="s">
        <v>60</v>
      </c>
      <c r="AU357" s="60"/>
      <c r="AV357" s="60"/>
      <c r="AW357" s="60"/>
      <c r="AX357" s="60"/>
    </row>
    <row r="358" spans="1:56" ht="19.5" customHeight="1" thickTop="1">
      <c r="A358" s="1">
        <v>1</v>
      </c>
      <c r="B358" s="4"/>
      <c r="C358" s="551" t="s">
        <v>26</v>
      </c>
      <c r="D358" s="552"/>
      <c r="E358" s="203">
        <f t="shared" ref="E358:AM358" si="230">SUMIFS(E5:E355,$C$5:$C$355,$C$358)</f>
        <v>0</v>
      </c>
      <c r="F358" s="402">
        <f t="shared" si="230"/>
        <v>0</v>
      </c>
      <c r="G358" s="402">
        <f t="shared" si="230"/>
        <v>0</v>
      </c>
      <c r="H358" s="402">
        <f t="shared" si="230"/>
        <v>0</v>
      </c>
      <c r="I358" s="402">
        <f t="shared" si="230"/>
        <v>0</v>
      </c>
      <c r="J358" s="402">
        <f t="shared" si="230"/>
        <v>0</v>
      </c>
      <c r="K358" s="195">
        <f t="shared" si="230"/>
        <v>0</v>
      </c>
      <c r="L358" s="195">
        <f t="shared" si="230"/>
        <v>0</v>
      </c>
      <c r="M358" s="195">
        <f t="shared" si="230"/>
        <v>0</v>
      </c>
      <c r="N358" s="195">
        <f t="shared" si="230"/>
        <v>0</v>
      </c>
      <c r="O358" s="195">
        <f t="shared" si="230"/>
        <v>0</v>
      </c>
      <c r="P358" s="402">
        <f t="shared" si="230"/>
        <v>0</v>
      </c>
      <c r="Q358" s="402">
        <f t="shared" si="230"/>
        <v>0</v>
      </c>
      <c r="R358" s="195">
        <f t="shared" si="230"/>
        <v>0</v>
      </c>
      <c r="S358" s="195">
        <f t="shared" si="230"/>
        <v>0</v>
      </c>
      <c r="T358" s="195">
        <f t="shared" si="230"/>
        <v>0</v>
      </c>
      <c r="U358" s="195">
        <f t="shared" si="230"/>
        <v>0</v>
      </c>
      <c r="V358" s="195">
        <f t="shared" si="230"/>
        <v>0</v>
      </c>
      <c r="W358" s="402">
        <f t="shared" si="230"/>
        <v>0</v>
      </c>
      <c r="X358" s="402">
        <f t="shared" si="230"/>
        <v>0</v>
      </c>
      <c r="Y358" s="195">
        <f t="shared" si="230"/>
        <v>0</v>
      </c>
      <c r="Z358" s="195">
        <f t="shared" si="230"/>
        <v>0</v>
      </c>
      <c r="AA358" s="195">
        <f t="shared" si="230"/>
        <v>0</v>
      </c>
      <c r="AB358" s="195">
        <f t="shared" si="230"/>
        <v>0</v>
      </c>
      <c r="AC358" s="195">
        <f t="shared" si="230"/>
        <v>0</v>
      </c>
      <c r="AD358" s="402">
        <f t="shared" si="230"/>
        <v>0</v>
      </c>
      <c r="AE358" s="402">
        <f t="shared" si="230"/>
        <v>0</v>
      </c>
      <c r="AF358" s="195">
        <f t="shared" si="230"/>
        <v>0</v>
      </c>
      <c r="AG358" s="195">
        <f t="shared" si="230"/>
        <v>0</v>
      </c>
      <c r="AH358" s="195">
        <f t="shared" si="230"/>
        <v>0</v>
      </c>
      <c r="AI358" s="195">
        <f t="shared" si="230"/>
        <v>0</v>
      </c>
      <c r="AJ358" s="195">
        <f t="shared" si="230"/>
        <v>0</v>
      </c>
      <c r="AK358" s="202">
        <f t="shared" si="230"/>
        <v>0</v>
      </c>
      <c r="AL358" s="94">
        <f t="shared" si="230"/>
        <v>12378</v>
      </c>
      <c r="AM358" s="94">
        <f t="shared" si="230"/>
        <v>12953</v>
      </c>
      <c r="AO358" s="227">
        <v>0</v>
      </c>
      <c r="AP358" s="55" t="str">
        <f t="shared" si="228"/>
        <v>TOTAL</v>
      </c>
      <c r="AQ358" s="3"/>
      <c r="AT358" s="247" t="s">
        <v>59</v>
      </c>
      <c r="AU358" s="60"/>
      <c r="AV358" s="60"/>
      <c r="AW358" s="60"/>
      <c r="AX358" s="60"/>
    </row>
    <row r="359" spans="1:56" ht="19.5" customHeight="1">
      <c r="A359" s="1">
        <v>1</v>
      </c>
      <c r="B359" s="4"/>
      <c r="C359" s="565" t="s">
        <v>27</v>
      </c>
      <c r="D359" s="566"/>
      <c r="E359" s="447">
        <f t="shared" ref="E359:AK359" si="231">SUMIFS(E4:E354,$C$5:$C$355,$C$359)</f>
        <v>0</v>
      </c>
      <c r="F359" s="448">
        <f t="shared" si="231"/>
        <v>0</v>
      </c>
      <c r="G359" s="448">
        <f t="shared" si="231"/>
        <v>0</v>
      </c>
      <c r="H359" s="448">
        <f t="shared" si="231"/>
        <v>0</v>
      </c>
      <c r="I359" s="448">
        <f t="shared" si="231"/>
        <v>0</v>
      </c>
      <c r="J359" s="448">
        <f t="shared" si="231"/>
        <v>0</v>
      </c>
      <c r="K359" s="449">
        <f t="shared" si="231"/>
        <v>0</v>
      </c>
      <c r="L359" s="449">
        <f t="shared" si="231"/>
        <v>0</v>
      </c>
      <c r="M359" s="449">
        <f t="shared" si="231"/>
        <v>0</v>
      </c>
      <c r="N359" s="449">
        <f t="shared" si="231"/>
        <v>0</v>
      </c>
      <c r="O359" s="449">
        <f t="shared" si="231"/>
        <v>0</v>
      </c>
      <c r="P359" s="448">
        <f t="shared" si="231"/>
        <v>0</v>
      </c>
      <c r="Q359" s="448">
        <f t="shared" si="231"/>
        <v>0</v>
      </c>
      <c r="R359" s="449">
        <f t="shared" si="231"/>
        <v>0</v>
      </c>
      <c r="S359" s="449">
        <f t="shared" si="231"/>
        <v>0</v>
      </c>
      <c r="T359" s="449">
        <f t="shared" si="231"/>
        <v>0</v>
      </c>
      <c r="U359" s="449">
        <f t="shared" si="231"/>
        <v>0</v>
      </c>
      <c r="V359" s="449">
        <f t="shared" si="231"/>
        <v>0</v>
      </c>
      <c r="W359" s="448">
        <f t="shared" si="231"/>
        <v>0</v>
      </c>
      <c r="X359" s="448">
        <f t="shared" si="231"/>
        <v>0</v>
      </c>
      <c r="Y359" s="449">
        <f t="shared" si="231"/>
        <v>0</v>
      </c>
      <c r="Z359" s="449">
        <f t="shared" si="231"/>
        <v>0</v>
      </c>
      <c r="AA359" s="449">
        <f t="shared" si="231"/>
        <v>0</v>
      </c>
      <c r="AB359" s="449">
        <f t="shared" si="231"/>
        <v>0</v>
      </c>
      <c r="AC359" s="449">
        <f t="shared" si="231"/>
        <v>0</v>
      </c>
      <c r="AD359" s="448">
        <f t="shared" si="231"/>
        <v>0</v>
      </c>
      <c r="AE359" s="448">
        <f t="shared" si="231"/>
        <v>0</v>
      </c>
      <c r="AF359" s="449">
        <f t="shared" si="231"/>
        <v>0</v>
      </c>
      <c r="AG359" s="449">
        <f t="shared" si="231"/>
        <v>0</v>
      </c>
      <c r="AH359" s="449">
        <f t="shared" si="231"/>
        <v>0</v>
      </c>
      <c r="AI359" s="449">
        <f t="shared" si="231"/>
        <v>0</v>
      </c>
      <c r="AJ359" s="449">
        <f t="shared" si="231"/>
        <v>0</v>
      </c>
      <c r="AK359" s="450">
        <f t="shared" si="231"/>
        <v>0</v>
      </c>
      <c r="AL359" s="451">
        <f>SUMIFS(AL5:AL355,$C$5:$C$355,$C$359)</f>
        <v>0</v>
      </c>
      <c r="AM359" s="32">
        <f>SUMIFS(AM5:AM355,$C$5:$C$355,$C$359)</f>
        <v>0</v>
      </c>
      <c r="AO359" s="227">
        <v>0</v>
      </c>
      <c r="AP359" s="55" t="str">
        <f t="shared" si="228"/>
        <v>TOTAL</v>
      </c>
      <c r="AQ359" s="3"/>
      <c r="AT359" s="246" t="s">
        <v>60</v>
      </c>
      <c r="AU359" s="60"/>
      <c r="AV359" s="60"/>
      <c r="AW359" s="60"/>
      <c r="AX359" s="60"/>
    </row>
    <row r="360" spans="1:56" ht="19.5" customHeight="1">
      <c r="A360" s="1"/>
      <c r="B360" s="4"/>
      <c r="C360" s="567" t="s">
        <v>28</v>
      </c>
      <c r="D360" s="568"/>
      <c r="E360" s="452"/>
      <c r="F360" s="453">
        <f>'102期6月(ﾒｲﾝ) '!F338</f>
        <v>0</v>
      </c>
      <c r="G360" s="453">
        <f>'102期6月(ﾒｲﾝ) '!G338</f>
        <v>220</v>
      </c>
      <c r="H360" s="453">
        <f>'102期6月(ﾒｲﾝ) '!H338</f>
        <v>420</v>
      </c>
      <c r="I360" s="453">
        <f>'102期6月(ﾒｲﾝ) '!I338</f>
        <v>140</v>
      </c>
      <c r="J360" s="453">
        <f>'102期6月(ﾒｲﾝ) '!J338</f>
        <v>95</v>
      </c>
      <c r="K360" s="454">
        <f>'102期6月(ﾒｲﾝ) '!K338</f>
        <v>370</v>
      </c>
      <c r="L360" s="454">
        <f>'102期6月(ﾒｲﾝ) '!L338</f>
        <v>0</v>
      </c>
      <c r="M360" s="454">
        <f>'102期6月(ﾒｲﾝ) '!M338</f>
        <v>0</v>
      </c>
      <c r="N360" s="454">
        <f>'102期6月(ﾒｲﾝ) '!N338</f>
        <v>275</v>
      </c>
      <c r="O360" s="454">
        <f>'102期6月(ﾒｲﾝ) '!O338</f>
        <v>285</v>
      </c>
      <c r="P360" s="453">
        <f>'102期6月(ﾒｲﾝ) '!P338</f>
        <v>450</v>
      </c>
      <c r="Q360" s="453">
        <f>'102期6月(ﾒｲﾝ) '!Q338</f>
        <v>450</v>
      </c>
      <c r="R360" s="454">
        <f>'102期6月(ﾒｲﾝ) '!R338</f>
        <v>400</v>
      </c>
      <c r="S360" s="454">
        <f>'102期6月(ﾒｲﾝ) '!S338</f>
        <v>0</v>
      </c>
      <c r="T360" s="454">
        <f>'102期6月(ﾒｲﾝ) '!T338</f>
        <v>0</v>
      </c>
      <c r="U360" s="454">
        <f>'102期6月(ﾒｲﾝ) '!U338</f>
        <v>430</v>
      </c>
      <c r="V360" s="454">
        <f>'102期6月(ﾒｲﾝ) '!V338</f>
        <v>450</v>
      </c>
      <c r="W360" s="453">
        <f>'102期6月(ﾒｲﾝ) '!W338</f>
        <v>450</v>
      </c>
      <c r="X360" s="453">
        <f>'102期6月(ﾒｲﾝ) '!X338</f>
        <v>450</v>
      </c>
      <c r="Y360" s="454">
        <f>'102期6月(ﾒｲﾝ) '!Y338</f>
        <v>400</v>
      </c>
      <c r="Z360" s="454">
        <f>'102期6月(ﾒｲﾝ) '!Z338</f>
        <v>0</v>
      </c>
      <c r="AA360" s="454">
        <f>'102期6月(ﾒｲﾝ) '!AA338</f>
        <v>0</v>
      </c>
      <c r="AB360" s="454">
        <f>'102期6月(ﾒｲﾝ) '!AB338</f>
        <v>350</v>
      </c>
      <c r="AC360" s="454">
        <f>'102期6月(ﾒｲﾝ) '!AC338</f>
        <v>440</v>
      </c>
      <c r="AD360" s="453">
        <f>'102期6月(ﾒｲﾝ) '!AD338</f>
        <v>440</v>
      </c>
      <c r="AE360" s="453">
        <f>'102期6月(ﾒｲﾝ) '!AE338</f>
        <v>250</v>
      </c>
      <c r="AF360" s="454">
        <f>'102期6月(ﾒｲﾝ) '!AF338</f>
        <v>460</v>
      </c>
      <c r="AG360" s="454">
        <f>'102期6月(ﾒｲﾝ) '!AG338</f>
        <v>0</v>
      </c>
      <c r="AH360" s="454">
        <f>'102期6月(ﾒｲﾝ) '!AH338</f>
        <v>0</v>
      </c>
      <c r="AI360" s="454">
        <f>'102期6月(ﾒｲﾝ) '!AI338</f>
        <v>760</v>
      </c>
      <c r="AJ360" s="454">
        <f>'102期6月(ﾒｲﾝ) '!AJ338</f>
        <v>0</v>
      </c>
      <c r="AK360" s="455">
        <f>SUM(F360:AJ360)</f>
        <v>7985</v>
      </c>
      <c r="AL360" s="456"/>
      <c r="AM360" s="121"/>
      <c r="AO360" s="227"/>
      <c r="AP360" s="55"/>
      <c r="AQ360" s="3"/>
      <c r="AT360" s="246"/>
      <c r="AU360" s="60"/>
      <c r="AV360" s="60"/>
      <c r="AW360" s="60"/>
      <c r="AX360" s="60"/>
    </row>
    <row r="361" spans="1:56" ht="19.5" customHeight="1">
      <c r="A361" s="1"/>
      <c r="B361" s="4"/>
      <c r="C361" s="561" t="s">
        <v>19</v>
      </c>
      <c r="D361" s="562"/>
      <c r="E361" s="457"/>
      <c r="F361" s="458">
        <f>'102期6月(ﾒｲﾝ) '!F339</f>
        <v>0</v>
      </c>
      <c r="G361" s="458">
        <f>'102期6月(ﾒｲﾝ) '!G339</f>
        <v>200</v>
      </c>
      <c r="H361" s="458">
        <f>'102期6月(ﾒｲﾝ) '!H339</f>
        <v>387</v>
      </c>
      <c r="I361" s="458">
        <f>'102期6月(ﾒｲﾝ) '!I339</f>
        <v>122</v>
      </c>
      <c r="J361" s="458">
        <f>'102期6月(ﾒｲﾝ) '!J339</f>
        <v>86</v>
      </c>
      <c r="K361" s="459">
        <f>'102期6月(ﾒｲﾝ) '!K339</f>
        <v>340</v>
      </c>
      <c r="L361" s="459">
        <f>'102期6月(ﾒｲﾝ) '!L339</f>
        <v>0</v>
      </c>
      <c r="M361" s="459">
        <f>'102期6月(ﾒｲﾝ) '!M339</f>
        <v>0</v>
      </c>
      <c r="N361" s="459">
        <f>'102期6月(ﾒｲﾝ) '!N339</f>
        <v>254</v>
      </c>
      <c r="O361" s="459">
        <f>'102期6月(ﾒｲﾝ) '!O339</f>
        <v>272</v>
      </c>
      <c r="P361" s="458">
        <f>'102期6月(ﾒｲﾝ) '!P339</f>
        <v>427</v>
      </c>
      <c r="Q361" s="458">
        <f>'102期6月(ﾒｲﾝ) '!Q339</f>
        <v>427</v>
      </c>
      <c r="R361" s="459">
        <f>'102期6月(ﾒｲﾝ) '!R339</f>
        <v>380</v>
      </c>
      <c r="S361" s="459">
        <f>'102期6月(ﾒｲﾝ) '!S339</f>
        <v>0</v>
      </c>
      <c r="T361" s="459">
        <f>'102期6月(ﾒｲﾝ) '!T339</f>
        <v>0</v>
      </c>
      <c r="U361" s="459">
        <f>'102期6月(ﾒｲﾝ) '!U339</f>
        <v>408</v>
      </c>
      <c r="V361" s="459">
        <f>'102期6月(ﾒｲﾝ) '!V339</f>
        <v>427</v>
      </c>
      <c r="W361" s="458">
        <f>'102期6月(ﾒｲﾝ) '!W339</f>
        <v>427</v>
      </c>
      <c r="X361" s="458">
        <f>'102期6月(ﾒｲﾝ) '!X339</f>
        <v>427</v>
      </c>
      <c r="Y361" s="459">
        <f>'102期6月(ﾒｲﾝ) '!Y339</f>
        <v>380</v>
      </c>
      <c r="Z361" s="459">
        <f>'102期6月(ﾒｲﾝ) '!Z339</f>
        <v>0</v>
      </c>
      <c r="AA361" s="459">
        <f>'102期6月(ﾒｲﾝ) '!AA339</f>
        <v>0</v>
      </c>
      <c r="AB361" s="459">
        <f>'102期6月(ﾒｲﾝ) '!AB339</f>
        <v>300</v>
      </c>
      <c r="AC361" s="459">
        <f>'102期6月(ﾒｲﾝ) '!AC339</f>
        <v>386</v>
      </c>
      <c r="AD361" s="458">
        <f>'102期6月(ﾒｲﾝ) '!AD339</f>
        <v>386</v>
      </c>
      <c r="AE361" s="458">
        <f>'102期6月(ﾒｲﾝ) '!AE339</f>
        <v>230</v>
      </c>
      <c r="AF361" s="459">
        <f>'102期6月(ﾒｲﾝ) '!AF339</f>
        <v>423</v>
      </c>
      <c r="AG361" s="459">
        <f>'102期6月(ﾒｲﾝ) '!AG339</f>
        <v>0</v>
      </c>
      <c r="AH361" s="459">
        <f>'102期6月(ﾒｲﾝ) '!AH339</f>
        <v>0</v>
      </c>
      <c r="AI361" s="459">
        <f>'102期6月(ﾒｲﾝ) '!AI339</f>
        <v>699</v>
      </c>
      <c r="AJ361" s="459">
        <f>'102期6月(ﾒｲﾝ) '!AJ339</f>
        <v>0</v>
      </c>
      <c r="AK361" s="460">
        <f>SUM(F361:AJ361)</f>
        <v>7388</v>
      </c>
      <c r="AL361" s="461"/>
      <c r="AM361" s="121"/>
      <c r="AO361" s="227"/>
      <c r="AP361" s="55"/>
      <c r="AQ361" s="3"/>
      <c r="AT361" s="246"/>
      <c r="AU361" s="60"/>
      <c r="AV361" s="60"/>
      <c r="AW361" s="60"/>
      <c r="AX361" s="60"/>
    </row>
    <row r="362" spans="1:56" ht="18.75" customHeight="1">
      <c r="A362" s="1">
        <v>1</v>
      </c>
      <c r="B362" s="4"/>
      <c r="C362" s="567" t="s">
        <v>159</v>
      </c>
      <c r="D362" s="568"/>
      <c r="E362" s="462"/>
      <c r="F362" s="453">
        <f t="shared" ref="F362:AM362" si="232">SUMIFS(F5:F355,$C$5:$C$355,$C$362)</f>
        <v>0</v>
      </c>
      <c r="G362" s="453">
        <f t="shared" si="232"/>
        <v>0</v>
      </c>
      <c r="H362" s="453">
        <f t="shared" si="232"/>
        <v>0</v>
      </c>
      <c r="I362" s="453">
        <f t="shared" si="232"/>
        <v>0</v>
      </c>
      <c r="J362" s="453">
        <f t="shared" si="232"/>
        <v>0</v>
      </c>
      <c r="K362" s="454">
        <f t="shared" si="232"/>
        <v>0</v>
      </c>
      <c r="L362" s="454">
        <f t="shared" si="232"/>
        <v>0</v>
      </c>
      <c r="M362" s="454">
        <f t="shared" si="232"/>
        <v>0</v>
      </c>
      <c r="N362" s="454">
        <f t="shared" si="232"/>
        <v>0</v>
      </c>
      <c r="O362" s="454">
        <f t="shared" si="232"/>
        <v>0</v>
      </c>
      <c r="P362" s="453">
        <f t="shared" si="232"/>
        <v>0</v>
      </c>
      <c r="Q362" s="453">
        <f t="shared" si="232"/>
        <v>0</v>
      </c>
      <c r="R362" s="454">
        <f t="shared" si="232"/>
        <v>0</v>
      </c>
      <c r="S362" s="454">
        <f t="shared" si="232"/>
        <v>0</v>
      </c>
      <c r="T362" s="454">
        <f t="shared" si="232"/>
        <v>0</v>
      </c>
      <c r="U362" s="454">
        <f t="shared" si="232"/>
        <v>0</v>
      </c>
      <c r="V362" s="454">
        <f t="shared" si="232"/>
        <v>0</v>
      </c>
      <c r="W362" s="453">
        <f t="shared" si="232"/>
        <v>0</v>
      </c>
      <c r="X362" s="453">
        <f t="shared" si="232"/>
        <v>0</v>
      </c>
      <c r="Y362" s="454">
        <f t="shared" si="232"/>
        <v>0</v>
      </c>
      <c r="Z362" s="454">
        <f t="shared" si="232"/>
        <v>0</v>
      </c>
      <c r="AA362" s="454">
        <f t="shared" si="232"/>
        <v>0</v>
      </c>
      <c r="AB362" s="454">
        <f t="shared" si="232"/>
        <v>0</v>
      </c>
      <c r="AC362" s="454">
        <f t="shared" si="232"/>
        <v>0</v>
      </c>
      <c r="AD362" s="453">
        <f t="shared" si="232"/>
        <v>0</v>
      </c>
      <c r="AE362" s="453">
        <f t="shared" si="232"/>
        <v>0</v>
      </c>
      <c r="AF362" s="454">
        <f t="shared" si="232"/>
        <v>0</v>
      </c>
      <c r="AG362" s="454">
        <f t="shared" si="232"/>
        <v>0</v>
      </c>
      <c r="AH362" s="454">
        <f t="shared" si="232"/>
        <v>0</v>
      </c>
      <c r="AI362" s="454">
        <f t="shared" si="232"/>
        <v>0</v>
      </c>
      <c r="AJ362" s="454">
        <f t="shared" si="232"/>
        <v>0</v>
      </c>
      <c r="AK362" s="455">
        <f>SUM(F362:AJ362)</f>
        <v>0</v>
      </c>
      <c r="AL362" s="456">
        <f t="shared" si="232"/>
        <v>0</v>
      </c>
      <c r="AM362" s="121">
        <f t="shared" si="232"/>
        <v>0</v>
      </c>
      <c r="AO362" s="227">
        <v>0</v>
      </c>
      <c r="AP362" s="55" t="str">
        <f>AP359</f>
        <v>TOTAL</v>
      </c>
      <c r="AQ362" s="3"/>
      <c r="AT362" s="248" t="s">
        <v>61</v>
      </c>
      <c r="AU362" s="60"/>
      <c r="AV362" s="60"/>
      <c r="AW362" s="60"/>
      <c r="AX362" s="60"/>
    </row>
    <row r="363" spans="1:56" ht="18.75" customHeight="1">
      <c r="A363" s="1">
        <v>1</v>
      </c>
      <c r="B363" s="4"/>
      <c r="C363" s="561" t="s">
        <v>156</v>
      </c>
      <c r="D363" s="562"/>
      <c r="E363" s="463"/>
      <c r="F363" s="403">
        <f t="shared" ref="F363:AM363" si="233">SUMIFS(F5:F355,$C$5:$C$355,$C$363)</f>
        <v>0</v>
      </c>
      <c r="G363" s="403">
        <f t="shared" si="233"/>
        <v>0</v>
      </c>
      <c r="H363" s="403">
        <f t="shared" si="233"/>
        <v>0</v>
      </c>
      <c r="I363" s="403">
        <f t="shared" si="233"/>
        <v>0</v>
      </c>
      <c r="J363" s="403">
        <f t="shared" si="233"/>
        <v>0</v>
      </c>
      <c r="K363" s="464">
        <f t="shared" si="233"/>
        <v>0</v>
      </c>
      <c r="L363" s="464">
        <f t="shared" si="233"/>
        <v>0</v>
      </c>
      <c r="M363" s="464">
        <f t="shared" si="233"/>
        <v>0</v>
      </c>
      <c r="N363" s="464">
        <f t="shared" si="233"/>
        <v>0</v>
      </c>
      <c r="O363" s="464">
        <f t="shared" si="233"/>
        <v>0</v>
      </c>
      <c r="P363" s="403">
        <f t="shared" si="233"/>
        <v>0</v>
      </c>
      <c r="Q363" s="403">
        <f t="shared" si="233"/>
        <v>0</v>
      </c>
      <c r="R363" s="464">
        <f t="shared" si="233"/>
        <v>0</v>
      </c>
      <c r="S363" s="464">
        <f t="shared" si="233"/>
        <v>0</v>
      </c>
      <c r="T363" s="464">
        <f t="shared" si="233"/>
        <v>0</v>
      </c>
      <c r="U363" s="464">
        <f t="shared" si="233"/>
        <v>0</v>
      </c>
      <c r="V363" s="464">
        <f t="shared" si="233"/>
        <v>0</v>
      </c>
      <c r="W363" s="403">
        <f t="shared" si="233"/>
        <v>0</v>
      </c>
      <c r="X363" s="403">
        <f t="shared" si="233"/>
        <v>0</v>
      </c>
      <c r="Y363" s="464">
        <f t="shared" si="233"/>
        <v>0</v>
      </c>
      <c r="Z363" s="464">
        <f t="shared" si="233"/>
        <v>0</v>
      </c>
      <c r="AA363" s="464">
        <f t="shared" si="233"/>
        <v>0</v>
      </c>
      <c r="AB363" s="464">
        <f t="shared" si="233"/>
        <v>0</v>
      </c>
      <c r="AC363" s="464">
        <f t="shared" si="233"/>
        <v>0</v>
      </c>
      <c r="AD363" s="403">
        <f t="shared" si="233"/>
        <v>0</v>
      </c>
      <c r="AE363" s="403">
        <f t="shared" si="233"/>
        <v>0</v>
      </c>
      <c r="AF363" s="464">
        <f t="shared" si="233"/>
        <v>0</v>
      </c>
      <c r="AG363" s="464">
        <f t="shared" si="233"/>
        <v>0</v>
      </c>
      <c r="AH363" s="464">
        <f t="shared" si="233"/>
        <v>0</v>
      </c>
      <c r="AI363" s="464">
        <f t="shared" si="233"/>
        <v>0</v>
      </c>
      <c r="AJ363" s="464">
        <f t="shared" si="233"/>
        <v>0</v>
      </c>
      <c r="AK363" s="460">
        <f>SUM(F363:AJ363)</f>
        <v>0</v>
      </c>
      <c r="AL363" s="465">
        <f t="shared" si="233"/>
        <v>10191</v>
      </c>
      <c r="AM363" s="213">
        <f t="shared" si="233"/>
        <v>10486</v>
      </c>
      <c r="AO363" s="227">
        <v>0</v>
      </c>
      <c r="AP363" s="55" t="str">
        <f t="shared" si="228"/>
        <v>TOTAL</v>
      </c>
      <c r="AQ363" s="3"/>
      <c r="AT363" s="248" t="s">
        <v>61</v>
      </c>
      <c r="AU363" s="60"/>
      <c r="AV363" s="60"/>
      <c r="AW363" s="60"/>
      <c r="AX363" s="60"/>
      <c r="AY363" s="124">
        <f>SUM(AY31:AY362)</f>
        <v>10347</v>
      </c>
      <c r="AZ363" s="124">
        <f>SUM(AZ31:AZ362)</f>
        <v>10829</v>
      </c>
    </row>
    <row r="364" spans="1:56" ht="18.75" customHeight="1">
      <c r="A364" s="1"/>
      <c r="B364" s="4"/>
      <c r="C364" s="569" t="s">
        <v>160</v>
      </c>
      <c r="D364" s="570"/>
      <c r="E364" s="466"/>
      <c r="F364" s="467">
        <f t="shared" ref="F364:AJ365" si="234">F362-F360</f>
        <v>0</v>
      </c>
      <c r="G364" s="467">
        <f t="shared" si="234"/>
        <v>-220</v>
      </c>
      <c r="H364" s="467">
        <f t="shared" si="234"/>
        <v>-420</v>
      </c>
      <c r="I364" s="467">
        <f t="shared" si="234"/>
        <v>-140</v>
      </c>
      <c r="J364" s="467">
        <f t="shared" si="234"/>
        <v>-95</v>
      </c>
      <c r="K364" s="468">
        <f t="shared" si="234"/>
        <v>-370</v>
      </c>
      <c r="L364" s="468">
        <f t="shared" si="234"/>
        <v>0</v>
      </c>
      <c r="M364" s="468">
        <f t="shared" si="234"/>
        <v>0</v>
      </c>
      <c r="N364" s="468">
        <f t="shared" si="234"/>
        <v>-275</v>
      </c>
      <c r="O364" s="468">
        <f t="shared" si="234"/>
        <v>-285</v>
      </c>
      <c r="P364" s="467">
        <f t="shared" si="234"/>
        <v>-450</v>
      </c>
      <c r="Q364" s="467">
        <f t="shared" si="234"/>
        <v>-450</v>
      </c>
      <c r="R364" s="468">
        <f t="shared" si="234"/>
        <v>-400</v>
      </c>
      <c r="S364" s="468">
        <f t="shared" si="234"/>
        <v>0</v>
      </c>
      <c r="T364" s="468">
        <f t="shared" si="234"/>
        <v>0</v>
      </c>
      <c r="U364" s="468">
        <f t="shared" si="234"/>
        <v>-430</v>
      </c>
      <c r="V364" s="468">
        <f t="shared" si="234"/>
        <v>-450</v>
      </c>
      <c r="W364" s="467">
        <f t="shared" si="234"/>
        <v>-450</v>
      </c>
      <c r="X364" s="467">
        <f t="shared" si="234"/>
        <v>-450</v>
      </c>
      <c r="Y364" s="468">
        <f t="shared" si="234"/>
        <v>-400</v>
      </c>
      <c r="Z364" s="468">
        <f t="shared" si="234"/>
        <v>0</v>
      </c>
      <c r="AA364" s="468">
        <f t="shared" si="234"/>
        <v>0</v>
      </c>
      <c r="AB364" s="468">
        <f t="shared" si="234"/>
        <v>-350</v>
      </c>
      <c r="AC364" s="468">
        <f t="shared" si="234"/>
        <v>-440</v>
      </c>
      <c r="AD364" s="467">
        <f t="shared" si="234"/>
        <v>-440</v>
      </c>
      <c r="AE364" s="467">
        <f t="shared" si="234"/>
        <v>-250</v>
      </c>
      <c r="AF364" s="468">
        <f t="shared" si="234"/>
        <v>-460</v>
      </c>
      <c r="AG364" s="468">
        <f t="shared" si="234"/>
        <v>0</v>
      </c>
      <c r="AH364" s="468">
        <f t="shared" si="234"/>
        <v>0</v>
      </c>
      <c r="AI364" s="468">
        <f t="shared" si="234"/>
        <v>-760</v>
      </c>
      <c r="AJ364" s="468">
        <f t="shared" si="234"/>
        <v>0</v>
      </c>
      <c r="AK364" s="469">
        <f>AK362-AK360</f>
        <v>-7985</v>
      </c>
      <c r="AL364" s="470"/>
      <c r="AM364" s="471"/>
      <c r="AO364" s="227"/>
      <c r="AP364" s="55"/>
      <c r="AQ364" s="3"/>
      <c r="AT364" s="248"/>
      <c r="AU364" s="60"/>
      <c r="AV364" s="60"/>
      <c r="AW364" s="60"/>
      <c r="AX364" s="60"/>
      <c r="AY364" s="124"/>
      <c r="AZ364" s="124"/>
    </row>
    <row r="365" spans="1:56" ht="18.75" customHeight="1">
      <c r="A365" s="1"/>
      <c r="B365" s="4"/>
      <c r="C365" s="571" t="s">
        <v>161</v>
      </c>
      <c r="D365" s="572"/>
      <c r="E365" s="472"/>
      <c r="F365" s="473">
        <f t="shared" si="234"/>
        <v>0</v>
      </c>
      <c r="G365" s="473">
        <f t="shared" si="234"/>
        <v>-200</v>
      </c>
      <c r="H365" s="473">
        <f t="shared" si="234"/>
        <v>-387</v>
      </c>
      <c r="I365" s="473">
        <f t="shared" si="234"/>
        <v>-122</v>
      </c>
      <c r="J365" s="473">
        <f t="shared" si="234"/>
        <v>-86</v>
      </c>
      <c r="K365" s="474">
        <f t="shared" si="234"/>
        <v>-340</v>
      </c>
      <c r="L365" s="474">
        <f t="shared" si="234"/>
        <v>0</v>
      </c>
      <c r="M365" s="474">
        <f t="shared" si="234"/>
        <v>0</v>
      </c>
      <c r="N365" s="474">
        <f t="shared" si="234"/>
        <v>-254</v>
      </c>
      <c r="O365" s="474">
        <f t="shared" si="234"/>
        <v>-272</v>
      </c>
      <c r="P365" s="473">
        <f t="shared" si="234"/>
        <v>-427</v>
      </c>
      <c r="Q365" s="473">
        <f t="shared" si="234"/>
        <v>-427</v>
      </c>
      <c r="R365" s="474">
        <f t="shared" si="234"/>
        <v>-380</v>
      </c>
      <c r="S365" s="474">
        <f t="shared" si="234"/>
        <v>0</v>
      </c>
      <c r="T365" s="474">
        <f t="shared" si="234"/>
        <v>0</v>
      </c>
      <c r="U365" s="474">
        <f t="shared" si="234"/>
        <v>-408</v>
      </c>
      <c r="V365" s="474">
        <f t="shared" si="234"/>
        <v>-427</v>
      </c>
      <c r="W365" s="473">
        <f t="shared" si="234"/>
        <v>-427</v>
      </c>
      <c r="X365" s="473">
        <f t="shared" si="234"/>
        <v>-427</v>
      </c>
      <c r="Y365" s="474">
        <f t="shared" si="234"/>
        <v>-380</v>
      </c>
      <c r="Z365" s="474">
        <f t="shared" si="234"/>
        <v>0</v>
      </c>
      <c r="AA365" s="474">
        <f t="shared" si="234"/>
        <v>0</v>
      </c>
      <c r="AB365" s="474">
        <f t="shared" si="234"/>
        <v>-300</v>
      </c>
      <c r="AC365" s="474">
        <f t="shared" si="234"/>
        <v>-386</v>
      </c>
      <c r="AD365" s="473">
        <f t="shared" si="234"/>
        <v>-386</v>
      </c>
      <c r="AE365" s="473">
        <f t="shared" si="234"/>
        <v>-230</v>
      </c>
      <c r="AF365" s="474">
        <f t="shared" si="234"/>
        <v>-423</v>
      </c>
      <c r="AG365" s="474">
        <f t="shared" si="234"/>
        <v>0</v>
      </c>
      <c r="AH365" s="474">
        <f t="shared" si="234"/>
        <v>0</v>
      </c>
      <c r="AI365" s="474">
        <f t="shared" si="234"/>
        <v>-699</v>
      </c>
      <c r="AJ365" s="474">
        <f t="shared" si="234"/>
        <v>0</v>
      </c>
      <c r="AK365" s="475">
        <f>AK363-AK361</f>
        <v>-7388</v>
      </c>
      <c r="AL365" s="476"/>
      <c r="AM365" s="471"/>
      <c r="AO365" s="227"/>
      <c r="AP365" s="55"/>
      <c r="AQ365" s="3"/>
      <c r="AT365" s="248"/>
      <c r="AU365" s="60"/>
      <c r="AV365" s="60"/>
      <c r="AW365" s="60"/>
      <c r="AX365" s="60"/>
      <c r="AY365" s="124"/>
      <c r="AZ365" s="124"/>
    </row>
    <row r="366" spans="1:56" ht="18.75" customHeight="1">
      <c r="A366" s="1">
        <v>1</v>
      </c>
      <c r="B366" s="4"/>
      <c r="C366" s="573" t="s">
        <v>29</v>
      </c>
      <c r="D366" s="574"/>
      <c r="E366" s="477"/>
      <c r="F366" s="257">
        <f t="shared" ref="F366:AK366" si="235">F12+F26+F41+F56+F71+F244+F259+F274+F287+F317+F335+F350</f>
        <v>0</v>
      </c>
      <c r="G366" s="257">
        <f t="shared" si="235"/>
        <v>40</v>
      </c>
      <c r="H366" s="257">
        <f t="shared" si="235"/>
        <v>40</v>
      </c>
      <c r="I366" s="257">
        <f t="shared" si="235"/>
        <v>42</v>
      </c>
      <c r="J366" s="257">
        <f t="shared" si="235"/>
        <v>80</v>
      </c>
      <c r="K366" s="178">
        <f t="shared" si="235"/>
        <v>0</v>
      </c>
      <c r="L366" s="178">
        <f t="shared" si="235"/>
        <v>0</v>
      </c>
      <c r="M366" s="178">
        <f t="shared" si="235"/>
        <v>45</v>
      </c>
      <c r="N366" s="178">
        <f t="shared" si="235"/>
        <v>45</v>
      </c>
      <c r="O366" s="178">
        <f t="shared" si="235"/>
        <v>0</v>
      </c>
      <c r="P366" s="257">
        <f t="shared" si="235"/>
        <v>0</v>
      </c>
      <c r="Q366" s="257">
        <f t="shared" si="235"/>
        <v>0</v>
      </c>
      <c r="R366" s="178">
        <f t="shared" si="235"/>
        <v>0</v>
      </c>
      <c r="S366" s="178">
        <f t="shared" si="235"/>
        <v>40</v>
      </c>
      <c r="T366" s="178">
        <f t="shared" si="235"/>
        <v>40</v>
      </c>
      <c r="U366" s="178">
        <f t="shared" si="235"/>
        <v>43</v>
      </c>
      <c r="V366" s="178">
        <f t="shared" si="235"/>
        <v>0</v>
      </c>
      <c r="W366" s="257">
        <f t="shared" si="235"/>
        <v>0</v>
      </c>
      <c r="X366" s="257">
        <f t="shared" si="235"/>
        <v>40</v>
      </c>
      <c r="Y366" s="178">
        <f t="shared" si="235"/>
        <v>70</v>
      </c>
      <c r="Z366" s="178">
        <f t="shared" si="235"/>
        <v>41</v>
      </c>
      <c r="AA366" s="178">
        <f t="shared" si="235"/>
        <v>49</v>
      </c>
      <c r="AB366" s="178">
        <f t="shared" si="235"/>
        <v>0</v>
      </c>
      <c r="AC366" s="178">
        <f t="shared" si="235"/>
        <v>0</v>
      </c>
      <c r="AD366" s="257">
        <f t="shared" si="235"/>
        <v>0</v>
      </c>
      <c r="AE366" s="257">
        <f t="shared" si="235"/>
        <v>59</v>
      </c>
      <c r="AF366" s="178">
        <f t="shared" si="235"/>
        <v>40</v>
      </c>
      <c r="AG366" s="178">
        <f t="shared" si="235"/>
        <v>61</v>
      </c>
      <c r="AH366" s="178">
        <f t="shared" si="235"/>
        <v>65</v>
      </c>
      <c r="AI366" s="178">
        <f t="shared" si="235"/>
        <v>0</v>
      </c>
      <c r="AJ366" s="178">
        <f t="shared" si="235"/>
        <v>0</v>
      </c>
      <c r="AK366" s="478">
        <f t="shared" si="235"/>
        <v>840</v>
      </c>
      <c r="AL366" s="116">
        <f>SUMIFS(AL5:AL355,$C$5:$C$355,$C$366)</f>
        <v>0</v>
      </c>
      <c r="AM366" s="76">
        <f>SUMIFS(AM5:AM355,$C$5:$C$355,$C$366)</f>
        <v>0</v>
      </c>
      <c r="AO366" s="227">
        <v>0</v>
      </c>
      <c r="AP366" s="55" t="str">
        <f>AP363</f>
        <v>TOTAL</v>
      </c>
      <c r="AQ366" s="3"/>
      <c r="AT366" s="63" t="s">
        <v>62</v>
      </c>
      <c r="AU366" s="60"/>
      <c r="AV366" s="60"/>
      <c r="AW366" s="60"/>
      <c r="AX366" s="60"/>
    </row>
    <row r="367" spans="1:56" ht="18.75" customHeight="1">
      <c r="A367" s="1">
        <v>1</v>
      </c>
      <c r="B367" s="4"/>
      <c r="C367" s="559" t="s">
        <v>126</v>
      </c>
      <c r="D367" s="560"/>
      <c r="E367" s="336">
        <f t="shared" ref="E367:AJ367" si="236">E17+E30+E45+E60+E263+E278+E291+E321+E339+E354+E306+E248+E233+E75</f>
        <v>14826</v>
      </c>
      <c r="F367" s="403">
        <f t="shared" si="236"/>
        <v>14826</v>
      </c>
      <c r="G367" s="403">
        <f t="shared" si="236"/>
        <v>14725</v>
      </c>
      <c r="H367" s="403">
        <f t="shared" si="236"/>
        <v>14685</v>
      </c>
      <c r="I367" s="403">
        <f t="shared" si="236"/>
        <v>14643</v>
      </c>
      <c r="J367" s="403">
        <f t="shared" si="236"/>
        <v>14563</v>
      </c>
      <c r="K367" s="336">
        <f t="shared" si="236"/>
        <v>14563</v>
      </c>
      <c r="L367" s="336">
        <f t="shared" si="236"/>
        <v>14563</v>
      </c>
      <c r="M367" s="336">
        <f t="shared" si="236"/>
        <v>14518</v>
      </c>
      <c r="N367" s="336">
        <f t="shared" si="236"/>
        <v>14473</v>
      </c>
      <c r="O367" s="336">
        <f t="shared" si="236"/>
        <v>14473</v>
      </c>
      <c r="P367" s="403">
        <f t="shared" si="236"/>
        <v>14473</v>
      </c>
      <c r="Q367" s="403">
        <f t="shared" si="236"/>
        <v>14473</v>
      </c>
      <c r="R367" s="336">
        <f t="shared" si="236"/>
        <v>14473</v>
      </c>
      <c r="S367" s="336">
        <f t="shared" si="236"/>
        <v>14433</v>
      </c>
      <c r="T367" s="336">
        <f t="shared" si="236"/>
        <v>14393</v>
      </c>
      <c r="U367" s="336">
        <f t="shared" si="236"/>
        <v>14350</v>
      </c>
      <c r="V367" s="336">
        <f t="shared" si="236"/>
        <v>14350</v>
      </c>
      <c r="W367" s="403">
        <f t="shared" si="236"/>
        <v>14350</v>
      </c>
      <c r="X367" s="403">
        <f t="shared" si="236"/>
        <v>14310</v>
      </c>
      <c r="Y367" s="336">
        <f t="shared" si="236"/>
        <v>14240</v>
      </c>
      <c r="Z367" s="336">
        <f t="shared" si="236"/>
        <v>14199</v>
      </c>
      <c r="AA367" s="336">
        <f t="shared" si="236"/>
        <v>14150</v>
      </c>
      <c r="AB367" s="336">
        <f t="shared" si="236"/>
        <v>14150</v>
      </c>
      <c r="AC367" s="336">
        <f t="shared" si="236"/>
        <v>14150</v>
      </c>
      <c r="AD367" s="403">
        <f t="shared" si="236"/>
        <v>14150</v>
      </c>
      <c r="AE367" s="403">
        <f t="shared" si="236"/>
        <v>14091</v>
      </c>
      <c r="AF367" s="336">
        <f t="shared" si="236"/>
        <v>14051</v>
      </c>
      <c r="AG367" s="336">
        <f t="shared" si="236"/>
        <v>13990</v>
      </c>
      <c r="AH367" s="336">
        <f t="shared" si="236"/>
        <v>13925</v>
      </c>
      <c r="AI367" s="336">
        <f t="shared" si="236"/>
        <v>13925</v>
      </c>
      <c r="AJ367" s="336">
        <f t="shared" si="236"/>
        <v>13925</v>
      </c>
      <c r="AK367" s="226">
        <f>+AJ17+AJ30+AJ45+AJ60+AJ263+AJ278+AJ291+AJ321+AJ339+AJ354</f>
        <v>3735</v>
      </c>
      <c r="AL367" s="245">
        <f>SUMIFS(AL5:AL355,$C$5:$C$355,$C$367)</f>
        <v>0</v>
      </c>
      <c r="AM367" s="33">
        <f>SUMIFS(AM5:AM355,$C$5:$C$355,$C$367)</f>
        <v>0</v>
      </c>
      <c r="AO367" s="227">
        <v>0</v>
      </c>
      <c r="AP367" s="55" t="str">
        <f t="shared" si="228"/>
        <v>TOTAL</v>
      </c>
      <c r="AQ367" s="3"/>
      <c r="AT367" s="246" t="s">
        <v>60</v>
      </c>
      <c r="AU367" s="60"/>
      <c r="AV367" s="60"/>
      <c r="AW367" s="60"/>
      <c r="AX367" s="60"/>
    </row>
    <row r="368" spans="1:56" ht="19">
      <c r="A368" s="1"/>
      <c r="B368" s="4"/>
      <c r="C368" s="139"/>
      <c r="D368" s="139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P368" s="55"/>
      <c r="AQ368" s="3"/>
      <c r="AT368" s="232"/>
      <c r="AU368" s="60"/>
      <c r="AV368" s="60"/>
      <c r="AW368" s="60"/>
      <c r="AX368" s="233" t="s">
        <v>108</v>
      </c>
      <c r="AY368" s="124">
        <f>AY363-AY397</f>
        <v>0</v>
      </c>
      <c r="AZ368" s="124">
        <f>AZ363-AZ397</f>
        <v>0</v>
      </c>
    </row>
    <row r="369" spans="1:58" ht="19">
      <c r="A369" s="1"/>
      <c r="B369" s="4"/>
      <c r="C369" s="139"/>
      <c r="D369" s="139"/>
      <c r="E369" s="479" t="s">
        <v>162</v>
      </c>
      <c r="F369" s="479">
        <f>F364</f>
        <v>0</v>
      </c>
      <c r="G369" s="480">
        <f>F364+G364</f>
        <v>-220</v>
      </c>
      <c r="H369" s="480">
        <f t="shared" ref="H369:AJ370" si="237">G369+H364</f>
        <v>-640</v>
      </c>
      <c r="I369" s="480">
        <f t="shared" si="237"/>
        <v>-780</v>
      </c>
      <c r="J369" s="480">
        <f t="shared" si="237"/>
        <v>-875</v>
      </c>
      <c r="K369" s="480">
        <f t="shared" si="237"/>
        <v>-1245</v>
      </c>
      <c r="L369" s="480">
        <f t="shared" si="237"/>
        <v>-1245</v>
      </c>
      <c r="M369" s="480">
        <f t="shared" si="237"/>
        <v>-1245</v>
      </c>
      <c r="N369" s="480">
        <f t="shared" si="237"/>
        <v>-1520</v>
      </c>
      <c r="O369" s="480">
        <f t="shared" si="237"/>
        <v>-1805</v>
      </c>
      <c r="P369" s="480">
        <f t="shared" si="237"/>
        <v>-2255</v>
      </c>
      <c r="Q369" s="480">
        <f t="shared" si="237"/>
        <v>-2705</v>
      </c>
      <c r="R369" s="480">
        <f t="shared" si="237"/>
        <v>-3105</v>
      </c>
      <c r="S369" s="480">
        <f t="shared" si="237"/>
        <v>-3105</v>
      </c>
      <c r="T369" s="480">
        <f t="shared" si="237"/>
        <v>-3105</v>
      </c>
      <c r="U369" s="480">
        <f t="shared" si="237"/>
        <v>-3535</v>
      </c>
      <c r="V369" s="480">
        <f t="shared" si="237"/>
        <v>-3985</v>
      </c>
      <c r="W369" s="480">
        <f t="shared" si="237"/>
        <v>-4435</v>
      </c>
      <c r="X369" s="480">
        <f t="shared" si="237"/>
        <v>-4885</v>
      </c>
      <c r="Y369" s="480">
        <f t="shared" si="237"/>
        <v>-5285</v>
      </c>
      <c r="Z369" s="480">
        <f t="shared" si="237"/>
        <v>-5285</v>
      </c>
      <c r="AA369" s="480">
        <f t="shared" si="237"/>
        <v>-5285</v>
      </c>
      <c r="AB369" s="480">
        <f t="shared" si="237"/>
        <v>-5635</v>
      </c>
      <c r="AC369" s="480">
        <f t="shared" si="237"/>
        <v>-6075</v>
      </c>
      <c r="AD369" s="480">
        <f t="shared" si="237"/>
        <v>-6515</v>
      </c>
      <c r="AE369" s="480">
        <f t="shared" si="237"/>
        <v>-6765</v>
      </c>
      <c r="AF369" s="480">
        <f t="shared" si="237"/>
        <v>-7225</v>
      </c>
      <c r="AG369" s="480">
        <f t="shared" si="237"/>
        <v>-7225</v>
      </c>
      <c r="AH369" s="480">
        <f t="shared" si="237"/>
        <v>-7225</v>
      </c>
      <c r="AI369" s="480">
        <f t="shared" si="237"/>
        <v>-7985</v>
      </c>
      <c r="AJ369" s="480">
        <f t="shared" si="237"/>
        <v>-7985</v>
      </c>
      <c r="AK369" s="204"/>
      <c r="AM369" s="9"/>
      <c r="AO369" s="302">
        <f>AO17+AO45+AO278+AO306+AO321+AO339+AO354</f>
        <v>0</v>
      </c>
      <c r="AP369" s="55"/>
      <c r="AQ369" s="3"/>
      <c r="AT369" s="232"/>
      <c r="AU369" s="60"/>
      <c r="AV369" s="60"/>
      <c r="AW369" s="60"/>
      <c r="AX369" s="60"/>
    </row>
    <row r="370" spans="1:58" ht="19">
      <c r="A370" s="1"/>
      <c r="B370" s="4"/>
      <c r="C370" s="139"/>
      <c r="D370" s="139"/>
      <c r="E370" s="479" t="s">
        <v>163</v>
      </c>
      <c r="F370" s="479">
        <f>F365</f>
        <v>0</v>
      </c>
      <c r="G370" s="480">
        <f>F365+G365</f>
        <v>-200</v>
      </c>
      <c r="H370" s="480">
        <f t="shared" si="237"/>
        <v>-587</v>
      </c>
      <c r="I370" s="480">
        <f t="shared" si="237"/>
        <v>-709</v>
      </c>
      <c r="J370" s="480">
        <f t="shared" si="237"/>
        <v>-795</v>
      </c>
      <c r="K370" s="480">
        <f t="shared" si="237"/>
        <v>-1135</v>
      </c>
      <c r="L370" s="480">
        <f t="shared" si="237"/>
        <v>-1135</v>
      </c>
      <c r="M370" s="480">
        <f>L370+M365</f>
        <v>-1135</v>
      </c>
      <c r="N370" s="480">
        <f>M370+N365</f>
        <v>-1389</v>
      </c>
      <c r="O370" s="480">
        <f t="shared" si="237"/>
        <v>-1661</v>
      </c>
      <c r="P370" s="480">
        <f t="shared" si="237"/>
        <v>-2088</v>
      </c>
      <c r="Q370" s="480">
        <f t="shared" si="237"/>
        <v>-2515</v>
      </c>
      <c r="R370" s="480">
        <f t="shared" si="237"/>
        <v>-2895</v>
      </c>
      <c r="S370" s="480">
        <f t="shared" si="237"/>
        <v>-2895</v>
      </c>
      <c r="T370" s="480">
        <f t="shared" si="237"/>
        <v>-2895</v>
      </c>
      <c r="U370" s="480">
        <f t="shared" si="237"/>
        <v>-3303</v>
      </c>
      <c r="V370" s="480">
        <f>U370+V365</f>
        <v>-3730</v>
      </c>
      <c r="W370" s="480">
        <f t="shared" si="237"/>
        <v>-4157</v>
      </c>
      <c r="X370" s="480">
        <f t="shared" si="237"/>
        <v>-4584</v>
      </c>
      <c r="Y370" s="480">
        <f t="shared" si="237"/>
        <v>-4964</v>
      </c>
      <c r="Z370" s="480">
        <f t="shared" si="237"/>
        <v>-4964</v>
      </c>
      <c r="AA370" s="480">
        <f t="shared" si="237"/>
        <v>-4964</v>
      </c>
      <c r="AB370" s="480">
        <f t="shared" si="237"/>
        <v>-5264</v>
      </c>
      <c r="AC370" s="480">
        <f t="shared" si="237"/>
        <v>-5650</v>
      </c>
      <c r="AD370" s="480">
        <f t="shared" si="237"/>
        <v>-6036</v>
      </c>
      <c r="AE370" s="480">
        <f t="shared" si="237"/>
        <v>-6266</v>
      </c>
      <c r="AF370" s="480">
        <f t="shared" si="237"/>
        <v>-6689</v>
      </c>
      <c r="AG370" s="480">
        <f t="shared" si="237"/>
        <v>-6689</v>
      </c>
      <c r="AH370" s="480">
        <f t="shared" si="237"/>
        <v>-6689</v>
      </c>
      <c r="AI370" s="480">
        <f t="shared" si="237"/>
        <v>-7388</v>
      </c>
      <c r="AJ370" s="480">
        <f t="shared" si="237"/>
        <v>-7388</v>
      </c>
      <c r="AK370" s="1"/>
      <c r="AP370" s="234"/>
      <c r="AT370" s="232"/>
      <c r="AU370" s="60"/>
      <c r="AV370" s="60"/>
      <c r="AW370" s="60"/>
      <c r="AX370" s="60" t="s">
        <v>107</v>
      </c>
      <c r="AY370" s="60" t="s">
        <v>122</v>
      </c>
      <c r="BB370" s="60" t="s">
        <v>120</v>
      </c>
    </row>
    <row r="371" spans="1:58" ht="19.5" thickBot="1">
      <c r="AP371" s="234"/>
      <c r="AT371" s="231"/>
      <c r="AU371" s="60"/>
      <c r="AV371" s="60"/>
      <c r="AW371" s="60"/>
      <c r="AX371" s="236" t="s">
        <v>106</v>
      </c>
      <c r="AY371" s="237" t="s">
        <v>81</v>
      </c>
      <c r="AZ371" s="237" t="s">
        <v>82</v>
      </c>
      <c r="BB371" s="237" t="s">
        <v>81</v>
      </c>
      <c r="BC371" s="237" t="s">
        <v>82</v>
      </c>
      <c r="BE371" s="238" t="s">
        <v>110</v>
      </c>
      <c r="BF371" s="238" t="s">
        <v>110</v>
      </c>
    </row>
    <row r="372" spans="1:58" ht="20" thickBot="1">
      <c r="M372" s="12">
        <f>SUM(F364:M364)</f>
        <v>-1245</v>
      </c>
      <c r="T372" s="12">
        <f>SUM(N364:T364)</f>
        <v>-1860</v>
      </c>
      <c r="AA372" s="12">
        <f>SUM(U364:AA364)</f>
        <v>-2180</v>
      </c>
      <c r="AG372" s="12">
        <f>SUM(AB364:AF364)</f>
        <v>-1940</v>
      </c>
      <c r="AP372" s="234"/>
      <c r="AT372" s="231"/>
      <c r="AU372" s="60"/>
      <c r="AV372" s="60"/>
      <c r="AW372" s="60"/>
      <c r="AX372" s="236" t="s">
        <v>86</v>
      </c>
      <c r="AY372" s="239"/>
      <c r="AZ372" s="240"/>
      <c r="BB372" s="239">
        <v>0</v>
      </c>
      <c r="BC372" s="240"/>
      <c r="BE372" s="142">
        <f>AY372-BB372</f>
        <v>0</v>
      </c>
      <c r="BF372" s="142">
        <f>AZ372-BC372</f>
        <v>0</v>
      </c>
    </row>
    <row r="373" spans="1:58" ht="20" thickBot="1">
      <c r="B373" s="3"/>
      <c r="M373" s="12">
        <f>SUM(F365:M365)</f>
        <v>-1135</v>
      </c>
      <c r="T373" s="12">
        <f>SUM(N365:T365)</f>
        <v>-1760</v>
      </c>
      <c r="AA373" s="12">
        <f>SUM(U365:AA365)</f>
        <v>-2069</v>
      </c>
      <c r="AG373" s="12">
        <f>SUM(AB365:AF365)</f>
        <v>-1725</v>
      </c>
      <c r="AP373" s="234"/>
      <c r="AT373" s="231"/>
      <c r="AU373" s="60"/>
      <c r="AV373" s="60"/>
      <c r="AW373" s="60"/>
      <c r="AX373" s="236" t="s">
        <v>87</v>
      </c>
      <c r="AY373" s="239"/>
      <c r="AZ373" s="240"/>
      <c r="BB373" s="239">
        <v>0</v>
      </c>
      <c r="BC373" s="240"/>
      <c r="BE373" s="142">
        <f t="shared" ref="BE373:BF397" si="238">AY373-BB373</f>
        <v>0</v>
      </c>
      <c r="BF373" s="142">
        <f t="shared" si="238"/>
        <v>0</v>
      </c>
    </row>
    <row r="374" spans="1:58" ht="20" thickBot="1">
      <c r="B374" s="3"/>
      <c r="AT374" s="232"/>
      <c r="AU374" s="60"/>
      <c r="AV374" s="60"/>
      <c r="AW374" s="60"/>
      <c r="AX374" s="236" t="s">
        <v>88</v>
      </c>
      <c r="AY374" s="239">
        <v>0</v>
      </c>
      <c r="AZ374" s="240">
        <v>121</v>
      </c>
      <c r="BB374" s="239">
        <v>255</v>
      </c>
      <c r="BC374" s="240"/>
      <c r="BE374" s="142">
        <f t="shared" si="238"/>
        <v>-255</v>
      </c>
      <c r="BF374" s="142">
        <f t="shared" si="238"/>
        <v>121</v>
      </c>
    </row>
    <row r="375" spans="1:58" ht="20" thickBot="1">
      <c r="B375" s="3"/>
      <c r="AT375" s="231"/>
      <c r="AU375" s="60"/>
      <c r="AV375" s="60"/>
      <c r="AW375" s="60"/>
      <c r="AX375" s="236" t="s">
        <v>89</v>
      </c>
      <c r="AY375" s="239"/>
      <c r="AZ375" s="240"/>
      <c r="BB375" s="239">
        <v>0</v>
      </c>
      <c r="BC375" s="240"/>
      <c r="BE375" s="142">
        <f t="shared" si="238"/>
        <v>0</v>
      </c>
      <c r="BF375" s="142">
        <f t="shared" si="238"/>
        <v>0</v>
      </c>
    </row>
    <row r="376" spans="1:58" ht="20" thickBot="1">
      <c r="B376" s="3"/>
      <c r="AT376" s="232"/>
      <c r="AU376" s="60"/>
      <c r="AV376" s="60"/>
      <c r="AW376" s="60"/>
      <c r="AX376" s="236" t="s">
        <v>90</v>
      </c>
      <c r="AY376" s="239">
        <v>0</v>
      </c>
      <c r="AZ376" s="240">
        <v>140</v>
      </c>
      <c r="BB376" s="239">
        <v>0</v>
      </c>
      <c r="BC376" s="240"/>
      <c r="BE376" s="142">
        <f t="shared" si="238"/>
        <v>0</v>
      </c>
      <c r="BF376" s="142">
        <f t="shared" si="238"/>
        <v>140</v>
      </c>
    </row>
    <row r="377" spans="1:58" ht="20" thickBot="1">
      <c r="B377" s="3"/>
      <c r="AT377" s="231"/>
      <c r="AU377" s="60"/>
      <c r="AV377" s="60"/>
      <c r="AW377" s="60"/>
      <c r="AX377" s="236" t="s">
        <v>91</v>
      </c>
      <c r="AY377" s="239"/>
      <c r="AZ377" s="240"/>
      <c r="BB377" s="239">
        <v>0</v>
      </c>
      <c r="BC377" s="240"/>
      <c r="BE377" s="142">
        <f t="shared" si="238"/>
        <v>0</v>
      </c>
      <c r="BF377" s="142">
        <f t="shared" si="238"/>
        <v>0</v>
      </c>
    </row>
    <row r="378" spans="1:58" ht="20" thickBot="1">
      <c r="B378" s="3"/>
      <c r="AT378" s="232"/>
      <c r="AU378" s="60"/>
      <c r="AV378" s="60"/>
      <c r="AW378" s="60"/>
      <c r="AX378" s="236" t="s">
        <v>92</v>
      </c>
      <c r="AY378" s="239"/>
      <c r="AZ378" s="240"/>
      <c r="BB378" s="239">
        <v>0</v>
      </c>
      <c r="BC378" s="240"/>
      <c r="BE378" s="142">
        <f t="shared" si="238"/>
        <v>0</v>
      </c>
      <c r="BF378" s="142">
        <f t="shared" si="238"/>
        <v>0</v>
      </c>
    </row>
    <row r="379" spans="1:58" ht="20" thickBot="1">
      <c r="B379" s="3"/>
      <c r="AT379" s="231"/>
      <c r="AU379" s="60"/>
      <c r="AV379" s="60"/>
      <c r="AW379" s="60"/>
      <c r="AX379" s="236" t="s">
        <v>93</v>
      </c>
      <c r="AY379" s="239"/>
      <c r="AZ379" s="240"/>
      <c r="BB379" s="239">
        <v>0</v>
      </c>
      <c r="BC379" s="240"/>
      <c r="BE379" s="142">
        <f t="shared" si="238"/>
        <v>0</v>
      </c>
      <c r="BF379" s="142">
        <f t="shared" si="238"/>
        <v>0</v>
      </c>
    </row>
    <row r="380" spans="1:58" ht="20" thickBot="1">
      <c r="B380" s="3"/>
      <c r="AT380" s="231"/>
      <c r="AU380" s="60"/>
      <c r="AV380" s="60"/>
      <c r="AW380" s="60"/>
      <c r="AX380" s="236" t="s">
        <v>94</v>
      </c>
      <c r="AY380" s="239"/>
      <c r="AZ380" s="240"/>
      <c r="BB380" s="239">
        <v>0</v>
      </c>
      <c r="BC380" s="240"/>
      <c r="BE380" s="142">
        <f t="shared" si="238"/>
        <v>0</v>
      </c>
      <c r="BF380" s="142">
        <f t="shared" si="238"/>
        <v>0</v>
      </c>
    </row>
    <row r="381" spans="1:58" ht="20" thickBot="1">
      <c r="B381" s="3"/>
      <c r="AT381" s="231"/>
      <c r="AU381" s="60"/>
      <c r="AV381" s="60"/>
      <c r="AW381" s="60"/>
      <c r="AX381" s="236" t="s">
        <v>95</v>
      </c>
      <c r="AY381" s="239"/>
      <c r="AZ381" s="240"/>
      <c r="BB381" s="239">
        <v>0</v>
      </c>
      <c r="BC381" s="240"/>
      <c r="BE381" s="142">
        <f t="shared" si="238"/>
        <v>0</v>
      </c>
      <c r="BF381" s="142">
        <f t="shared" si="238"/>
        <v>0</v>
      </c>
    </row>
    <row r="382" spans="1:58" ht="20" thickBot="1">
      <c r="B382" s="3"/>
      <c r="AT382" s="231"/>
      <c r="AU382" s="60"/>
      <c r="AV382" s="60"/>
      <c r="AW382" s="60"/>
      <c r="AX382" s="236" t="s">
        <v>96</v>
      </c>
      <c r="AY382" s="239"/>
      <c r="AZ382" s="240"/>
      <c r="BB382" s="239">
        <v>0</v>
      </c>
      <c r="BC382" s="240"/>
      <c r="BE382" s="142">
        <f t="shared" si="238"/>
        <v>0</v>
      </c>
      <c r="BF382" s="142">
        <f t="shared" si="238"/>
        <v>0</v>
      </c>
    </row>
    <row r="383" spans="1:58" ht="20" thickBot="1">
      <c r="B383" s="3"/>
      <c r="AT383" s="231"/>
      <c r="AU383" s="60"/>
      <c r="AV383" s="60"/>
      <c r="AW383" s="60"/>
      <c r="AX383" s="236" t="s">
        <v>97</v>
      </c>
      <c r="AY383" s="239"/>
      <c r="AZ383" s="240"/>
      <c r="BB383" s="239">
        <v>0</v>
      </c>
      <c r="BC383" s="240"/>
      <c r="BE383" s="142">
        <f t="shared" si="238"/>
        <v>0</v>
      </c>
      <c r="BF383" s="142">
        <f t="shared" si="238"/>
        <v>0</v>
      </c>
    </row>
    <row r="384" spans="1:58" ht="20" thickBot="1">
      <c r="B384" s="3"/>
      <c r="AT384" s="231"/>
      <c r="AU384" s="60"/>
      <c r="AV384" s="60"/>
      <c r="AW384" s="60"/>
      <c r="AX384" s="236" t="s">
        <v>98</v>
      </c>
      <c r="AY384" s="239"/>
      <c r="AZ384" s="240"/>
      <c r="BB384" s="239">
        <v>0</v>
      </c>
      <c r="BC384" s="240"/>
      <c r="BE384" s="142">
        <f t="shared" si="238"/>
        <v>0</v>
      </c>
      <c r="BF384" s="142">
        <f t="shared" si="238"/>
        <v>0</v>
      </c>
    </row>
    <row r="385" spans="2:58" ht="20" thickBot="1">
      <c r="B385" s="3"/>
      <c r="AT385" s="231"/>
      <c r="AU385" s="60"/>
      <c r="AV385" s="60"/>
      <c r="AW385" s="60"/>
      <c r="AX385" s="236" t="s">
        <v>99</v>
      </c>
      <c r="AY385" s="239"/>
      <c r="AZ385" s="240"/>
      <c r="BB385" s="239">
        <v>0</v>
      </c>
      <c r="BC385" s="240"/>
      <c r="BE385" s="142">
        <f t="shared" si="238"/>
        <v>0</v>
      </c>
      <c r="BF385" s="142">
        <f t="shared" si="238"/>
        <v>0</v>
      </c>
    </row>
    <row r="386" spans="2:58" ht="20" thickBot="1">
      <c r="B386" s="3"/>
      <c r="AT386" s="231"/>
      <c r="AU386" s="60"/>
      <c r="AV386" s="60"/>
      <c r="AW386" s="60"/>
      <c r="AX386" s="236" t="s">
        <v>100</v>
      </c>
      <c r="AY386" s="239"/>
      <c r="AZ386" s="240"/>
      <c r="BB386" s="239">
        <v>0</v>
      </c>
      <c r="BC386" s="240"/>
      <c r="BE386" s="142">
        <f t="shared" si="238"/>
        <v>0</v>
      </c>
      <c r="BF386" s="142">
        <f t="shared" si="238"/>
        <v>0</v>
      </c>
    </row>
    <row r="387" spans="2:58" ht="20" thickBot="1">
      <c r="B387" s="3"/>
      <c r="AT387" s="230"/>
      <c r="AU387" s="60"/>
      <c r="AV387" s="60"/>
      <c r="AW387" s="60"/>
      <c r="AX387" s="236" t="s">
        <v>101</v>
      </c>
      <c r="AY387" s="239"/>
      <c r="AZ387" s="240"/>
      <c r="BB387" s="239">
        <v>0</v>
      </c>
      <c r="BC387" s="240"/>
      <c r="BE387" s="142">
        <f t="shared" si="238"/>
        <v>0</v>
      </c>
      <c r="BF387" s="142">
        <f t="shared" si="238"/>
        <v>0</v>
      </c>
    </row>
    <row r="388" spans="2:58" ht="20" thickBot="1">
      <c r="B388" s="3"/>
      <c r="AT388" s="231"/>
      <c r="AU388" s="60"/>
      <c r="AV388" s="60"/>
      <c r="AW388" s="60"/>
      <c r="AX388" s="236" t="s">
        <v>102</v>
      </c>
      <c r="AY388" s="239"/>
      <c r="AZ388" s="240"/>
      <c r="BB388" s="239">
        <v>0</v>
      </c>
      <c r="BC388" s="240"/>
      <c r="BE388" s="142">
        <f t="shared" si="238"/>
        <v>0</v>
      </c>
      <c r="BF388" s="142">
        <f t="shared" si="238"/>
        <v>0</v>
      </c>
    </row>
    <row r="389" spans="2:58" ht="20" thickBot="1">
      <c r="B389" s="3"/>
      <c r="AL389" s="3"/>
      <c r="AM389" s="3"/>
      <c r="AN389" s="3"/>
      <c r="AP389" s="3"/>
      <c r="AQ389" s="3"/>
      <c r="AT389" s="232"/>
      <c r="AU389" s="60"/>
      <c r="AV389" s="60"/>
      <c r="AW389" s="60"/>
      <c r="AX389" s="236" t="s">
        <v>103</v>
      </c>
      <c r="AY389" s="239">
        <v>1132</v>
      </c>
      <c r="AZ389" s="240">
        <v>1315</v>
      </c>
      <c r="BB389" s="239">
        <v>0</v>
      </c>
      <c r="BC389" s="240"/>
      <c r="BE389" s="142">
        <f t="shared" si="238"/>
        <v>1132</v>
      </c>
      <c r="BF389" s="142">
        <f t="shared" si="238"/>
        <v>1315</v>
      </c>
    </row>
    <row r="390" spans="2:58" ht="20" thickBot="1">
      <c r="B390" s="3" t="s">
        <v>132</v>
      </c>
      <c r="C390" s="3">
        <v>450</v>
      </c>
      <c r="D390" s="3">
        <v>120</v>
      </c>
      <c r="E390" s="3">
        <f>D390/C390</f>
        <v>0.26666666666666666</v>
      </c>
      <c r="AL390" s="3"/>
      <c r="AM390" s="3"/>
      <c r="AN390" s="3"/>
      <c r="AP390" s="3"/>
      <c r="AQ390" s="3"/>
      <c r="AT390" s="231"/>
      <c r="AU390" s="60"/>
      <c r="AV390" s="60"/>
      <c r="AW390" s="60"/>
      <c r="AX390" s="236" t="s">
        <v>135</v>
      </c>
      <c r="AY390" s="239">
        <v>3349</v>
      </c>
      <c r="AZ390" s="240">
        <v>3700</v>
      </c>
      <c r="BB390" s="239">
        <v>0</v>
      </c>
      <c r="BC390" s="240"/>
      <c r="BE390" s="142">
        <f t="shared" si="238"/>
        <v>3349</v>
      </c>
      <c r="BF390" s="142">
        <f t="shared" si="238"/>
        <v>3700</v>
      </c>
    </row>
    <row r="391" spans="2:58" ht="20" thickBot="1">
      <c r="B391" s="3" t="s">
        <v>133</v>
      </c>
      <c r="C391" s="3">
        <v>360</v>
      </c>
      <c r="D391" s="3">
        <f>C391*E391</f>
        <v>96</v>
      </c>
      <c r="E391" s="3">
        <f>E390</f>
        <v>0.26666666666666666</v>
      </c>
      <c r="AL391" s="3"/>
      <c r="AM391" s="3"/>
      <c r="AN391" s="3"/>
      <c r="AP391" s="3"/>
      <c r="AQ391" s="3"/>
      <c r="AT391" s="232"/>
      <c r="AU391" s="60"/>
      <c r="AV391" s="60"/>
      <c r="AW391" s="60"/>
      <c r="AX391" s="236" t="s">
        <v>104</v>
      </c>
      <c r="AY391" s="239">
        <v>4086</v>
      </c>
      <c r="AZ391" s="240">
        <v>3508</v>
      </c>
      <c r="BB391" s="239">
        <v>1212</v>
      </c>
      <c r="BC391" s="240"/>
      <c r="BE391" s="142">
        <f t="shared" si="238"/>
        <v>2874</v>
      </c>
      <c r="BF391" s="142">
        <f t="shared" si="238"/>
        <v>3508</v>
      </c>
    </row>
    <row r="392" spans="2:58" ht="20" thickBot="1">
      <c r="B392" s="3"/>
      <c r="C392" s="274">
        <f>C391/C390</f>
        <v>0.8</v>
      </c>
      <c r="AL392" s="3"/>
      <c r="AM392" s="3"/>
      <c r="AN392" s="3"/>
      <c r="AP392" s="3"/>
      <c r="AQ392" s="3"/>
      <c r="AT392" s="232"/>
      <c r="AU392" s="60"/>
      <c r="AV392" s="60"/>
      <c r="AW392" s="60"/>
      <c r="AX392" s="236" t="s">
        <v>127</v>
      </c>
      <c r="AY392" s="239">
        <v>1085</v>
      </c>
      <c r="AZ392" s="240">
        <v>1298</v>
      </c>
      <c r="BB392" s="239">
        <v>1600</v>
      </c>
      <c r="BC392" s="240"/>
      <c r="BE392" s="142">
        <f t="shared" si="238"/>
        <v>-515</v>
      </c>
      <c r="BF392" s="142">
        <f t="shared" si="238"/>
        <v>1298</v>
      </c>
    </row>
    <row r="393" spans="2:58" ht="19.5" customHeight="1" thickBot="1">
      <c r="B393" s="3"/>
      <c r="AL393" s="3"/>
      <c r="AM393" s="3"/>
      <c r="AN393" s="3"/>
      <c r="AP393" s="3"/>
      <c r="AQ393" s="3"/>
      <c r="AT393" s="231"/>
      <c r="AU393" s="60"/>
      <c r="AV393" s="60"/>
      <c r="AW393" s="60"/>
      <c r="AX393" s="236" t="s">
        <v>105</v>
      </c>
      <c r="AY393" s="239"/>
      <c r="AZ393" s="240"/>
      <c r="BB393" s="239">
        <v>0</v>
      </c>
      <c r="BC393" s="240"/>
      <c r="BE393" s="142">
        <f t="shared" si="238"/>
        <v>0</v>
      </c>
      <c r="BF393" s="142">
        <f t="shared" si="238"/>
        <v>0</v>
      </c>
    </row>
    <row r="394" spans="2:58" ht="19.5" customHeight="1" thickBot="1">
      <c r="B394" s="3"/>
      <c r="E394" s="315" t="s">
        <v>88</v>
      </c>
      <c r="F394" s="317">
        <v>40</v>
      </c>
      <c r="G394" s="317">
        <v>40</v>
      </c>
      <c r="H394" s="317">
        <v>40</v>
      </c>
      <c r="I394" s="317">
        <v>40</v>
      </c>
      <c r="J394" s="317">
        <v>40</v>
      </c>
      <c r="K394" s="317">
        <v>40</v>
      </c>
      <c r="L394" s="317">
        <v>40</v>
      </c>
      <c r="M394" s="317">
        <v>40</v>
      </c>
      <c r="N394" s="317">
        <v>40</v>
      </c>
      <c r="O394" s="317">
        <v>40</v>
      </c>
      <c r="P394" s="317">
        <v>40</v>
      </c>
      <c r="Q394" s="317">
        <v>40</v>
      </c>
      <c r="R394" s="317">
        <v>40</v>
      </c>
      <c r="S394" s="317">
        <v>40</v>
      </c>
      <c r="T394" s="317">
        <v>40</v>
      </c>
      <c r="U394" s="317">
        <v>40</v>
      </c>
      <c r="V394" s="317">
        <v>40</v>
      </c>
      <c r="W394" s="317">
        <v>40</v>
      </c>
      <c r="X394" s="317">
        <v>40</v>
      </c>
      <c r="Y394" s="317">
        <v>40</v>
      </c>
      <c r="Z394" s="317">
        <v>40</v>
      </c>
      <c r="AA394" s="317">
        <v>40</v>
      </c>
      <c r="AB394" s="317">
        <v>40</v>
      </c>
      <c r="AC394" s="317">
        <v>40</v>
      </c>
      <c r="AD394" s="317">
        <v>40</v>
      </c>
      <c r="AE394" s="317">
        <v>40</v>
      </c>
      <c r="AF394" s="317">
        <v>40</v>
      </c>
      <c r="AG394" s="317">
        <v>40</v>
      </c>
      <c r="AH394" s="317">
        <v>40</v>
      </c>
      <c r="AI394" s="317">
        <v>40</v>
      </c>
      <c r="AJ394" s="317">
        <v>40</v>
      </c>
      <c r="AL394" s="3"/>
      <c r="AM394" s="3"/>
      <c r="AN394" s="3"/>
      <c r="AP394" s="3"/>
      <c r="AQ394" s="3"/>
      <c r="AT394" s="231"/>
      <c r="AU394" s="60"/>
      <c r="AV394" s="60"/>
      <c r="AW394" s="60"/>
      <c r="AX394" s="236" t="s">
        <v>124</v>
      </c>
      <c r="AY394" s="271"/>
      <c r="AZ394" s="272"/>
      <c r="BB394" s="239">
        <v>2773</v>
      </c>
      <c r="BC394" s="240"/>
      <c r="BE394" s="142">
        <f t="shared" si="238"/>
        <v>-2773</v>
      </c>
      <c r="BF394" s="142">
        <f t="shared" si="238"/>
        <v>0</v>
      </c>
    </row>
    <row r="395" spans="2:58" ht="20" thickBot="1">
      <c r="B395" s="3"/>
      <c r="E395" s="315" t="s">
        <v>138</v>
      </c>
      <c r="F395" s="317">
        <v>40</v>
      </c>
      <c r="G395" s="317">
        <v>40</v>
      </c>
      <c r="H395" s="317">
        <v>40</v>
      </c>
      <c r="I395" s="317">
        <v>40</v>
      </c>
      <c r="J395" s="317">
        <v>40</v>
      </c>
      <c r="K395" s="317">
        <v>40</v>
      </c>
      <c r="L395" s="317">
        <v>40</v>
      </c>
      <c r="M395" s="317">
        <v>40</v>
      </c>
      <c r="N395" s="317">
        <v>40</v>
      </c>
      <c r="O395" s="317">
        <v>40</v>
      </c>
      <c r="P395" s="317">
        <v>40</v>
      </c>
      <c r="Q395" s="317">
        <v>40</v>
      </c>
      <c r="R395" s="317">
        <v>40</v>
      </c>
      <c r="S395" s="317">
        <v>40</v>
      </c>
      <c r="T395" s="317">
        <v>40</v>
      </c>
      <c r="U395" s="317">
        <v>40</v>
      </c>
      <c r="V395" s="317">
        <v>40</v>
      </c>
      <c r="W395" s="317">
        <v>40</v>
      </c>
      <c r="X395" s="317">
        <v>40</v>
      </c>
      <c r="Y395" s="317">
        <v>40</v>
      </c>
      <c r="Z395" s="317">
        <v>40</v>
      </c>
      <c r="AA395" s="317">
        <v>40</v>
      </c>
      <c r="AB395" s="317">
        <v>40</v>
      </c>
      <c r="AC395" s="317">
        <v>40</v>
      </c>
      <c r="AD395" s="317">
        <v>40</v>
      </c>
      <c r="AE395" s="317">
        <v>40</v>
      </c>
      <c r="AF395" s="317">
        <v>40</v>
      </c>
      <c r="AG395" s="317">
        <v>40</v>
      </c>
      <c r="AH395" s="317">
        <v>40</v>
      </c>
      <c r="AI395" s="317">
        <v>40</v>
      </c>
      <c r="AJ395" s="317">
        <v>40</v>
      </c>
      <c r="AL395" s="3"/>
      <c r="AM395" s="3"/>
      <c r="AN395" s="3"/>
      <c r="AP395" s="3"/>
      <c r="AQ395" s="3"/>
      <c r="AT395" s="232"/>
      <c r="AU395" s="60"/>
      <c r="AV395" s="60"/>
      <c r="AW395" s="60"/>
      <c r="AX395" s="236" t="s">
        <v>84</v>
      </c>
      <c r="AY395" s="241">
        <v>452</v>
      </c>
      <c r="AZ395" s="242">
        <v>0</v>
      </c>
      <c r="BB395" s="241">
        <v>983</v>
      </c>
      <c r="BC395" s="242"/>
      <c r="BE395" s="142">
        <f t="shared" si="238"/>
        <v>-531</v>
      </c>
      <c r="BF395" s="142">
        <f t="shared" si="238"/>
        <v>0</v>
      </c>
    </row>
    <row r="396" spans="2:58" ht="20" thickBot="1">
      <c r="B396" s="3"/>
      <c r="E396" s="315" t="s">
        <v>139</v>
      </c>
      <c r="F396" s="317">
        <v>49</v>
      </c>
      <c r="G396" s="317">
        <v>49</v>
      </c>
      <c r="H396" s="317">
        <v>49</v>
      </c>
      <c r="I396" s="317">
        <v>49</v>
      </c>
      <c r="J396" s="317">
        <v>49</v>
      </c>
      <c r="K396" s="317">
        <v>49</v>
      </c>
      <c r="L396" s="317">
        <v>49</v>
      </c>
      <c r="M396" s="317">
        <v>49</v>
      </c>
      <c r="N396" s="317">
        <v>49</v>
      </c>
      <c r="O396" s="317">
        <v>49</v>
      </c>
      <c r="P396" s="317">
        <v>49</v>
      </c>
      <c r="Q396" s="317">
        <v>49</v>
      </c>
      <c r="R396" s="317">
        <v>49</v>
      </c>
      <c r="S396" s="317">
        <v>49</v>
      </c>
      <c r="T396" s="317">
        <v>49</v>
      </c>
      <c r="U396" s="317">
        <v>49</v>
      </c>
      <c r="V396" s="317">
        <v>49</v>
      </c>
      <c r="W396" s="317">
        <v>49</v>
      </c>
      <c r="X396" s="317">
        <v>49</v>
      </c>
      <c r="Y396" s="317">
        <v>49</v>
      </c>
      <c r="Z396" s="317">
        <v>49</v>
      </c>
      <c r="AA396" s="317">
        <v>49</v>
      </c>
      <c r="AB396" s="317">
        <v>49</v>
      </c>
      <c r="AC396" s="317">
        <v>49</v>
      </c>
      <c r="AD396" s="317">
        <v>49</v>
      </c>
      <c r="AE396" s="317">
        <v>49</v>
      </c>
      <c r="AF396" s="317">
        <v>49</v>
      </c>
      <c r="AG396" s="317">
        <v>49</v>
      </c>
      <c r="AH396" s="317">
        <v>49</v>
      </c>
      <c r="AI396" s="317">
        <v>49</v>
      </c>
      <c r="AJ396" s="317">
        <v>49</v>
      </c>
      <c r="AL396" s="3"/>
      <c r="AM396" s="3"/>
      <c r="AN396" s="3"/>
      <c r="AP396" s="3"/>
      <c r="AQ396" s="3"/>
      <c r="AT396" s="232"/>
      <c r="AU396" s="60"/>
      <c r="AV396" s="60"/>
      <c r="AW396" s="60"/>
      <c r="AX396" s="236" t="s">
        <v>123</v>
      </c>
      <c r="AY396" s="241">
        <v>243</v>
      </c>
      <c r="AZ396" s="242">
        <v>747</v>
      </c>
      <c r="BB396" s="241">
        <v>0</v>
      </c>
      <c r="BC396" s="242"/>
      <c r="BE396" s="142">
        <f t="shared" si="238"/>
        <v>243</v>
      </c>
      <c r="BF396" s="142">
        <f t="shared" si="238"/>
        <v>747</v>
      </c>
    </row>
    <row r="397" spans="2:58" ht="19.5" customHeight="1">
      <c r="B397" s="3"/>
      <c r="E397" s="315" t="s">
        <v>104</v>
      </c>
      <c r="F397" s="317">
        <v>49</v>
      </c>
      <c r="G397" s="317">
        <v>49</v>
      </c>
      <c r="H397" s="317">
        <v>49</v>
      </c>
      <c r="I397" s="317">
        <v>49</v>
      </c>
      <c r="J397" s="317">
        <v>49</v>
      </c>
      <c r="K397" s="317">
        <v>49</v>
      </c>
      <c r="L397" s="317">
        <v>49</v>
      </c>
      <c r="M397" s="317">
        <v>49</v>
      </c>
      <c r="N397" s="317">
        <v>49</v>
      </c>
      <c r="O397" s="317">
        <v>49</v>
      </c>
      <c r="P397" s="317">
        <v>49</v>
      </c>
      <c r="Q397" s="317">
        <v>49</v>
      </c>
      <c r="R397" s="317">
        <v>49</v>
      </c>
      <c r="S397" s="317">
        <v>49</v>
      </c>
      <c r="T397" s="317">
        <v>49</v>
      </c>
      <c r="U397" s="317">
        <v>49</v>
      </c>
      <c r="V397" s="317">
        <v>49</v>
      </c>
      <c r="W397" s="317">
        <v>49</v>
      </c>
      <c r="X397" s="317">
        <v>49</v>
      </c>
      <c r="Y397" s="317">
        <v>49</v>
      </c>
      <c r="Z397" s="317">
        <v>49</v>
      </c>
      <c r="AA397" s="317">
        <v>49</v>
      </c>
      <c r="AB397" s="317">
        <v>49</v>
      </c>
      <c r="AC397" s="317">
        <v>49</v>
      </c>
      <c r="AD397" s="317">
        <v>49</v>
      </c>
      <c r="AE397" s="317">
        <v>49</v>
      </c>
      <c r="AF397" s="317">
        <v>49</v>
      </c>
      <c r="AG397" s="317">
        <v>49</v>
      </c>
      <c r="AH397" s="317">
        <v>49</v>
      </c>
      <c r="AI397" s="317">
        <v>49</v>
      </c>
      <c r="AJ397" s="317">
        <v>49</v>
      </c>
      <c r="AL397" s="3"/>
      <c r="AM397" s="3"/>
      <c r="AN397" s="3"/>
      <c r="AP397" s="3"/>
      <c r="AQ397" s="3"/>
      <c r="AT397" s="231"/>
      <c r="AU397" s="60"/>
      <c r="AV397" s="60"/>
      <c r="AW397" s="60"/>
      <c r="AX397" s="236" t="s">
        <v>80</v>
      </c>
      <c r="AY397" s="143">
        <f>SUM(AY372:AY396)</f>
        <v>10347</v>
      </c>
      <c r="AZ397" s="143">
        <f>SUM(AZ372:AZ396)</f>
        <v>10829</v>
      </c>
      <c r="BB397" s="143">
        <f>SUM(BB372:BB396)</f>
        <v>6823</v>
      </c>
      <c r="BC397" s="143">
        <f>SUM(BC372:BC396)</f>
        <v>0</v>
      </c>
      <c r="BE397" s="142">
        <f t="shared" si="238"/>
        <v>3524</v>
      </c>
      <c r="BF397" s="142">
        <f t="shared" si="238"/>
        <v>10829</v>
      </c>
    </row>
    <row r="398" spans="2:58" ht="19">
      <c r="B398" s="3"/>
      <c r="E398" s="315" t="s">
        <v>140</v>
      </c>
      <c r="F398" s="317">
        <v>49</v>
      </c>
      <c r="G398" s="317">
        <v>49</v>
      </c>
      <c r="H398" s="317">
        <v>49</v>
      </c>
      <c r="I398" s="317">
        <v>49</v>
      </c>
      <c r="J398" s="317">
        <v>49</v>
      </c>
      <c r="K398" s="317">
        <v>49</v>
      </c>
      <c r="L398" s="317">
        <v>49</v>
      </c>
      <c r="M398" s="317">
        <v>49</v>
      </c>
      <c r="N398" s="317">
        <v>49</v>
      </c>
      <c r="O398" s="317">
        <v>49</v>
      </c>
      <c r="P398" s="317">
        <v>49</v>
      </c>
      <c r="Q398" s="317">
        <v>49</v>
      </c>
      <c r="R398" s="317">
        <v>49</v>
      </c>
      <c r="S398" s="317">
        <v>49</v>
      </c>
      <c r="T398" s="317">
        <v>49</v>
      </c>
      <c r="U398" s="317">
        <v>49</v>
      </c>
      <c r="V398" s="317">
        <v>49</v>
      </c>
      <c r="W398" s="317">
        <v>49</v>
      </c>
      <c r="X398" s="317">
        <v>49</v>
      </c>
      <c r="Y398" s="317">
        <v>49</v>
      </c>
      <c r="Z398" s="317">
        <v>49</v>
      </c>
      <c r="AA398" s="317">
        <v>49</v>
      </c>
      <c r="AB398" s="317">
        <v>49</v>
      </c>
      <c r="AC398" s="317">
        <v>49</v>
      </c>
      <c r="AD398" s="317">
        <v>49</v>
      </c>
      <c r="AE398" s="317">
        <v>49</v>
      </c>
      <c r="AF398" s="317">
        <v>49</v>
      </c>
      <c r="AG398" s="317">
        <v>49</v>
      </c>
      <c r="AH398" s="317">
        <v>49</v>
      </c>
      <c r="AI398" s="317">
        <v>49</v>
      </c>
      <c r="AJ398" s="317">
        <v>49</v>
      </c>
      <c r="AL398" s="3"/>
      <c r="AM398" s="3"/>
      <c r="AN398" s="3"/>
      <c r="AP398" s="3"/>
      <c r="AQ398" s="3"/>
      <c r="AT398" s="231"/>
      <c r="AU398" s="60"/>
      <c r="AV398" s="60"/>
      <c r="AW398" s="60"/>
      <c r="AX398" s="60"/>
    </row>
    <row r="399" spans="2:58" ht="18.75" customHeight="1">
      <c r="B399" s="3"/>
      <c r="E399" s="315" t="s">
        <v>141</v>
      </c>
      <c r="F399" s="317">
        <v>49</v>
      </c>
      <c r="G399" s="317">
        <v>49</v>
      </c>
      <c r="H399" s="317">
        <v>49</v>
      </c>
      <c r="I399" s="317">
        <v>49</v>
      </c>
      <c r="J399" s="317">
        <v>49</v>
      </c>
      <c r="K399" s="317">
        <v>49</v>
      </c>
      <c r="L399" s="317">
        <v>49</v>
      </c>
      <c r="M399" s="317">
        <v>49</v>
      </c>
      <c r="N399" s="317">
        <v>49</v>
      </c>
      <c r="O399" s="317">
        <v>49</v>
      </c>
      <c r="P399" s="317">
        <v>49</v>
      </c>
      <c r="Q399" s="317">
        <v>49</v>
      </c>
      <c r="R399" s="317">
        <v>49</v>
      </c>
      <c r="S399" s="317">
        <v>49</v>
      </c>
      <c r="T399" s="317">
        <v>49</v>
      </c>
      <c r="U399" s="317">
        <v>49</v>
      </c>
      <c r="V399" s="317">
        <v>49</v>
      </c>
      <c r="W399" s="317">
        <v>49</v>
      </c>
      <c r="X399" s="317">
        <v>49</v>
      </c>
      <c r="Y399" s="317">
        <v>49</v>
      </c>
      <c r="Z399" s="317">
        <v>49</v>
      </c>
      <c r="AA399" s="317">
        <v>49</v>
      </c>
      <c r="AB399" s="317">
        <v>49</v>
      </c>
      <c r="AC399" s="317">
        <v>49</v>
      </c>
      <c r="AD399" s="317">
        <v>49</v>
      </c>
      <c r="AE399" s="317">
        <v>49</v>
      </c>
      <c r="AF399" s="317">
        <v>49</v>
      </c>
      <c r="AG399" s="317">
        <v>49</v>
      </c>
      <c r="AH399" s="317">
        <v>49</v>
      </c>
      <c r="AI399" s="317">
        <v>49</v>
      </c>
      <c r="AJ399" s="317">
        <v>49</v>
      </c>
      <c r="AL399" s="3"/>
      <c r="AM399" s="3"/>
      <c r="AN399" s="3"/>
      <c r="AP399" s="3"/>
      <c r="AQ399" s="3"/>
      <c r="AT399" s="231"/>
      <c r="AU399" s="60"/>
      <c r="AV399" s="60"/>
      <c r="AW399" s="60"/>
      <c r="AX399" s="60"/>
    </row>
    <row r="400" spans="2:58" ht="19">
      <c r="B400" s="3"/>
      <c r="E400" s="315" t="s">
        <v>84</v>
      </c>
      <c r="F400" s="317">
        <v>40</v>
      </c>
      <c r="G400" s="317">
        <v>40</v>
      </c>
      <c r="H400" s="317">
        <v>40</v>
      </c>
      <c r="I400" s="317">
        <v>40</v>
      </c>
      <c r="J400" s="317">
        <v>40</v>
      </c>
      <c r="K400" s="317">
        <v>40</v>
      </c>
      <c r="L400" s="317">
        <v>40</v>
      </c>
      <c r="M400" s="317">
        <v>40</v>
      </c>
      <c r="N400" s="317">
        <v>40</v>
      </c>
      <c r="O400" s="317">
        <v>40</v>
      </c>
      <c r="P400" s="317">
        <v>40</v>
      </c>
      <c r="Q400" s="317">
        <v>40</v>
      </c>
      <c r="R400" s="317">
        <v>40</v>
      </c>
      <c r="S400" s="317">
        <v>40</v>
      </c>
      <c r="T400" s="317">
        <v>40</v>
      </c>
      <c r="U400" s="317">
        <v>40</v>
      </c>
      <c r="V400" s="317">
        <v>40</v>
      </c>
      <c r="W400" s="317">
        <v>40</v>
      </c>
      <c r="X400" s="317">
        <v>40</v>
      </c>
      <c r="Y400" s="317">
        <v>40</v>
      </c>
      <c r="Z400" s="317">
        <v>40</v>
      </c>
      <c r="AA400" s="317">
        <v>40</v>
      </c>
      <c r="AB400" s="317">
        <v>40</v>
      </c>
      <c r="AC400" s="317">
        <v>40</v>
      </c>
      <c r="AD400" s="317">
        <v>40</v>
      </c>
      <c r="AE400" s="317">
        <v>40</v>
      </c>
      <c r="AF400" s="317">
        <v>40</v>
      </c>
      <c r="AG400" s="317">
        <v>40</v>
      </c>
      <c r="AH400" s="317">
        <v>40</v>
      </c>
      <c r="AI400" s="317">
        <v>40</v>
      </c>
      <c r="AJ400" s="317">
        <v>40</v>
      </c>
      <c r="AL400" s="3"/>
      <c r="AM400" s="3"/>
      <c r="AN400" s="3"/>
      <c r="AP400" s="3"/>
      <c r="AQ400" s="3"/>
      <c r="AT400" s="232"/>
      <c r="AU400" s="60"/>
      <c r="AV400" s="60"/>
      <c r="AW400" s="60"/>
      <c r="AX400" s="60"/>
    </row>
    <row r="401" spans="2:50" ht="19">
      <c r="B401" s="3"/>
      <c r="E401" s="315" t="s">
        <v>142</v>
      </c>
      <c r="F401" s="317">
        <v>40</v>
      </c>
      <c r="G401" s="317">
        <v>40</v>
      </c>
      <c r="H401" s="317">
        <v>40</v>
      </c>
      <c r="I401" s="317">
        <v>40</v>
      </c>
      <c r="J401" s="317">
        <v>40</v>
      </c>
      <c r="K401" s="317">
        <v>40</v>
      </c>
      <c r="L401" s="317">
        <v>40</v>
      </c>
      <c r="M401" s="317">
        <v>40</v>
      </c>
      <c r="N401" s="317">
        <v>40</v>
      </c>
      <c r="O401" s="317">
        <v>40</v>
      </c>
      <c r="P401" s="317">
        <v>40</v>
      </c>
      <c r="Q401" s="317">
        <v>40</v>
      </c>
      <c r="R401" s="317">
        <v>40</v>
      </c>
      <c r="S401" s="317">
        <v>40</v>
      </c>
      <c r="T401" s="317">
        <v>40</v>
      </c>
      <c r="U401" s="317">
        <v>40</v>
      </c>
      <c r="V401" s="317">
        <v>40</v>
      </c>
      <c r="W401" s="317">
        <v>40</v>
      </c>
      <c r="X401" s="317">
        <v>40</v>
      </c>
      <c r="Y401" s="317">
        <v>40</v>
      </c>
      <c r="Z401" s="317">
        <v>40</v>
      </c>
      <c r="AA401" s="317">
        <v>40</v>
      </c>
      <c r="AB401" s="317">
        <v>40</v>
      </c>
      <c r="AC401" s="317">
        <v>40</v>
      </c>
      <c r="AD401" s="317">
        <v>40</v>
      </c>
      <c r="AE401" s="317">
        <v>40</v>
      </c>
      <c r="AF401" s="317">
        <v>40</v>
      </c>
      <c r="AG401" s="317">
        <v>40</v>
      </c>
      <c r="AH401" s="317">
        <v>40</v>
      </c>
      <c r="AI401" s="317">
        <v>40</v>
      </c>
      <c r="AJ401" s="317">
        <v>40</v>
      </c>
      <c r="AL401" s="3"/>
      <c r="AM401" s="3"/>
      <c r="AN401" s="3"/>
      <c r="AP401" s="3"/>
      <c r="AQ401" s="3"/>
      <c r="AT401" s="231"/>
      <c r="AU401" s="60"/>
      <c r="AV401" s="60"/>
      <c r="AW401" s="60"/>
      <c r="AX401" s="60"/>
    </row>
    <row r="402" spans="2:50" ht="19">
      <c r="B402" s="3"/>
      <c r="AL402" s="3"/>
      <c r="AM402" s="3"/>
      <c r="AN402" s="3"/>
      <c r="AP402" s="3"/>
      <c r="AQ402" s="3"/>
      <c r="AT402" s="232"/>
      <c r="AU402" s="60"/>
      <c r="AV402" s="60"/>
      <c r="AW402" s="60"/>
      <c r="AX402" s="60"/>
    </row>
    <row r="403" spans="2:50" ht="19">
      <c r="B403" s="3"/>
      <c r="AL403" s="3"/>
      <c r="AM403" s="3"/>
      <c r="AN403" s="3"/>
      <c r="AP403" s="3"/>
      <c r="AQ403" s="3"/>
      <c r="AT403" s="231"/>
      <c r="AU403" s="60"/>
      <c r="AV403" s="60"/>
      <c r="AW403" s="60"/>
      <c r="AX403" s="60"/>
    </row>
    <row r="404" spans="2:50" ht="19">
      <c r="B404" s="3"/>
      <c r="E404" s="315" t="s">
        <v>88</v>
      </c>
      <c r="F404" s="316">
        <f t="shared" ref="F404:AJ404" si="239">F45/F394</f>
        <v>0</v>
      </c>
      <c r="G404" s="316">
        <f t="shared" si="239"/>
        <v>0</v>
      </c>
      <c r="H404" s="316">
        <f t="shared" si="239"/>
        <v>0</v>
      </c>
      <c r="I404" s="316">
        <f t="shared" si="239"/>
        <v>0</v>
      </c>
      <c r="J404" s="316">
        <f t="shared" si="239"/>
        <v>0</v>
      </c>
      <c r="K404" s="316">
        <f t="shared" si="239"/>
        <v>0</v>
      </c>
      <c r="L404" s="316">
        <f t="shared" si="239"/>
        <v>0</v>
      </c>
      <c r="M404" s="316">
        <f t="shared" si="239"/>
        <v>0</v>
      </c>
      <c r="N404" s="316">
        <f t="shared" si="239"/>
        <v>0</v>
      </c>
      <c r="O404" s="316">
        <f t="shared" si="239"/>
        <v>0</v>
      </c>
      <c r="P404" s="316">
        <f t="shared" si="239"/>
        <v>0</v>
      </c>
      <c r="Q404" s="316">
        <f t="shared" si="239"/>
        <v>0</v>
      </c>
      <c r="R404" s="316">
        <f t="shared" si="239"/>
        <v>0</v>
      </c>
      <c r="S404" s="316">
        <f t="shared" si="239"/>
        <v>0</v>
      </c>
      <c r="T404" s="316">
        <f t="shared" si="239"/>
        <v>0</v>
      </c>
      <c r="U404" s="316">
        <f t="shared" si="239"/>
        <v>0</v>
      </c>
      <c r="V404" s="316">
        <f t="shared" si="239"/>
        <v>0</v>
      </c>
      <c r="W404" s="316">
        <f t="shared" si="239"/>
        <v>0</v>
      </c>
      <c r="X404" s="316">
        <f t="shared" si="239"/>
        <v>0</v>
      </c>
      <c r="Y404" s="316">
        <f t="shared" si="239"/>
        <v>0</v>
      </c>
      <c r="Z404" s="316">
        <f t="shared" si="239"/>
        <v>0</v>
      </c>
      <c r="AA404" s="316">
        <f t="shared" si="239"/>
        <v>0</v>
      </c>
      <c r="AB404" s="316">
        <f t="shared" si="239"/>
        <v>0</v>
      </c>
      <c r="AC404" s="316">
        <f t="shared" si="239"/>
        <v>0</v>
      </c>
      <c r="AD404" s="316">
        <f t="shared" si="239"/>
        <v>0</v>
      </c>
      <c r="AE404" s="316">
        <f t="shared" si="239"/>
        <v>0</v>
      </c>
      <c r="AF404" s="316">
        <f t="shared" si="239"/>
        <v>0</v>
      </c>
      <c r="AG404" s="316">
        <f t="shared" si="239"/>
        <v>0</v>
      </c>
      <c r="AH404" s="316">
        <f t="shared" si="239"/>
        <v>0</v>
      </c>
      <c r="AI404" s="316">
        <f t="shared" si="239"/>
        <v>0</v>
      </c>
      <c r="AJ404" s="316">
        <f t="shared" si="239"/>
        <v>0</v>
      </c>
      <c r="AL404" s="3"/>
      <c r="AM404" s="3"/>
      <c r="AN404" s="3"/>
      <c r="AP404" s="3"/>
      <c r="AQ404" s="3"/>
      <c r="AT404" s="232"/>
      <c r="AU404" s="60"/>
      <c r="AV404" s="60"/>
      <c r="AW404" s="60"/>
      <c r="AX404" s="60"/>
    </row>
    <row r="405" spans="2:50" ht="19">
      <c r="B405" s="3"/>
      <c r="E405" s="315" t="s">
        <v>138</v>
      </c>
      <c r="F405" s="316">
        <f t="shared" ref="F405:AJ405" si="240">F60/F395</f>
        <v>0</v>
      </c>
      <c r="G405" s="316">
        <f t="shared" si="240"/>
        <v>-1</v>
      </c>
      <c r="H405" s="316">
        <f t="shared" si="240"/>
        <v>-2</v>
      </c>
      <c r="I405" s="316">
        <f t="shared" si="240"/>
        <v>-3.05</v>
      </c>
      <c r="J405" s="316">
        <f t="shared" si="240"/>
        <v>-4.05</v>
      </c>
      <c r="K405" s="316">
        <f t="shared" si="240"/>
        <v>-4.05</v>
      </c>
      <c r="L405" s="316">
        <f t="shared" si="240"/>
        <v>-4.05</v>
      </c>
      <c r="M405" s="316">
        <f t="shared" si="240"/>
        <v>-4.05</v>
      </c>
      <c r="N405" s="316">
        <f t="shared" si="240"/>
        <v>-4.05</v>
      </c>
      <c r="O405" s="316">
        <f t="shared" si="240"/>
        <v>-4.05</v>
      </c>
      <c r="P405" s="316">
        <f t="shared" si="240"/>
        <v>-4.05</v>
      </c>
      <c r="Q405" s="316">
        <f t="shared" si="240"/>
        <v>-4.05</v>
      </c>
      <c r="R405" s="316">
        <f t="shared" si="240"/>
        <v>-4.05</v>
      </c>
      <c r="S405" s="316">
        <f t="shared" si="240"/>
        <v>-4.05</v>
      </c>
      <c r="T405" s="316">
        <f t="shared" si="240"/>
        <v>-4.05</v>
      </c>
      <c r="U405" s="316">
        <f t="shared" si="240"/>
        <v>-4.05</v>
      </c>
      <c r="V405" s="316">
        <f t="shared" si="240"/>
        <v>-4.05</v>
      </c>
      <c r="W405" s="316">
        <f t="shared" si="240"/>
        <v>-4.05</v>
      </c>
      <c r="X405" s="316">
        <f t="shared" si="240"/>
        <v>-4.05</v>
      </c>
      <c r="Y405" s="316">
        <f t="shared" si="240"/>
        <v>-4.05</v>
      </c>
      <c r="Z405" s="316">
        <f t="shared" si="240"/>
        <v>-4.05</v>
      </c>
      <c r="AA405" s="316">
        <f t="shared" si="240"/>
        <v>-4.05</v>
      </c>
      <c r="AB405" s="316">
        <f t="shared" si="240"/>
        <v>-4.05</v>
      </c>
      <c r="AC405" s="316">
        <f t="shared" si="240"/>
        <v>-4.05</v>
      </c>
      <c r="AD405" s="316">
        <f t="shared" si="240"/>
        <v>-4.05</v>
      </c>
      <c r="AE405" s="316">
        <f t="shared" si="240"/>
        <v>-4.05</v>
      </c>
      <c r="AF405" s="316">
        <f t="shared" si="240"/>
        <v>-4.05</v>
      </c>
      <c r="AG405" s="316">
        <f t="shared" si="240"/>
        <v>-4.05</v>
      </c>
      <c r="AH405" s="316">
        <f t="shared" si="240"/>
        <v>-4.05</v>
      </c>
      <c r="AI405" s="316">
        <f t="shared" si="240"/>
        <v>-4.05</v>
      </c>
      <c r="AJ405" s="316">
        <f t="shared" si="240"/>
        <v>-4.05</v>
      </c>
      <c r="AL405" s="3"/>
      <c r="AM405" s="3"/>
      <c r="AN405" s="3"/>
      <c r="AP405" s="3"/>
      <c r="AQ405" s="3"/>
      <c r="AT405" s="231"/>
      <c r="AU405" s="60"/>
      <c r="AV405" s="60"/>
      <c r="AW405" s="60"/>
      <c r="AX405" s="60"/>
    </row>
    <row r="406" spans="2:50" ht="19">
      <c r="B406" s="3"/>
      <c r="E406" s="315" t="s">
        <v>139</v>
      </c>
      <c r="F406" s="316">
        <f t="shared" ref="F406:AJ406" si="241">F263/F396</f>
        <v>45.918367346938773</v>
      </c>
      <c r="G406" s="316">
        <f t="shared" si="241"/>
        <v>45.918367346938773</v>
      </c>
      <c r="H406" s="316">
        <f t="shared" si="241"/>
        <v>45.918367346938773</v>
      </c>
      <c r="I406" s="316">
        <f t="shared" si="241"/>
        <v>45.918367346938773</v>
      </c>
      <c r="J406" s="316">
        <f t="shared" si="241"/>
        <v>45.918367346938773</v>
      </c>
      <c r="K406" s="316">
        <f t="shared" si="241"/>
        <v>45.918367346938773</v>
      </c>
      <c r="L406" s="316">
        <f t="shared" si="241"/>
        <v>45.918367346938773</v>
      </c>
      <c r="M406" s="316">
        <f t="shared" si="241"/>
        <v>45.918367346938773</v>
      </c>
      <c r="N406" s="316">
        <f t="shared" si="241"/>
        <v>45.918367346938773</v>
      </c>
      <c r="O406" s="316">
        <f t="shared" si="241"/>
        <v>45.918367346938773</v>
      </c>
      <c r="P406" s="316">
        <f t="shared" si="241"/>
        <v>45.918367346938773</v>
      </c>
      <c r="Q406" s="316">
        <f t="shared" si="241"/>
        <v>45.918367346938773</v>
      </c>
      <c r="R406" s="316">
        <f t="shared" si="241"/>
        <v>45.918367346938773</v>
      </c>
      <c r="S406" s="316">
        <f t="shared" si="241"/>
        <v>45.918367346938773</v>
      </c>
      <c r="T406" s="316">
        <f t="shared" si="241"/>
        <v>45.918367346938773</v>
      </c>
      <c r="U406" s="316">
        <f t="shared" si="241"/>
        <v>45.918367346938773</v>
      </c>
      <c r="V406" s="316">
        <f t="shared" si="241"/>
        <v>45.918367346938773</v>
      </c>
      <c r="W406" s="316">
        <f t="shared" si="241"/>
        <v>45.918367346938773</v>
      </c>
      <c r="X406" s="316">
        <f t="shared" si="241"/>
        <v>45.918367346938773</v>
      </c>
      <c r="Y406" s="316">
        <f t="shared" si="241"/>
        <v>45.918367346938773</v>
      </c>
      <c r="Z406" s="316">
        <f t="shared" si="241"/>
        <v>45.918367346938773</v>
      </c>
      <c r="AA406" s="316">
        <f t="shared" si="241"/>
        <v>45.918367346938773</v>
      </c>
      <c r="AB406" s="316">
        <f t="shared" si="241"/>
        <v>45.918367346938773</v>
      </c>
      <c r="AC406" s="316">
        <f t="shared" si="241"/>
        <v>45.918367346938773</v>
      </c>
      <c r="AD406" s="316">
        <f t="shared" si="241"/>
        <v>45.918367346938773</v>
      </c>
      <c r="AE406" s="316">
        <f t="shared" si="241"/>
        <v>45.918367346938773</v>
      </c>
      <c r="AF406" s="316">
        <f t="shared" si="241"/>
        <v>45.918367346938773</v>
      </c>
      <c r="AG406" s="316">
        <f t="shared" si="241"/>
        <v>45.918367346938773</v>
      </c>
      <c r="AH406" s="316">
        <f t="shared" si="241"/>
        <v>45.918367346938773</v>
      </c>
      <c r="AI406" s="316">
        <f t="shared" si="241"/>
        <v>45.918367346938773</v>
      </c>
      <c r="AJ406" s="316">
        <f t="shared" si="241"/>
        <v>45.918367346938773</v>
      </c>
      <c r="AL406" s="3"/>
      <c r="AM406" s="3"/>
      <c r="AN406" s="3"/>
      <c r="AP406" s="3"/>
      <c r="AQ406" s="3"/>
      <c r="AT406" s="231"/>
      <c r="AU406" s="60"/>
      <c r="AV406" s="60"/>
      <c r="AW406" s="60"/>
      <c r="AX406" s="60"/>
    </row>
    <row r="407" spans="2:50" ht="18.75" customHeight="1">
      <c r="B407" s="3"/>
      <c r="E407" s="315" t="s">
        <v>104</v>
      </c>
      <c r="F407" s="316">
        <f t="shared" ref="F407:AJ407" si="242">F278/F397</f>
        <v>0</v>
      </c>
      <c r="G407" s="316">
        <f t="shared" si="242"/>
        <v>0</v>
      </c>
      <c r="H407" s="316">
        <f t="shared" si="242"/>
        <v>0</v>
      </c>
      <c r="I407" s="316">
        <f t="shared" si="242"/>
        <v>0</v>
      </c>
      <c r="J407" s="316">
        <f t="shared" si="242"/>
        <v>0</v>
      </c>
      <c r="K407" s="316">
        <f t="shared" si="242"/>
        <v>0</v>
      </c>
      <c r="L407" s="316">
        <f t="shared" si="242"/>
        <v>0</v>
      </c>
      <c r="M407" s="316">
        <f t="shared" si="242"/>
        <v>0</v>
      </c>
      <c r="N407" s="316">
        <f t="shared" si="242"/>
        <v>0</v>
      </c>
      <c r="O407" s="316">
        <f t="shared" si="242"/>
        <v>0</v>
      </c>
      <c r="P407" s="316">
        <f t="shared" si="242"/>
        <v>0</v>
      </c>
      <c r="Q407" s="316">
        <f t="shared" si="242"/>
        <v>0</v>
      </c>
      <c r="R407" s="316">
        <f t="shared" si="242"/>
        <v>0</v>
      </c>
      <c r="S407" s="316">
        <f t="shared" si="242"/>
        <v>0</v>
      </c>
      <c r="T407" s="316">
        <f t="shared" si="242"/>
        <v>0</v>
      </c>
      <c r="U407" s="316">
        <f t="shared" si="242"/>
        <v>0</v>
      </c>
      <c r="V407" s="316">
        <f t="shared" si="242"/>
        <v>0</v>
      </c>
      <c r="W407" s="316">
        <f t="shared" si="242"/>
        <v>0</v>
      </c>
      <c r="X407" s="316">
        <f t="shared" si="242"/>
        <v>0</v>
      </c>
      <c r="Y407" s="316">
        <f t="shared" si="242"/>
        <v>0</v>
      </c>
      <c r="Z407" s="316">
        <f t="shared" si="242"/>
        <v>0</v>
      </c>
      <c r="AA407" s="316">
        <f t="shared" si="242"/>
        <v>0</v>
      </c>
      <c r="AB407" s="316">
        <f t="shared" si="242"/>
        <v>0</v>
      </c>
      <c r="AC407" s="316">
        <f t="shared" si="242"/>
        <v>0</v>
      </c>
      <c r="AD407" s="316">
        <f t="shared" si="242"/>
        <v>0</v>
      </c>
      <c r="AE407" s="316">
        <f t="shared" si="242"/>
        <v>0</v>
      </c>
      <c r="AF407" s="316">
        <f t="shared" si="242"/>
        <v>0</v>
      </c>
      <c r="AG407" s="316">
        <f t="shared" si="242"/>
        <v>0</v>
      </c>
      <c r="AH407" s="316">
        <f t="shared" si="242"/>
        <v>0</v>
      </c>
      <c r="AI407" s="316">
        <f t="shared" si="242"/>
        <v>0</v>
      </c>
      <c r="AJ407" s="316">
        <f t="shared" si="242"/>
        <v>0</v>
      </c>
      <c r="AL407" s="3"/>
      <c r="AM407" s="3"/>
      <c r="AN407" s="3"/>
      <c r="AP407" s="3"/>
      <c r="AQ407" s="3"/>
      <c r="AT407" s="231"/>
      <c r="AU407" s="60"/>
      <c r="AV407" s="60"/>
      <c r="AW407" s="60"/>
      <c r="AX407" s="60"/>
    </row>
    <row r="408" spans="2:50" ht="19">
      <c r="B408" s="3"/>
      <c r="E408" s="315" t="s">
        <v>140</v>
      </c>
      <c r="F408" s="316">
        <f t="shared" ref="F408:AJ408" si="243">F291/F398</f>
        <v>0</v>
      </c>
      <c r="G408" s="316">
        <f t="shared" si="243"/>
        <v>0</v>
      </c>
      <c r="H408" s="316">
        <f t="shared" si="243"/>
        <v>0</v>
      </c>
      <c r="I408" s="316">
        <f t="shared" si="243"/>
        <v>0</v>
      </c>
      <c r="J408" s="316">
        <f t="shared" si="243"/>
        <v>0</v>
      </c>
      <c r="K408" s="316">
        <f t="shared" si="243"/>
        <v>0</v>
      </c>
      <c r="L408" s="316">
        <f t="shared" si="243"/>
        <v>0</v>
      </c>
      <c r="M408" s="316">
        <f t="shared" si="243"/>
        <v>0</v>
      </c>
      <c r="N408" s="316">
        <f t="shared" si="243"/>
        <v>0</v>
      </c>
      <c r="O408" s="316">
        <f t="shared" si="243"/>
        <v>0</v>
      </c>
      <c r="P408" s="316">
        <f t="shared" si="243"/>
        <v>0</v>
      </c>
      <c r="Q408" s="316">
        <f t="shared" si="243"/>
        <v>0</v>
      </c>
      <c r="R408" s="316">
        <f t="shared" si="243"/>
        <v>0</v>
      </c>
      <c r="S408" s="316">
        <f t="shared" si="243"/>
        <v>0</v>
      </c>
      <c r="T408" s="316">
        <f t="shared" si="243"/>
        <v>0</v>
      </c>
      <c r="U408" s="316">
        <f t="shared" si="243"/>
        <v>0</v>
      </c>
      <c r="V408" s="316">
        <f t="shared" si="243"/>
        <v>0</v>
      </c>
      <c r="W408" s="316">
        <f t="shared" si="243"/>
        <v>0</v>
      </c>
      <c r="X408" s="316">
        <f t="shared" si="243"/>
        <v>0</v>
      </c>
      <c r="Y408" s="316">
        <f t="shared" si="243"/>
        <v>0</v>
      </c>
      <c r="Z408" s="316">
        <f t="shared" si="243"/>
        <v>0</v>
      </c>
      <c r="AA408" s="316">
        <f t="shared" si="243"/>
        <v>0</v>
      </c>
      <c r="AB408" s="316">
        <f t="shared" si="243"/>
        <v>0</v>
      </c>
      <c r="AC408" s="316">
        <f t="shared" si="243"/>
        <v>0</v>
      </c>
      <c r="AD408" s="316">
        <f t="shared" si="243"/>
        <v>0</v>
      </c>
      <c r="AE408" s="316">
        <f t="shared" si="243"/>
        <v>0</v>
      </c>
      <c r="AF408" s="316">
        <f t="shared" si="243"/>
        <v>0</v>
      </c>
      <c r="AG408" s="316">
        <f t="shared" si="243"/>
        <v>0</v>
      </c>
      <c r="AH408" s="316">
        <f t="shared" si="243"/>
        <v>0</v>
      </c>
      <c r="AI408" s="316">
        <f t="shared" si="243"/>
        <v>0</v>
      </c>
      <c r="AJ408" s="316">
        <f t="shared" si="243"/>
        <v>0</v>
      </c>
      <c r="AL408" s="3"/>
      <c r="AM408" s="3"/>
      <c r="AN408" s="3"/>
      <c r="AP408" s="3"/>
      <c r="AQ408" s="3"/>
      <c r="AT408" s="231"/>
      <c r="AU408" s="60"/>
      <c r="AV408" s="60"/>
      <c r="AW408" s="60"/>
      <c r="AX408" s="60"/>
    </row>
    <row r="409" spans="2:50" ht="18.75" customHeight="1">
      <c r="B409" s="3"/>
      <c r="E409" s="315" t="s">
        <v>141</v>
      </c>
      <c r="F409" s="316">
        <f t="shared" ref="F409:AJ409" si="244">F321/F399</f>
        <v>12.510204081632653</v>
      </c>
      <c r="G409" s="316">
        <f t="shared" si="244"/>
        <v>12.510204081632653</v>
      </c>
      <c r="H409" s="316">
        <f t="shared" si="244"/>
        <v>12.510204081632653</v>
      </c>
      <c r="I409" s="316">
        <f t="shared" si="244"/>
        <v>12.510204081632653</v>
      </c>
      <c r="J409" s="316">
        <f t="shared" si="244"/>
        <v>12.510204081632653</v>
      </c>
      <c r="K409" s="316">
        <f t="shared" si="244"/>
        <v>12.510204081632653</v>
      </c>
      <c r="L409" s="316">
        <f t="shared" si="244"/>
        <v>12.510204081632653</v>
      </c>
      <c r="M409" s="316">
        <f t="shared" si="244"/>
        <v>11.591836734693878</v>
      </c>
      <c r="N409" s="316">
        <f t="shared" si="244"/>
        <v>10.673469387755102</v>
      </c>
      <c r="O409" s="316">
        <f t="shared" si="244"/>
        <v>10.673469387755102</v>
      </c>
      <c r="P409" s="316">
        <f t="shared" si="244"/>
        <v>10.673469387755102</v>
      </c>
      <c r="Q409" s="316">
        <f t="shared" si="244"/>
        <v>10.673469387755102</v>
      </c>
      <c r="R409" s="316">
        <f t="shared" si="244"/>
        <v>10.673469387755102</v>
      </c>
      <c r="S409" s="316">
        <f t="shared" si="244"/>
        <v>10.673469387755102</v>
      </c>
      <c r="T409" s="316">
        <f t="shared" si="244"/>
        <v>10.673469387755102</v>
      </c>
      <c r="U409" s="316">
        <f t="shared" si="244"/>
        <v>10.673469387755102</v>
      </c>
      <c r="V409" s="316">
        <f t="shared" si="244"/>
        <v>10.673469387755102</v>
      </c>
      <c r="W409" s="316">
        <f t="shared" si="244"/>
        <v>10.673469387755102</v>
      </c>
      <c r="X409" s="316">
        <f t="shared" si="244"/>
        <v>10.673469387755102</v>
      </c>
      <c r="Y409" s="316">
        <f t="shared" si="244"/>
        <v>10.673469387755102</v>
      </c>
      <c r="Z409" s="316">
        <f t="shared" si="244"/>
        <v>10.673469387755102</v>
      </c>
      <c r="AA409" s="316">
        <f t="shared" si="244"/>
        <v>10.673469387755102</v>
      </c>
      <c r="AB409" s="316">
        <f t="shared" si="244"/>
        <v>10.673469387755102</v>
      </c>
      <c r="AC409" s="316">
        <f t="shared" si="244"/>
        <v>10.673469387755102</v>
      </c>
      <c r="AD409" s="316">
        <f t="shared" si="244"/>
        <v>10.673469387755102</v>
      </c>
      <c r="AE409" s="316">
        <f t="shared" si="244"/>
        <v>10.673469387755102</v>
      </c>
      <c r="AF409" s="316">
        <f t="shared" si="244"/>
        <v>10.673469387755102</v>
      </c>
      <c r="AG409" s="316">
        <f t="shared" si="244"/>
        <v>10.673469387755102</v>
      </c>
      <c r="AH409" s="316">
        <f t="shared" si="244"/>
        <v>9.3469387755102034</v>
      </c>
      <c r="AI409" s="316">
        <f t="shared" si="244"/>
        <v>9.3469387755102034</v>
      </c>
      <c r="AJ409" s="316">
        <f t="shared" si="244"/>
        <v>9.3469387755102034</v>
      </c>
      <c r="AL409" s="3"/>
      <c r="AM409" s="3"/>
      <c r="AN409" s="3"/>
      <c r="AP409" s="3"/>
      <c r="AQ409" s="3"/>
      <c r="AT409" s="231"/>
      <c r="AU409" s="60"/>
      <c r="AV409" s="60"/>
      <c r="AW409" s="60"/>
      <c r="AX409" s="60"/>
    </row>
    <row r="410" spans="2:50" ht="19">
      <c r="B410" s="3"/>
      <c r="E410" s="315" t="s">
        <v>84</v>
      </c>
      <c r="F410" s="316">
        <f>F339/F400</f>
        <v>32.25</v>
      </c>
      <c r="G410" s="316">
        <f t="shared" ref="G410:AJ410" si="245">G339/G400</f>
        <v>32.25</v>
      </c>
      <c r="H410" s="316">
        <f t="shared" si="245"/>
        <v>32.25</v>
      </c>
      <c r="I410" s="316">
        <f t="shared" si="245"/>
        <v>32.25</v>
      </c>
      <c r="J410" s="316">
        <f t="shared" si="245"/>
        <v>31.25</v>
      </c>
      <c r="K410" s="316">
        <f t="shared" si="245"/>
        <v>31.25</v>
      </c>
      <c r="L410" s="316">
        <f t="shared" si="245"/>
        <v>31.25</v>
      </c>
      <c r="M410" s="316">
        <f t="shared" si="245"/>
        <v>31.25</v>
      </c>
      <c r="N410" s="316">
        <f t="shared" si="245"/>
        <v>31.25</v>
      </c>
      <c r="O410" s="316">
        <f t="shared" si="245"/>
        <v>31.25</v>
      </c>
      <c r="P410" s="316">
        <f t="shared" si="245"/>
        <v>31.25</v>
      </c>
      <c r="Q410" s="316">
        <f t="shared" si="245"/>
        <v>31.25</v>
      </c>
      <c r="R410" s="316">
        <f t="shared" si="245"/>
        <v>31.25</v>
      </c>
      <c r="S410" s="316">
        <f t="shared" si="245"/>
        <v>30.25</v>
      </c>
      <c r="T410" s="316">
        <f t="shared" si="245"/>
        <v>29.25</v>
      </c>
      <c r="U410" s="316">
        <f t="shared" si="245"/>
        <v>28.175000000000001</v>
      </c>
      <c r="V410" s="316">
        <f t="shared" si="245"/>
        <v>28.175000000000001</v>
      </c>
      <c r="W410" s="316">
        <f t="shared" si="245"/>
        <v>28.175000000000001</v>
      </c>
      <c r="X410" s="316">
        <f t="shared" si="245"/>
        <v>27.175000000000001</v>
      </c>
      <c r="Y410" s="316">
        <f t="shared" si="245"/>
        <v>25.425000000000001</v>
      </c>
      <c r="Z410" s="316">
        <f t="shared" si="245"/>
        <v>24.4</v>
      </c>
      <c r="AA410" s="316">
        <f t="shared" si="245"/>
        <v>23.175000000000001</v>
      </c>
      <c r="AB410" s="316">
        <f t="shared" si="245"/>
        <v>23.175000000000001</v>
      </c>
      <c r="AC410" s="316">
        <f t="shared" si="245"/>
        <v>23.175000000000001</v>
      </c>
      <c r="AD410" s="316">
        <f t="shared" si="245"/>
        <v>23.175000000000001</v>
      </c>
      <c r="AE410" s="316">
        <f t="shared" si="245"/>
        <v>21.7</v>
      </c>
      <c r="AF410" s="316">
        <f t="shared" si="245"/>
        <v>20.7</v>
      </c>
      <c r="AG410" s="316">
        <f t="shared" si="245"/>
        <v>19.175000000000001</v>
      </c>
      <c r="AH410" s="316">
        <f t="shared" si="245"/>
        <v>19.175000000000001</v>
      </c>
      <c r="AI410" s="316">
        <f t="shared" si="245"/>
        <v>19.175000000000001</v>
      </c>
      <c r="AJ410" s="316">
        <f t="shared" si="245"/>
        <v>19.175000000000001</v>
      </c>
      <c r="AL410" s="3"/>
      <c r="AM410" s="3"/>
      <c r="AN410" s="3"/>
      <c r="AP410" s="3"/>
      <c r="AQ410" s="3"/>
      <c r="AT410" s="231"/>
      <c r="AU410" s="60"/>
      <c r="AV410" s="60"/>
      <c r="AW410" s="60"/>
      <c r="AX410" s="60"/>
    </row>
    <row r="411" spans="2:50" ht="18.75" customHeight="1">
      <c r="B411" s="3"/>
      <c r="E411" s="315" t="s">
        <v>142</v>
      </c>
      <c r="F411" s="316">
        <f>F354/F401</f>
        <v>10.55</v>
      </c>
      <c r="G411" s="316">
        <f t="shared" ref="G411:AJ411" si="246">G354/G401</f>
        <v>10.55</v>
      </c>
      <c r="H411" s="316">
        <f t="shared" si="246"/>
        <v>10.55</v>
      </c>
      <c r="I411" s="316">
        <f t="shared" si="246"/>
        <v>10.55</v>
      </c>
      <c r="J411" s="316">
        <f t="shared" si="246"/>
        <v>10.55</v>
      </c>
      <c r="K411" s="316">
        <f t="shared" si="246"/>
        <v>10.55</v>
      </c>
      <c r="L411" s="316">
        <f t="shared" si="246"/>
        <v>10.55</v>
      </c>
      <c r="M411" s="316">
        <f t="shared" si="246"/>
        <v>10.55</v>
      </c>
      <c r="N411" s="316">
        <f t="shared" si="246"/>
        <v>10.55</v>
      </c>
      <c r="O411" s="316">
        <f t="shared" si="246"/>
        <v>10.55</v>
      </c>
      <c r="P411" s="316">
        <f t="shared" si="246"/>
        <v>10.55</v>
      </c>
      <c r="Q411" s="316">
        <f t="shared" si="246"/>
        <v>10.55</v>
      </c>
      <c r="R411" s="316">
        <f t="shared" si="246"/>
        <v>10.55</v>
      </c>
      <c r="S411" s="316">
        <f t="shared" si="246"/>
        <v>10.55</v>
      </c>
      <c r="T411" s="316">
        <f t="shared" si="246"/>
        <v>10.55</v>
      </c>
      <c r="U411" s="316">
        <f t="shared" si="246"/>
        <v>10.55</v>
      </c>
      <c r="V411" s="316">
        <f t="shared" si="246"/>
        <v>10.55</v>
      </c>
      <c r="W411" s="316">
        <f t="shared" si="246"/>
        <v>10.55</v>
      </c>
      <c r="X411" s="316">
        <f t="shared" si="246"/>
        <v>10.55</v>
      </c>
      <c r="Y411" s="316">
        <f t="shared" si="246"/>
        <v>10.55</v>
      </c>
      <c r="Z411" s="316">
        <f t="shared" si="246"/>
        <v>10.55</v>
      </c>
      <c r="AA411" s="316">
        <f t="shared" si="246"/>
        <v>10.55</v>
      </c>
      <c r="AB411" s="316">
        <f t="shared" si="246"/>
        <v>10.55</v>
      </c>
      <c r="AC411" s="316">
        <f t="shared" si="246"/>
        <v>10.55</v>
      </c>
      <c r="AD411" s="316">
        <f t="shared" si="246"/>
        <v>10.55</v>
      </c>
      <c r="AE411" s="316">
        <f t="shared" si="246"/>
        <v>10.55</v>
      </c>
      <c r="AF411" s="316">
        <f t="shared" si="246"/>
        <v>10.55</v>
      </c>
      <c r="AG411" s="316">
        <f t="shared" si="246"/>
        <v>10.55</v>
      </c>
      <c r="AH411" s="316">
        <f t="shared" si="246"/>
        <v>10.55</v>
      </c>
      <c r="AI411" s="316">
        <f t="shared" si="246"/>
        <v>10.55</v>
      </c>
      <c r="AJ411" s="316">
        <f t="shared" si="246"/>
        <v>10.55</v>
      </c>
      <c r="AL411" s="3"/>
      <c r="AM411" s="3"/>
      <c r="AN411" s="3"/>
      <c r="AP411" s="3"/>
      <c r="AQ411" s="3"/>
      <c r="AT411" s="231"/>
      <c r="AU411" s="60"/>
      <c r="AV411" s="60"/>
      <c r="AW411" s="60"/>
      <c r="AX411" s="60"/>
    </row>
    <row r="412" spans="2:50" ht="19">
      <c r="B412" s="3"/>
      <c r="E412" s="315" t="s">
        <v>80</v>
      </c>
      <c r="F412" s="318">
        <f>SUM(F404:F411)</f>
        <v>101.22857142857141</v>
      </c>
      <c r="G412" s="318">
        <f t="shared" ref="G412:AJ412" si="247">SUM(G404:G411)</f>
        <v>100.22857142857141</v>
      </c>
      <c r="H412" s="318">
        <f t="shared" si="247"/>
        <v>99.228571428571414</v>
      </c>
      <c r="I412" s="318">
        <f t="shared" si="247"/>
        <v>98.178571428571431</v>
      </c>
      <c r="J412" s="318">
        <f t="shared" si="247"/>
        <v>96.178571428571431</v>
      </c>
      <c r="K412" s="318">
        <f t="shared" si="247"/>
        <v>96.178571428571431</v>
      </c>
      <c r="L412" s="318">
        <f t="shared" si="247"/>
        <v>96.178571428571431</v>
      </c>
      <c r="M412" s="318">
        <f t="shared" si="247"/>
        <v>95.260204081632651</v>
      </c>
      <c r="N412" s="318">
        <f t="shared" si="247"/>
        <v>94.341836734693871</v>
      </c>
      <c r="O412" s="318">
        <f t="shared" si="247"/>
        <v>94.341836734693871</v>
      </c>
      <c r="P412" s="318">
        <f t="shared" si="247"/>
        <v>94.341836734693871</v>
      </c>
      <c r="Q412" s="318">
        <f t="shared" si="247"/>
        <v>94.341836734693871</v>
      </c>
      <c r="R412" s="318">
        <f t="shared" si="247"/>
        <v>94.341836734693871</v>
      </c>
      <c r="S412" s="318">
        <f t="shared" si="247"/>
        <v>93.341836734693871</v>
      </c>
      <c r="T412" s="318">
        <f t="shared" si="247"/>
        <v>92.341836734693871</v>
      </c>
      <c r="U412" s="318">
        <f t="shared" si="247"/>
        <v>91.266836734693868</v>
      </c>
      <c r="V412" s="318">
        <f t="shared" si="247"/>
        <v>91.266836734693868</v>
      </c>
      <c r="W412" s="318">
        <f t="shared" si="247"/>
        <v>91.266836734693868</v>
      </c>
      <c r="X412" s="318">
        <f t="shared" si="247"/>
        <v>90.266836734693868</v>
      </c>
      <c r="Y412" s="318">
        <f t="shared" si="247"/>
        <v>88.516836734693868</v>
      </c>
      <c r="Z412" s="318">
        <f t="shared" si="247"/>
        <v>87.491836734693877</v>
      </c>
      <c r="AA412" s="318">
        <f t="shared" si="247"/>
        <v>86.266836734693868</v>
      </c>
      <c r="AB412" s="318">
        <f t="shared" si="247"/>
        <v>86.266836734693868</v>
      </c>
      <c r="AC412" s="318">
        <f t="shared" si="247"/>
        <v>86.266836734693868</v>
      </c>
      <c r="AD412" s="318">
        <f t="shared" si="247"/>
        <v>86.266836734693868</v>
      </c>
      <c r="AE412" s="318">
        <f t="shared" si="247"/>
        <v>84.791836734693874</v>
      </c>
      <c r="AF412" s="318">
        <f t="shared" si="247"/>
        <v>83.791836734693874</v>
      </c>
      <c r="AG412" s="318">
        <f t="shared" si="247"/>
        <v>82.266836734693868</v>
      </c>
      <c r="AH412" s="318">
        <f t="shared" si="247"/>
        <v>80.940306122448973</v>
      </c>
      <c r="AI412" s="318">
        <f t="shared" si="247"/>
        <v>80.940306122448973</v>
      </c>
      <c r="AJ412" s="318">
        <f t="shared" si="247"/>
        <v>80.940306122448973</v>
      </c>
      <c r="AL412" s="3"/>
      <c r="AM412" s="3"/>
      <c r="AN412" s="3"/>
      <c r="AP412" s="3"/>
      <c r="AQ412" s="3"/>
      <c r="AT412" s="231"/>
      <c r="AU412" s="60"/>
      <c r="AV412" s="60"/>
      <c r="AW412" s="60"/>
      <c r="AX412" s="60"/>
    </row>
    <row r="413" spans="2:50" ht="19">
      <c r="B413" s="3"/>
      <c r="AL413" s="3"/>
      <c r="AM413" s="3"/>
      <c r="AN413" s="3"/>
      <c r="AP413" s="3"/>
      <c r="AQ413" s="3"/>
      <c r="AT413" s="230"/>
      <c r="AU413" s="60"/>
      <c r="AV413" s="60"/>
      <c r="AW413" s="60"/>
      <c r="AX413" s="60"/>
    </row>
    <row r="414" spans="2:50" ht="19">
      <c r="B414" s="3"/>
      <c r="AL414" s="3"/>
      <c r="AM414" s="3"/>
      <c r="AN414" s="3"/>
      <c r="AP414" s="3"/>
      <c r="AQ414" s="3"/>
      <c r="AT414" s="231"/>
      <c r="AU414" s="60"/>
      <c r="AV414" s="60"/>
      <c r="AW414" s="60"/>
      <c r="AX414" s="60"/>
    </row>
    <row r="415" spans="2:50" ht="19">
      <c r="B415" s="3"/>
      <c r="AL415" s="3"/>
      <c r="AM415" s="3"/>
      <c r="AN415" s="3"/>
      <c r="AP415" s="3"/>
      <c r="AQ415" s="3"/>
      <c r="AT415" s="232"/>
      <c r="AU415" s="60"/>
      <c r="AV415" s="60"/>
      <c r="AW415" s="60"/>
      <c r="AX415" s="60"/>
    </row>
    <row r="416" spans="2:50" ht="19">
      <c r="B416" s="3"/>
      <c r="AL416" s="3"/>
      <c r="AM416" s="3"/>
      <c r="AN416" s="3"/>
      <c r="AP416" s="3"/>
      <c r="AQ416" s="3"/>
      <c r="AT416" s="231"/>
      <c r="AU416" s="60"/>
      <c r="AV416" s="60"/>
      <c r="AW416" s="60"/>
      <c r="AX416" s="60"/>
    </row>
    <row r="417" spans="2:50" ht="19">
      <c r="B417" s="3"/>
      <c r="AL417" s="3"/>
      <c r="AM417" s="3"/>
      <c r="AN417" s="3"/>
      <c r="AP417" s="3"/>
      <c r="AQ417" s="3"/>
      <c r="AT417" s="232"/>
      <c r="AU417" s="60"/>
      <c r="AV417" s="60"/>
      <c r="AW417" s="60"/>
      <c r="AX417" s="60"/>
    </row>
    <row r="418" spans="2:50" ht="19">
      <c r="B418" s="3"/>
      <c r="AL418" s="3"/>
      <c r="AM418" s="3"/>
      <c r="AN418" s="3"/>
      <c r="AP418" s="3"/>
      <c r="AQ418" s="3"/>
      <c r="AT418" s="231"/>
      <c r="AU418" s="60"/>
      <c r="AV418" s="60"/>
      <c r="AW418" s="60"/>
      <c r="AX418" s="60"/>
    </row>
    <row r="419" spans="2:50" ht="19">
      <c r="B419" s="3"/>
      <c r="AL419" s="3"/>
      <c r="AM419" s="3"/>
      <c r="AN419" s="3"/>
      <c r="AP419" s="3"/>
      <c r="AQ419" s="3"/>
      <c r="AT419" s="232"/>
      <c r="AU419" s="60"/>
      <c r="AV419" s="60"/>
      <c r="AW419" s="60"/>
      <c r="AX419" s="60"/>
    </row>
    <row r="420" spans="2:50" ht="19">
      <c r="B420" s="3"/>
      <c r="AL420" s="3"/>
      <c r="AM420" s="3"/>
      <c r="AN420" s="3"/>
      <c r="AP420" s="3"/>
      <c r="AQ420" s="3"/>
      <c r="AT420" s="231"/>
      <c r="AU420" s="60"/>
      <c r="AV420" s="60"/>
      <c r="AW420" s="60"/>
      <c r="AX420" s="60"/>
    </row>
    <row r="421" spans="2:50" ht="19">
      <c r="B421" s="3"/>
      <c r="AL421" s="3"/>
      <c r="AM421" s="3"/>
      <c r="AN421" s="3"/>
      <c r="AP421" s="3"/>
      <c r="AQ421" s="3"/>
      <c r="AT421" s="231"/>
      <c r="AU421" s="60"/>
      <c r="AV421" s="60"/>
      <c r="AW421" s="60"/>
      <c r="AX421" s="60"/>
    </row>
    <row r="422" spans="2:50" ht="19">
      <c r="B422" s="3"/>
      <c r="AL422" s="3"/>
      <c r="AM422" s="3"/>
      <c r="AN422" s="3"/>
      <c r="AP422" s="3"/>
      <c r="AQ422" s="3"/>
      <c r="AT422" s="231"/>
      <c r="AU422" s="60"/>
      <c r="AV422" s="60"/>
      <c r="AW422" s="60"/>
      <c r="AX422" s="60"/>
    </row>
    <row r="423" spans="2:50" ht="19">
      <c r="B423" s="3"/>
      <c r="AL423" s="3"/>
      <c r="AM423" s="3"/>
      <c r="AN423" s="3"/>
      <c r="AP423" s="3"/>
      <c r="AQ423" s="3"/>
      <c r="AT423" s="232"/>
      <c r="AU423" s="60"/>
      <c r="AV423" s="60"/>
      <c r="AW423" s="60"/>
      <c r="AX423" s="60"/>
    </row>
    <row r="424" spans="2:50" ht="19">
      <c r="B424" s="3"/>
      <c r="AL424" s="3"/>
      <c r="AM424" s="3"/>
      <c r="AN424" s="3"/>
      <c r="AP424" s="3"/>
      <c r="AQ424" s="3"/>
      <c r="AT424" s="231"/>
      <c r="AU424" s="60"/>
      <c r="AV424" s="60"/>
      <c r="AW424" s="60"/>
      <c r="AX424" s="60"/>
    </row>
    <row r="425" spans="2:50" ht="19">
      <c r="B425" s="3"/>
      <c r="AL425" s="3"/>
      <c r="AM425" s="3"/>
      <c r="AN425" s="3"/>
      <c r="AP425" s="3"/>
      <c r="AQ425" s="3"/>
      <c r="AT425" s="232"/>
      <c r="AU425" s="60"/>
      <c r="AV425" s="60"/>
      <c r="AW425" s="60"/>
      <c r="AX425" s="60"/>
    </row>
    <row r="426" spans="2:50" ht="19">
      <c r="B426" s="3"/>
      <c r="AL426" s="3"/>
      <c r="AM426" s="3"/>
      <c r="AN426" s="3"/>
      <c r="AP426" s="3"/>
      <c r="AQ426" s="3"/>
      <c r="AT426" s="231"/>
      <c r="AU426" s="60"/>
      <c r="AV426" s="60"/>
      <c r="AW426" s="60"/>
      <c r="AX426" s="60"/>
    </row>
    <row r="427" spans="2:50" ht="19">
      <c r="B427" s="3"/>
      <c r="AL427" s="3"/>
      <c r="AM427" s="3"/>
      <c r="AN427" s="3"/>
      <c r="AP427" s="3"/>
      <c r="AQ427" s="3"/>
      <c r="AT427" s="232"/>
      <c r="AU427" s="60"/>
      <c r="AV427" s="60"/>
      <c r="AW427" s="60"/>
      <c r="AX427" s="60"/>
    </row>
    <row r="428" spans="2:50" ht="19">
      <c r="B428" s="3"/>
      <c r="AL428" s="3"/>
      <c r="AM428" s="3"/>
      <c r="AN428" s="3"/>
      <c r="AP428" s="3"/>
      <c r="AQ428" s="3"/>
      <c r="AT428" s="231"/>
      <c r="AU428" s="60"/>
      <c r="AV428" s="60"/>
      <c r="AW428" s="60"/>
      <c r="AX428" s="60"/>
    </row>
    <row r="429" spans="2:50" ht="19">
      <c r="B429" s="3"/>
      <c r="AL429" s="3"/>
      <c r="AM429" s="3"/>
      <c r="AN429" s="3"/>
      <c r="AP429" s="3"/>
      <c r="AQ429" s="3"/>
      <c r="AT429" s="231"/>
      <c r="AU429" s="60"/>
      <c r="AV429" s="60"/>
      <c r="AW429" s="60"/>
      <c r="AX429" s="60"/>
    </row>
    <row r="430" spans="2:50" ht="19">
      <c r="B430" s="3"/>
      <c r="AL430" s="3"/>
      <c r="AM430" s="3"/>
      <c r="AN430" s="3"/>
      <c r="AP430" s="3"/>
      <c r="AQ430" s="3"/>
      <c r="AT430" s="231"/>
      <c r="AU430" s="60"/>
      <c r="AV430" s="60"/>
      <c r="AW430" s="60"/>
      <c r="AX430" s="60"/>
    </row>
    <row r="431" spans="2:50" ht="19">
      <c r="B431" s="3"/>
      <c r="AL431" s="3"/>
      <c r="AM431" s="3"/>
      <c r="AN431" s="3"/>
      <c r="AP431" s="3"/>
      <c r="AQ431" s="3"/>
      <c r="AT431" s="231"/>
      <c r="AU431" s="60"/>
      <c r="AV431" s="60"/>
      <c r="AW431" s="60"/>
      <c r="AX431" s="60"/>
    </row>
    <row r="432" spans="2:50" ht="19">
      <c r="B432" s="3"/>
      <c r="AL432" s="3"/>
      <c r="AM432" s="3"/>
      <c r="AN432" s="3"/>
      <c r="AP432" s="3"/>
      <c r="AQ432" s="3"/>
      <c r="AT432" s="231"/>
      <c r="AU432" s="60"/>
      <c r="AV432" s="60"/>
      <c r="AW432" s="60"/>
      <c r="AX432" s="60"/>
    </row>
    <row r="433" spans="2:50" ht="19">
      <c r="B433" s="3"/>
      <c r="AL433" s="3"/>
      <c r="AM433" s="3"/>
      <c r="AN433" s="3"/>
      <c r="AP433" s="3"/>
      <c r="AQ433" s="3"/>
      <c r="AT433" s="231"/>
      <c r="AU433" s="60"/>
      <c r="AV433" s="60"/>
      <c r="AW433" s="60"/>
      <c r="AX433" s="60"/>
    </row>
    <row r="434" spans="2:50" ht="19">
      <c r="B434" s="3"/>
      <c r="AL434" s="3"/>
      <c r="AM434" s="3"/>
      <c r="AN434" s="3"/>
      <c r="AP434" s="3"/>
      <c r="AQ434" s="3"/>
      <c r="AT434" s="231"/>
      <c r="AU434" s="60"/>
      <c r="AV434" s="60"/>
      <c r="AW434" s="60"/>
      <c r="AX434" s="60"/>
    </row>
    <row r="435" spans="2:50" ht="19">
      <c r="B435" s="3"/>
      <c r="AL435" s="3"/>
      <c r="AM435" s="3"/>
      <c r="AN435" s="3"/>
      <c r="AP435" s="3"/>
      <c r="AQ435" s="3"/>
      <c r="AT435" s="231"/>
      <c r="AU435" s="60"/>
      <c r="AV435" s="60"/>
      <c r="AW435" s="60"/>
      <c r="AX435" s="60"/>
    </row>
    <row r="436" spans="2:50" ht="19">
      <c r="B436" s="3"/>
      <c r="AL436" s="3"/>
      <c r="AM436" s="3"/>
      <c r="AN436" s="3"/>
      <c r="AP436" s="3"/>
      <c r="AQ436" s="3"/>
      <c r="AT436" s="230"/>
      <c r="AU436" s="60"/>
      <c r="AV436" s="60"/>
      <c r="AW436" s="60"/>
      <c r="AX436" s="60"/>
    </row>
    <row r="437" spans="2:50" ht="19">
      <c r="B437" s="3"/>
      <c r="AL437" s="3"/>
      <c r="AM437" s="3"/>
      <c r="AN437" s="3"/>
      <c r="AP437" s="3"/>
      <c r="AQ437" s="3"/>
      <c r="AT437" s="231"/>
      <c r="AU437" s="60"/>
      <c r="AV437" s="60"/>
      <c r="AW437" s="60"/>
      <c r="AX437" s="60"/>
    </row>
    <row r="438" spans="2:50" ht="19">
      <c r="B438" s="3"/>
      <c r="AL438" s="3"/>
      <c r="AM438" s="3"/>
      <c r="AN438" s="3"/>
      <c r="AP438" s="3"/>
      <c r="AQ438" s="3"/>
      <c r="AT438" s="232"/>
      <c r="AU438" s="60"/>
      <c r="AV438" s="60"/>
      <c r="AW438" s="60"/>
      <c r="AX438" s="60"/>
    </row>
    <row r="439" spans="2:50" ht="19">
      <c r="B439" s="3"/>
      <c r="AL439" s="3"/>
      <c r="AM439" s="3"/>
      <c r="AN439" s="3"/>
      <c r="AP439" s="3"/>
      <c r="AQ439" s="3"/>
      <c r="AT439" s="231"/>
      <c r="AU439" s="60"/>
      <c r="AV439" s="60"/>
      <c r="AW439" s="60"/>
      <c r="AX439" s="60"/>
    </row>
    <row r="440" spans="2:50" ht="19">
      <c r="B440" s="3"/>
      <c r="AL440" s="3"/>
      <c r="AM440" s="3"/>
      <c r="AN440" s="3"/>
      <c r="AP440" s="3"/>
      <c r="AQ440" s="3"/>
      <c r="AT440" s="232"/>
      <c r="AU440" s="60"/>
      <c r="AV440" s="60"/>
      <c r="AW440" s="60"/>
      <c r="AX440" s="60"/>
    </row>
    <row r="441" spans="2:50" ht="19">
      <c r="B441" s="3"/>
      <c r="AL441" s="3"/>
      <c r="AM441" s="3"/>
      <c r="AN441" s="3"/>
      <c r="AP441" s="3"/>
      <c r="AQ441" s="3"/>
      <c r="AT441" s="231"/>
      <c r="AU441" s="60"/>
      <c r="AV441" s="60"/>
      <c r="AW441" s="60"/>
      <c r="AX441" s="60"/>
    </row>
    <row r="442" spans="2:50" ht="19">
      <c r="B442" s="3"/>
      <c r="AL442" s="3"/>
      <c r="AM442" s="3"/>
      <c r="AN442" s="3"/>
      <c r="AP442" s="3"/>
      <c r="AQ442" s="3"/>
      <c r="AT442" s="232"/>
      <c r="AU442" s="60"/>
      <c r="AV442" s="60"/>
      <c r="AW442" s="60"/>
      <c r="AX442" s="60"/>
    </row>
    <row r="443" spans="2:50" ht="19">
      <c r="B443" s="3"/>
      <c r="AL443" s="3"/>
      <c r="AM443" s="3"/>
      <c r="AN443" s="3"/>
      <c r="AP443" s="3"/>
      <c r="AQ443" s="3"/>
      <c r="AT443" s="231"/>
      <c r="AU443" s="60"/>
      <c r="AV443" s="60"/>
      <c r="AW443" s="60"/>
      <c r="AX443" s="60"/>
    </row>
    <row r="444" spans="2:50" ht="19">
      <c r="B444" s="3"/>
      <c r="AL444" s="3"/>
      <c r="AM444" s="3"/>
      <c r="AN444" s="3"/>
      <c r="AP444" s="3"/>
      <c r="AQ444" s="3"/>
      <c r="AT444" s="231"/>
      <c r="AU444" s="60"/>
      <c r="AV444" s="60"/>
      <c r="AW444" s="60"/>
      <c r="AX444" s="60"/>
    </row>
    <row r="445" spans="2:50" ht="19">
      <c r="B445" s="3"/>
      <c r="AL445" s="3"/>
      <c r="AM445" s="3"/>
      <c r="AN445" s="3"/>
      <c r="AP445" s="3"/>
      <c r="AQ445" s="3"/>
      <c r="AT445" s="231"/>
      <c r="AU445" s="60"/>
      <c r="AV445" s="60"/>
      <c r="AW445" s="60"/>
      <c r="AX445" s="60"/>
    </row>
    <row r="446" spans="2:50" ht="19">
      <c r="B446" s="3"/>
      <c r="AL446" s="3"/>
      <c r="AM446" s="3"/>
      <c r="AN446" s="3"/>
      <c r="AP446" s="3"/>
      <c r="AQ446" s="3"/>
      <c r="AT446" s="232"/>
      <c r="AU446" s="60"/>
      <c r="AV446" s="60"/>
      <c r="AW446" s="60"/>
      <c r="AX446" s="60"/>
    </row>
    <row r="447" spans="2:50" ht="19">
      <c r="B447" s="3"/>
      <c r="AL447" s="3"/>
      <c r="AM447" s="3"/>
      <c r="AN447" s="3"/>
      <c r="AP447" s="3"/>
      <c r="AQ447" s="3"/>
      <c r="AT447" s="231"/>
      <c r="AU447" s="60"/>
      <c r="AV447" s="60"/>
      <c r="AW447" s="60"/>
      <c r="AX447" s="60"/>
    </row>
    <row r="448" spans="2:50" ht="19">
      <c r="B448" s="3"/>
      <c r="AL448" s="3"/>
      <c r="AM448" s="3"/>
      <c r="AN448" s="3"/>
      <c r="AP448" s="3"/>
      <c r="AQ448" s="3"/>
      <c r="AT448" s="232"/>
      <c r="AU448" s="60"/>
      <c r="AV448" s="60"/>
      <c r="AW448" s="60"/>
      <c r="AX448" s="60"/>
    </row>
    <row r="449" spans="2:50" ht="19">
      <c r="B449" s="3"/>
      <c r="AL449" s="3"/>
      <c r="AM449" s="3"/>
      <c r="AN449" s="3"/>
      <c r="AP449" s="3"/>
      <c r="AQ449" s="3"/>
      <c r="AT449" s="231"/>
      <c r="AU449" s="60"/>
      <c r="AV449" s="60"/>
      <c r="AW449" s="60"/>
      <c r="AX449" s="60"/>
    </row>
    <row r="450" spans="2:50" ht="19">
      <c r="B450" s="3"/>
      <c r="AL450" s="3"/>
      <c r="AM450" s="3"/>
      <c r="AN450" s="3"/>
      <c r="AP450" s="3"/>
      <c r="AQ450" s="3"/>
      <c r="AT450" s="232"/>
      <c r="AU450" s="60"/>
      <c r="AV450" s="60"/>
      <c r="AW450" s="60"/>
      <c r="AX450" s="60"/>
    </row>
    <row r="451" spans="2:50" ht="19">
      <c r="B451" s="3"/>
      <c r="AL451" s="3"/>
      <c r="AM451" s="3"/>
      <c r="AN451" s="3"/>
      <c r="AP451" s="3"/>
      <c r="AQ451" s="3"/>
      <c r="AT451" s="231"/>
      <c r="AU451" s="60"/>
      <c r="AV451" s="60"/>
      <c r="AW451" s="60"/>
      <c r="AX451" s="60"/>
    </row>
    <row r="452" spans="2:50" ht="19">
      <c r="B452" s="3"/>
      <c r="AL452" s="3"/>
      <c r="AM452" s="3"/>
      <c r="AN452" s="3"/>
      <c r="AP452" s="3"/>
      <c r="AQ452" s="3"/>
      <c r="AT452" s="231"/>
      <c r="AU452" s="60"/>
      <c r="AV452" s="60"/>
      <c r="AW452" s="60"/>
      <c r="AX452" s="60"/>
    </row>
    <row r="453" spans="2:50" ht="19">
      <c r="B453" s="3"/>
      <c r="AL453" s="3"/>
      <c r="AM453" s="3"/>
      <c r="AN453" s="3"/>
      <c r="AP453" s="3"/>
      <c r="AQ453" s="3"/>
      <c r="AT453" s="231"/>
      <c r="AU453" s="60"/>
      <c r="AV453" s="60"/>
      <c r="AW453" s="60"/>
      <c r="AX453" s="60"/>
    </row>
    <row r="454" spans="2:50" ht="19">
      <c r="B454" s="3"/>
      <c r="AL454" s="3"/>
      <c r="AM454" s="3"/>
      <c r="AN454" s="3"/>
      <c r="AP454" s="3"/>
      <c r="AQ454" s="3"/>
      <c r="AT454" s="231"/>
      <c r="AU454" s="60"/>
      <c r="AV454" s="60"/>
      <c r="AW454" s="60"/>
      <c r="AX454" s="60"/>
    </row>
    <row r="455" spans="2:50" ht="19">
      <c r="B455" s="3"/>
      <c r="AL455" s="3"/>
      <c r="AM455" s="3"/>
      <c r="AN455" s="3"/>
      <c r="AP455" s="3"/>
      <c r="AQ455" s="3"/>
      <c r="AT455" s="231"/>
      <c r="AU455" s="60"/>
      <c r="AV455" s="60"/>
      <c r="AW455" s="60"/>
      <c r="AX455" s="60"/>
    </row>
    <row r="456" spans="2:50" ht="19">
      <c r="B456" s="3"/>
      <c r="AL456" s="3"/>
      <c r="AM456" s="3"/>
      <c r="AN456" s="3"/>
      <c r="AP456" s="3"/>
      <c r="AQ456" s="3"/>
      <c r="AT456" s="231"/>
      <c r="AU456" s="60"/>
      <c r="AV456" s="60"/>
      <c r="AW456" s="60"/>
      <c r="AX456" s="60"/>
    </row>
    <row r="457" spans="2:50" ht="19">
      <c r="B457" s="3"/>
      <c r="AL457" s="3"/>
      <c r="AM457" s="3"/>
      <c r="AN457" s="3"/>
      <c r="AP457" s="3"/>
      <c r="AQ457" s="3"/>
      <c r="AT457" s="231"/>
      <c r="AU457" s="60"/>
      <c r="AV457" s="60"/>
      <c r="AW457" s="60"/>
      <c r="AX457" s="60"/>
    </row>
    <row r="458" spans="2:50" ht="19">
      <c r="B458" s="3"/>
      <c r="AL458" s="3"/>
      <c r="AM458" s="3"/>
      <c r="AN458" s="3"/>
      <c r="AP458" s="3"/>
      <c r="AQ458" s="3"/>
      <c r="AT458" s="231"/>
      <c r="AU458" s="60"/>
      <c r="AV458" s="60"/>
      <c r="AW458" s="60"/>
      <c r="AX458" s="60"/>
    </row>
    <row r="459" spans="2:50" ht="19">
      <c r="B459" s="3"/>
      <c r="AL459" s="3"/>
      <c r="AM459" s="3"/>
      <c r="AN459" s="3"/>
      <c r="AP459" s="3"/>
      <c r="AQ459" s="3"/>
      <c r="AT459" s="230"/>
      <c r="AU459" s="60"/>
      <c r="AV459" s="60"/>
      <c r="AW459" s="60"/>
      <c r="AX459" s="60"/>
    </row>
    <row r="460" spans="2:50" ht="19">
      <c r="B460" s="3"/>
      <c r="AL460" s="3"/>
      <c r="AM460" s="3"/>
      <c r="AN460" s="3"/>
      <c r="AP460" s="3"/>
      <c r="AQ460" s="3"/>
      <c r="AT460" s="231"/>
      <c r="AU460" s="60"/>
      <c r="AV460" s="60"/>
      <c r="AW460" s="60"/>
      <c r="AX460" s="60"/>
    </row>
    <row r="461" spans="2:50" ht="19">
      <c r="B461" s="3"/>
      <c r="AL461" s="3"/>
      <c r="AM461" s="3"/>
      <c r="AN461" s="3"/>
      <c r="AP461" s="3"/>
      <c r="AQ461" s="3"/>
      <c r="AT461" s="232"/>
      <c r="AU461" s="60"/>
      <c r="AV461" s="60"/>
      <c r="AW461" s="60"/>
      <c r="AX461" s="60"/>
    </row>
    <row r="462" spans="2:50" ht="19">
      <c r="B462" s="3"/>
      <c r="AL462" s="3"/>
      <c r="AM462" s="3"/>
      <c r="AN462" s="3"/>
      <c r="AP462" s="3"/>
      <c r="AQ462" s="3"/>
      <c r="AT462" s="231"/>
      <c r="AU462" s="60"/>
      <c r="AV462" s="60"/>
      <c r="AW462" s="60"/>
      <c r="AX462" s="60"/>
    </row>
    <row r="463" spans="2:50" ht="19">
      <c r="B463" s="3"/>
      <c r="AL463" s="3"/>
      <c r="AM463" s="3"/>
      <c r="AN463" s="3"/>
      <c r="AP463" s="3"/>
      <c r="AQ463" s="3"/>
      <c r="AT463" s="232"/>
      <c r="AU463" s="60"/>
      <c r="AV463" s="60"/>
      <c r="AW463" s="60"/>
      <c r="AX463" s="60"/>
    </row>
    <row r="464" spans="2:50" ht="19">
      <c r="B464" s="3"/>
      <c r="AL464" s="3"/>
      <c r="AM464" s="3"/>
      <c r="AN464" s="3"/>
      <c r="AP464" s="3"/>
      <c r="AQ464" s="3"/>
      <c r="AT464" s="231"/>
      <c r="AU464" s="60"/>
      <c r="AV464" s="60"/>
      <c r="AW464" s="60"/>
      <c r="AX464" s="60"/>
    </row>
    <row r="465" spans="2:50" ht="19">
      <c r="B465" s="3"/>
      <c r="AL465" s="3"/>
      <c r="AM465" s="3"/>
      <c r="AN465" s="3"/>
      <c r="AP465" s="3"/>
      <c r="AQ465" s="3"/>
      <c r="AT465" s="232"/>
      <c r="AU465" s="60"/>
      <c r="AV465" s="60"/>
      <c r="AW465" s="60"/>
      <c r="AX465" s="60"/>
    </row>
    <row r="466" spans="2:50" ht="19">
      <c r="B466" s="3"/>
      <c r="AL466" s="3"/>
      <c r="AM466" s="3"/>
      <c r="AN466" s="3"/>
      <c r="AP466" s="3"/>
      <c r="AQ466" s="3"/>
      <c r="AT466" s="231"/>
      <c r="AU466" s="60"/>
      <c r="AV466" s="60"/>
      <c r="AW466" s="60"/>
      <c r="AX466" s="60"/>
    </row>
    <row r="467" spans="2:50" ht="19">
      <c r="B467" s="3"/>
      <c r="AL467" s="3"/>
      <c r="AM467" s="3"/>
      <c r="AN467" s="3"/>
      <c r="AP467" s="3"/>
      <c r="AQ467" s="3"/>
      <c r="AT467" s="231"/>
      <c r="AU467" s="60"/>
      <c r="AV467" s="60"/>
      <c r="AW467" s="60"/>
      <c r="AX467" s="60"/>
    </row>
    <row r="468" spans="2:50" ht="19">
      <c r="B468" s="3"/>
      <c r="AL468" s="3"/>
      <c r="AM468" s="3"/>
      <c r="AN468" s="3"/>
      <c r="AP468" s="3"/>
      <c r="AQ468" s="3"/>
      <c r="AT468" s="231"/>
      <c r="AU468" s="60"/>
      <c r="AV468" s="60"/>
      <c r="AW468" s="60"/>
      <c r="AX468" s="60"/>
    </row>
    <row r="469" spans="2:50" ht="19">
      <c r="B469" s="3"/>
      <c r="AL469" s="3"/>
      <c r="AM469" s="3"/>
      <c r="AN469" s="3"/>
      <c r="AP469" s="3"/>
      <c r="AQ469" s="3"/>
      <c r="AT469" s="232"/>
      <c r="AU469" s="60"/>
      <c r="AV469" s="60"/>
      <c r="AW469" s="60"/>
      <c r="AX469" s="60"/>
    </row>
    <row r="470" spans="2:50" ht="19">
      <c r="B470" s="3"/>
      <c r="AL470" s="3"/>
      <c r="AM470" s="3"/>
      <c r="AN470" s="3"/>
      <c r="AP470" s="3"/>
      <c r="AQ470" s="3"/>
      <c r="AT470" s="231"/>
      <c r="AU470" s="60"/>
      <c r="AV470" s="60"/>
      <c r="AW470" s="60"/>
      <c r="AX470" s="60"/>
    </row>
    <row r="471" spans="2:50" ht="19">
      <c r="B471" s="3"/>
      <c r="AL471" s="3"/>
      <c r="AM471" s="3"/>
      <c r="AN471" s="3"/>
      <c r="AP471" s="3"/>
      <c r="AQ471" s="3"/>
      <c r="AT471" s="232"/>
      <c r="AU471" s="60"/>
      <c r="AV471" s="60"/>
      <c r="AW471" s="60"/>
      <c r="AX471" s="60"/>
    </row>
    <row r="472" spans="2:50" ht="19">
      <c r="B472" s="3"/>
      <c r="AL472" s="3"/>
      <c r="AM472" s="3"/>
      <c r="AN472" s="3"/>
      <c r="AP472" s="3"/>
      <c r="AQ472" s="3"/>
      <c r="AT472" s="231"/>
      <c r="AU472" s="60"/>
      <c r="AV472" s="60"/>
      <c r="AW472" s="60"/>
      <c r="AX472" s="60"/>
    </row>
    <row r="473" spans="2:50" ht="19">
      <c r="B473" s="3"/>
      <c r="AL473" s="3"/>
      <c r="AM473" s="3"/>
      <c r="AN473" s="3"/>
      <c r="AP473" s="3"/>
      <c r="AQ473" s="3"/>
      <c r="AT473" s="232"/>
      <c r="AU473" s="60"/>
      <c r="AV473" s="60"/>
      <c r="AW473" s="60"/>
      <c r="AX473" s="60"/>
    </row>
    <row r="474" spans="2:50" ht="19">
      <c r="B474" s="3"/>
      <c r="AL474" s="3"/>
      <c r="AM474" s="3"/>
      <c r="AN474" s="3"/>
      <c r="AP474" s="3"/>
      <c r="AQ474" s="3"/>
      <c r="AT474" s="231"/>
      <c r="AU474" s="60"/>
      <c r="AV474" s="60"/>
      <c r="AW474" s="60"/>
      <c r="AX474" s="60"/>
    </row>
    <row r="475" spans="2:50" ht="19">
      <c r="B475" s="3"/>
      <c r="AL475" s="3"/>
      <c r="AM475" s="3"/>
      <c r="AN475" s="3"/>
      <c r="AP475" s="3"/>
      <c r="AQ475" s="3"/>
      <c r="AT475" s="231"/>
      <c r="AU475" s="60"/>
      <c r="AV475" s="60"/>
      <c r="AW475" s="60"/>
      <c r="AX475" s="60"/>
    </row>
    <row r="476" spans="2:50" ht="19">
      <c r="B476" s="3"/>
      <c r="AL476" s="3"/>
      <c r="AM476" s="3"/>
      <c r="AN476" s="3"/>
      <c r="AP476" s="3"/>
      <c r="AQ476" s="3"/>
      <c r="AT476" s="231"/>
      <c r="AU476" s="60"/>
      <c r="AV476" s="60"/>
      <c r="AW476" s="60"/>
      <c r="AX476" s="60"/>
    </row>
    <row r="477" spans="2:50" ht="19">
      <c r="B477" s="3"/>
      <c r="AL477" s="3"/>
      <c r="AM477" s="3"/>
      <c r="AN477" s="3"/>
      <c r="AP477" s="3"/>
      <c r="AQ477" s="3"/>
      <c r="AT477" s="231"/>
      <c r="AU477" s="60"/>
      <c r="AV477" s="60"/>
      <c r="AW477" s="60"/>
      <c r="AX477" s="60"/>
    </row>
    <row r="478" spans="2:50" ht="19">
      <c r="B478" s="3"/>
      <c r="AL478" s="3"/>
      <c r="AM478" s="3"/>
      <c r="AN478" s="3"/>
      <c r="AP478" s="3"/>
      <c r="AQ478" s="3"/>
      <c r="AT478" s="231"/>
      <c r="AU478" s="60"/>
      <c r="AV478" s="60"/>
      <c r="AW478" s="60"/>
      <c r="AX478" s="60"/>
    </row>
    <row r="479" spans="2:50" ht="19">
      <c r="B479" s="3"/>
      <c r="AL479" s="3"/>
      <c r="AM479" s="3"/>
      <c r="AN479" s="3"/>
      <c r="AP479" s="3"/>
      <c r="AQ479" s="3"/>
      <c r="AT479" s="231"/>
      <c r="AU479" s="60"/>
      <c r="AV479" s="60"/>
      <c r="AW479" s="60"/>
      <c r="AX479" s="60"/>
    </row>
    <row r="480" spans="2:50" ht="19">
      <c r="B480" s="3"/>
      <c r="AL480" s="3"/>
      <c r="AM480" s="3"/>
      <c r="AN480" s="3"/>
      <c r="AP480" s="3"/>
      <c r="AQ480" s="3"/>
      <c r="AT480" s="231"/>
      <c r="AU480" s="60"/>
      <c r="AV480" s="60"/>
      <c r="AW480" s="60"/>
      <c r="AX480" s="60"/>
    </row>
    <row r="481" spans="2:50" ht="19">
      <c r="B481" s="3"/>
      <c r="AL481" s="3"/>
      <c r="AM481" s="3"/>
      <c r="AN481" s="3"/>
      <c r="AP481" s="3"/>
      <c r="AQ481" s="3"/>
      <c r="AT481" s="231"/>
      <c r="AU481" s="60"/>
      <c r="AV481" s="60"/>
      <c r="AW481" s="60"/>
      <c r="AX481" s="60"/>
    </row>
    <row r="482" spans="2:50" ht="19">
      <c r="B482" s="3"/>
      <c r="AL482" s="3"/>
      <c r="AM482" s="3"/>
      <c r="AN482" s="3"/>
      <c r="AP482" s="3"/>
      <c r="AQ482" s="3"/>
      <c r="AT482" s="230"/>
      <c r="AU482" s="60"/>
      <c r="AV482" s="60"/>
      <c r="AW482" s="60"/>
      <c r="AX482" s="60"/>
    </row>
    <row r="483" spans="2:50" ht="19">
      <c r="B483" s="3"/>
      <c r="AL483" s="3"/>
      <c r="AM483" s="3"/>
      <c r="AN483" s="3"/>
      <c r="AP483" s="3"/>
      <c r="AQ483" s="3"/>
      <c r="AT483" s="231"/>
      <c r="AU483" s="60"/>
      <c r="AV483" s="60"/>
      <c r="AW483" s="60"/>
      <c r="AX483" s="60"/>
    </row>
    <row r="484" spans="2:50" ht="19">
      <c r="B484" s="3"/>
      <c r="AL484" s="3"/>
      <c r="AM484" s="3"/>
      <c r="AN484" s="3"/>
      <c r="AP484" s="3"/>
      <c r="AQ484" s="3"/>
      <c r="AT484" s="232"/>
      <c r="AU484" s="60"/>
      <c r="AV484" s="60"/>
      <c r="AW484" s="60"/>
      <c r="AX484" s="60"/>
    </row>
    <row r="485" spans="2:50" ht="19">
      <c r="B485" s="3"/>
      <c r="AL485" s="3"/>
      <c r="AM485" s="3"/>
      <c r="AN485" s="3"/>
      <c r="AP485" s="3"/>
      <c r="AQ485" s="3"/>
      <c r="AT485" s="231"/>
      <c r="AU485" s="60"/>
      <c r="AV485" s="60"/>
      <c r="AW485" s="60"/>
      <c r="AX485" s="60"/>
    </row>
    <row r="486" spans="2:50" ht="19">
      <c r="B486" s="3"/>
      <c r="AL486" s="3"/>
      <c r="AM486" s="3"/>
      <c r="AN486" s="3"/>
      <c r="AP486" s="3"/>
      <c r="AQ486" s="3"/>
      <c r="AT486" s="232"/>
      <c r="AU486" s="60"/>
      <c r="AV486" s="60"/>
      <c r="AW486" s="60"/>
      <c r="AX486" s="60"/>
    </row>
    <row r="487" spans="2:50" ht="19">
      <c r="B487" s="3"/>
      <c r="AL487" s="3"/>
      <c r="AM487" s="3"/>
      <c r="AN487" s="3"/>
      <c r="AP487" s="3"/>
      <c r="AQ487" s="3"/>
      <c r="AT487" s="231"/>
      <c r="AU487" s="60"/>
      <c r="AV487" s="60"/>
      <c r="AW487" s="60"/>
      <c r="AX487" s="60"/>
    </row>
    <row r="488" spans="2:50" ht="19">
      <c r="B488" s="3"/>
      <c r="AL488" s="3"/>
      <c r="AM488" s="3"/>
      <c r="AN488" s="3"/>
      <c r="AP488" s="3"/>
      <c r="AQ488" s="3"/>
      <c r="AT488" s="232"/>
      <c r="AU488" s="60"/>
      <c r="AV488" s="60"/>
      <c r="AW488" s="60"/>
      <c r="AX488" s="60"/>
    </row>
    <row r="489" spans="2:50" ht="19">
      <c r="B489" s="3"/>
      <c r="AL489" s="3"/>
      <c r="AM489" s="3"/>
      <c r="AN489" s="3"/>
      <c r="AP489" s="3"/>
      <c r="AQ489" s="3"/>
      <c r="AT489" s="231"/>
      <c r="AU489" s="60"/>
      <c r="AV489" s="60"/>
      <c r="AW489" s="60"/>
      <c r="AX489" s="60"/>
    </row>
    <row r="490" spans="2:50" ht="19">
      <c r="B490" s="3"/>
      <c r="AL490" s="3"/>
      <c r="AM490" s="3"/>
      <c r="AN490" s="3"/>
      <c r="AP490" s="3"/>
      <c r="AQ490" s="3"/>
      <c r="AT490" s="231"/>
      <c r="AU490" s="60"/>
      <c r="AV490" s="60"/>
      <c r="AW490" s="60"/>
      <c r="AX490" s="60"/>
    </row>
    <row r="491" spans="2:50" ht="19">
      <c r="B491" s="3"/>
      <c r="AL491" s="3"/>
      <c r="AM491" s="3"/>
      <c r="AN491" s="3"/>
      <c r="AP491" s="3"/>
      <c r="AQ491" s="3"/>
      <c r="AT491" s="231"/>
      <c r="AU491" s="60"/>
      <c r="AV491" s="60"/>
      <c r="AW491" s="60"/>
      <c r="AX491" s="60"/>
    </row>
    <row r="492" spans="2:50" ht="19">
      <c r="B492" s="3"/>
      <c r="AL492" s="3"/>
      <c r="AM492" s="3"/>
      <c r="AN492" s="3"/>
      <c r="AP492" s="3"/>
      <c r="AQ492" s="3"/>
      <c r="AT492" s="232"/>
      <c r="AU492" s="60"/>
      <c r="AV492" s="60"/>
      <c r="AW492" s="60"/>
      <c r="AX492" s="60"/>
    </row>
    <row r="493" spans="2:50" ht="19">
      <c r="B493" s="3"/>
      <c r="AL493" s="3"/>
      <c r="AM493" s="3"/>
      <c r="AN493" s="3"/>
      <c r="AP493" s="3"/>
      <c r="AQ493" s="3"/>
      <c r="AT493" s="231"/>
      <c r="AU493" s="60"/>
      <c r="AV493" s="60"/>
      <c r="AW493" s="60"/>
      <c r="AX493" s="60"/>
    </row>
    <row r="494" spans="2:50" ht="19">
      <c r="B494" s="3"/>
      <c r="AL494" s="3"/>
      <c r="AM494" s="3"/>
      <c r="AN494" s="3"/>
      <c r="AP494" s="3"/>
      <c r="AQ494" s="3"/>
      <c r="AT494" s="232"/>
      <c r="AU494" s="60"/>
      <c r="AV494" s="60"/>
      <c r="AW494" s="60"/>
      <c r="AX494" s="60"/>
    </row>
    <row r="495" spans="2:50" ht="19">
      <c r="B495" s="3"/>
      <c r="AL495" s="3"/>
      <c r="AM495" s="3"/>
      <c r="AN495" s="3"/>
      <c r="AP495" s="3"/>
      <c r="AQ495" s="3"/>
      <c r="AT495" s="231"/>
      <c r="AU495" s="60"/>
      <c r="AV495" s="60"/>
      <c r="AW495" s="60"/>
      <c r="AX495" s="60"/>
    </row>
    <row r="496" spans="2:50" ht="19">
      <c r="B496" s="3"/>
      <c r="AL496" s="3"/>
      <c r="AM496" s="3"/>
      <c r="AN496" s="3"/>
      <c r="AP496" s="3"/>
      <c r="AQ496" s="3"/>
      <c r="AT496" s="232"/>
      <c r="AU496" s="60"/>
      <c r="AV496" s="60"/>
      <c r="AW496" s="60"/>
      <c r="AX496" s="60"/>
    </row>
    <row r="497" spans="2:50" ht="19">
      <c r="B497" s="3"/>
      <c r="AL497" s="3"/>
      <c r="AM497" s="3"/>
      <c r="AN497" s="3"/>
      <c r="AP497" s="3"/>
      <c r="AQ497" s="3"/>
      <c r="AT497" s="231"/>
      <c r="AU497" s="60"/>
      <c r="AV497" s="60"/>
      <c r="AW497" s="60"/>
      <c r="AX497" s="60"/>
    </row>
    <row r="498" spans="2:50" ht="19">
      <c r="B498" s="3"/>
      <c r="AL498" s="3"/>
      <c r="AM498" s="3"/>
      <c r="AN498" s="3"/>
      <c r="AP498" s="3"/>
      <c r="AQ498" s="3"/>
      <c r="AT498" s="231"/>
      <c r="AU498" s="60"/>
      <c r="AV498" s="60"/>
      <c r="AW498" s="60"/>
      <c r="AX498" s="60"/>
    </row>
    <row r="499" spans="2:50" ht="19">
      <c r="B499" s="3"/>
      <c r="AL499" s="3"/>
      <c r="AM499" s="3"/>
      <c r="AN499" s="3"/>
      <c r="AP499" s="3"/>
      <c r="AQ499" s="3"/>
      <c r="AT499" s="231"/>
      <c r="AU499" s="60"/>
      <c r="AV499" s="60"/>
      <c r="AW499" s="60"/>
      <c r="AX499" s="60"/>
    </row>
    <row r="500" spans="2:50" ht="19">
      <c r="B500" s="3"/>
      <c r="AL500" s="3"/>
      <c r="AM500" s="3"/>
      <c r="AN500" s="3"/>
      <c r="AP500" s="3"/>
      <c r="AQ500" s="3"/>
      <c r="AT500" s="231"/>
      <c r="AU500" s="60"/>
      <c r="AV500" s="60"/>
      <c r="AW500" s="60"/>
      <c r="AX500" s="60"/>
    </row>
    <row r="501" spans="2:50" ht="19">
      <c r="B501" s="3"/>
      <c r="AL501" s="3"/>
      <c r="AM501" s="3"/>
      <c r="AN501" s="3"/>
      <c r="AP501" s="3"/>
      <c r="AQ501" s="3"/>
      <c r="AT501" s="231"/>
      <c r="AU501" s="60"/>
      <c r="AV501" s="60"/>
      <c r="AW501" s="60"/>
      <c r="AX501" s="60"/>
    </row>
    <row r="502" spans="2:50" ht="19">
      <c r="B502" s="3"/>
      <c r="AL502" s="3"/>
      <c r="AM502" s="3"/>
      <c r="AN502" s="3"/>
      <c r="AP502" s="3"/>
      <c r="AQ502" s="3"/>
      <c r="AT502" s="231"/>
      <c r="AU502" s="60"/>
      <c r="AV502" s="60"/>
      <c r="AW502" s="60"/>
      <c r="AX502" s="60"/>
    </row>
    <row r="503" spans="2:50" ht="19">
      <c r="B503" s="3"/>
      <c r="AL503" s="3"/>
      <c r="AM503" s="3"/>
      <c r="AN503" s="3"/>
      <c r="AP503" s="3"/>
      <c r="AQ503" s="3"/>
      <c r="AT503" s="231"/>
      <c r="AU503" s="60"/>
      <c r="AV503" s="60"/>
      <c r="AW503" s="60"/>
      <c r="AX503" s="60"/>
    </row>
    <row r="504" spans="2:50" ht="19">
      <c r="B504" s="3"/>
      <c r="AL504" s="3"/>
      <c r="AM504" s="3"/>
      <c r="AN504" s="3"/>
      <c r="AP504" s="3"/>
      <c r="AQ504" s="3"/>
      <c r="AT504" s="231"/>
      <c r="AU504" s="60"/>
      <c r="AV504" s="60"/>
      <c r="AW504" s="60"/>
      <c r="AX504" s="60"/>
    </row>
    <row r="505" spans="2:50" ht="19">
      <c r="B505" s="3"/>
      <c r="AL505" s="3"/>
      <c r="AM505" s="3"/>
      <c r="AN505" s="3"/>
      <c r="AP505" s="3"/>
      <c r="AQ505" s="3"/>
      <c r="AT505" s="230"/>
      <c r="AU505" s="60"/>
      <c r="AV505" s="60"/>
      <c r="AW505" s="60"/>
      <c r="AX505" s="60"/>
    </row>
    <row r="506" spans="2:50" ht="19">
      <c r="B506" s="3"/>
      <c r="AL506" s="3"/>
      <c r="AM506" s="3"/>
      <c r="AN506" s="3"/>
      <c r="AP506" s="3"/>
      <c r="AQ506" s="3"/>
      <c r="AT506" s="231"/>
      <c r="AU506" s="60"/>
      <c r="AV506" s="60"/>
      <c r="AW506" s="60"/>
      <c r="AX506" s="60"/>
    </row>
    <row r="507" spans="2:50" ht="19">
      <c r="B507" s="3"/>
      <c r="AL507" s="3"/>
      <c r="AM507" s="3"/>
      <c r="AN507" s="3"/>
      <c r="AP507" s="3"/>
      <c r="AQ507" s="3"/>
      <c r="AT507" s="232"/>
      <c r="AU507" s="60"/>
      <c r="AV507" s="60"/>
      <c r="AW507" s="60"/>
      <c r="AX507" s="60"/>
    </row>
    <row r="508" spans="2:50" ht="19">
      <c r="B508" s="3"/>
      <c r="AL508" s="3"/>
      <c r="AM508" s="3"/>
      <c r="AN508" s="3"/>
      <c r="AP508" s="3"/>
      <c r="AQ508" s="3"/>
      <c r="AT508" s="231"/>
      <c r="AU508" s="60"/>
      <c r="AV508" s="60"/>
      <c r="AW508" s="60"/>
      <c r="AX508" s="60"/>
    </row>
    <row r="509" spans="2:50" ht="19">
      <c r="B509" s="3"/>
      <c r="AL509" s="3"/>
      <c r="AM509" s="3"/>
      <c r="AN509" s="3"/>
      <c r="AP509" s="3"/>
      <c r="AQ509" s="3"/>
      <c r="AT509" s="232"/>
      <c r="AU509" s="60"/>
      <c r="AV509" s="60"/>
      <c r="AW509" s="60"/>
      <c r="AX509" s="60"/>
    </row>
    <row r="510" spans="2:50" ht="19">
      <c r="B510" s="3"/>
      <c r="AL510" s="3"/>
      <c r="AM510" s="3"/>
      <c r="AN510" s="3"/>
      <c r="AP510" s="3"/>
      <c r="AQ510" s="3"/>
      <c r="AT510" s="231"/>
      <c r="AU510" s="60"/>
      <c r="AV510" s="60"/>
      <c r="AW510" s="60"/>
      <c r="AX510" s="60"/>
    </row>
    <row r="511" spans="2:50" ht="19">
      <c r="B511" s="3"/>
      <c r="AL511" s="3"/>
      <c r="AM511" s="3"/>
      <c r="AN511" s="3"/>
      <c r="AP511" s="3"/>
      <c r="AQ511" s="3"/>
      <c r="AT511" s="232"/>
      <c r="AU511" s="60"/>
      <c r="AV511" s="60"/>
      <c r="AW511" s="60"/>
      <c r="AX511" s="60"/>
    </row>
    <row r="512" spans="2:50" ht="19">
      <c r="B512" s="3"/>
      <c r="AL512" s="3"/>
      <c r="AM512" s="3"/>
      <c r="AN512" s="3"/>
      <c r="AP512" s="3"/>
      <c r="AQ512" s="3"/>
      <c r="AT512" s="231"/>
      <c r="AU512" s="60"/>
      <c r="AV512" s="60"/>
      <c r="AW512" s="60"/>
      <c r="AX512" s="60"/>
    </row>
    <row r="513" spans="2:50" ht="19">
      <c r="B513" s="3"/>
      <c r="AL513" s="3"/>
      <c r="AM513" s="3"/>
      <c r="AN513" s="3"/>
      <c r="AP513" s="3"/>
      <c r="AQ513" s="3"/>
      <c r="AT513" s="231"/>
      <c r="AU513" s="60"/>
      <c r="AV513" s="60"/>
      <c r="AW513" s="60"/>
      <c r="AX513" s="60"/>
    </row>
    <row r="514" spans="2:50" ht="19">
      <c r="B514" s="3"/>
      <c r="AL514" s="3"/>
      <c r="AM514" s="3"/>
      <c r="AN514" s="3"/>
      <c r="AP514" s="3"/>
      <c r="AQ514" s="3"/>
      <c r="AT514" s="231"/>
      <c r="AU514" s="60"/>
      <c r="AV514" s="60"/>
      <c r="AW514" s="60"/>
      <c r="AX514" s="60"/>
    </row>
    <row r="515" spans="2:50" ht="19">
      <c r="B515" s="3"/>
      <c r="AL515" s="3"/>
      <c r="AM515" s="3"/>
      <c r="AN515" s="3"/>
      <c r="AP515" s="3"/>
      <c r="AQ515" s="3"/>
      <c r="AT515" s="232"/>
      <c r="AU515" s="60"/>
      <c r="AV515" s="60"/>
      <c r="AW515" s="60"/>
      <c r="AX515" s="60"/>
    </row>
    <row r="516" spans="2:50" ht="19">
      <c r="B516" s="3"/>
      <c r="AL516" s="3"/>
      <c r="AM516" s="3"/>
      <c r="AN516" s="3"/>
      <c r="AP516" s="3"/>
      <c r="AQ516" s="3"/>
      <c r="AT516" s="231"/>
      <c r="AU516" s="60"/>
      <c r="AV516" s="60"/>
      <c r="AW516" s="60"/>
      <c r="AX516" s="60"/>
    </row>
    <row r="517" spans="2:50" ht="19">
      <c r="B517" s="3"/>
      <c r="AL517" s="3"/>
      <c r="AM517" s="3"/>
      <c r="AN517" s="3"/>
      <c r="AP517" s="3"/>
      <c r="AQ517" s="3"/>
      <c r="AT517" s="232"/>
      <c r="AU517" s="60"/>
      <c r="AV517" s="60"/>
      <c r="AW517" s="60"/>
      <c r="AX517" s="60"/>
    </row>
    <row r="518" spans="2:50" ht="19">
      <c r="B518" s="3"/>
      <c r="AL518" s="3"/>
      <c r="AM518" s="3"/>
      <c r="AN518" s="3"/>
      <c r="AP518" s="3"/>
      <c r="AQ518" s="3"/>
      <c r="AT518" s="231"/>
      <c r="AU518" s="60"/>
      <c r="AV518" s="60"/>
      <c r="AW518" s="60"/>
      <c r="AX518" s="60"/>
    </row>
    <row r="519" spans="2:50" ht="19">
      <c r="B519" s="3"/>
      <c r="AL519" s="3"/>
      <c r="AM519" s="3"/>
      <c r="AN519" s="3"/>
      <c r="AP519" s="3"/>
      <c r="AQ519" s="3"/>
      <c r="AT519" s="232"/>
      <c r="AU519" s="60"/>
      <c r="AV519" s="60"/>
      <c r="AW519" s="60"/>
      <c r="AX519" s="60"/>
    </row>
    <row r="520" spans="2:50" ht="19">
      <c r="B520" s="3"/>
      <c r="AL520" s="3"/>
      <c r="AM520" s="3"/>
      <c r="AN520" s="3"/>
      <c r="AP520" s="3"/>
      <c r="AQ520" s="3"/>
      <c r="AT520" s="231"/>
      <c r="AU520" s="60"/>
      <c r="AV520" s="60"/>
      <c r="AW520" s="60"/>
      <c r="AX520" s="60"/>
    </row>
    <row r="521" spans="2:50" ht="19">
      <c r="B521" s="3"/>
      <c r="AL521" s="3"/>
      <c r="AM521" s="3"/>
      <c r="AN521" s="3"/>
      <c r="AP521" s="3"/>
      <c r="AQ521" s="3"/>
      <c r="AT521" s="231"/>
      <c r="AU521" s="60"/>
      <c r="AV521" s="60"/>
      <c r="AW521" s="60"/>
      <c r="AX521" s="60"/>
    </row>
    <row r="522" spans="2:50" ht="19">
      <c r="B522" s="3"/>
      <c r="AL522" s="3"/>
      <c r="AM522" s="3"/>
      <c r="AN522" s="3"/>
      <c r="AP522" s="3"/>
      <c r="AQ522" s="3"/>
      <c r="AT522" s="231"/>
      <c r="AU522" s="60"/>
      <c r="AV522" s="60"/>
      <c r="AW522" s="60"/>
      <c r="AX522" s="60"/>
    </row>
    <row r="523" spans="2:50" ht="19">
      <c r="B523" s="3"/>
      <c r="AL523" s="3"/>
      <c r="AM523" s="3"/>
      <c r="AN523" s="3"/>
      <c r="AP523" s="3"/>
      <c r="AQ523" s="3"/>
      <c r="AT523" s="231"/>
      <c r="AU523" s="60"/>
      <c r="AV523" s="60"/>
      <c r="AW523" s="60"/>
      <c r="AX523" s="60"/>
    </row>
    <row r="524" spans="2:50" ht="19">
      <c r="B524" s="3"/>
      <c r="AL524" s="3"/>
      <c r="AM524" s="3"/>
      <c r="AN524" s="3"/>
      <c r="AP524" s="3"/>
      <c r="AQ524" s="3"/>
      <c r="AT524" s="231"/>
      <c r="AU524" s="60"/>
      <c r="AV524" s="60"/>
      <c r="AW524" s="60"/>
      <c r="AX524" s="60"/>
    </row>
    <row r="525" spans="2:50" ht="19">
      <c r="B525" s="3"/>
      <c r="AL525" s="3"/>
      <c r="AM525" s="3"/>
      <c r="AN525" s="3"/>
      <c r="AP525" s="3"/>
      <c r="AQ525" s="3"/>
      <c r="AT525" s="231"/>
      <c r="AU525" s="60"/>
      <c r="AV525" s="60"/>
      <c r="AW525" s="60"/>
      <c r="AX525" s="60"/>
    </row>
    <row r="526" spans="2:50" ht="19">
      <c r="B526" s="3"/>
      <c r="AL526" s="3"/>
      <c r="AM526" s="3"/>
      <c r="AN526" s="3"/>
      <c r="AP526" s="3"/>
      <c r="AQ526" s="3"/>
      <c r="AT526" s="231"/>
      <c r="AU526" s="60"/>
      <c r="AV526" s="60"/>
      <c r="AW526" s="60"/>
      <c r="AX526" s="60"/>
    </row>
    <row r="527" spans="2:50" ht="19">
      <c r="B527" s="3"/>
      <c r="AL527" s="3"/>
      <c r="AM527" s="3"/>
      <c r="AN527" s="3"/>
      <c r="AP527" s="3"/>
      <c r="AQ527" s="3"/>
      <c r="AT527" s="231"/>
      <c r="AU527" s="60"/>
      <c r="AV527" s="60"/>
      <c r="AW527" s="60"/>
      <c r="AX527" s="60"/>
    </row>
    <row r="528" spans="2:50" ht="19">
      <c r="B528" s="3"/>
      <c r="AL528" s="3"/>
      <c r="AM528" s="3"/>
      <c r="AN528" s="3"/>
      <c r="AP528" s="3"/>
      <c r="AQ528" s="3"/>
      <c r="AT528" s="230"/>
      <c r="AU528" s="60"/>
      <c r="AV528" s="60"/>
      <c r="AW528" s="60"/>
      <c r="AX528" s="60"/>
    </row>
    <row r="529" spans="2:50" ht="19">
      <c r="B529" s="3"/>
      <c r="AL529" s="3"/>
      <c r="AM529" s="3"/>
      <c r="AN529" s="3"/>
      <c r="AP529" s="3"/>
      <c r="AQ529" s="3"/>
      <c r="AT529" s="231"/>
      <c r="AU529" s="60"/>
      <c r="AV529" s="60"/>
      <c r="AW529" s="60"/>
      <c r="AX529" s="60"/>
    </row>
    <row r="530" spans="2:50" ht="19">
      <c r="B530" s="3"/>
      <c r="AL530" s="3"/>
      <c r="AM530" s="3"/>
      <c r="AN530" s="3"/>
      <c r="AP530" s="3"/>
      <c r="AQ530" s="3"/>
      <c r="AT530" s="232"/>
      <c r="AU530" s="60"/>
      <c r="AV530" s="60"/>
      <c r="AW530" s="60"/>
      <c r="AX530" s="60"/>
    </row>
    <row r="531" spans="2:50" ht="19">
      <c r="B531" s="3"/>
      <c r="AL531" s="3"/>
      <c r="AM531" s="3"/>
      <c r="AN531" s="3"/>
      <c r="AP531" s="3"/>
      <c r="AQ531" s="3"/>
      <c r="AT531" s="231"/>
      <c r="AU531" s="60"/>
      <c r="AV531" s="60"/>
      <c r="AW531" s="60"/>
      <c r="AX531" s="60"/>
    </row>
    <row r="532" spans="2:50" ht="19">
      <c r="B532" s="3"/>
      <c r="AL532" s="3"/>
      <c r="AM532" s="3"/>
      <c r="AN532" s="3"/>
      <c r="AP532" s="3"/>
      <c r="AQ532" s="3"/>
      <c r="AT532" s="232"/>
      <c r="AU532" s="60"/>
      <c r="AV532" s="60"/>
      <c r="AW532" s="60"/>
      <c r="AX532" s="60"/>
    </row>
    <row r="533" spans="2:50" ht="19">
      <c r="B533" s="3"/>
      <c r="AL533" s="3"/>
      <c r="AM533" s="3"/>
      <c r="AN533" s="3"/>
      <c r="AP533" s="3"/>
      <c r="AQ533" s="3"/>
      <c r="AT533" s="231"/>
      <c r="AU533" s="60"/>
      <c r="AV533" s="60"/>
      <c r="AW533" s="60"/>
      <c r="AX533" s="60"/>
    </row>
    <row r="534" spans="2:50" ht="19">
      <c r="B534" s="3"/>
      <c r="AL534" s="3"/>
      <c r="AM534" s="3"/>
      <c r="AN534" s="3"/>
      <c r="AP534" s="3"/>
      <c r="AQ534" s="3"/>
      <c r="AT534" s="232"/>
      <c r="AU534" s="60"/>
      <c r="AV534" s="60"/>
      <c r="AW534" s="60"/>
      <c r="AX534" s="60"/>
    </row>
    <row r="535" spans="2:50" ht="19">
      <c r="B535" s="3"/>
      <c r="AL535" s="3"/>
      <c r="AM535" s="3"/>
      <c r="AN535" s="3"/>
      <c r="AP535" s="3"/>
      <c r="AQ535" s="3"/>
      <c r="AT535" s="231"/>
      <c r="AU535" s="60"/>
      <c r="AV535" s="60"/>
      <c r="AW535" s="60"/>
      <c r="AX535" s="60"/>
    </row>
    <row r="536" spans="2:50" ht="19">
      <c r="B536" s="3"/>
      <c r="AL536" s="3"/>
      <c r="AM536" s="3"/>
      <c r="AN536" s="3"/>
      <c r="AP536" s="3"/>
      <c r="AQ536" s="3"/>
      <c r="AT536" s="231"/>
      <c r="AU536" s="60"/>
      <c r="AV536" s="60"/>
      <c r="AW536" s="60"/>
      <c r="AX536" s="60"/>
    </row>
    <row r="537" spans="2:50" ht="19">
      <c r="B537" s="3"/>
      <c r="AL537" s="3"/>
      <c r="AM537" s="3"/>
      <c r="AN537" s="3"/>
      <c r="AP537" s="3"/>
      <c r="AQ537" s="3"/>
      <c r="AT537" s="231"/>
      <c r="AU537" s="60"/>
      <c r="AV537" s="60"/>
      <c r="AW537" s="60"/>
      <c r="AX537" s="60"/>
    </row>
    <row r="538" spans="2:50" ht="19">
      <c r="B538" s="3"/>
      <c r="AL538" s="3"/>
      <c r="AM538" s="3"/>
      <c r="AN538" s="3"/>
      <c r="AP538" s="3"/>
      <c r="AQ538" s="3"/>
      <c r="AT538" s="232"/>
      <c r="AU538" s="60"/>
      <c r="AV538" s="60"/>
      <c r="AW538" s="60"/>
      <c r="AX538" s="60"/>
    </row>
    <row r="539" spans="2:50" ht="19">
      <c r="B539" s="3"/>
      <c r="AL539" s="3"/>
      <c r="AM539" s="3"/>
      <c r="AN539" s="3"/>
      <c r="AP539" s="3"/>
      <c r="AQ539" s="3"/>
      <c r="AT539" s="231"/>
      <c r="AU539" s="60"/>
      <c r="AV539" s="60"/>
      <c r="AW539" s="60"/>
      <c r="AX539" s="60"/>
    </row>
    <row r="540" spans="2:50" ht="19">
      <c r="B540" s="3"/>
      <c r="AL540" s="3"/>
      <c r="AM540" s="3"/>
      <c r="AN540" s="3"/>
      <c r="AP540" s="3"/>
      <c r="AQ540" s="3"/>
      <c r="AT540" s="232"/>
      <c r="AU540" s="60"/>
      <c r="AV540" s="60"/>
      <c r="AW540" s="60"/>
      <c r="AX540" s="60"/>
    </row>
    <row r="541" spans="2:50" ht="19">
      <c r="B541" s="3"/>
      <c r="AL541" s="3"/>
      <c r="AM541" s="3"/>
      <c r="AN541" s="3"/>
      <c r="AP541" s="3"/>
      <c r="AQ541" s="3"/>
      <c r="AT541" s="231"/>
      <c r="AU541" s="60"/>
      <c r="AV541" s="60"/>
      <c r="AW541" s="60"/>
      <c r="AX541" s="60"/>
    </row>
    <row r="542" spans="2:50" ht="19">
      <c r="B542" s="3"/>
      <c r="AL542" s="3"/>
      <c r="AM542" s="3"/>
      <c r="AN542" s="3"/>
      <c r="AP542" s="3"/>
      <c r="AQ542" s="3"/>
      <c r="AT542" s="232"/>
      <c r="AU542" s="60"/>
      <c r="AV542" s="60"/>
      <c r="AW542" s="60"/>
      <c r="AX542" s="60"/>
    </row>
    <row r="543" spans="2:50" ht="19">
      <c r="B543" s="3"/>
      <c r="AL543" s="3"/>
      <c r="AM543" s="3"/>
      <c r="AN543" s="3"/>
      <c r="AP543" s="3"/>
      <c r="AQ543" s="3"/>
      <c r="AT543" s="231"/>
      <c r="AU543" s="60"/>
      <c r="AV543" s="60"/>
      <c r="AW543" s="60"/>
      <c r="AX543" s="60"/>
    </row>
    <row r="544" spans="2:50" ht="19">
      <c r="B544" s="3"/>
      <c r="AL544" s="3"/>
      <c r="AM544" s="3"/>
      <c r="AN544" s="3"/>
      <c r="AP544" s="3"/>
      <c r="AQ544" s="3"/>
      <c r="AT544" s="231"/>
      <c r="AU544" s="60"/>
      <c r="AV544" s="60"/>
      <c r="AW544" s="60"/>
      <c r="AX544" s="60"/>
    </row>
    <row r="545" spans="2:50" ht="19">
      <c r="B545" s="3"/>
      <c r="AL545" s="3"/>
      <c r="AM545" s="3"/>
      <c r="AN545" s="3"/>
      <c r="AP545" s="3"/>
      <c r="AQ545" s="3"/>
      <c r="AT545" s="231"/>
      <c r="AU545" s="60"/>
      <c r="AV545" s="60"/>
      <c r="AW545" s="60"/>
      <c r="AX545" s="60"/>
    </row>
    <row r="546" spans="2:50" ht="19">
      <c r="B546" s="3"/>
      <c r="AL546" s="3"/>
      <c r="AM546" s="3"/>
      <c r="AN546" s="3"/>
      <c r="AP546" s="3"/>
      <c r="AQ546" s="3"/>
      <c r="AT546" s="231"/>
      <c r="AU546" s="60"/>
      <c r="AV546" s="60"/>
      <c r="AW546" s="60"/>
      <c r="AX546" s="60"/>
    </row>
    <row r="547" spans="2:50" ht="19">
      <c r="B547" s="3"/>
      <c r="AL547" s="3"/>
      <c r="AM547" s="3"/>
      <c r="AN547" s="3"/>
      <c r="AP547" s="3"/>
      <c r="AQ547" s="3"/>
      <c r="AT547" s="231"/>
      <c r="AU547" s="60"/>
      <c r="AV547" s="60"/>
      <c r="AW547" s="60"/>
      <c r="AX547" s="60"/>
    </row>
    <row r="548" spans="2:50" ht="19">
      <c r="B548" s="3"/>
      <c r="AL548" s="3"/>
      <c r="AM548" s="3"/>
      <c r="AN548" s="3"/>
      <c r="AP548" s="3"/>
      <c r="AQ548" s="3"/>
      <c r="AT548" s="231"/>
      <c r="AU548" s="60"/>
      <c r="AV548" s="60"/>
      <c r="AW548" s="60"/>
      <c r="AX548" s="60"/>
    </row>
    <row r="549" spans="2:50" ht="19">
      <c r="B549" s="3"/>
      <c r="AL549" s="3"/>
      <c r="AM549" s="3"/>
      <c r="AN549" s="3"/>
      <c r="AP549" s="3"/>
      <c r="AQ549" s="3"/>
      <c r="AT549" s="231"/>
      <c r="AU549" s="60"/>
      <c r="AV549" s="60"/>
      <c r="AW549" s="60"/>
      <c r="AX549" s="60"/>
    </row>
    <row r="550" spans="2:50" ht="19">
      <c r="B550" s="3"/>
      <c r="AL550" s="3"/>
      <c r="AM550" s="3"/>
      <c r="AN550" s="3"/>
      <c r="AP550" s="3"/>
      <c r="AQ550" s="3"/>
      <c r="AT550" s="231"/>
      <c r="AU550" s="60"/>
      <c r="AV550" s="60"/>
      <c r="AW550" s="60"/>
      <c r="AX550" s="60"/>
    </row>
    <row r="551" spans="2:50" ht="19">
      <c r="B551" s="3"/>
      <c r="AL551" s="3"/>
      <c r="AM551" s="3"/>
      <c r="AN551" s="3"/>
      <c r="AP551" s="3"/>
      <c r="AQ551" s="3"/>
      <c r="AT551" s="230"/>
      <c r="AU551" s="60"/>
      <c r="AV551" s="60"/>
      <c r="AW551" s="60"/>
      <c r="AX551" s="60"/>
    </row>
    <row r="552" spans="2:50" ht="19">
      <c r="B552" s="3"/>
      <c r="AL552" s="3"/>
      <c r="AM552" s="3"/>
      <c r="AN552" s="3"/>
      <c r="AP552" s="3"/>
      <c r="AQ552" s="3"/>
      <c r="AT552" s="231"/>
      <c r="AU552" s="60"/>
      <c r="AV552" s="60"/>
      <c r="AW552" s="60"/>
      <c r="AX552" s="60"/>
    </row>
    <row r="553" spans="2:50" ht="19">
      <c r="B553" s="3"/>
      <c r="AL553" s="3"/>
      <c r="AM553" s="3"/>
      <c r="AN553" s="3"/>
      <c r="AP553" s="3"/>
      <c r="AQ553" s="3"/>
      <c r="AT553" s="232"/>
      <c r="AU553" s="60"/>
      <c r="AV553" s="60"/>
      <c r="AW553" s="60"/>
      <c r="AX553" s="60"/>
    </row>
    <row r="554" spans="2:50" ht="19">
      <c r="B554" s="3"/>
      <c r="AL554" s="3"/>
      <c r="AM554" s="3"/>
      <c r="AN554" s="3"/>
      <c r="AP554" s="3"/>
      <c r="AQ554" s="3"/>
      <c r="AT554" s="231"/>
      <c r="AU554" s="60"/>
      <c r="AV554" s="60"/>
      <c r="AW554" s="60"/>
      <c r="AX554" s="60"/>
    </row>
    <row r="555" spans="2:50" ht="19">
      <c r="B555" s="3"/>
      <c r="AL555" s="3"/>
      <c r="AM555" s="3"/>
      <c r="AN555" s="3"/>
      <c r="AP555" s="3"/>
      <c r="AQ555" s="3"/>
      <c r="AT555" s="232"/>
      <c r="AU555" s="60"/>
      <c r="AV555" s="60"/>
      <c r="AW555" s="60"/>
      <c r="AX555" s="60"/>
    </row>
    <row r="556" spans="2:50" ht="19">
      <c r="B556" s="3"/>
      <c r="AL556" s="3"/>
      <c r="AM556" s="3"/>
      <c r="AN556" s="3"/>
      <c r="AP556" s="3"/>
      <c r="AQ556" s="3"/>
      <c r="AT556" s="231"/>
      <c r="AU556" s="60"/>
      <c r="AV556" s="60"/>
      <c r="AW556" s="60"/>
      <c r="AX556" s="60"/>
    </row>
    <row r="557" spans="2:50" ht="19">
      <c r="B557" s="3"/>
      <c r="AL557" s="3"/>
      <c r="AM557" s="3"/>
      <c r="AN557" s="3"/>
      <c r="AP557" s="3"/>
      <c r="AQ557" s="3"/>
      <c r="AT557" s="232"/>
      <c r="AU557" s="60"/>
      <c r="AV557" s="60"/>
      <c r="AW557" s="60"/>
      <c r="AX557" s="60"/>
    </row>
    <row r="558" spans="2:50" ht="19">
      <c r="B558" s="3"/>
      <c r="AL558" s="3"/>
      <c r="AM558" s="3"/>
      <c r="AN558" s="3"/>
      <c r="AP558" s="3"/>
      <c r="AQ558" s="3"/>
      <c r="AT558" s="231"/>
      <c r="AU558" s="60"/>
      <c r="AV558" s="60"/>
      <c r="AW558" s="60"/>
      <c r="AX558" s="60"/>
    </row>
    <row r="559" spans="2:50" ht="19">
      <c r="B559" s="3"/>
      <c r="AL559" s="3"/>
      <c r="AM559" s="3"/>
      <c r="AN559" s="3"/>
      <c r="AP559" s="3"/>
      <c r="AQ559" s="3"/>
      <c r="AT559" s="231"/>
      <c r="AU559" s="60"/>
      <c r="AV559" s="60"/>
      <c r="AW559" s="60"/>
      <c r="AX559" s="60"/>
    </row>
    <row r="560" spans="2:50" ht="19">
      <c r="B560" s="3"/>
      <c r="AL560" s="3"/>
      <c r="AM560" s="3"/>
      <c r="AN560" s="3"/>
      <c r="AP560" s="3"/>
      <c r="AQ560" s="3"/>
      <c r="AT560" s="231"/>
      <c r="AU560" s="60"/>
      <c r="AV560" s="60"/>
      <c r="AW560" s="60"/>
      <c r="AX560" s="60"/>
    </row>
    <row r="561" spans="2:50" ht="19">
      <c r="B561" s="3"/>
      <c r="AL561" s="3"/>
      <c r="AM561" s="3"/>
      <c r="AN561" s="3"/>
      <c r="AP561" s="3"/>
      <c r="AQ561" s="3"/>
      <c r="AT561" s="232"/>
      <c r="AU561" s="60"/>
      <c r="AV561" s="60"/>
      <c r="AW561" s="60"/>
      <c r="AX561" s="60"/>
    </row>
    <row r="562" spans="2:50" ht="19">
      <c r="B562" s="3"/>
      <c r="AL562" s="3"/>
      <c r="AM562" s="3"/>
      <c r="AN562" s="3"/>
      <c r="AP562" s="3"/>
      <c r="AQ562" s="3"/>
      <c r="AT562" s="231"/>
      <c r="AU562" s="60"/>
      <c r="AV562" s="60"/>
      <c r="AW562" s="60"/>
      <c r="AX562" s="60"/>
    </row>
    <row r="563" spans="2:50" ht="19">
      <c r="B563" s="3"/>
      <c r="AL563" s="3"/>
      <c r="AM563" s="3"/>
      <c r="AN563" s="3"/>
      <c r="AP563" s="3"/>
      <c r="AQ563" s="3"/>
      <c r="AT563" s="232"/>
      <c r="AU563" s="60"/>
      <c r="AV563" s="60"/>
      <c r="AW563" s="60"/>
      <c r="AX563" s="60"/>
    </row>
    <row r="564" spans="2:50" ht="19">
      <c r="B564" s="3"/>
      <c r="AL564" s="3"/>
      <c r="AM564" s="3"/>
      <c r="AN564" s="3"/>
      <c r="AP564" s="3"/>
      <c r="AQ564" s="3"/>
      <c r="AT564" s="231"/>
      <c r="AU564" s="60"/>
      <c r="AV564" s="60"/>
      <c r="AW564" s="60"/>
      <c r="AX564" s="60"/>
    </row>
    <row r="565" spans="2:50" ht="19">
      <c r="B565" s="3"/>
      <c r="AL565" s="3"/>
      <c r="AM565" s="3"/>
      <c r="AN565" s="3"/>
      <c r="AP565" s="3"/>
      <c r="AQ565" s="3"/>
      <c r="AT565" s="232"/>
      <c r="AU565" s="60"/>
      <c r="AV565" s="60"/>
      <c r="AW565" s="60"/>
      <c r="AX565" s="60"/>
    </row>
    <row r="566" spans="2:50" ht="19">
      <c r="B566" s="3"/>
      <c r="AL566" s="3"/>
      <c r="AM566" s="3"/>
      <c r="AN566" s="3"/>
      <c r="AP566" s="3"/>
      <c r="AQ566" s="3"/>
      <c r="AT566" s="231"/>
      <c r="AU566" s="60"/>
      <c r="AV566" s="60"/>
      <c r="AW566" s="60"/>
      <c r="AX566" s="60"/>
    </row>
    <row r="567" spans="2:50" ht="19">
      <c r="B567" s="3"/>
      <c r="AL567" s="3"/>
      <c r="AM567" s="3"/>
      <c r="AN567" s="3"/>
      <c r="AP567" s="3"/>
      <c r="AQ567" s="3"/>
      <c r="AT567" s="231"/>
      <c r="AU567" s="60"/>
      <c r="AV567" s="60"/>
      <c r="AW567" s="60"/>
      <c r="AX567" s="60"/>
    </row>
    <row r="568" spans="2:50" ht="19">
      <c r="B568" s="3"/>
      <c r="AL568" s="3"/>
      <c r="AM568" s="3"/>
      <c r="AN568" s="3"/>
      <c r="AP568" s="3"/>
      <c r="AQ568" s="3"/>
      <c r="AT568" s="231"/>
      <c r="AU568" s="60"/>
      <c r="AV568" s="60"/>
      <c r="AW568" s="60"/>
      <c r="AX568" s="60"/>
    </row>
    <row r="569" spans="2:50" ht="19">
      <c r="B569" s="3"/>
      <c r="AL569" s="3"/>
      <c r="AM569" s="3"/>
      <c r="AN569" s="3"/>
      <c r="AP569" s="3"/>
      <c r="AQ569" s="3"/>
      <c r="AT569" s="231"/>
      <c r="AU569" s="60"/>
      <c r="AV569" s="60"/>
      <c r="AW569" s="60"/>
      <c r="AX569" s="60"/>
    </row>
    <row r="570" spans="2:50" ht="19">
      <c r="B570" s="3"/>
      <c r="AL570" s="3"/>
      <c r="AM570" s="3"/>
      <c r="AN570" s="3"/>
      <c r="AP570" s="3"/>
      <c r="AQ570" s="3"/>
      <c r="AT570" s="231"/>
      <c r="AU570" s="60"/>
      <c r="AV570" s="60"/>
      <c r="AW570" s="60"/>
      <c r="AX570" s="60"/>
    </row>
    <row r="571" spans="2:50" ht="19">
      <c r="B571" s="3"/>
      <c r="AL571" s="3"/>
      <c r="AM571" s="3"/>
      <c r="AN571" s="3"/>
      <c r="AP571" s="3"/>
      <c r="AQ571" s="3"/>
      <c r="AT571" s="231"/>
      <c r="AU571" s="60"/>
      <c r="AV571" s="60"/>
      <c r="AW571" s="60"/>
      <c r="AX571" s="60"/>
    </row>
    <row r="572" spans="2:50" ht="19">
      <c r="B572" s="3"/>
      <c r="AL572" s="3"/>
      <c r="AM572" s="3"/>
      <c r="AN572" s="3"/>
      <c r="AP572" s="3"/>
      <c r="AQ572" s="3"/>
      <c r="AT572" s="231"/>
      <c r="AU572" s="60"/>
      <c r="AV572" s="60"/>
      <c r="AW572" s="60"/>
      <c r="AX572" s="60"/>
    </row>
    <row r="573" spans="2:50" ht="19">
      <c r="B573" s="3"/>
      <c r="AL573" s="3"/>
      <c r="AM573" s="3"/>
      <c r="AN573" s="3"/>
      <c r="AP573" s="3"/>
      <c r="AQ573" s="3"/>
      <c r="AT573" s="231"/>
      <c r="AU573" s="60"/>
      <c r="AV573" s="60"/>
      <c r="AW573" s="60"/>
      <c r="AX573" s="60"/>
    </row>
    <row r="574" spans="2:50" ht="19">
      <c r="B574" s="3"/>
      <c r="AL574" s="3"/>
      <c r="AM574" s="3"/>
      <c r="AN574" s="3"/>
      <c r="AP574" s="3"/>
      <c r="AQ574" s="3"/>
      <c r="AT574" s="231"/>
      <c r="AU574" s="60"/>
      <c r="AV574" s="60"/>
      <c r="AW574" s="60"/>
      <c r="AX574" s="60"/>
    </row>
    <row r="575" spans="2:50" ht="19">
      <c r="B575" s="3"/>
      <c r="AL575" s="3"/>
      <c r="AM575" s="3"/>
      <c r="AN575" s="3"/>
      <c r="AP575" s="3"/>
      <c r="AQ575" s="3"/>
      <c r="AT575" s="231"/>
      <c r="AU575" s="62"/>
      <c r="AV575" s="62"/>
      <c r="AW575" s="62"/>
      <c r="AX575" s="62"/>
    </row>
    <row r="576" spans="2:50" ht="19">
      <c r="B576" s="3"/>
      <c r="AL576" s="3"/>
      <c r="AM576" s="3"/>
      <c r="AN576" s="3"/>
      <c r="AP576" s="3"/>
      <c r="AQ576" s="3"/>
      <c r="AT576" s="231"/>
      <c r="AU576" s="62"/>
      <c r="AV576" s="62"/>
      <c r="AW576" s="62"/>
      <c r="AX576" s="62"/>
    </row>
    <row r="577" spans="2:52" ht="19">
      <c r="B577" s="3"/>
      <c r="AL577" s="3"/>
      <c r="AM577" s="3"/>
      <c r="AN577" s="3"/>
      <c r="AP577" s="3"/>
      <c r="AQ577" s="3"/>
      <c r="AT577" s="232"/>
      <c r="AU577" s="60"/>
      <c r="AV577" s="60"/>
      <c r="AW577" s="60"/>
      <c r="AX577" s="60"/>
    </row>
    <row r="578" spans="2:52" ht="19">
      <c r="B578" s="3"/>
      <c r="AL578" s="3"/>
      <c r="AM578" s="3"/>
      <c r="AN578" s="3"/>
      <c r="AP578" s="3"/>
      <c r="AQ578" s="3"/>
      <c r="AT578" s="231"/>
      <c r="AU578" s="60"/>
      <c r="AV578" s="60"/>
      <c r="AW578" s="60"/>
      <c r="AX578" s="60"/>
    </row>
    <row r="579" spans="2:52" ht="19">
      <c r="B579" s="3"/>
      <c r="AL579" s="3"/>
      <c r="AM579" s="3"/>
      <c r="AN579" s="3"/>
      <c r="AP579" s="3"/>
      <c r="AQ579" s="3"/>
      <c r="AT579" s="231"/>
      <c r="AU579" s="60"/>
      <c r="AV579" s="60"/>
      <c r="AW579" s="60"/>
      <c r="AX579" s="60"/>
    </row>
    <row r="580" spans="2:52" ht="19">
      <c r="B580" s="3"/>
      <c r="AL580" s="3"/>
      <c r="AM580" s="3"/>
      <c r="AN580" s="3"/>
      <c r="AP580" s="3"/>
      <c r="AQ580" s="3"/>
      <c r="AT580" s="231"/>
      <c r="AU580" s="60"/>
      <c r="AV580" s="60"/>
      <c r="AW580" s="60"/>
      <c r="AX580" s="60"/>
    </row>
    <row r="581" spans="2:52" ht="19">
      <c r="B581" s="3"/>
      <c r="AL581" s="3"/>
      <c r="AM581" s="3"/>
      <c r="AN581" s="3"/>
      <c r="AP581" s="3"/>
      <c r="AQ581" s="3"/>
      <c r="AT581" s="232"/>
      <c r="AU581" s="60"/>
      <c r="AV581" s="60"/>
      <c r="AW581" s="60"/>
      <c r="AX581" s="60"/>
    </row>
    <row r="582" spans="2:52" ht="19">
      <c r="B582" s="3"/>
      <c r="AL582" s="3"/>
      <c r="AM582" s="3"/>
      <c r="AN582" s="3"/>
      <c r="AP582" s="3"/>
      <c r="AQ582" s="3"/>
      <c r="AT582" s="231"/>
      <c r="AU582" s="60"/>
      <c r="AV582" s="60"/>
      <c r="AW582" s="60"/>
      <c r="AX582" s="60"/>
    </row>
    <row r="583" spans="2:52" ht="19">
      <c r="B583" s="3"/>
      <c r="AL583" s="3"/>
      <c r="AM583" s="3"/>
      <c r="AN583" s="3"/>
      <c r="AP583" s="3"/>
      <c r="AQ583" s="3"/>
      <c r="AT583" s="231"/>
      <c r="AU583" s="60"/>
      <c r="AV583" s="60"/>
      <c r="AW583" s="60"/>
      <c r="AX583" s="60"/>
    </row>
    <row r="584" spans="2:52" ht="19">
      <c r="B584" s="3"/>
      <c r="AL584" s="3"/>
      <c r="AM584" s="3"/>
      <c r="AN584" s="3"/>
      <c r="AP584" s="3"/>
      <c r="AQ584" s="3"/>
      <c r="AT584" s="231"/>
      <c r="AU584" s="60"/>
      <c r="AV584" s="60"/>
      <c r="AW584" s="60"/>
      <c r="AX584" s="60"/>
    </row>
    <row r="585" spans="2:52" ht="19">
      <c r="B585" s="3"/>
      <c r="AL585" s="3"/>
      <c r="AM585" s="3"/>
      <c r="AN585" s="3"/>
      <c r="AP585" s="3"/>
      <c r="AQ585" s="3"/>
      <c r="AT585" s="231"/>
      <c r="AU585" s="60"/>
      <c r="AV585" s="60"/>
      <c r="AW585" s="60"/>
      <c r="AX585" s="60"/>
    </row>
    <row r="586" spans="2:52" ht="19">
      <c r="B586" s="3"/>
      <c r="AL586" s="3"/>
      <c r="AM586" s="3"/>
      <c r="AN586" s="3"/>
      <c r="AP586" s="3"/>
      <c r="AQ586" s="3"/>
      <c r="AT586" s="231"/>
      <c r="AU586" s="60"/>
      <c r="AV586" s="60"/>
      <c r="AW586" s="60"/>
      <c r="AX586" s="60"/>
    </row>
    <row r="587" spans="2:52" ht="19">
      <c r="B587" s="3"/>
      <c r="AL587" s="3"/>
      <c r="AM587" s="3"/>
      <c r="AN587" s="3"/>
      <c r="AP587" s="3"/>
      <c r="AQ587" s="3"/>
      <c r="AT587" s="231"/>
      <c r="AU587" s="60"/>
      <c r="AV587" s="60"/>
      <c r="AW587" s="60"/>
      <c r="AX587" s="60"/>
    </row>
    <row r="588" spans="2:52" ht="19">
      <c r="B588" s="3"/>
      <c r="AL588" s="3"/>
      <c r="AM588" s="3"/>
      <c r="AN588" s="3"/>
      <c r="AP588" s="3"/>
      <c r="AQ588" s="3"/>
      <c r="AT588" s="231"/>
      <c r="AU588" s="60"/>
      <c r="AV588" s="60"/>
      <c r="AW588" s="60"/>
      <c r="AX588" s="60"/>
    </row>
    <row r="589" spans="2:52">
      <c r="B589" s="3"/>
      <c r="AL589" s="3"/>
      <c r="AM589" s="3"/>
      <c r="AN589" s="3"/>
      <c r="AP589" s="3"/>
      <c r="AQ589" s="3"/>
      <c r="AY589" s="550" t="s">
        <v>83</v>
      </c>
      <c r="AZ589" s="550"/>
    </row>
    <row r="590" spans="2:52">
      <c r="B590" s="3"/>
      <c r="AL590" s="3"/>
      <c r="AM590" s="3"/>
      <c r="AN590" s="3"/>
      <c r="AP590" s="3"/>
      <c r="AQ590" s="3"/>
      <c r="AY590" s="550"/>
      <c r="AZ590" s="550"/>
    </row>
  </sheetData>
  <autoFilter ref="A3:AT367" xr:uid="{00000000-0009-0000-0000-00001D000000}"/>
  <mergeCells count="19">
    <mergeCell ref="C364:D364"/>
    <mergeCell ref="C365:D365"/>
    <mergeCell ref="C366:D366"/>
    <mergeCell ref="C367:D367"/>
    <mergeCell ref="AY589:AZ590"/>
    <mergeCell ref="C363:D363"/>
    <mergeCell ref="AP2:AR2"/>
    <mergeCell ref="AT2:AW2"/>
    <mergeCell ref="AK3:AK4"/>
    <mergeCell ref="AR3:AR4"/>
    <mergeCell ref="C356:E357"/>
    <mergeCell ref="AK356:AK357"/>
    <mergeCell ref="AL356:AL357"/>
    <mergeCell ref="AM356:AM357"/>
    <mergeCell ref="C358:D358"/>
    <mergeCell ref="C359:D359"/>
    <mergeCell ref="C360:D360"/>
    <mergeCell ref="C361:D361"/>
    <mergeCell ref="C362:D362"/>
  </mergeCells>
  <phoneticPr fontId="3"/>
  <conditionalFormatting sqref="E3:E15 E19 E32 E47 E62 E77 E90 E103 E116 E129 E142 E155 E168 E181 E194 E207 E220 E235 E250 E265 E293">
    <cfRule type="cellIs" dxfId="272" priority="142" operator="greaterThan">
      <formula>0</formula>
    </cfRule>
  </conditionalFormatting>
  <conditionalFormatting sqref="E5:E355">
    <cfRule type="expression" dxfId="271" priority="3">
      <formula>AND(OR(C5="素材納入計画",C5="素材在庫"),NOT(E5=0))</formula>
    </cfRule>
  </conditionalFormatting>
  <conditionalFormatting sqref="E28">
    <cfRule type="cellIs" dxfId="270" priority="99" operator="greaterThan">
      <formula>0</formula>
    </cfRule>
  </conditionalFormatting>
  <conditionalFormatting sqref="E34">
    <cfRule type="cellIs" dxfId="269" priority="1" operator="greaterThan">
      <formula>0</formula>
    </cfRule>
  </conditionalFormatting>
  <conditionalFormatting sqref="E40">
    <cfRule type="cellIs" dxfId="268" priority="4" operator="greaterThan">
      <formula>0</formula>
    </cfRule>
  </conditionalFormatting>
  <conditionalFormatting sqref="E43">
    <cfRule type="cellIs" dxfId="267" priority="98" operator="greaterThan">
      <formula>0</formula>
    </cfRule>
  </conditionalFormatting>
  <conditionalFormatting sqref="E49">
    <cfRule type="cellIs" dxfId="266" priority="7" operator="greaterThan">
      <formula>0</formula>
    </cfRule>
  </conditionalFormatting>
  <conditionalFormatting sqref="E55">
    <cfRule type="cellIs" dxfId="265" priority="10" operator="greaterThan">
      <formula>0</formula>
    </cfRule>
  </conditionalFormatting>
  <conditionalFormatting sqref="E58">
    <cfRule type="cellIs" dxfId="264" priority="97" operator="greaterThan">
      <formula>0</formula>
    </cfRule>
  </conditionalFormatting>
  <conditionalFormatting sqref="E64">
    <cfRule type="cellIs" dxfId="263" priority="13" operator="greaterThan">
      <formula>0</formula>
    </cfRule>
  </conditionalFormatting>
  <conditionalFormatting sqref="E70">
    <cfRule type="cellIs" dxfId="262" priority="16" operator="greaterThan">
      <formula>0</formula>
    </cfRule>
  </conditionalFormatting>
  <conditionalFormatting sqref="E73">
    <cfRule type="cellIs" dxfId="261" priority="96" operator="greaterThan">
      <formula>0</formula>
    </cfRule>
  </conditionalFormatting>
  <conditionalFormatting sqref="E86">
    <cfRule type="cellIs" dxfId="260" priority="95" operator="greaterThan">
      <formula>0</formula>
    </cfRule>
  </conditionalFormatting>
  <conditionalFormatting sqref="E99">
    <cfRule type="cellIs" dxfId="259" priority="94" operator="greaterThan">
      <formula>0</formula>
    </cfRule>
  </conditionalFormatting>
  <conditionalFormatting sqref="E112">
    <cfRule type="cellIs" dxfId="258" priority="93" operator="greaterThan">
      <formula>0</formula>
    </cfRule>
  </conditionalFormatting>
  <conditionalFormatting sqref="E125">
    <cfRule type="cellIs" dxfId="257" priority="92" operator="greaterThan">
      <formula>0</formula>
    </cfRule>
  </conditionalFormatting>
  <conditionalFormatting sqref="E138">
    <cfRule type="cellIs" dxfId="256" priority="91" operator="greaterThan">
      <formula>0</formula>
    </cfRule>
  </conditionalFormatting>
  <conditionalFormatting sqref="E151">
    <cfRule type="cellIs" dxfId="255" priority="90" operator="greaterThan">
      <formula>0</formula>
    </cfRule>
  </conditionalFormatting>
  <conditionalFormatting sqref="E164">
    <cfRule type="cellIs" dxfId="254" priority="89" operator="greaterThan">
      <formula>0</formula>
    </cfRule>
  </conditionalFormatting>
  <conditionalFormatting sqref="E177">
    <cfRule type="cellIs" dxfId="253" priority="88" operator="greaterThan">
      <formula>0</formula>
    </cfRule>
  </conditionalFormatting>
  <conditionalFormatting sqref="E190">
    <cfRule type="cellIs" dxfId="252" priority="87" operator="greaterThan">
      <formula>0</formula>
    </cfRule>
  </conditionalFormatting>
  <conditionalFormatting sqref="E203">
    <cfRule type="cellIs" dxfId="251" priority="86" operator="greaterThan">
      <formula>0</formula>
    </cfRule>
  </conditionalFormatting>
  <conditionalFormatting sqref="E216">
    <cfRule type="cellIs" dxfId="250" priority="85" operator="greaterThan">
      <formula>0</formula>
    </cfRule>
  </conditionalFormatting>
  <conditionalFormatting sqref="E222">
    <cfRule type="cellIs" dxfId="249" priority="19" operator="greaterThan">
      <formula>0</formula>
    </cfRule>
  </conditionalFormatting>
  <conditionalFormatting sqref="E228">
    <cfRule type="cellIs" dxfId="248" priority="22" operator="greaterThan">
      <formula>0</formula>
    </cfRule>
  </conditionalFormatting>
  <conditionalFormatting sqref="E231">
    <cfRule type="cellIs" dxfId="247" priority="84" operator="greaterThan">
      <formula>0</formula>
    </cfRule>
  </conditionalFormatting>
  <conditionalFormatting sqref="E237">
    <cfRule type="cellIs" dxfId="246" priority="25" operator="greaterThan">
      <formula>0</formula>
    </cfRule>
  </conditionalFormatting>
  <conditionalFormatting sqref="E243">
    <cfRule type="cellIs" dxfId="245" priority="28" operator="greaterThan">
      <formula>0</formula>
    </cfRule>
  </conditionalFormatting>
  <conditionalFormatting sqref="E246">
    <cfRule type="cellIs" dxfId="244" priority="83" operator="greaterThan">
      <formula>0</formula>
    </cfRule>
  </conditionalFormatting>
  <conditionalFormatting sqref="E252">
    <cfRule type="cellIs" dxfId="243" priority="31" operator="greaterThan">
      <formula>0</formula>
    </cfRule>
  </conditionalFormatting>
  <conditionalFormatting sqref="E258">
    <cfRule type="cellIs" dxfId="242" priority="34" operator="greaterThan">
      <formula>0</formula>
    </cfRule>
  </conditionalFormatting>
  <conditionalFormatting sqref="E261">
    <cfRule type="cellIs" dxfId="241" priority="82" operator="greaterThan">
      <formula>0</formula>
    </cfRule>
  </conditionalFormatting>
  <conditionalFormatting sqref="E267">
    <cfRule type="cellIs" dxfId="240" priority="40" operator="greaterThan">
      <formula>0</formula>
    </cfRule>
  </conditionalFormatting>
  <conditionalFormatting sqref="E273">
    <cfRule type="cellIs" dxfId="239" priority="37" operator="greaterThan">
      <formula>0</formula>
    </cfRule>
  </conditionalFormatting>
  <conditionalFormatting sqref="E276">
    <cfRule type="cellIs" dxfId="238" priority="81" operator="greaterThan">
      <formula>0</formula>
    </cfRule>
  </conditionalFormatting>
  <conditionalFormatting sqref="E280">
    <cfRule type="cellIs" dxfId="237" priority="71" operator="greaterThan">
      <formula>0</formula>
    </cfRule>
  </conditionalFormatting>
  <conditionalFormatting sqref="E289">
    <cfRule type="cellIs" dxfId="236" priority="80" operator="greaterThan">
      <formula>0</formula>
    </cfRule>
  </conditionalFormatting>
  <conditionalFormatting sqref="E295">
    <cfRule type="cellIs" dxfId="235" priority="46" operator="greaterThan">
      <formula>0</formula>
    </cfRule>
  </conditionalFormatting>
  <conditionalFormatting sqref="E301">
    <cfRule type="cellIs" dxfId="234" priority="43" operator="greaterThan">
      <formula>0</formula>
    </cfRule>
  </conditionalFormatting>
  <conditionalFormatting sqref="E304">
    <cfRule type="cellIs" dxfId="233" priority="78" operator="greaterThan">
      <formula>0</formula>
    </cfRule>
  </conditionalFormatting>
  <conditionalFormatting sqref="E308">
    <cfRule type="cellIs" dxfId="232" priority="68" operator="greaterThan">
      <formula>0</formula>
    </cfRule>
  </conditionalFormatting>
  <conditionalFormatting sqref="E319">
    <cfRule type="cellIs" dxfId="231" priority="77" operator="greaterThan">
      <formula>0</formula>
    </cfRule>
  </conditionalFormatting>
  <conditionalFormatting sqref="E322:E326">
    <cfRule type="cellIs" dxfId="230" priority="65" operator="greaterThan">
      <formula>0</formula>
    </cfRule>
  </conditionalFormatting>
  <conditionalFormatting sqref="E334">
    <cfRule type="cellIs" dxfId="229" priority="55" operator="greaterThan">
      <formula>0</formula>
    </cfRule>
  </conditionalFormatting>
  <conditionalFormatting sqref="E337">
    <cfRule type="cellIs" dxfId="228" priority="75" operator="greaterThan">
      <formula>0</formula>
    </cfRule>
  </conditionalFormatting>
  <conditionalFormatting sqref="E340:E341">
    <cfRule type="cellIs" dxfId="227" priority="63" operator="greaterThan">
      <formula>0</formula>
    </cfRule>
  </conditionalFormatting>
  <conditionalFormatting sqref="E343">
    <cfRule type="cellIs" dxfId="226" priority="52" operator="greaterThan">
      <formula>0</formula>
    </cfRule>
  </conditionalFormatting>
  <conditionalFormatting sqref="E349">
    <cfRule type="cellIs" dxfId="225" priority="49" operator="greaterThan">
      <formula>0</formula>
    </cfRule>
  </conditionalFormatting>
  <conditionalFormatting sqref="E352">
    <cfRule type="cellIs" dxfId="224" priority="74" operator="greaterThan">
      <formula>0</formula>
    </cfRule>
  </conditionalFormatting>
  <conditionalFormatting sqref="F5:AJ14 F16:AJ27 F35:AJ42 F44:AJ57 F59:AJ72 F74:AJ85 F87:AJ98 F100:AJ111 F113:AJ124 F126:AJ137 F139:AJ150 F152:AJ163 F165:AJ176 F178:AJ189 F191:AJ202 F204:AJ215 L217:AJ228 F217:K230 L229:AL229 L230:AJ230 F232:AJ245 F247:AJ260">
    <cfRule type="cellIs" dxfId="223" priority="152" stopIfTrue="1" operator="equal">
      <formula>0</formula>
    </cfRule>
  </conditionalFormatting>
  <conditionalFormatting sqref="F15:AJ15 F28:AJ28 F43:AJ43 F58:AJ58 F73:AJ73 F86:AJ86 F99:AJ99 F112:AJ112 F125:AJ125 F138:AJ138 F151:AJ151 F164:AJ164 F177:AJ177 F190:AJ190 F203:AJ203 F216:AJ216 F231:AJ231 F246:AJ246 F261:AJ261 F276:AJ276 F304:AJ304">
    <cfRule type="cellIs" dxfId="222" priority="153" stopIfTrue="1" operator="between">
      <formula>0</formula>
      <formula>0</formula>
    </cfRule>
  </conditionalFormatting>
  <conditionalFormatting sqref="F29:AJ32">
    <cfRule type="cellIs" dxfId="221" priority="141" stopIfTrue="1" operator="equal">
      <formula>0</formula>
    </cfRule>
  </conditionalFormatting>
  <conditionalFormatting sqref="F262:AJ275">
    <cfRule type="cellIs" dxfId="220" priority="128" stopIfTrue="1" operator="equal">
      <formula>0</formula>
    </cfRule>
  </conditionalFormatting>
  <conditionalFormatting sqref="F277:AJ288">
    <cfRule type="cellIs" dxfId="219" priority="109" stopIfTrue="1" operator="equal">
      <formula>0</formula>
    </cfRule>
  </conditionalFormatting>
  <conditionalFormatting sqref="F289:AJ289">
    <cfRule type="cellIs" dxfId="218" priority="115" stopIfTrue="1" operator="between">
      <formula>0</formula>
      <formula>0</formula>
    </cfRule>
  </conditionalFormatting>
  <conditionalFormatting sqref="F290:AJ303">
    <cfRule type="cellIs" dxfId="217" priority="114" stopIfTrue="1" operator="equal">
      <formula>0</formula>
    </cfRule>
  </conditionalFormatting>
  <conditionalFormatting sqref="F305:AJ318">
    <cfRule type="cellIs" dxfId="216" priority="60" stopIfTrue="1" operator="equal">
      <formula>0</formula>
    </cfRule>
  </conditionalFormatting>
  <conditionalFormatting sqref="F319:AJ319">
    <cfRule type="cellIs" dxfId="215" priority="134" stopIfTrue="1" operator="between">
      <formula>0</formula>
      <formula>0</formula>
    </cfRule>
  </conditionalFormatting>
  <conditionalFormatting sqref="F320:AJ336">
    <cfRule type="cellIs" dxfId="214" priority="133" stopIfTrue="1" operator="equal">
      <formula>0</formula>
    </cfRule>
  </conditionalFormatting>
  <conditionalFormatting sqref="F337:AJ337">
    <cfRule type="cellIs" dxfId="213" priority="150" stopIfTrue="1" operator="between">
      <formula>0</formula>
      <formula>0</formula>
    </cfRule>
  </conditionalFormatting>
  <conditionalFormatting sqref="F338:AJ351">
    <cfRule type="cellIs" dxfId="212" priority="59" stopIfTrue="1" operator="equal">
      <formula>0</formula>
    </cfRule>
  </conditionalFormatting>
  <conditionalFormatting sqref="F352:AJ352">
    <cfRule type="cellIs" dxfId="211" priority="125" stopIfTrue="1" operator="between">
      <formula>0</formula>
      <formula>0</formula>
    </cfRule>
  </conditionalFormatting>
  <conditionalFormatting sqref="F353:AJ354">
    <cfRule type="cellIs" dxfId="210" priority="124" stopIfTrue="1" operator="equal">
      <formula>0</formula>
    </cfRule>
  </conditionalFormatting>
  <conditionalFormatting sqref="F366:AJ366">
    <cfRule type="cellIs" dxfId="209" priority="61" stopIfTrue="1" operator="equal">
      <formula>0</formula>
    </cfRule>
  </conditionalFormatting>
  <conditionalFormatting sqref="AK230:AK307">
    <cfRule type="cellIs" dxfId="208" priority="103" stopIfTrue="1" operator="lessThan">
      <formula>0</formula>
    </cfRule>
  </conditionalFormatting>
  <conditionalFormatting sqref="AK309:AK339">
    <cfRule type="cellIs" dxfId="207" priority="132" stopIfTrue="1" operator="lessThan">
      <formula>0</formula>
    </cfRule>
  </conditionalFormatting>
  <conditionalFormatting sqref="AR5:AR356">
    <cfRule type="cellIs" dxfId="206" priority="116" stopIfTrue="1" operator="lessThan">
      <formula>0</formula>
    </cfRule>
  </conditionalFormatting>
  <printOptions horizontalCentered="1"/>
  <pageMargins left="0" right="0" top="0" bottom="0" header="0" footer="0"/>
  <pageSetup paperSize="8" scale="30" orientation="portrait" cellComments="asDisplayed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A03F0-8236-49C4-8611-61E070212CE6}">
  <sheetPr>
    <tabColor rgb="FFFFFFCC"/>
    <pageSetUpPr fitToPage="1"/>
  </sheetPr>
  <dimension ref="A1:BF572"/>
  <sheetViews>
    <sheetView showGridLines="0" view="pageBreakPreview" zoomScale="40" zoomScaleNormal="75" zoomScaleSheetLayoutView="40" workbookViewId="0">
      <pane xSplit="5" ySplit="4" topLeftCell="F31" activePane="bottomRight" state="frozen"/>
      <selection activeCell="AJ222" sqref="AJ222"/>
      <selection pane="topRight" activeCell="AJ222" sqref="AJ222"/>
      <selection pane="bottomLeft" activeCell="AJ222" sqref="AJ222"/>
      <selection pane="bottomRight" activeCell="AJ222" sqref="AJ222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41" width="9.26953125" style="3" bestFit="1" customWidth="1"/>
    <col min="42" max="42" width="9.453125" bestFit="1" customWidth="1"/>
    <col min="43" max="43" width="20.08984375" bestFit="1" customWidth="1"/>
    <col min="44" max="44" width="7.6328125" style="3" bestFit="1" customWidth="1"/>
    <col min="45" max="45" width="0" style="3" hidden="1" customWidth="1"/>
    <col min="46" max="46" width="9.26953125" style="3" bestFit="1" customWidth="1"/>
    <col min="47" max="49" width="0" style="3" hidden="1" customWidth="1"/>
    <col min="50" max="50" width="22.36328125" style="3" bestFit="1" customWidth="1"/>
    <col min="51" max="51" width="20.08984375" style="3" bestFit="1" customWidth="1"/>
    <col min="52" max="54" width="20.6328125" style="3" customWidth="1"/>
    <col min="55" max="55" width="17.6328125" style="3" bestFit="1" customWidth="1"/>
    <col min="56" max="56" width="7.6328125" style="3" bestFit="1" customWidth="1"/>
    <col min="57" max="16384" width="9" style="3"/>
  </cols>
  <sheetData>
    <row r="1" spans="1:52" ht="24" customHeight="1" thickBot="1">
      <c r="A1" s="1">
        <v>1</v>
      </c>
      <c r="B1" s="2"/>
      <c r="C1" s="1"/>
      <c r="D1" s="1"/>
      <c r="E1" s="1"/>
      <c r="F1" s="1"/>
      <c r="G1" s="1"/>
      <c r="N1" s="118">
        <v>2025</v>
      </c>
      <c r="O1" s="119"/>
      <c r="P1" s="91" t="s">
        <v>0</v>
      </c>
      <c r="Q1" s="91">
        <v>2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Y1" s="3" t="s">
        <v>81</v>
      </c>
      <c r="AZ1" s="3" t="s">
        <v>82</v>
      </c>
    </row>
    <row r="2" spans="1:52" ht="24" customHeight="1" thickBot="1">
      <c r="A2" s="1">
        <v>1</v>
      </c>
      <c r="B2" s="4"/>
      <c r="C2" s="1"/>
      <c r="D2" s="1"/>
      <c r="E2" s="1"/>
      <c r="F2" s="157"/>
      <c r="G2" s="1"/>
      <c r="H2" s="157"/>
      <c r="I2" s="157"/>
      <c r="J2" s="28"/>
      <c r="K2" s="157"/>
      <c r="L2" s="157"/>
      <c r="M2" s="157"/>
      <c r="N2" s="157"/>
      <c r="O2" s="28"/>
      <c r="P2" s="28"/>
      <c r="Q2" s="28"/>
      <c r="R2" s="28"/>
      <c r="S2" s="28"/>
      <c r="T2" s="157"/>
      <c r="U2" s="28"/>
      <c r="V2" s="28"/>
      <c r="W2" s="28"/>
      <c r="X2" s="28"/>
      <c r="Y2" s="144" t="s">
        <v>2</v>
      </c>
      <c r="Z2" s="92">
        <v>23</v>
      </c>
      <c r="AA2" s="157"/>
      <c r="AB2" s="157"/>
      <c r="AC2" s="1"/>
      <c r="AD2" s="1"/>
      <c r="AE2" s="1"/>
      <c r="AF2" s="1"/>
      <c r="AG2" s="157"/>
      <c r="AH2" s="139"/>
      <c r="AI2" s="157"/>
      <c r="AJ2" s="139"/>
      <c r="AK2" s="1"/>
      <c r="AL2" s="28"/>
      <c r="AM2" s="28" t="s">
        <v>3</v>
      </c>
      <c r="AN2" s="3"/>
      <c r="AP2" s="533" t="s">
        <v>58</v>
      </c>
      <c r="AQ2" s="534"/>
      <c r="AR2" s="535"/>
      <c r="AT2" s="533" t="s">
        <v>58</v>
      </c>
      <c r="AU2" s="534"/>
      <c r="AV2" s="534"/>
      <c r="AW2" s="535"/>
      <c r="AX2" s="141"/>
      <c r="AY2" s="3" t="s">
        <v>109</v>
      </c>
      <c r="AZ2" s="3" t="s">
        <v>109</v>
      </c>
    </row>
    <row r="3" spans="1:52" ht="16.149999999999999" customHeight="1">
      <c r="A3" s="1">
        <v>1</v>
      </c>
      <c r="B3" s="5" t="s">
        <v>4</v>
      </c>
      <c r="C3" s="270" t="s">
        <v>5</v>
      </c>
      <c r="D3" s="270" t="s">
        <v>121</v>
      </c>
      <c r="E3" s="138" t="s">
        <v>6</v>
      </c>
      <c r="F3" s="306">
        <f t="shared" ref="F3:AI3" si="0">F4</f>
        <v>45689</v>
      </c>
      <c r="G3" s="306">
        <f t="shared" si="0"/>
        <v>45690</v>
      </c>
      <c r="H3" s="306">
        <f t="shared" si="0"/>
        <v>45691</v>
      </c>
      <c r="I3" s="306">
        <f t="shared" si="0"/>
        <v>45692</v>
      </c>
      <c r="J3" s="306">
        <f t="shared" si="0"/>
        <v>45693</v>
      </c>
      <c r="K3" s="306">
        <f t="shared" si="0"/>
        <v>45694</v>
      </c>
      <c r="L3" s="306">
        <f t="shared" si="0"/>
        <v>45695</v>
      </c>
      <c r="M3" s="306">
        <f t="shared" si="0"/>
        <v>45696</v>
      </c>
      <c r="N3" s="306">
        <f t="shared" si="0"/>
        <v>45697</v>
      </c>
      <c r="O3" s="306">
        <f t="shared" si="0"/>
        <v>45698</v>
      </c>
      <c r="P3" s="306">
        <f t="shared" si="0"/>
        <v>45699</v>
      </c>
      <c r="Q3" s="306">
        <f t="shared" si="0"/>
        <v>45700</v>
      </c>
      <c r="R3" s="306">
        <f t="shared" si="0"/>
        <v>45701</v>
      </c>
      <c r="S3" s="306">
        <f t="shared" si="0"/>
        <v>45702</v>
      </c>
      <c r="T3" s="306">
        <f t="shared" si="0"/>
        <v>45703</v>
      </c>
      <c r="U3" s="306">
        <f t="shared" si="0"/>
        <v>45704</v>
      </c>
      <c r="V3" s="306">
        <f t="shared" si="0"/>
        <v>45705</v>
      </c>
      <c r="W3" s="306">
        <f t="shared" si="0"/>
        <v>45706</v>
      </c>
      <c r="X3" s="306">
        <f t="shared" si="0"/>
        <v>45707</v>
      </c>
      <c r="Y3" s="306">
        <f t="shared" si="0"/>
        <v>45708</v>
      </c>
      <c r="Z3" s="306">
        <f t="shared" si="0"/>
        <v>45709</v>
      </c>
      <c r="AA3" s="306">
        <f t="shared" si="0"/>
        <v>45710</v>
      </c>
      <c r="AB3" s="306">
        <f t="shared" si="0"/>
        <v>45711</v>
      </c>
      <c r="AC3" s="306">
        <f t="shared" si="0"/>
        <v>45712</v>
      </c>
      <c r="AD3" s="306">
        <f t="shared" si="0"/>
        <v>45713</v>
      </c>
      <c r="AE3" s="306">
        <f t="shared" si="0"/>
        <v>45714</v>
      </c>
      <c r="AF3" s="306">
        <f t="shared" si="0"/>
        <v>45715</v>
      </c>
      <c r="AG3" s="306">
        <f t="shared" si="0"/>
        <v>45716</v>
      </c>
      <c r="AH3" s="306">
        <f t="shared" si="0"/>
        <v>45717</v>
      </c>
      <c r="AI3" s="306">
        <f t="shared" si="0"/>
        <v>45718</v>
      </c>
      <c r="AJ3" s="307">
        <f>AJ4</f>
        <v>45719</v>
      </c>
      <c r="AK3" s="536" t="s">
        <v>7</v>
      </c>
      <c r="AL3" s="71" t="s">
        <v>8</v>
      </c>
      <c r="AM3" s="71" t="s">
        <v>9</v>
      </c>
      <c r="AN3" s="64" t="s">
        <v>64</v>
      </c>
      <c r="AO3" s="227"/>
      <c r="AP3" s="38" t="s">
        <v>4</v>
      </c>
      <c r="AQ3" s="36" t="s">
        <v>5</v>
      </c>
      <c r="AR3" s="538" t="s">
        <v>7</v>
      </c>
      <c r="AT3" s="59"/>
      <c r="AU3" s="60"/>
      <c r="AV3" s="60"/>
      <c r="AW3" s="60"/>
      <c r="AX3" s="60"/>
      <c r="AY3" s="229"/>
      <c r="AZ3" s="229"/>
    </row>
    <row r="4" spans="1:52" ht="14.25" customHeight="1" thickBot="1">
      <c r="A4" s="1">
        <v>1</v>
      </c>
      <c r="B4" s="72"/>
      <c r="C4" s="34"/>
      <c r="D4" s="34" t="s">
        <v>10</v>
      </c>
      <c r="E4" s="270" t="s">
        <v>11</v>
      </c>
      <c r="F4" s="308">
        <f>DATE(N1,Q1,1)</f>
        <v>45689</v>
      </c>
      <c r="G4" s="308">
        <f t="shared" ref="G4:AJ4" si="1">F4+1</f>
        <v>45690</v>
      </c>
      <c r="H4" s="308">
        <f t="shared" si="1"/>
        <v>45691</v>
      </c>
      <c r="I4" s="308">
        <f t="shared" si="1"/>
        <v>45692</v>
      </c>
      <c r="J4" s="308">
        <f t="shared" si="1"/>
        <v>45693</v>
      </c>
      <c r="K4" s="308">
        <f t="shared" si="1"/>
        <v>45694</v>
      </c>
      <c r="L4" s="308">
        <f t="shared" si="1"/>
        <v>45695</v>
      </c>
      <c r="M4" s="308">
        <f t="shared" si="1"/>
        <v>45696</v>
      </c>
      <c r="N4" s="308">
        <f t="shared" si="1"/>
        <v>45697</v>
      </c>
      <c r="O4" s="308">
        <f t="shared" si="1"/>
        <v>45698</v>
      </c>
      <c r="P4" s="308">
        <f t="shared" si="1"/>
        <v>45699</v>
      </c>
      <c r="Q4" s="308">
        <f t="shared" si="1"/>
        <v>45700</v>
      </c>
      <c r="R4" s="308">
        <f t="shared" si="1"/>
        <v>45701</v>
      </c>
      <c r="S4" s="308">
        <f t="shared" si="1"/>
        <v>45702</v>
      </c>
      <c r="T4" s="308">
        <f t="shared" si="1"/>
        <v>45703</v>
      </c>
      <c r="U4" s="308">
        <f t="shared" si="1"/>
        <v>45704</v>
      </c>
      <c r="V4" s="308">
        <f t="shared" si="1"/>
        <v>45705</v>
      </c>
      <c r="W4" s="308">
        <f t="shared" si="1"/>
        <v>45706</v>
      </c>
      <c r="X4" s="308">
        <f t="shared" si="1"/>
        <v>45707</v>
      </c>
      <c r="Y4" s="308">
        <f t="shared" si="1"/>
        <v>45708</v>
      </c>
      <c r="Z4" s="308">
        <f t="shared" si="1"/>
        <v>45709</v>
      </c>
      <c r="AA4" s="308">
        <f t="shared" si="1"/>
        <v>45710</v>
      </c>
      <c r="AB4" s="308">
        <f t="shared" si="1"/>
        <v>45711</v>
      </c>
      <c r="AC4" s="308">
        <f t="shared" si="1"/>
        <v>45712</v>
      </c>
      <c r="AD4" s="308">
        <f t="shared" si="1"/>
        <v>45713</v>
      </c>
      <c r="AE4" s="308">
        <f t="shared" si="1"/>
        <v>45714</v>
      </c>
      <c r="AF4" s="308">
        <f t="shared" si="1"/>
        <v>45715</v>
      </c>
      <c r="AG4" s="308">
        <f t="shared" si="1"/>
        <v>45716</v>
      </c>
      <c r="AH4" s="308">
        <f t="shared" si="1"/>
        <v>45717</v>
      </c>
      <c r="AI4" s="308">
        <f t="shared" si="1"/>
        <v>45718</v>
      </c>
      <c r="AJ4" s="309">
        <f t="shared" si="1"/>
        <v>45719</v>
      </c>
      <c r="AK4" s="537"/>
      <c r="AL4" s="73">
        <v>9</v>
      </c>
      <c r="AM4" s="8">
        <f>AL4+1</f>
        <v>10</v>
      </c>
      <c r="AN4" s="64" t="s">
        <v>63</v>
      </c>
      <c r="AO4" s="227"/>
      <c r="AP4" s="39"/>
      <c r="AQ4" s="7"/>
      <c r="AR4" s="539"/>
      <c r="AT4" s="60"/>
      <c r="AU4" s="60"/>
      <c r="AV4" s="60"/>
      <c r="AW4" s="60"/>
      <c r="AX4" s="60"/>
    </row>
    <row r="5" spans="1:52" s="12" customFormat="1" ht="19.5" hidden="1" customHeight="1">
      <c r="A5" s="9">
        <v>1</v>
      </c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172"/>
      <c r="L5" s="255"/>
      <c r="M5" s="255"/>
      <c r="N5" s="172"/>
      <c r="O5" s="172"/>
      <c r="P5" s="255"/>
      <c r="Q5" s="255"/>
      <c r="R5" s="172"/>
      <c r="S5" s="255"/>
      <c r="T5" s="255"/>
      <c r="U5" s="172"/>
      <c r="V5" s="172"/>
      <c r="W5" s="255"/>
      <c r="X5" s="255"/>
      <c r="Y5" s="172"/>
      <c r="Z5" s="255"/>
      <c r="AA5" s="255"/>
      <c r="AB5" s="172"/>
      <c r="AC5" s="172"/>
      <c r="AD5" s="255"/>
      <c r="AE5" s="255"/>
      <c r="AF5" s="172"/>
      <c r="AG5" s="255"/>
      <c r="AH5" s="255"/>
      <c r="AI5" s="255"/>
      <c r="AJ5" s="404"/>
      <c r="AK5" s="95">
        <f>SUM(F5:AJ5)</f>
        <v>0</v>
      </c>
      <c r="AL5" s="96">
        <f>ROUNDUP(AL12/0.92,0)</f>
        <v>0</v>
      </c>
      <c r="AM5" s="96">
        <f>ROUNDUP(AM12/0.92,0)</f>
        <v>0</v>
      </c>
      <c r="AN5" s="252"/>
      <c r="AO5" s="228">
        <v>0</v>
      </c>
      <c r="AP5" s="40" t="str">
        <f>B5</f>
        <v>MFL</v>
      </c>
      <c r="AQ5" s="29" t="str">
        <f>C5</f>
        <v>素材納入計画</v>
      </c>
      <c r="AR5" s="41">
        <f t="shared" ref="AR5:AR72" si="2">AK5</f>
        <v>0</v>
      </c>
      <c r="AT5" s="247" t="s">
        <v>59</v>
      </c>
      <c r="AU5" s="61"/>
      <c r="AV5" s="61"/>
      <c r="AW5" s="61"/>
      <c r="AX5" s="61"/>
    </row>
    <row r="6" spans="1:52" s="12" customFormat="1" ht="19.5" hidden="1" customHeight="1">
      <c r="A6" s="9">
        <v>1</v>
      </c>
      <c r="B6" s="13" t="s">
        <v>30</v>
      </c>
      <c r="C6" s="145" t="s">
        <v>125</v>
      </c>
      <c r="D6" s="145"/>
      <c r="E6" s="35"/>
      <c r="F6" s="256">
        <f t="shared" ref="F6:AJ6" si="3">E6+F5-F7</f>
        <v>0</v>
      </c>
      <c r="G6" s="256">
        <f t="shared" si="3"/>
        <v>0</v>
      </c>
      <c r="H6" s="256">
        <f t="shared" si="3"/>
        <v>0</v>
      </c>
      <c r="I6" s="256">
        <f t="shared" si="3"/>
        <v>0</v>
      </c>
      <c r="J6" s="256">
        <f t="shared" si="3"/>
        <v>0</v>
      </c>
      <c r="K6" s="173">
        <f t="shared" si="3"/>
        <v>0</v>
      </c>
      <c r="L6" s="256">
        <f t="shared" si="3"/>
        <v>0</v>
      </c>
      <c r="M6" s="256">
        <f t="shared" si="3"/>
        <v>0</v>
      </c>
      <c r="N6" s="173">
        <f t="shared" si="3"/>
        <v>0</v>
      </c>
      <c r="O6" s="173">
        <f t="shared" si="3"/>
        <v>0</v>
      </c>
      <c r="P6" s="256">
        <f t="shared" si="3"/>
        <v>0</v>
      </c>
      <c r="Q6" s="256">
        <f t="shared" si="3"/>
        <v>0</v>
      </c>
      <c r="R6" s="173">
        <f t="shared" si="3"/>
        <v>0</v>
      </c>
      <c r="S6" s="256">
        <f t="shared" si="3"/>
        <v>0</v>
      </c>
      <c r="T6" s="256">
        <f t="shared" si="3"/>
        <v>0</v>
      </c>
      <c r="U6" s="173">
        <f t="shared" si="3"/>
        <v>0</v>
      </c>
      <c r="V6" s="173">
        <f t="shared" si="3"/>
        <v>0</v>
      </c>
      <c r="W6" s="256">
        <f t="shared" si="3"/>
        <v>0</v>
      </c>
      <c r="X6" s="256">
        <f t="shared" si="3"/>
        <v>0</v>
      </c>
      <c r="Y6" s="173">
        <f t="shared" si="3"/>
        <v>0</v>
      </c>
      <c r="Z6" s="256">
        <f t="shared" si="3"/>
        <v>0</v>
      </c>
      <c r="AA6" s="256">
        <f t="shared" si="3"/>
        <v>0</v>
      </c>
      <c r="AB6" s="173">
        <f t="shared" si="3"/>
        <v>0</v>
      </c>
      <c r="AC6" s="173">
        <f t="shared" si="3"/>
        <v>0</v>
      </c>
      <c r="AD6" s="256">
        <f t="shared" si="3"/>
        <v>0</v>
      </c>
      <c r="AE6" s="256">
        <f t="shared" si="3"/>
        <v>0</v>
      </c>
      <c r="AF6" s="173">
        <f t="shared" si="3"/>
        <v>0</v>
      </c>
      <c r="AG6" s="256">
        <f t="shared" si="3"/>
        <v>0</v>
      </c>
      <c r="AH6" s="256">
        <f t="shared" si="3"/>
        <v>0</v>
      </c>
      <c r="AI6" s="256">
        <f t="shared" si="3"/>
        <v>0</v>
      </c>
      <c r="AJ6" s="405">
        <f t="shared" si="3"/>
        <v>0</v>
      </c>
      <c r="AK6" s="169">
        <f>AJ6</f>
        <v>0</v>
      </c>
      <c r="AL6" s="126"/>
      <c r="AM6" s="126"/>
      <c r="AO6" s="228">
        <v>0</v>
      </c>
      <c r="AP6" s="42" t="str">
        <f t="shared" ref="AP6:AP17" si="4">AP5</f>
        <v>MFL</v>
      </c>
      <c r="AQ6" s="14" t="str">
        <f t="shared" ref="AQ6:AQ73" si="5">C6</f>
        <v>素材在庫計画</v>
      </c>
      <c r="AR6" s="43">
        <f t="shared" si="2"/>
        <v>0</v>
      </c>
      <c r="AT6" s="246" t="s">
        <v>60</v>
      </c>
      <c r="AU6" s="61"/>
      <c r="AV6" s="61"/>
      <c r="AW6" s="61"/>
      <c r="AX6" s="61"/>
    </row>
    <row r="7" spans="1:52" s="12" customFormat="1" ht="18.75" hidden="1" customHeight="1">
      <c r="A7" s="9">
        <v>1</v>
      </c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174"/>
      <c r="L7" s="255"/>
      <c r="M7" s="255"/>
      <c r="N7" s="174"/>
      <c r="O7" s="174"/>
      <c r="P7" s="255"/>
      <c r="Q7" s="255"/>
      <c r="R7" s="174"/>
      <c r="S7" s="255"/>
      <c r="T7" s="255"/>
      <c r="U7" s="174"/>
      <c r="V7" s="174"/>
      <c r="W7" s="255"/>
      <c r="X7" s="255"/>
      <c r="Y7" s="174"/>
      <c r="Z7" s="255"/>
      <c r="AA7" s="255"/>
      <c r="AB7" s="174"/>
      <c r="AC7" s="174"/>
      <c r="AD7" s="255"/>
      <c r="AE7" s="255"/>
      <c r="AF7" s="174"/>
      <c r="AG7" s="255"/>
      <c r="AH7" s="255"/>
      <c r="AI7" s="255"/>
      <c r="AJ7" s="404"/>
      <c r="AK7" s="117">
        <f>SUM(E7:AJ7)</f>
        <v>0</v>
      </c>
      <c r="AL7" s="82"/>
      <c r="AM7" s="82"/>
      <c r="AN7" s="210"/>
      <c r="AO7" s="228">
        <v>0</v>
      </c>
      <c r="AP7" s="42" t="str">
        <f t="shared" si="4"/>
        <v>MFL</v>
      </c>
      <c r="AQ7" s="16" t="str">
        <f t="shared" si="5"/>
        <v>圧検加工計画</v>
      </c>
      <c r="AR7" s="44">
        <f t="shared" si="2"/>
        <v>0</v>
      </c>
      <c r="AT7" s="248" t="s">
        <v>61</v>
      </c>
      <c r="AU7" s="61"/>
      <c r="AV7" s="61"/>
      <c r="AW7" s="61"/>
      <c r="AX7" s="61"/>
    </row>
    <row r="8" spans="1:52" s="12" customFormat="1" ht="18.75" hidden="1" customHeight="1">
      <c r="A8" s="9">
        <v>0</v>
      </c>
      <c r="B8" s="15"/>
      <c r="C8" s="146" t="s">
        <v>15</v>
      </c>
      <c r="D8" s="147">
        <v>0.08</v>
      </c>
      <c r="E8" s="80"/>
      <c r="F8" s="257">
        <f t="shared" ref="F8:AJ8" si="6">ROUND(F7*$D8,0)</f>
        <v>0</v>
      </c>
      <c r="G8" s="257">
        <f t="shared" si="6"/>
        <v>0</v>
      </c>
      <c r="H8" s="257">
        <f t="shared" si="6"/>
        <v>0</v>
      </c>
      <c r="I8" s="257">
        <f t="shared" si="6"/>
        <v>0</v>
      </c>
      <c r="J8" s="257">
        <f t="shared" si="6"/>
        <v>0</v>
      </c>
      <c r="K8" s="175">
        <f t="shared" si="6"/>
        <v>0</v>
      </c>
      <c r="L8" s="257">
        <f t="shared" si="6"/>
        <v>0</v>
      </c>
      <c r="M8" s="257">
        <f t="shared" si="6"/>
        <v>0</v>
      </c>
      <c r="N8" s="175">
        <f t="shared" si="6"/>
        <v>0</v>
      </c>
      <c r="O8" s="175">
        <f t="shared" si="6"/>
        <v>0</v>
      </c>
      <c r="P8" s="257">
        <f t="shared" si="6"/>
        <v>0</v>
      </c>
      <c r="Q8" s="257">
        <f t="shared" si="6"/>
        <v>0</v>
      </c>
      <c r="R8" s="175">
        <f t="shared" si="6"/>
        <v>0</v>
      </c>
      <c r="S8" s="257">
        <f t="shared" si="6"/>
        <v>0</v>
      </c>
      <c r="T8" s="257">
        <f t="shared" si="6"/>
        <v>0</v>
      </c>
      <c r="U8" s="175">
        <f t="shared" si="6"/>
        <v>0</v>
      </c>
      <c r="V8" s="175">
        <f t="shared" si="6"/>
        <v>0</v>
      </c>
      <c r="W8" s="257">
        <f t="shared" si="6"/>
        <v>0</v>
      </c>
      <c r="X8" s="257">
        <f t="shared" si="6"/>
        <v>0</v>
      </c>
      <c r="Y8" s="175">
        <f t="shared" si="6"/>
        <v>0</v>
      </c>
      <c r="Z8" s="257">
        <f t="shared" si="6"/>
        <v>0</v>
      </c>
      <c r="AA8" s="257">
        <f t="shared" si="6"/>
        <v>0</v>
      </c>
      <c r="AB8" s="175">
        <f t="shared" si="6"/>
        <v>0</v>
      </c>
      <c r="AC8" s="175">
        <f t="shared" si="6"/>
        <v>0</v>
      </c>
      <c r="AD8" s="257">
        <f t="shared" si="6"/>
        <v>0</v>
      </c>
      <c r="AE8" s="257">
        <f t="shared" si="6"/>
        <v>0</v>
      </c>
      <c r="AF8" s="175">
        <f t="shared" si="6"/>
        <v>0</v>
      </c>
      <c r="AG8" s="257">
        <f t="shared" si="6"/>
        <v>0</v>
      </c>
      <c r="AH8" s="257">
        <f t="shared" si="6"/>
        <v>0</v>
      </c>
      <c r="AI8" s="257">
        <f t="shared" si="6"/>
        <v>0</v>
      </c>
      <c r="AJ8" s="406">
        <f t="shared" si="6"/>
        <v>0</v>
      </c>
      <c r="AK8" s="128">
        <f>SUM(F8:AJ8)</f>
        <v>0</v>
      </c>
      <c r="AL8" s="126"/>
      <c r="AM8" s="126"/>
      <c r="AO8" s="228">
        <v>0</v>
      </c>
      <c r="AP8" s="42" t="str">
        <f t="shared" si="4"/>
        <v>MFL</v>
      </c>
      <c r="AQ8" s="17" t="str">
        <f t="shared" si="5"/>
        <v>一次漏れ数</v>
      </c>
      <c r="AR8" s="45">
        <f t="shared" si="2"/>
        <v>0</v>
      </c>
      <c r="AT8" s="246" t="s">
        <v>60</v>
      </c>
      <c r="AU8" s="61"/>
      <c r="AV8" s="61"/>
      <c r="AW8" s="61"/>
      <c r="AX8" s="61"/>
    </row>
    <row r="9" spans="1:52" s="12" customFormat="1" ht="18.75" hidden="1" customHeight="1">
      <c r="A9" s="9">
        <v>0</v>
      </c>
      <c r="B9" s="15"/>
      <c r="C9" s="148" t="s">
        <v>16</v>
      </c>
      <c r="D9" s="149"/>
      <c r="E9" s="66"/>
      <c r="F9" s="255">
        <f t="shared" ref="F9:AJ9" si="7">E9+F8-F10</f>
        <v>0</v>
      </c>
      <c r="G9" s="255">
        <f t="shared" si="7"/>
        <v>0</v>
      </c>
      <c r="H9" s="255">
        <f t="shared" si="7"/>
        <v>0</v>
      </c>
      <c r="I9" s="255">
        <f t="shared" si="7"/>
        <v>0</v>
      </c>
      <c r="J9" s="255">
        <f t="shared" si="7"/>
        <v>0</v>
      </c>
      <c r="K9" s="176">
        <f t="shared" si="7"/>
        <v>0</v>
      </c>
      <c r="L9" s="255">
        <f t="shared" si="7"/>
        <v>0</v>
      </c>
      <c r="M9" s="255">
        <f t="shared" si="7"/>
        <v>0</v>
      </c>
      <c r="N9" s="176">
        <f t="shared" si="7"/>
        <v>0</v>
      </c>
      <c r="O9" s="176">
        <f t="shared" si="7"/>
        <v>0</v>
      </c>
      <c r="P9" s="255">
        <f t="shared" si="7"/>
        <v>0</v>
      </c>
      <c r="Q9" s="255">
        <f t="shared" si="7"/>
        <v>0</v>
      </c>
      <c r="R9" s="176">
        <f t="shared" si="7"/>
        <v>0</v>
      </c>
      <c r="S9" s="255">
        <f t="shared" si="7"/>
        <v>0</v>
      </c>
      <c r="T9" s="255">
        <f t="shared" si="7"/>
        <v>0</v>
      </c>
      <c r="U9" s="176">
        <f t="shared" si="7"/>
        <v>0</v>
      </c>
      <c r="V9" s="176">
        <f t="shared" si="7"/>
        <v>0</v>
      </c>
      <c r="W9" s="255">
        <f t="shared" si="7"/>
        <v>0</v>
      </c>
      <c r="X9" s="255">
        <f t="shared" si="7"/>
        <v>0</v>
      </c>
      <c r="Y9" s="176">
        <f t="shared" si="7"/>
        <v>0</v>
      </c>
      <c r="Z9" s="255">
        <f t="shared" si="7"/>
        <v>0</v>
      </c>
      <c r="AA9" s="255">
        <f t="shared" si="7"/>
        <v>0</v>
      </c>
      <c r="AB9" s="176">
        <f t="shared" si="7"/>
        <v>0</v>
      </c>
      <c r="AC9" s="176">
        <f t="shared" si="7"/>
        <v>0</v>
      </c>
      <c r="AD9" s="255">
        <f t="shared" si="7"/>
        <v>0</v>
      </c>
      <c r="AE9" s="255">
        <f t="shared" si="7"/>
        <v>0</v>
      </c>
      <c r="AF9" s="176">
        <f t="shared" si="7"/>
        <v>0</v>
      </c>
      <c r="AG9" s="255">
        <f t="shared" si="7"/>
        <v>0</v>
      </c>
      <c r="AH9" s="255">
        <f t="shared" si="7"/>
        <v>0</v>
      </c>
      <c r="AI9" s="255">
        <f t="shared" si="7"/>
        <v>0</v>
      </c>
      <c r="AJ9" s="404">
        <f t="shared" si="7"/>
        <v>0</v>
      </c>
      <c r="AK9" s="129">
        <f>AJ9</f>
        <v>0</v>
      </c>
      <c r="AL9" s="126"/>
      <c r="AM9" s="126"/>
      <c r="AO9" s="228">
        <v>0</v>
      </c>
      <c r="AP9" s="42" t="str">
        <f t="shared" si="4"/>
        <v>MFL</v>
      </c>
      <c r="AQ9" s="18" t="str">
        <f t="shared" si="5"/>
        <v>一次漏れ在庫</v>
      </c>
      <c r="AR9" s="46">
        <f t="shared" si="2"/>
        <v>0</v>
      </c>
      <c r="AT9" s="246" t="s">
        <v>60</v>
      </c>
      <c r="AU9" s="61"/>
      <c r="AV9" s="61"/>
      <c r="AW9" s="61"/>
      <c r="AX9" s="61"/>
    </row>
    <row r="10" spans="1:52" s="12" customFormat="1" ht="18.75" hidden="1" customHeight="1">
      <c r="A10" s="9">
        <v>0</v>
      </c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176"/>
      <c r="L10" s="255"/>
      <c r="M10" s="255"/>
      <c r="N10" s="176"/>
      <c r="O10" s="176"/>
      <c r="P10" s="255"/>
      <c r="Q10" s="255"/>
      <c r="R10" s="176"/>
      <c r="S10" s="255"/>
      <c r="T10" s="255"/>
      <c r="U10" s="176"/>
      <c r="V10" s="176"/>
      <c r="W10" s="255"/>
      <c r="X10" s="255"/>
      <c r="Y10" s="176"/>
      <c r="Z10" s="255"/>
      <c r="AA10" s="255"/>
      <c r="AB10" s="176"/>
      <c r="AC10" s="176"/>
      <c r="AD10" s="255"/>
      <c r="AE10" s="255"/>
      <c r="AF10" s="176"/>
      <c r="AG10" s="255"/>
      <c r="AH10" s="255"/>
      <c r="AI10" s="255"/>
      <c r="AJ10" s="404"/>
      <c r="AK10" s="129">
        <f>SUM(F10:AJ10)</f>
        <v>0</v>
      </c>
      <c r="AL10" s="126"/>
      <c r="AM10" s="126"/>
      <c r="AO10" s="228">
        <v>0</v>
      </c>
      <c r="AP10" s="42" t="str">
        <f t="shared" si="4"/>
        <v>MFL</v>
      </c>
      <c r="AQ10" s="18" t="str">
        <f t="shared" si="5"/>
        <v>二次圧検計画</v>
      </c>
      <c r="AR10" s="46">
        <f t="shared" si="2"/>
        <v>0</v>
      </c>
      <c r="AT10" s="246" t="s">
        <v>60</v>
      </c>
      <c r="AU10" s="61"/>
      <c r="AV10" s="61"/>
      <c r="AW10" s="61"/>
      <c r="AX10" s="61"/>
    </row>
    <row r="11" spans="1:52" s="12" customFormat="1" ht="18.75" hidden="1" customHeight="1">
      <c r="A11" s="9">
        <v>0</v>
      </c>
      <c r="B11" s="15"/>
      <c r="C11" s="150" t="s">
        <v>18</v>
      </c>
      <c r="D11" s="151">
        <v>0.5</v>
      </c>
      <c r="E11" s="81"/>
      <c r="F11" s="258">
        <f t="shared" ref="F11:AJ11" si="8">ROUND(F10*$D11,0)</f>
        <v>0</v>
      </c>
      <c r="G11" s="258">
        <f t="shared" si="8"/>
        <v>0</v>
      </c>
      <c r="H11" s="258">
        <f t="shared" si="8"/>
        <v>0</v>
      </c>
      <c r="I11" s="258">
        <f t="shared" si="8"/>
        <v>0</v>
      </c>
      <c r="J11" s="258">
        <f t="shared" si="8"/>
        <v>0</v>
      </c>
      <c r="K11" s="177">
        <f t="shared" si="8"/>
        <v>0</v>
      </c>
      <c r="L11" s="258">
        <f t="shared" si="8"/>
        <v>0</v>
      </c>
      <c r="M11" s="258">
        <f t="shared" si="8"/>
        <v>0</v>
      </c>
      <c r="N11" s="177">
        <f t="shared" si="8"/>
        <v>0</v>
      </c>
      <c r="O11" s="177">
        <f t="shared" si="8"/>
        <v>0</v>
      </c>
      <c r="P11" s="258">
        <f t="shared" si="8"/>
        <v>0</v>
      </c>
      <c r="Q11" s="258">
        <f t="shared" si="8"/>
        <v>0</v>
      </c>
      <c r="R11" s="177">
        <f t="shared" si="8"/>
        <v>0</v>
      </c>
      <c r="S11" s="258">
        <f t="shared" si="8"/>
        <v>0</v>
      </c>
      <c r="T11" s="258">
        <f t="shared" si="8"/>
        <v>0</v>
      </c>
      <c r="U11" s="177">
        <f t="shared" si="8"/>
        <v>0</v>
      </c>
      <c r="V11" s="177">
        <f t="shared" si="8"/>
        <v>0</v>
      </c>
      <c r="W11" s="258">
        <f t="shared" si="8"/>
        <v>0</v>
      </c>
      <c r="X11" s="258">
        <f t="shared" si="8"/>
        <v>0</v>
      </c>
      <c r="Y11" s="177">
        <f t="shared" si="8"/>
        <v>0</v>
      </c>
      <c r="Z11" s="258">
        <f t="shared" si="8"/>
        <v>0</v>
      </c>
      <c r="AA11" s="258">
        <f t="shared" si="8"/>
        <v>0</v>
      </c>
      <c r="AB11" s="177">
        <f t="shared" si="8"/>
        <v>0</v>
      </c>
      <c r="AC11" s="177">
        <f t="shared" si="8"/>
        <v>0</v>
      </c>
      <c r="AD11" s="258">
        <f t="shared" si="8"/>
        <v>0</v>
      </c>
      <c r="AE11" s="258">
        <f t="shared" si="8"/>
        <v>0</v>
      </c>
      <c r="AF11" s="177">
        <f t="shared" si="8"/>
        <v>0</v>
      </c>
      <c r="AG11" s="258">
        <f t="shared" si="8"/>
        <v>0</v>
      </c>
      <c r="AH11" s="258">
        <f t="shared" si="8"/>
        <v>0</v>
      </c>
      <c r="AI11" s="258">
        <f t="shared" si="8"/>
        <v>0</v>
      </c>
      <c r="AJ11" s="407">
        <f t="shared" si="8"/>
        <v>0</v>
      </c>
      <c r="AK11" s="130">
        <f>SUM(F11:AJ11)</f>
        <v>0</v>
      </c>
      <c r="AL11" s="126"/>
      <c r="AM11" s="126"/>
      <c r="AO11" s="228">
        <v>0</v>
      </c>
      <c r="AP11" s="42" t="str">
        <f t="shared" si="4"/>
        <v>MFL</v>
      </c>
      <c r="AQ11" s="14" t="str">
        <f t="shared" si="5"/>
        <v>二次漏れ数（廃却）</v>
      </c>
      <c r="AR11" s="47">
        <f t="shared" si="2"/>
        <v>0</v>
      </c>
      <c r="AT11" s="246" t="s">
        <v>60</v>
      </c>
      <c r="AU11" s="61"/>
      <c r="AV11" s="61"/>
      <c r="AW11" s="61"/>
      <c r="AX11" s="61"/>
    </row>
    <row r="12" spans="1:52" s="12" customFormat="1" ht="18.75" hidden="1" customHeight="1">
      <c r="A12" s="9">
        <v>1</v>
      </c>
      <c r="B12" s="10"/>
      <c r="C12" s="135" t="s">
        <v>19</v>
      </c>
      <c r="D12" s="136">
        <f>1-D8</f>
        <v>0.92</v>
      </c>
      <c r="E12" s="90"/>
      <c r="F12" s="255">
        <f t="shared" ref="F12:AJ12" si="9">(F7-F8)+(F10-F11)</f>
        <v>0</v>
      </c>
      <c r="G12" s="255">
        <f t="shared" si="9"/>
        <v>0</v>
      </c>
      <c r="H12" s="255">
        <f t="shared" si="9"/>
        <v>0</v>
      </c>
      <c r="I12" s="255">
        <f t="shared" si="9"/>
        <v>0</v>
      </c>
      <c r="J12" s="255">
        <f t="shared" si="9"/>
        <v>0</v>
      </c>
      <c r="K12" s="174">
        <f t="shared" si="9"/>
        <v>0</v>
      </c>
      <c r="L12" s="255">
        <f t="shared" si="9"/>
        <v>0</v>
      </c>
      <c r="M12" s="255">
        <f t="shared" si="9"/>
        <v>0</v>
      </c>
      <c r="N12" s="174">
        <f t="shared" si="9"/>
        <v>0</v>
      </c>
      <c r="O12" s="174">
        <f t="shared" si="9"/>
        <v>0</v>
      </c>
      <c r="P12" s="255">
        <f t="shared" si="9"/>
        <v>0</v>
      </c>
      <c r="Q12" s="255">
        <f t="shared" si="9"/>
        <v>0</v>
      </c>
      <c r="R12" s="174">
        <f t="shared" si="9"/>
        <v>0</v>
      </c>
      <c r="S12" s="255">
        <f t="shared" si="9"/>
        <v>0</v>
      </c>
      <c r="T12" s="255">
        <f t="shared" si="9"/>
        <v>0</v>
      </c>
      <c r="U12" s="174">
        <f t="shared" si="9"/>
        <v>0</v>
      </c>
      <c r="V12" s="174">
        <f t="shared" si="9"/>
        <v>0</v>
      </c>
      <c r="W12" s="255">
        <f t="shared" si="9"/>
        <v>0</v>
      </c>
      <c r="X12" s="255">
        <f t="shared" si="9"/>
        <v>0</v>
      </c>
      <c r="Y12" s="174">
        <f t="shared" si="9"/>
        <v>0</v>
      </c>
      <c r="Z12" s="255">
        <f t="shared" si="9"/>
        <v>0</v>
      </c>
      <c r="AA12" s="255">
        <f t="shared" si="9"/>
        <v>0</v>
      </c>
      <c r="AB12" s="174">
        <f t="shared" si="9"/>
        <v>0</v>
      </c>
      <c r="AC12" s="174">
        <f t="shared" si="9"/>
        <v>0</v>
      </c>
      <c r="AD12" s="255">
        <f t="shared" si="9"/>
        <v>0</v>
      </c>
      <c r="AE12" s="255">
        <f t="shared" si="9"/>
        <v>0</v>
      </c>
      <c r="AF12" s="174">
        <f t="shared" si="9"/>
        <v>0</v>
      </c>
      <c r="AG12" s="255">
        <f t="shared" si="9"/>
        <v>0</v>
      </c>
      <c r="AH12" s="255">
        <f t="shared" si="9"/>
        <v>0</v>
      </c>
      <c r="AI12" s="255">
        <f t="shared" si="9"/>
        <v>0</v>
      </c>
      <c r="AJ12" s="404">
        <f t="shared" si="9"/>
        <v>0</v>
      </c>
      <c r="AK12" s="117">
        <f>SUM(E12:AJ12)</f>
        <v>0</v>
      </c>
      <c r="AL12" s="82">
        <f>ROUNDUP(AY12*1.1,0)</f>
        <v>0</v>
      </c>
      <c r="AM12" s="82">
        <f>ROUNDUP(AZ12*1.1,0)</f>
        <v>0</v>
      </c>
      <c r="AN12" s="210"/>
      <c r="AO12" s="228">
        <v>0</v>
      </c>
      <c r="AP12" s="42" t="str">
        <f t="shared" si="4"/>
        <v>MFL</v>
      </c>
      <c r="AQ12" s="11" t="str">
        <f t="shared" si="5"/>
        <v>Ｌ３加工計画</v>
      </c>
      <c r="AR12" s="48">
        <f t="shared" si="2"/>
        <v>0</v>
      </c>
      <c r="AT12" s="248" t="s">
        <v>61</v>
      </c>
      <c r="AU12" s="60"/>
      <c r="AV12" s="60"/>
      <c r="AW12" s="60"/>
      <c r="AX12" s="60"/>
      <c r="AY12" s="12">
        <f>AY354</f>
        <v>0</v>
      </c>
      <c r="AZ12" s="12">
        <f>AZ354</f>
        <v>0</v>
      </c>
    </row>
    <row r="13" spans="1:52" ht="18.75" hidden="1" customHeight="1">
      <c r="A13" s="9">
        <v>1</v>
      </c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178"/>
      <c r="L13" s="257"/>
      <c r="M13" s="257"/>
      <c r="N13" s="178"/>
      <c r="O13" s="178"/>
      <c r="P13" s="257"/>
      <c r="Q13" s="257"/>
      <c r="R13" s="178"/>
      <c r="S13" s="257"/>
      <c r="T13" s="257"/>
      <c r="U13" s="178"/>
      <c r="V13" s="178"/>
      <c r="W13" s="257"/>
      <c r="X13" s="257"/>
      <c r="Y13" s="178"/>
      <c r="Z13" s="257"/>
      <c r="AA13" s="257"/>
      <c r="AB13" s="178"/>
      <c r="AC13" s="178"/>
      <c r="AD13" s="257"/>
      <c r="AE13" s="257"/>
      <c r="AF13" s="178"/>
      <c r="AG13" s="257"/>
      <c r="AH13" s="257"/>
      <c r="AI13" s="257"/>
      <c r="AJ13" s="406"/>
      <c r="AK13" s="104">
        <f>SUM(F13:AJ13)</f>
        <v>0</v>
      </c>
      <c r="AL13" s="105"/>
      <c r="AM13" s="105"/>
      <c r="AN13" s="207"/>
      <c r="AO13" s="227">
        <v>0</v>
      </c>
      <c r="AP13" s="42" t="str">
        <f t="shared" si="4"/>
        <v>MFL</v>
      </c>
      <c r="AQ13" s="19" t="str">
        <f t="shared" si="5"/>
        <v>組立計画</v>
      </c>
      <c r="AR13" s="49">
        <f t="shared" si="2"/>
        <v>0</v>
      </c>
      <c r="AT13" s="63" t="s">
        <v>62</v>
      </c>
      <c r="AU13" s="60"/>
      <c r="AV13" s="60"/>
      <c r="AW13" s="60"/>
      <c r="AX13" s="60"/>
    </row>
    <row r="14" spans="1:52" ht="18.75" hidden="1" customHeight="1">
      <c r="A14" s="9">
        <v>1</v>
      </c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179"/>
      <c r="L14" s="319"/>
      <c r="M14" s="319"/>
      <c r="N14" s="179"/>
      <c r="O14" s="179"/>
      <c r="P14" s="319"/>
      <c r="Q14" s="319"/>
      <c r="R14" s="179"/>
      <c r="S14" s="319"/>
      <c r="T14" s="319"/>
      <c r="U14" s="179"/>
      <c r="V14" s="179"/>
      <c r="W14" s="319"/>
      <c r="X14" s="319"/>
      <c r="Y14" s="179"/>
      <c r="Z14" s="319"/>
      <c r="AA14" s="319"/>
      <c r="AB14" s="179"/>
      <c r="AC14" s="179"/>
      <c r="AD14" s="319"/>
      <c r="AE14" s="319"/>
      <c r="AF14" s="179"/>
      <c r="AG14" s="319"/>
      <c r="AH14" s="319"/>
      <c r="AI14" s="319"/>
      <c r="AJ14" s="408"/>
      <c r="AK14" s="107">
        <f>SUM(F14:AJ14)</f>
        <v>0</v>
      </c>
      <c r="AL14" s="108"/>
      <c r="AM14" s="108"/>
      <c r="AN14" s="207"/>
      <c r="AO14" s="227">
        <v>0</v>
      </c>
      <c r="AP14" s="42" t="str">
        <f t="shared" si="4"/>
        <v>MFL</v>
      </c>
      <c r="AQ14" s="20" t="str">
        <f t="shared" si="5"/>
        <v>ＳＰ</v>
      </c>
      <c r="AR14" s="50">
        <f t="shared" si="2"/>
        <v>0</v>
      </c>
      <c r="AT14" s="63" t="s">
        <v>62</v>
      </c>
      <c r="AU14" s="60"/>
      <c r="AV14" s="60"/>
      <c r="AW14" s="60"/>
      <c r="AX14" s="60"/>
    </row>
    <row r="15" spans="1:52" ht="18.75" hidden="1" customHeight="1">
      <c r="A15" s="9">
        <v>1</v>
      </c>
      <c r="B15" s="13" t="s">
        <v>44</v>
      </c>
      <c r="C15" s="152" t="s">
        <v>21</v>
      </c>
      <c r="D15" s="152"/>
      <c r="E15" s="67"/>
      <c r="F15" s="259">
        <f t="shared" ref="F15:AI15" si="10">SUBTOTAL(9,L13:L14)</f>
        <v>0</v>
      </c>
      <c r="G15" s="259">
        <f t="shared" si="10"/>
        <v>0</v>
      </c>
      <c r="H15" s="259">
        <f t="shared" si="10"/>
        <v>0</v>
      </c>
      <c r="I15" s="259">
        <f t="shared" si="10"/>
        <v>0</v>
      </c>
      <c r="J15" s="259">
        <f t="shared" si="10"/>
        <v>0</v>
      </c>
      <c r="K15" s="180">
        <f t="shared" si="10"/>
        <v>0</v>
      </c>
      <c r="L15" s="259">
        <f t="shared" si="10"/>
        <v>0</v>
      </c>
      <c r="M15" s="259">
        <f t="shared" si="10"/>
        <v>0</v>
      </c>
      <c r="N15" s="180">
        <f t="shared" si="10"/>
        <v>0</v>
      </c>
      <c r="O15" s="180">
        <f t="shared" si="10"/>
        <v>0</v>
      </c>
      <c r="P15" s="259">
        <f t="shared" si="10"/>
        <v>0</v>
      </c>
      <c r="Q15" s="259">
        <f t="shared" si="10"/>
        <v>0</v>
      </c>
      <c r="R15" s="180">
        <f t="shared" si="10"/>
        <v>0</v>
      </c>
      <c r="S15" s="259">
        <f t="shared" si="10"/>
        <v>0</v>
      </c>
      <c r="T15" s="259">
        <f t="shared" si="10"/>
        <v>0</v>
      </c>
      <c r="U15" s="180">
        <f t="shared" si="10"/>
        <v>0</v>
      </c>
      <c r="V15" s="180">
        <f t="shared" si="10"/>
        <v>0</v>
      </c>
      <c r="W15" s="259">
        <f t="shared" si="10"/>
        <v>0</v>
      </c>
      <c r="X15" s="259">
        <f t="shared" si="10"/>
        <v>0</v>
      </c>
      <c r="Y15" s="180">
        <f t="shared" si="10"/>
        <v>0</v>
      </c>
      <c r="Z15" s="259">
        <f t="shared" si="10"/>
        <v>0</v>
      </c>
      <c r="AA15" s="259">
        <f t="shared" si="10"/>
        <v>0</v>
      </c>
      <c r="AB15" s="180">
        <f t="shared" si="10"/>
        <v>0</v>
      </c>
      <c r="AC15" s="180">
        <f t="shared" si="10"/>
        <v>0</v>
      </c>
      <c r="AD15" s="259">
        <f t="shared" si="10"/>
        <v>0</v>
      </c>
      <c r="AE15" s="259">
        <f t="shared" si="10"/>
        <v>0</v>
      </c>
      <c r="AF15" s="180">
        <f t="shared" si="10"/>
        <v>0</v>
      </c>
      <c r="AG15" s="259">
        <f t="shared" si="10"/>
        <v>0</v>
      </c>
      <c r="AH15" s="259">
        <f t="shared" si="10"/>
        <v>0</v>
      </c>
      <c r="AI15" s="259">
        <f t="shared" si="10"/>
        <v>0</v>
      </c>
      <c r="AJ15" s="409"/>
      <c r="AK15" s="131">
        <f>SUM(F15:AJ15)</f>
        <v>0</v>
      </c>
      <c r="AL15" s="31"/>
      <c r="AM15" s="31"/>
      <c r="AO15" s="227">
        <v>0</v>
      </c>
      <c r="AP15" s="42" t="str">
        <f t="shared" si="4"/>
        <v>MFL</v>
      </c>
      <c r="AQ15" s="21" t="str">
        <f t="shared" si="5"/>
        <v>解体</v>
      </c>
      <c r="AR15" s="51">
        <f t="shared" si="2"/>
        <v>0</v>
      </c>
      <c r="AT15" s="246" t="s">
        <v>60</v>
      </c>
      <c r="AU15" s="60"/>
      <c r="AV15" s="60"/>
      <c r="AW15" s="60"/>
      <c r="AX15" s="60"/>
    </row>
    <row r="16" spans="1:52" ht="18.75" hidden="1" customHeight="1">
      <c r="A16" s="9">
        <v>1</v>
      </c>
      <c r="B16" s="30" t="s">
        <v>49</v>
      </c>
      <c r="C16" s="153" t="s">
        <v>22</v>
      </c>
      <c r="D16" s="153"/>
      <c r="E16" s="68"/>
      <c r="F16" s="260">
        <f t="shared" ref="F16:AJ16" si="11">E16+F12-F15</f>
        <v>0</v>
      </c>
      <c r="G16" s="260">
        <f t="shared" si="11"/>
        <v>0</v>
      </c>
      <c r="H16" s="260">
        <f t="shared" si="11"/>
        <v>0</v>
      </c>
      <c r="I16" s="260">
        <f t="shared" si="11"/>
        <v>0</v>
      </c>
      <c r="J16" s="260">
        <f t="shared" si="11"/>
        <v>0</v>
      </c>
      <c r="K16" s="181">
        <f t="shared" si="11"/>
        <v>0</v>
      </c>
      <c r="L16" s="260">
        <f t="shared" si="11"/>
        <v>0</v>
      </c>
      <c r="M16" s="260">
        <f t="shared" si="11"/>
        <v>0</v>
      </c>
      <c r="N16" s="181">
        <f t="shared" si="11"/>
        <v>0</v>
      </c>
      <c r="O16" s="181">
        <f t="shared" si="11"/>
        <v>0</v>
      </c>
      <c r="P16" s="260">
        <f t="shared" si="11"/>
        <v>0</v>
      </c>
      <c r="Q16" s="260">
        <f t="shared" si="11"/>
        <v>0</v>
      </c>
      <c r="R16" s="181">
        <f t="shared" si="11"/>
        <v>0</v>
      </c>
      <c r="S16" s="260">
        <f t="shared" si="11"/>
        <v>0</v>
      </c>
      <c r="T16" s="260">
        <f t="shared" si="11"/>
        <v>0</v>
      </c>
      <c r="U16" s="181">
        <f t="shared" si="11"/>
        <v>0</v>
      </c>
      <c r="V16" s="181">
        <f t="shared" si="11"/>
        <v>0</v>
      </c>
      <c r="W16" s="260">
        <f t="shared" si="11"/>
        <v>0</v>
      </c>
      <c r="X16" s="260">
        <f t="shared" si="11"/>
        <v>0</v>
      </c>
      <c r="Y16" s="181">
        <f t="shared" si="11"/>
        <v>0</v>
      </c>
      <c r="Z16" s="260">
        <f t="shared" si="11"/>
        <v>0</v>
      </c>
      <c r="AA16" s="260">
        <f t="shared" si="11"/>
        <v>0</v>
      </c>
      <c r="AB16" s="181">
        <f t="shared" si="11"/>
        <v>0</v>
      </c>
      <c r="AC16" s="181">
        <f t="shared" si="11"/>
        <v>0</v>
      </c>
      <c r="AD16" s="260">
        <f t="shared" si="11"/>
        <v>0</v>
      </c>
      <c r="AE16" s="260">
        <f t="shared" si="11"/>
        <v>0</v>
      </c>
      <c r="AF16" s="181">
        <f t="shared" si="11"/>
        <v>0</v>
      </c>
      <c r="AG16" s="260">
        <f t="shared" si="11"/>
        <v>0</v>
      </c>
      <c r="AH16" s="260">
        <f t="shared" si="11"/>
        <v>0</v>
      </c>
      <c r="AI16" s="260">
        <f t="shared" si="11"/>
        <v>0</v>
      </c>
      <c r="AJ16" s="410">
        <f t="shared" si="11"/>
        <v>0</v>
      </c>
      <c r="AK16" s="132"/>
      <c r="AL16" s="31"/>
      <c r="AM16" s="31"/>
      <c r="AO16" s="227"/>
      <c r="AP16" s="42" t="str">
        <f t="shared" si="4"/>
        <v>MFL</v>
      </c>
      <c r="AQ16" s="22" t="str">
        <f t="shared" si="5"/>
        <v>解体在庫</v>
      </c>
      <c r="AR16" s="52">
        <f t="shared" si="2"/>
        <v>0</v>
      </c>
      <c r="AT16" s="246" t="s">
        <v>60</v>
      </c>
      <c r="AU16" s="60"/>
      <c r="AV16" s="60"/>
      <c r="AW16" s="60"/>
      <c r="AX16" s="60"/>
    </row>
    <row r="17" spans="1:56" ht="19.5" hidden="1" customHeight="1" thickBot="1">
      <c r="A17" s="9">
        <v>1</v>
      </c>
      <c r="B17" s="30" t="s">
        <v>50</v>
      </c>
      <c r="C17" s="214" t="s">
        <v>23</v>
      </c>
      <c r="D17" s="214"/>
      <c r="E17" s="215"/>
      <c r="F17" s="261">
        <f t="shared" ref="F17:AJ17" si="12">E17+F12-F13-F14</f>
        <v>0</v>
      </c>
      <c r="G17" s="261">
        <f t="shared" si="12"/>
        <v>0</v>
      </c>
      <c r="H17" s="261">
        <f t="shared" si="12"/>
        <v>0</v>
      </c>
      <c r="I17" s="261">
        <f t="shared" si="12"/>
        <v>0</v>
      </c>
      <c r="J17" s="261">
        <f t="shared" si="12"/>
        <v>0</v>
      </c>
      <c r="K17" s="216">
        <f t="shared" si="12"/>
        <v>0</v>
      </c>
      <c r="L17" s="261">
        <f t="shared" si="12"/>
        <v>0</v>
      </c>
      <c r="M17" s="261">
        <f t="shared" si="12"/>
        <v>0</v>
      </c>
      <c r="N17" s="216">
        <f t="shared" si="12"/>
        <v>0</v>
      </c>
      <c r="O17" s="216">
        <f t="shared" si="12"/>
        <v>0</v>
      </c>
      <c r="P17" s="261">
        <f t="shared" si="12"/>
        <v>0</v>
      </c>
      <c r="Q17" s="261">
        <f t="shared" si="12"/>
        <v>0</v>
      </c>
      <c r="R17" s="216">
        <f t="shared" si="12"/>
        <v>0</v>
      </c>
      <c r="S17" s="261">
        <f t="shared" si="12"/>
        <v>0</v>
      </c>
      <c r="T17" s="261">
        <f t="shared" si="12"/>
        <v>0</v>
      </c>
      <c r="U17" s="216">
        <f t="shared" si="12"/>
        <v>0</v>
      </c>
      <c r="V17" s="216">
        <f t="shared" si="12"/>
        <v>0</v>
      </c>
      <c r="W17" s="261">
        <f t="shared" si="12"/>
        <v>0</v>
      </c>
      <c r="X17" s="261">
        <f t="shared" si="12"/>
        <v>0</v>
      </c>
      <c r="Y17" s="216">
        <f t="shared" si="12"/>
        <v>0</v>
      </c>
      <c r="Z17" s="261">
        <f t="shared" si="12"/>
        <v>0</v>
      </c>
      <c r="AA17" s="261">
        <f t="shared" si="12"/>
        <v>0</v>
      </c>
      <c r="AB17" s="216">
        <f t="shared" si="12"/>
        <v>0</v>
      </c>
      <c r="AC17" s="216">
        <f t="shared" si="12"/>
        <v>0</v>
      </c>
      <c r="AD17" s="261">
        <f t="shared" si="12"/>
        <v>0</v>
      </c>
      <c r="AE17" s="261">
        <f t="shared" si="12"/>
        <v>0</v>
      </c>
      <c r="AF17" s="216">
        <f t="shared" si="12"/>
        <v>0</v>
      </c>
      <c r="AG17" s="261">
        <f t="shared" si="12"/>
        <v>0</v>
      </c>
      <c r="AH17" s="261">
        <f t="shared" si="12"/>
        <v>0</v>
      </c>
      <c r="AI17" s="261">
        <f t="shared" si="12"/>
        <v>0</v>
      </c>
      <c r="AJ17" s="411">
        <f t="shared" si="12"/>
        <v>0</v>
      </c>
      <c r="AK17" s="221">
        <f>AJ17</f>
        <v>0</v>
      </c>
      <c r="AL17" s="31"/>
      <c r="AM17" s="31"/>
      <c r="AN17" s="9">
        <f>AK17-AL13</f>
        <v>0</v>
      </c>
      <c r="AO17" s="227">
        <f>AJ17/50</f>
        <v>0</v>
      </c>
      <c r="AP17" s="53" t="str">
        <f t="shared" si="4"/>
        <v>MFL</v>
      </c>
      <c r="AQ17" s="24" t="str">
        <f t="shared" si="5"/>
        <v>完成品在庫</v>
      </c>
      <c r="AR17" s="54">
        <f t="shared" si="2"/>
        <v>0</v>
      </c>
      <c r="AT17" s="246" t="s">
        <v>60</v>
      </c>
      <c r="AU17" s="60"/>
      <c r="AV17" s="60"/>
      <c r="AW17" s="60"/>
      <c r="AX17" s="60"/>
      <c r="BD17" s="250">
        <f>MIN(F17:AJ17)</f>
        <v>0</v>
      </c>
    </row>
    <row r="18" spans="1:56" ht="19.5" hidden="1" customHeight="1">
      <c r="A18" s="9">
        <v>1</v>
      </c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182"/>
      <c r="L18" s="394"/>
      <c r="M18" s="394"/>
      <c r="N18" s="182"/>
      <c r="O18" s="182"/>
      <c r="P18" s="394"/>
      <c r="Q18" s="394"/>
      <c r="R18" s="182"/>
      <c r="S18" s="394"/>
      <c r="T18" s="394"/>
      <c r="U18" s="182"/>
      <c r="V18" s="182"/>
      <c r="W18" s="394"/>
      <c r="X18" s="394"/>
      <c r="Y18" s="182"/>
      <c r="Z18" s="394"/>
      <c r="AA18" s="394"/>
      <c r="AB18" s="182"/>
      <c r="AC18" s="182"/>
      <c r="AD18" s="394"/>
      <c r="AE18" s="394"/>
      <c r="AF18" s="182"/>
      <c r="AG18" s="394"/>
      <c r="AH18" s="394"/>
      <c r="AI18" s="394"/>
      <c r="AJ18" s="412"/>
      <c r="AK18" s="98">
        <f>SUM(F18:AJ18)</f>
        <v>0</v>
      </c>
      <c r="AL18" s="96">
        <f>ROUNDUP(AL25/0.92,0)</f>
        <v>0</v>
      </c>
      <c r="AM18" s="96">
        <f>ROUNDUP(AM25/0.92,0)</f>
        <v>0</v>
      </c>
      <c r="AN18" s="251"/>
      <c r="AO18" s="227">
        <v>0</v>
      </c>
      <c r="AP18" s="40" t="str">
        <f>B18</f>
        <v>MGP</v>
      </c>
      <c r="AQ18" s="29" t="str">
        <f t="shared" si="5"/>
        <v>素材納入計画</v>
      </c>
      <c r="AR18" s="41">
        <f t="shared" si="2"/>
        <v>0</v>
      </c>
      <c r="AT18" s="247" t="s">
        <v>59</v>
      </c>
      <c r="AU18" s="60"/>
      <c r="AV18" s="60"/>
      <c r="AW18" s="60"/>
      <c r="AX18" s="60"/>
    </row>
    <row r="19" spans="1:56" ht="19.5" hidden="1" customHeight="1">
      <c r="A19" s="9">
        <v>1</v>
      </c>
      <c r="B19" s="13" t="s">
        <v>31</v>
      </c>
      <c r="C19" s="145" t="s">
        <v>125</v>
      </c>
      <c r="D19" s="145"/>
      <c r="E19" s="35"/>
      <c r="F19" s="256">
        <f t="shared" ref="F19:AJ19" si="13">E19+F18-F20</f>
        <v>0</v>
      </c>
      <c r="G19" s="256">
        <f t="shared" si="13"/>
        <v>0</v>
      </c>
      <c r="H19" s="256">
        <f t="shared" si="13"/>
        <v>0</v>
      </c>
      <c r="I19" s="256">
        <f t="shared" si="13"/>
        <v>0</v>
      </c>
      <c r="J19" s="256">
        <f t="shared" si="13"/>
        <v>0</v>
      </c>
      <c r="K19" s="173">
        <f t="shared" si="13"/>
        <v>0</v>
      </c>
      <c r="L19" s="256">
        <f t="shared" si="13"/>
        <v>0</v>
      </c>
      <c r="M19" s="256">
        <f t="shared" si="13"/>
        <v>0</v>
      </c>
      <c r="N19" s="173">
        <f t="shared" si="13"/>
        <v>0</v>
      </c>
      <c r="O19" s="173">
        <f t="shared" si="13"/>
        <v>0</v>
      </c>
      <c r="P19" s="256">
        <f t="shared" si="13"/>
        <v>0</v>
      </c>
      <c r="Q19" s="256">
        <f t="shared" si="13"/>
        <v>0</v>
      </c>
      <c r="R19" s="173">
        <f t="shared" si="13"/>
        <v>0</v>
      </c>
      <c r="S19" s="256">
        <f t="shared" si="13"/>
        <v>0</v>
      </c>
      <c r="T19" s="256">
        <f t="shared" si="13"/>
        <v>0</v>
      </c>
      <c r="U19" s="173">
        <f t="shared" si="13"/>
        <v>0</v>
      </c>
      <c r="V19" s="173">
        <f t="shared" si="13"/>
        <v>0</v>
      </c>
      <c r="W19" s="256">
        <f t="shared" si="13"/>
        <v>0</v>
      </c>
      <c r="X19" s="256">
        <f t="shared" si="13"/>
        <v>0</v>
      </c>
      <c r="Y19" s="173">
        <f t="shared" si="13"/>
        <v>0</v>
      </c>
      <c r="Z19" s="256">
        <f t="shared" si="13"/>
        <v>0</v>
      </c>
      <c r="AA19" s="256">
        <f t="shared" si="13"/>
        <v>0</v>
      </c>
      <c r="AB19" s="173">
        <f t="shared" si="13"/>
        <v>0</v>
      </c>
      <c r="AC19" s="173">
        <f t="shared" si="13"/>
        <v>0</v>
      </c>
      <c r="AD19" s="256">
        <f t="shared" si="13"/>
        <v>0</v>
      </c>
      <c r="AE19" s="256">
        <f t="shared" si="13"/>
        <v>0</v>
      </c>
      <c r="AF19" s="173">
        <f t="shared" si="13"/>
        <v>0</v>
      </c>
      <c r="AG19" s="256">
        <f t="shared" si="13"/>
        <v>0</v>
      </c>
      <c r="AH19" s="256">
        <f t="shared" si="13"/>
        <v>0</v>
      </c>
      <c r="AI19" s="256">
        <f t="shared" si="13"/>
        <v>0</v>
      </c>
      <c r="AJ19" s="405">
        <f t="shared" si="13"/>
        <v>0</v>
      </c>
      <c r="AK19" s="169">
        <f>AJ19</f>
        <v>0</v>
      </c>
      <c r="AL19" s="126"/>
      <c r="AM19" s="126"/>
      <c r="AO19" s="227">
        <v>0</v>
      </c>
      <c r="AP19" s="42" t="str">
        <f t="shared" ref="AP19:AP30" si="14">AP18</f>
        <v>MGP</v>
      </c>
      <c r="AQ19" s="14" t="str">
        <f t="shared" si="5"/>
        <v>素材在庫計画</v>
      </c>
      <c r="AR19" s="43">
        <f t="shared" si="2"/>
        <v>0</v>
      </c>
      <c r="AT19" s="246" t="s">
        <v>60</v>
      </c>
      <c r="AU19" s="60"/>
      <c r="AV19" s="60"/>
      <c r="AW19" s="60"/>
      <c r="AX19" s="60"/>
    </row>
    <row r="20" spans="1:56" ht="18.75" hidden="1" customHeight="1">
      <c r="A20" s="9">
        <v>1</v>
      </c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174"/>
      <c r="L20" s="255"/>
      <c r="M20" s="255"/>
      <c r="N20" s="174"/>
      <c r="O20" s="174"/>
      <c r="P20" s="255"/>
      <c r="Q20" s="255"/>
      <c r="R20" s="174"/>
      <c r="S20" s="255"/>
      <c r="T20" s="255"/>
      <c r="U20" s="174"/>
      <c r="V20" s="174"/>
      <c r="W20" s="255"/>
      <c r="X20" s="255"/>
      <c r="Y20" s="174"/>
      <c r="Z20" s="255"/>
      <c r="AA20" s="255"/>
      <c r="AB20" s="174"/>
      <c r="AC20" s="174"/>
      <c r="AD20" s="255"/>
      <c r="AE20" s="255"/>
      <c r="AF20" s="174"/>
      <c r="AG20" s="255"/>
      <c r="AH20" s="255"/>
      <c r="AI20" s="255"/>
      <c r="AJ20" s="404"/>
      <c r="AK20" s="117">
        <f>SUM(E20:AJ20)</f>
        <v>0</v>
      </c>
      <c r="AL20" s="82"/>
      <c r="AM20" s="82"/>
      <c r="AN20" s="211"/>
      <c r="AO20" s="227">
        <v>0</v>
      </c>
      <c r="AP20" s="42" t="str">
        <f t="shared" si="14"/>
        <v>MGP</v>
      </c>
      <c r="AQ20" s="16" t="str">
        <f t="shared" si="5"/>
        <v>圧検加工計画</v>
      </c>
      <c r="AR20" s="44">
        <f t="shared" si="2"/>
        <v>0</v>
      </c>
      <c r="AT20" s="248" t="s">
        <v>61</v>
      </c>
      <c r="AU20" s="60"/>
      <c r="AV20" s="60"/>
      <c r="AW20" s="60"/>
      <c r="AX20" s="60"/>
    </row>
    <row r="21" spans="1:56" ht="18.75" hidden="1" customHeight="1">
      <c r="A21" s="9">
        <v>0</v>
      </c>
      <c r="B21" s="15"/>
      <c r="C21" s="146" t="s">
        <v>15</v>
      </c>
      <c r="D21" s="147">
        <v>0.08</v>
      </c>
      <c r="E21" s="80"/>
      <c r="F21" s="257">
        <f t="shared" ref="F21:AJ21" si="15">ROUND(F20*$D21,0)</f>
        <v>0</v>
      </c>
      <c r="G21" s="257">
        <f t="shared" si="15"/>
        <v>0</v>
      </c>
      <c r="H21" s="257">
        <f t="shared" si="15"/>
        <v>0</v>
      </c>
      <c r="I21" s="257">
        <f t="shared" si="15"/>
        <v>0</v>
      </c>
      <c r="J21" s="257">
        <f t="shared" si="15"/>
        <v>0</v>
      </c>
      <c r="K21" s="175">
        <f t="shared" si="15"/>
        <v>0</v>
      </c>
      <c r="L21" s="257">
        <f t="shared" si="15"/>
        <v>0</v>
      </c>
      <c r="M21" s="257">
        <f t="shared" si="15"/>
        <v>0</v>
      </c>
      <c r="N21" s="175">
        <f t="shared" si="15"/>
        <v>0</v>
      </c>
      <c r="O21" s="175">
        <f t="shared" si="15"/>
        <v>0</v>
      </c>
      <c r="P21" s="257">
        <f t="shared" si="15"/>
        <v>0</v>
      </c>
      <c r="Q21" s="257">
        <f t="shared" si="15"/>
        <v>0</v>
      </c>
      <c r="R21" s="175">
        <f t="shared" si="15"/>
        <v>0</v>
      </c>
      <c r="S21" s="257">
        <f t="shared" si="15"/>
        <v>0</v>
      </c>
      <c r="T21" s="257">
        <f t="shared" si="15"/>
        <v>0</v>
      </c>
      <c r="U21" s="175">
        <f t="shared" si="15"/>
        <v>0</v>
      </c>
      <c r="V21" s="175">
        <f t="shared" si="15"/>
        <v>0</v>
      </c>
      <c r="W21" s="257">
        <f t="shared" si="15"/>
        <v>0</v>
      </c>
      <c r="X21" s="257">
        <f t="shared" si="15"/>
        <v>0</v>
      </c>
      <c r="Y21" s="175">
        <f t="shared" si="15"/>
        <v>0</v>
      </c>
      <c r="Z21" s="257">
        <f t="shared" si="15"/>
        <v>0</v>
      </c>
      <c r="AA21" s="257">
        <f t="shared" si="15"/>
        <v>0</v>
      </c>
      <c r="AB21" s="175">
        <f t="shared" si="15"/>
        <v>0</v>
      </c>
      <c r="AC21" s="175">
        <f t="shared" si="15"/>
        <v>0</v>
      </c>
      <c r="AD21" s="257">
        <f t="shared" si="15"/>
        <v>0</v>
      </c>
      <c r="AE21" s="257">
        <f t="shared" si="15"/>
        <v>0</v>
      </c>
      <c r="AF21" s="175">
        <f t="shared" si="15"/>
        <v>0</v>
      </c>
      <c r="AG21" s="257">
        <f t="shared" si="15"/>
        <v>0</v>
      </c>
      <c r="AH21" s="257">
        <f t="shared" si="15"/>
        <v>0</v>
      </c>
      <c r="AI21" s="257">
        <f t="shared" si="15"/>
        <v>0</v>
      </c>
      <c r="AJ21" s="406">
        <f t="shared" si="15"/>
        <v>0</v>
      </c>
      <c r="AK21" s="128">
        <f>SUM(F21:AJ21)</f>
        <v>0</v>
      </c>
      <c r="AL21" s="126"/>
      <c r="AM21" s="126"/>
      <c r="AO21" s="227">
        <v>0</v>
      </c>
      <c r="AP21" s="42" t="str">
        <f t="shared" si="14"/>
        <v>MGP</v>
      </c>
      <c r="AQ21" s="17" t="str">
        <f t="shared" si="5"/>
        <v>一次漏れ数</v>
      </c>
      <c r="AR21" s="45">
        <f t="shared" si="2"/>
        <v>0</v>
      </c>
      <c r="AT21" s="246" t="s">
        <v>60</v>
      </c>
      <c r="AU21" s="60"/>
      <c r="AV21" s="60"/>
      <c r="AW21" s="60"/>
      <c r="AX21" s="60"/>
    </row>
    <row r="22" spans="1:56" ht="18.75" hidden="1" customHeight="1">
      <c r="A22" s="9">
        <v>0</v>
      </c>
      <c r="B22" s="15"/>
      <c r="C22" s="148" t="s">
        <v>16</v>
      </c>
      <c r="D22" s="149"/>
      <c r="E22" s="66"/>
      <c r="F22" s="255">
        <f t="shared" ref="F22:AJ22" si="16">E22+F21-F23</f>
        <v>0</v>
      </c>
      <c r="G22" s="255">
        <f t="shared" si="16"/>
        <v>0</v>
      </c>
      <c r="H22" s="255">
        <f t="shared" si="16"/>
        <v>0</v>
      </c>
      <c r="I22" s="255">
        <f t="shared" si="16"/>
        <v>0</v>
      </c>
      <c r="J22" s="255">
        <f t="shared" si="16"/>
        <v>0</v>
      </c>
      <c r="K22" s="176">
        <f t="shared" si="16"/>
        <v>0</v>
      </c>
      <c r="L22" s="255">
        <f t="shared" si="16"/>
        <v>0</v>
      </c>
      <c r="M22" s="255">
        <f t="shared" si="16"/>
        <v>0</v>
      </c>
      <c r="N22" s="176">
        <f t="shared" si="16"/>
        <v>0</v>
      </c>
      <c r="O22" s="176">
        <f t="shared" si="16"/>
        <v>0</v>
      </c>
      <c r="P22" s="255">
        <f t="shared" si="16"/>
        <v>0</v>
      </c>
      <c r="Q22" s="255">
        <f t="shared" si="16"/>
        <v>0</v>
      </c>
      <c r="R22" s="176">
        <f t="shared" si="16"/>
        <v>0</v>
      </c>
      <c r="S22" s="255">
        <f t="shared" si="16"/>
        <v>0</v>
      </c>
      <c r="T22" s="255">
        <f t="shared" si="16"/>
        <v>0</v>
      </c>
      <c r="U22" s="176">
        <f t="shared" si="16"/>
        <v>0</v>
      </c>
      <c r="V22" s="176">
        <f t="shared" si="16"/>
        <v>0</v>
      </c>
      <c r="W22" s="255">
        <f t="shared" si="16"/>
        <v>0</v>
      </c>
      <c r="X22" s="255">
        <f t="shared" si="16"/>
        <v>0</v>
      </c>
      <c r="Y22" s="176">
        <f t="shared" si="16"/>
        <v>0</v>
      </c>
      <c r="Z22" s="255">
        <f t="shared" si="16"/>
        <v>0</v>
      </c>
      <c r="AA22" s="255">
        <f t="shared" si="16"/>
        <v>0</v>
      </c>
      <c r="AB22" s="176">
        <f t="shared" si="16"/>
        <v>0</v>
      </c>
      <c r="AC22" s="176">
        <f t="shared" si="16"/>
        <v>0</v>
      </c>
      <c r="AD22" s="255">
        <f t="shared" si="16"/>
        <v>0</v>
      </c>
      <c r="AE22" s="255">
        <f t="shared" si="16"/>
        <v>0</v>
      </c>
      <c r="AF22" s="176">
        <f t="shared" si="16"/>
        <v>0</v>
      </c>
      <c r="AG22" s="255">
        <f t="shared" si="16"/>
        <v>0</v>
      </c>
      <c r="AH22" s="255">
        <f t="shared" si="16"/>
        <v>0</v>
      </c>
      <c r="AI22" s="255">
        <f t="shared" si="16"/>
        <v>0</v>
      </c>
      <c r="AJ22" s="404">
        <f t="shared" si="16"/>
        <v>0</v>
      </c>
      <c r="AK22" s="129">
        <f>AJ22</f>
        <v>0</v>
      </c>
      <c r="AL22" s="126"/>
      <c r="AM22" s="126"/>
      <c r="AO22" s="227">
        <v>0</v>
      </c>
      <c r="AP22" s="42" t="str">
        <f t="shared" si="14"/>
        <v>MGP</v>
      </c>
      <c r="AQ22" s="18" t="str">
        <f t="shared" si="5"/>
        <v>一次漏れ在庫</v>
      </c>
      <c r="AR22" s="46">
        <f t="shared" si="2"/>
        <v>0</v>
      </c>
      <c r="AT22" s="246" t="s">
        <v>60</v>
      </c>
      <c r="AU22" s="60"/>
      <c r="AV22" s="60"/>
      <c r="AW22" s="60"/>
      <c r="AX22" s="60"/>
    </row>
    <row r="23" spans="1:56" ht="18.75" hidden="1" customHeight="1">
      <c r="A23" s="9">
        <v>0</v>
      </c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176"/>
      <c r="L23" s="255"/>
      <c r="M23" s="255"/>
      <c r="N23" s="176"/>
      <c r="O23" s="176"/>
      <c r="P23" s="255"/>
      <c r="Q23" s="255"/>
      <c r="R23" s="176"/>
      <c r="S23" s="255"/>
      <c r="T23" s="255"/>
      <c r="U23" s="176"/>
      <c r="V23" s="176"/>
      <c r="W23" s="255"/>
      <c r="X23" s="255"/>
      <c r="Y23" s="176"/>
      <c r="Z23" s="255"/>
      <c r="AA23" s="255"/>
      <c r="AB23" s="176"/>
      <c r="AC23" s="176"/>
      <c r="AD23" s="255"/>
      <c r="AE23" s="255"/>
      <c r="AF23" s="176"/>
      <c r="AG23" s="255"/>
      <c r="AH23" s="255"/>
      <c r="AI23" s="255"/>
      <c r="AJ23" s="404"/>
      <c r="AK23" s="129">
        <f>SUM(F23:AJ23)</f>
        <v>0</v>
      </c>
      <c r="AL23" s="126"/>
      <c r="AM23" s="126"/>
      <c r="AO23" s="227">
        <v>0</v>
      </c>
      <c r="AP23" s="42" t="str">
        <f t="shared" si="14"/>
        <v>MGP</v>
      </c>
      <c r="AQ23" s="18" t="str">
        <f t="shared" si="5"/>
        <v>二次圧検計画</v>
      </c>
      <c r="AR23" s="46">
        <f t="shared" si="2"/>
        <v>0</v>
      </c>
      <c r="AT23" s="246" t="s">
        <v>60</v>
      </c>
      <c r="AU23" s="60"/>
      <c r="AV23" s="60"/>
      <c r="AW23" s="60"/>
      <c r="AX23" s="60"/>
    </row>
    <row r="24" spans="1:56" ht="18.75" hidden="1" customHeight="1">
      <c r="A24" s="9">
        <v>0</v>
      </c>
      <c r="B24" s="15"/>
      <c r="C24" s="150" t="s">
        <v>18</v>
      </c>
      <c r="D24" s="151">
        <v>0.5</v>
      </c>
      <c r="E24" s="81"/>
      <c r="F24" s="258">
        <f t="shared" ref="F24:AJ24" si="17">ROUND(F23*$D24,0)</f>
        <v>0</v>
      </c>
      <c r="G24" s="258">
        <f t="shared" si="17"/>
        <v>0</v>
      </c>
      <c r="H24" s="258">
        <f t="shared" si="17"/>
        <v>0</v>
      </c>
      <c r="I24" s="258">
        <f t="shared" si="17"/>
        <v>0</v>
      </c>
      <c r="J24" s="258">
        <f t="shared" si="17"/>
        <v>0</v>
      </c>
      <c r="K24" s="177">
        <f t="shared" si="17"/>
        <v>0</v>
      </c>
      <c r="L24" s="258">
        <f t="shared" si="17"/>
        <v>0</v>
      </c>
      <c r="M24" s="258">
        <f t="shared" si="17"/>
        <v>0</v>
      </c>
      <c r="N24" s="177">
        <f t="shared" si="17"/>
        <v>0</v>
      </c>
      <c r="O24" s="177">
        <f t="shared" si="17"/>
        <v>0</v>
      </c>
      <c r="P24" s="258">
        <f t="shared" si="17"/>
        <v>0</v>
      </c>
      <c r="Q24" s="258">
        <f t="shared" si="17"/>
        <v>0</v>
      </c>
      <c r="R24" s="177">
        <f t="shared" si="17"/>
        <v>0</v>
      </c>
      <c r="S24" s="258">
        <f t="shared" si="17"/>
        <v>0</v>
      </c>
      <c r="T24" s="258">
        <f t="shared" si="17"/>
        <v>0</v>
      </c>
      <c r="U24" s="177">
        <f t="shared" si="17"/>
        <v>0</v>
      </c>
      <c r="V24" s="177">
        <f t="shared" si="17"/>
        <v>0</v>
      </c>
      <c r="W24" s="258">
        <f t="shared" si="17"/>
        <v>0</v>
      </c>
      <c r="X24" s="258">
        <f t="shared" si="17"/>
        <v>0</v>
      </c>
      <c r="Y24" s="177">
        <f t="shared" si="17"/>
        <v>0</v>
      </c>
      <c r="Z24" s="258">
        <f t="shared" si="17"/>
        <v>0</v>
      </c>
      <c r="AA24" s="258">
        <f t="shared" si="17"/>
        <v>0</v>
      </c>
      <c r="AB24" s="177">
        <f t="shared" si="17"/>
        <v>0</v>
      </c>
      <c r="AC24" s="177">
        <f t="shared" si="17"/>
        <v>0</v>
      </c>
      <c r="AD24" s="258">
        <f t="shared" si="17"/>
        <v>0</v>
      </c>
      <c r="AE24" s="258">
        <f t="shared" si="17"/>
        <v>0</v>
      </c>
      <c r="AF24" s="177">
        <f t="shared" si="17"/>
        <v>0</v>
      </c>
      <c r="AG24" s="258">
        <f t="shared" si="17"/>
        <v>0</v>
      </c>
      <c r="AH24" s="258">
        <f t="shared" si="17"/>
        <v>0</v>
      </c>
      <c r="AI24" s="258">
        <f t="shared" si="17"/>
        <v>0</v>
      </c>
      <c r="AJ24" s="407">
        <f t="shared" si="17"/>
        <v>0</v>
      </c>
      <c r="AK24" s="130">
        <f>SUM(F24:AJ24)</f>
        <v>0</v>
      </c>
      <c r="AL24" s="126"/>
      <c r="AM24" s="126"/>
      <c r="AO24" s="227">
        <v>0</v>
      </c>
      <c r="AP24" s="42" t="str">
        <f t="shared" si="14"/>
        <v>MGP</v>
      </c>
      <c r="AQ24" s="14" t="str">
        <f t="shared" si="5"/>
        <v>二次漏れ数（廃却）</v>
      </c>
      <c r="AR24" s="47">
        <f t="shared" si="2"/>
        <v>0</v>
      </c>
      <c r="AT24" s="246" t="s">
        <v>60</v>
      </c>
      <c r="AU24" s="60"/>
      <c r="AV24" s="60"/>
      <c r="AW24" s="60"/>
      <c r="AX24" s="60"/>
    </row>
    <row r="25" spans="1:56" ht="18.75" hidden="1" customHeight="1">
      <c r="A25" s="9">
        <v>1</v>
      </c>
      <c r="B25" s="10"/>
      <c r="C25" s="135" t="s">
        <v>19</v>
      </c>
      <c r="D25" s="136">
        <f>1-D21</f>
        <v>0.92</v>
      </c>
      <c r="E25" s="90"/>
      <c r="F25" s="255">
        <f t="shared" ref="F25:AI25" si="18">(F20-F21)+(F23-F24)</f>
        <v>0</v>
      </c>
      <c r="G25" s="255">
        <f t="shared" si="18"/>
        <v>0</v>
      </c>
      <c r="H25" s="255">
        <f t="shared" si="18"/>
        <v>0</v>
      </c>
      <c r="I25" s="255">
        <f t="shared" si="18"/>
        <v>0</v>
      </c>
      <c r="J25" s="255">
        <f t="shared" si="18"/>
        <v>0</v>
      </c>
      <c r="K25" s="174">
        <f t="shared" si="18"/>
        <v>0</v>
      </c>
      <c r="L25" s="255">
        <f t="shared" si="18"/>
        <v>0</v>
      </c>
      <c r="M25" s="255">
        <f t="shared" si="18"/>
        <v>0</v>
      </c>
      <c r="N25" s="174">
        <f t="shared" si="18"/>
        <v>0</v>
      </c>
      <c r="O25" s="174">
        <f t="shared" si="18"/>
        <v>0</v>
      </c>
      <c r="P25" s="255">
        <f t="shared" si="18"/>
        <v>0</v>
      </c>
      <c r="Q25" s="255">
        <f t="shared" si="18"/>
        <v>0</v>
      </c>
      <c r="R25" s="174">
        <f t="shared" si="18"/>
        <v>0</v>
      </c>
      <c r="S25" s="255">
        <f t="shared" si="18"/>
        <v>0</v>
      </c>
      <c r="T25" s="255">
        <f t="shared" si="18"/>
        <v>0</v>
      </c>
      <c r="U25" s="174">
        <f t="shared" si="18"/>
        <v>0</v>
      </c>
      <c r="V25" s="174">
        <f t="shared" si="18"/>
        <v>0</v>
      </c>
      <c r="W25" s="255">
        <f t="shared" si="18"/>
        <v>0</v>
      </c>
      <c r="X25" s="255">
        <f t="shared" si="18"/>
        <v>0</v>
      </c>
      <c r="Y25" s="174">
        <f t="shared" si="18"/>
        <v>0</v>
      </c>
      <c r="Z25" s="255">
        <f t="shared" si="18"/>
        <v>0</v>
      </c>
      <c r="AA25" s="255">
        <f t="shared" si="18"/>
        <v>0</v>
      </c>
      <c r="AB25" s="174">
        <f t="shared" si="18"/>
        <v>0</v>
      </c>
      <c r="AC25" s="174">
        <f t="shared" si="18"/>
        <v>0</v>
      </c>
      <c r="AD25" s="255">
        <f t="shared" si="18"/>
        <v>0</v>
      </c>
      <c r="AE25" s="255">
        <f t="shared" si="18"/>
        <v>0</v>
      </c>
      <c r="AF25" s="174">
        <f t="shared" si="18"/>
        <v>0</v>
      </c>
      <c r="AG25" s="255">
        <f t="shared" si="18"/>
        <v>0</v>
      </c>
      <c r="AH25" s="255">
        <f t="shared" si="18"/>
        <v>0</v>
      </c>
      <c r="AI25" s="255">
        <f t="shared" si="18"/>
        <v>0</v>
      </c>
      <c r="AJ25" s="404">
        <f>(AJ20-AJ21)+(AJ23-AJ24)</f>
        <v>0</v>
      </c>
      <c r="AK25" s="117">
        <f>SUM(E25:AJ25)</f>
        <v>0</v>
      </c>
      <c r="AL25" s="82">
        <f>ROUNDUP(AY25*1.1,0)</f>
        <v>0</v>
      </c>
      <c r="AM25" s="82">
        <f>ROUNDUP(AZ25*1.1,0)</f>
        <v>0</v>
      </c>
      <c r="AN25" s="211"/>
      <c r="AO25" s="227">
        <v>0</v>
      </c>
      <c r="AP25" s="42" t="str">
        <f t="shared" si="14"/>
        <v>MGP</v>
      </c>
      <c r="AQ25" s="11" t="str">
        <f t="shared" si="5"/>
        <v>Ｌ３加工計画</v>
      </c>
      <c r="AR25" s="48">
        <f t="shared" si="2"/>
        <v>0</v>
      </c>
      <c r="AT25" s="248" t="s">
        <v>61</v>
      </c>
      <c r="AU25" s="60"/>
      <c r="AV25" s="60"/>
      <c r="AW25" s="60"/>
      <c r="AX25" s="60"/>
      <c r="AY25" s="12">
        <f>AY355</f>
        <v>0</v>
      </c>
      <c r="AZ25" s="12">
        <f>AZ355</f>
        <v>0</v>
      </c>
    </row>
    <row r="26" spans="1:56" ht="18.75" hidden="1" customHeight="1">
      <c r="A26" s="9">
        <v>1</v>
      </c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178"/>
      <c r="L26" s="257"/>
      <c r="M26" s="257"/>
      <c r="N26" s="178"/>
      <c r="O26" s="178"/>
      <c r="P26" s="257"/>
      <c r="Q26" s="257"/>
      <c r="R26" s="178"/>
      <c r="S26" s="257"/>
      <c r="T26" s="257"/>
      <c r="U26" s="178"/>
      <c r="V26" s="178"/>
      <c r="W26" s="257"/>
      <c r="X26" s="257"/>
      <c r="Y26" s="178"/>
      <c r="Z26" s="257"/>
      <c r="AA26" s="257"/>
      <c r="AB26" s="178"/>
      <c r="AC26" s="178"/>
      <c r="AD26" s="257"/>
      <c r="AE26" s="257"/>
      <c r="AF26" s="178"/>
      <c r="AG26" s="257"/>
      <c r="AH26" s="257"/>
      <c r="AI26" s="257"/>
      <c r="AJ26" s="406"/>
      <c r="AK26" s="104">
        <f>SUM(F26:AJ26)</f>
        <v>0</v>
      </c>
      <c r="AL26" s="105"/>
      <c r="AM26" s="105"/>
      <c r="AN26" s="207"/>
      <c r="AO26" s="227">
        <v>0</v>
      </c>
      <c r="AP26" s="42" t="str">
        <f t="shared" si="14"/>
        <v>MGP</v>
      </c>
      <c r="AQ26" s="19" t="str">
        <f t="shared" si="5"/>
        <v>組立計画</v>
      </c>
      <c r="AR26" s="49">
        <f t="shared" si="2"/>
        <v>0</v>
      </c>
      <c r="AT26" s="63" t="s">
        <v>62</v>
      </c>
      <c r="AU26" s="60"/>
      <c r="AV26" s="60"/>
      <c r="AW26" s="60"/>
      <c r="AX26" s="60"/>
    </row>
    <row r="27" spans="1:56" ht="18.75" hidden="1" customHeight="1">
      <c r="A27" s="9">
        <v>1</v>
      </c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179"/>
      <c r="L27" s="319"/>
      <c r="M27" s="319"/>
      <c r="N27" s="179"/>
      <c r="O27" s="179"/>
      <c r="P27" s="319"/>
      <c r="Q27" s="319"/>
      <c r="R27" s="179"/>
      <c r="S27" s="319"/>
      <c r="T27" s="319"/>
      <c r="U27" s="179"/>
      <c r="V27" s="179"/>
      <c r="W27" s="319"/>
      <c r="X27" s="319"/>
      <c r="Y27" s="179"/>
      <c r="Z27" s="319"/>
      <c r="AA27" s="319"/>
      <c r="AB27" s="179"/>
      <c r="AC27" s="179"/>
      <c r="AD27" s="319"/>
      <c r="AE27" s="319"/>
      <c r="AF27" s="179"/>
      <c r="AG27" s="319"/>
      <c r="AH27" s="319"/>
      <c r="AI27" s="319"/>
      <c r="AJ27" s="408"/>
      <c r="AK27" s="107">
        <f>SUM(F27:AJ27)</f>
        <v>0</v>
      </c>
      <c r="AL27" s="108"/>
      <c r="AM27" s="108"/>
      <c r="AN27" s="207"/>
      <c r="AO27" s="227">
        <v>0</v>
      </c>
      <c r="AP27" s="42" t="str">
        <f t="shared" si="14"/>
        <v>MGP</v>
      </c>
      <c r="AQ27" s="20" t="str">
        <f t="shared" si="5"/>
        <v>ＳＰ</v>
      </c>
      <c r="AR27" s="50">
        <f t="shared" si="2"/>
        <v>0</v>
      </c>
      <c r="AT27" s="63" t="s">
        <v>62</v>
      </c>
      <c r="AU27" s="60"/>
      <c r="AV27" s="60"/>
      <c r="AW27" s="60"/>
      <c r="AX27" s="60"/>
    </row>
    <row r="28" spans="1:56" ht="18.75" hidden="1" customHeight="1">
      <c r="A28" s="9">
        <v>1</v>
      </c>
      <c r="B28" s="13" t="s">
        <v>45</v>
      </c>
      <c r="C28" s="152" t="s">
        <v>21</v>
      </c>
      <c r="D28" s="152"/>
      <c r="E28" s="67"/>
      <c r="F28" s="259">
        <f t="shared" ref="F28:AI28" si="19">SUBTOTAL(9,L26:L27)</f>
        <v>0</v>
      </c>
      <c r="G28" s="259">
        <f t="shared" si="19"/>
        <v>0</v>
      </c>
      <c r="H28" s="259">
        <f t="shared" si="19"/>
        <v>0</v>
      </c>
      <c r="I28" s="259">
        <f t="shared" si="19"/>
        <v>0</v>
      </c>
      <c r="J28" s="259">
        <f t="shared" si="19"/>
        <v>0</v>
      </c>
      <c r="K28" s="180">
        <f t="shared" si="19"/>
        <v>0</v>
      </c>
      <c r="L28" s="259">
        <f t="shared" si="19"/>
        <v>0</v>
      </c>
      <c r="M28" s="259">
        <f t="shared" si="19"/>
        <v>0</v>
      </c>
      <c r="N28" s="180">
        <f t="shared" si="19"/>
        <v>0</v>
      </c>
      <c r="O28" s="180">
        <f t="shared" si="19"/>
        <v>0</v>
      </c>
      <c r="P28" s="259">
        <f t="shared" si="19"/>
        <v>0</v>
      </c>
      <c r="Q28" s="259">
        <f t="shared" si="19"/>
        <v>0</v>
      </c>
      <c r="R28" s="180">
        <f t="shared" si="19"/>
        <v>0</v>
      </c>
      <c r="S28" s="259">
        <f t="shared" si="19"/>
        <v>0</v>
      </c>
      <c r="T28" s="259">
        <f t="shared" si="19"/>
        <v>0</v>
      </c>
      <c r="U28" s="180">
        <f t="shared" si="19"/>
        <v>0</v>
      </c>
      <c r="V28" s="180">
        <f t="shared" si="19"/>
        <v>0</v>
      </c>
      <c r="W28" s="259">
        <f t="shared" si="19"/>
        <v>0</v>
      </c>
      <c r="X28" s="259">
        <f t="shared" si="19"/>
        <v>0</v>
      </c>
      <c r="Y28" s="180">
        <f t="shared" si="19"/>
        <v>0</v>
      </c>
      <c r="Z28" s="259">
        <f t="shared" si="19"/>
        <v>0</v>
      </c>
      <c r="AA28" s="259">
        <f t="shared" si="19"/>
        <v>0</v>
      </c>
      <c r="AB28" s="180">
        <f t="shared" si="19"/>
        <v>0</v>
      </c>
      <c r="AC28" s="180">
        <f t="shared" si="19"/>
        <v>0</v>
      </c>
      <c r="AD28" s="259">
        <f t="shared" si="19"/>
        <v>0</v>
      </c>
      <c r="AE28" s="259">
        <f t="shared" si="19"/>
        <v>0</v>
      </c>
      <c r="AF28" s="180">
        <f t="shared" si="19"/>
        <v>0</v>
      </c>
      <c r="AG28" s="259">
        <f t="shared" si="19"/>
        <v>0</v>
      </c>
      <c r="AH28" s="259">
        <f t="shared" si="19"/>
        <v>0</v>
      </c>
      <c r="AI28" s="259">
        <f t="shared" si="19"/>
        <v>0</v>
      </c>
      <c r="AJ28" s="409"/>
      <c r="AK28" s="131">
        <f>SUM(F28:AJ28)</f>
        <v>0</v>
      </c>
      <c r="AL28" s="31"/>
      <c r="AM28" s="31"/>
      <c r="AO28" s="227">
        <v>0</v>
      </c>
      <c r="AP28" s="42" t="str">
        <f t="shared" si="14"/>
        <v>MGP</v>
      </c>
      <c r="AQ28" s="21" t="str">
        <f t="shared" si="5"/>
        <v>解体</v>
      </c>
      <c r="AR28" s="51">
        <f t="shared" si="2"/>
        <v>0</v>
      </c>
      <c r="AT28" s="246" t="s">
        <v>60</v>
      </c>
      <c r="AU28" s="60"/>
      <c r="AV28" s="60"/>
      <c r="AW28" s="60"/>
      <c r="AX28" s="60"/>
    </row>
    <row r="29" spans="1:56" ht="18.75" hidden="1" customHeight="1">
      <c r="A29" s="9">
        <v>1</v>
      </c>
      <c r="B29" s="30" t="s">
        <v>51</v>
      </c>
      <c r="C29" s="153" t="s">
        <v>22</v>
      </c>
      <c r="D29" s="153"/>
      <c r="E29" s="68"/>
      <c r="F29" s="260">
        <f t="shared" ref="F29:AJ29" si="20">E29+F25-F28</f>
        <v>0</v>
      </c>
      <c r="G29" s="260">
        <f t="shared" si="20"/>
        <v>0</v>
      </c>
      <c r="H29" s="260">
        <f t="shared" si="20"/>
        <v>0</v>
      </c>
      <c r="I29" s="260">
        <f t="shared" si="20"/>
        <v>0</v>
      </c>
      <c r="J29" s="260">
        <f t="shared" si="20"/>
        <v>0</v>
      </c>
      <c r="K29" s="181">
        <f t="shared" si="20"/>
        <v>0</v>
      </c>
      <c r="L29" s="260">
        <f t="shared" si="20"/>
        <v>0</v>
      </c>
      <c r="M29" s="260">
        <f t="shared" si="20"/>
        <v>0</v>
      </c>
      <c r="N29" s="181">
        <f t="shared" si="20"/>
        <v>0</v>
      </c>
      <c r="O29" s="181">
        <f t="shared" si="20"/>
        <v>0</v>
      </c>
      <c r="P29" s="260">
        <f t="shared" si="20"/>
        <v>0</v>
      </c>
      <c r="Q29" s="260">
        <f t="shared" si="20"/>
        <v>0</v>
      </c>
      <c r="R29" s="181">
        <f t="shared" si="20"/>
        <v>0</v>
      </c>
      <c r="S29" s="260">
        <f t="shared" si="20"/>
        <v>0</v>
      </c>
      <c r="T29" s="260">
        <f t="shared" si="20"/>
        <v>0</v>
      </c>
      <c r="U29" s="181">
        <f t="shared" si="20"/>
        <v>0</v>
      </c>
      <c r="V29" s="181">
        <f t="shared" si="20"/>
        <v>0</v>
      </c>
      <c r="W29" s="260">
        <f t="shared" si="20"/>
        <v>0</v>
      </c>
      <c r="X29" s="260">
        <f t="shared" si="20"/>
        <v>0</v>
      </c>
      <c r="Y29" s="181">
        <f t="shared" si="20"/>
        <v>0</v>
      </c>
      <c r="Z29" s="260">
        <f t="shared" si="20"/>
        <v>0</v>
      </c>
      <c r="AA29" s="260">
        <f t="shared" si="20"/>
        <v>0</v>
      </c>
      <c r="AB29" s="181">
        <f t="shared" si="20"/>
        <v>0</v>
      </c>
      <c r="AC29" s="181">
        <f t="shared" si="20"/>
        <v>0</v>
      </c>
      <c r="AD29" s="260">
        <f t="shared" si="20"/>
        <v>0</v>
      </c>
      <c r="AE29" s="260">
        <f t="shared" si="20"/>
        <v>0</v>
      </c>
      <c r="AF29" s="181">
        <f t="shared" si="20"/>
        <v>0</v>
      </c>
      <c r="AG29" s="260">
        <f t="shared" si="20"/>
        <v>0</v>
      </c>
      <c r="AH29" s="260">
        <f t="shared" si="20"/>
        <v>0</v>
      </c>
      <c r="AI29" s="260">
        <f t="shared" si="20"/>
        <v>0</v>
      </c>
      <c r="AJ29" s="410">
        <f t="shared" si="20"/>
        <v>0</v>
      </c>
      <c r="AK29" s="132"/>
      <c r="AL29" s="31"/>
      <c r="AM29" s="31"/>
      <c r="AO29" s="227"/>
      <c r="AP29" s="42" t="str">
        <f t="shared" si="14"/>
        <v>MGP</v>
      </c>
      <c r="AQ29" s="22" t="str">
        <f t="shared" si="5"/>
        <v>解体在庫</v>
      </c>
      <c r="AR29" s="52">
        <f t="shared" si="2"/>
        <v>0</v>
      </c>
      <c r="AT29" s="246" t="s">
        <v>60</v>
      </c>
      <c r="AU29" s="60"/>
      <c r="AV29" s="60"/>
      <c r="AW29" s="60"/>
      <c r="AX29" s="60"/>
    </row>
    <row r="30" spans="1:56" ht="19.5" hidden="1" customHeight="1" thickBot="1">
      <c r="A30" s="9">
        <v>1</v>
      </c>
      <c r="B30" s="85" t="s">
        <v>52</v>
      </c>
      <c r="C30" s="217" t="s">
        <v>23</v>
      </c>
      <c r="D30" s="217"/>
      <c r="E30" s="215"/>
      <c r="F30" s="262">
        <f t="shared" ref="F30:AJ30" si="21">E30+F25-F26-F27</f>
        <v>0</v>
      </c>
      <c r="G30" s="262">
        <f t="shared" si="21"/>
        <v>0</v>
      </c>
      <c r="H30" s="262">
        <f t="shared" si="21"/>
        <v>0</v>
      </c>
      <c r="I30" s="262">
        <f t="shared" si="21"/>
        <v>0</v>
      </c>
      <c r="J30" s="262">
        <f t="shared" si="21"/>
        <v>0</v>
      </c>
      <c r="K30" s="218">
        <f t="shared" si="21"/>
        <v>0</v>
      </c>
      <c r="L30" s="262">
        <f t="shared" si="21"/>
        <v>0</v>
      </c>
      <c r="M30" s="262">
        <f t="shared" si="21"/>
        <v>0</v>
      </c>
      <c r="N30" s="218">
        <f t="shared" si="21"/>
        <v>0</v>
      </c>
      <c r="O30" s="218">
        <f t="shared" si="21"/>
        <v>0</v>
      </c>
      <c r="P30" s="262">
        <f t="shared" si="21"/>
        <v>0</v>
      </c>
      <c r="Q30" s="262">
        <f t="shared" si="21"/>
        <v>0</v>
      </c>
      <c r="R30" s="218">
        <f t="shared" si="21"/>
        <v>0</v>
      </c>
      <c r="S30" s="262">
        <f t="shared" si="21"/>
        <v>0</v>
      </c>
      <c r="T30" s="262">
        <f t="shared" si="21"/>
        <v>0</v>
      </c>
      <c r="U30" s="218">
        <f t="shared" si="21"/>
        <v>0</v>
      </c>
      <c r="V30" s="218">
        <f t="shared" si="21"/>
        <v>0</v>
      </c>
      <c r="W30" s="262">
        <f t="shared" si="21"/>
        <v>0</v>
      </c>
      <c r="X30" s="262">
        <f t="shared" si="21"/>
        <v>0</v>
      </c>
      <c r="Y30" s="218">
        <f t="shared" si="21"/>
        <v>0</v>
      </c>
      <c r="Z30" s="262">
        <f t="shared" si="21"/>
        <v>0</v>
      </c>
      <c r="AA30" s="262">
        <f t="shared" si="21"/>
        <v>0</v>
      </c>
      <c r="AB30" s="218">
        <f t="shared" si="21"/>
        <v>0</v>
      </c>
      <c r="AC30" s="218">
        <f t="shared" si="21"/>
        <v>0</v>
      </c>
      <c r="AD30" s="262">
        <f t="shared" si="21"/>
        <v>0</v>
      </c>
      <c r="AE30" s="262">
        <f t="shared" si="21"/>
        <v>0</v>
      </c>
      <c r="AF30" s="218">
        <f t="shared" si="21"/>
        <v>0</v>
      </c>
      <c r="AG30" s="262">
        <f t="shared" si="21"/>
        <v>0</v>
      </c>
      <c r="AH30" s="262">
        <f t="shared" si="21"/>
        <v>0</v>
      </c>
      <c r="AI30" s="262">
        <f t="shared" si="21"/>
        <v>0</v>
      </c>
      <c r="AJ30" s="413">
        <f t="shared" si="21"/>
        <v>0</v>
      </c>
      <c r="AK30" s="222">
        <f>AJ30</f>
        <v>0</v>
      </c>
      <c r="AL30" s="243"/>
      <c r="AM30" s="243"/>
      <c r="AN30" s="9">
        <f>AK30-AL26</f>
        <v>0</v>
      </c>
      <c r="AO30" s="227">
        <v>259</v>
      </c>
      <c r="AP30" s="53" t="str">
        <f t="shared" si="14"/>
        <v>MGP</v>
      </c>
      <c r="AQ30" s="24" t="str">
        <f t="shared" si="5"/>
        <v>完成品在庫</v>
      </c>
      <c r="AR30" s="54">
        <f t="shared" si="2"/>
        <v>0</v>
      </c>
      <c r="AT30" s="246" t="s">
        <v>60</v>
      </c>
      <c r="AU30" s="60"/>
      <c r="AV30" s="60"/>
      <c r="AW30" s="60"/>
      <c r="AX30" s="60"/>
      <c r="BD30" s="250">
        <f>MIN(F30:AJ30)</f>
        <v>0</v>
      </c>
    </row>
    <row r="31" spans="1:56" ht="19.5" customHeight="1">
      <c r="A31" s="9">
        <v>1</v>
      </c>
      <c r="B31" s="25" t="s">
        <v>40</v>
      </c>
      <c r="C31" s="99" t="s">
        <v>12</v>
      </c>
      <c r="D31" s="99"/>
      <c r="E31" s="89"/>
      <c r="F31" s="183">
        <f>'102期6月(ｾﾙ①) '!F31</f>
        <v>0</v>
      </c>
      <c r="G31" s="183">
        <f>'102期6月(ｾﾙ①) '!G31</f>
        <v>0</v>
      </c>
      <c r="H31" s="183">
        <f>'102期6月(ｾﾙ①) '!H31</f>
        <v>0</v>
      </c>
      <c r="I31" s="183">
        <f>'102期6月(ｾﾙ①) '!I31</f>
        <v>0</v>
      </c>
      <c r="J31" s="183">
        <f>'102期6月(ｾﾙ①) '!J31</f>
        <v>0</v>
      </c>
      <c r="K31" s="183">
        <f>'102期6月(ｾﾙ①) '!K31</f>
        <v>0</v>
      </c>
      <c r="L31" s="183">
        <f>'102期6月(ｾﾙ①) '!L31</f>
        <v>0</v>
      </c>
      <c r="M31" s="183">
        <f>'102期6月(ｾﾙ①) '!M31</f>
        <v>0</v>
      </c>
      <c r="N31" s="183">
        <f>'102期6月(ｾﾙ①) '!N31</f>
        <v>0</v>
      </c>
      <c r="O31" s="183">
        <f>'102期6月(ｾﾙ①) '!O31</f>
        <v>0</v>
      </c>
      <c r="P31" s="183">
        <f>'102期6月(ｾﾙ①) '!P31</f>
        <v>0</v>
      </c>
      <c r="Q31" s="183">
        <f>'102期6月(ｾﾙ①) '!Q31</f>
        <v>0</v>
      </c>
      <c r="R31" s="183">
        <f>'102期6月(ｾﾙ①) '!R31</f>
        <v>0</v>
      </c>
      <c r="S31" s="183">
        <f>'102期6月(ｾﾙ①) '!S31</f>
        <v>0</v>
      </c>
      <c r="T31" s="183">
        <f>'102期6月(ｾﾙ①) '!T31</f>
        <v>0</v>
      </c>
      <c r="U31" s="183">
        <f>'102期6月(ｾﾙ①) '!U31</f>
        <v>0</v>
      </c>
      <c r="V31" s="183">
        <f>'102期6月(ｾﾙ①) '!V31</f>
        <v>0</v>
      </c>
      <c r="W31" s="183">
        <f>'102期6月(ｾﾙ①) '!W31</f>
        <v>0</v>
      </c>
      <c r="X31" s="183">
        <f>'102期6月(ｾﾙ①) '!X31</f>
        <v>0</v>
      </c>
      <c r="Y31" s="183">
        <f>'102期6月(ｾﾙ①) '!Y31</f>
        <v>0</v>
      </c>
      <c r="Z31" s="183">
        <f>'102期6月(ｾﾙ①) '!Z31</f>
        <v>0</v>
      </c>
      <c r="AA31" s="183">
        <f>'102期6月(ｾﾙ①) '!AA31</f>
        <v>0</v>
      </c>
      <c r="AB31" s="183">
        <f>'102期6月(ｾﾙ①) '!AB31</f>
        <v>0</v>
      </c>
      <c r="AC31" s="183">
        <f>'102期6月(ｾﾙ①) '!AC31</f>
        <v>0</v>
      </c>
      <c r="AD31" s="183">
        <f>'102期6月(ｾﾙ①) '!AD31</f>
        <v>0</v>
      </c>
      <c r="AE31" s="183">
        <f>'102期6月(ｾﾙ①) '!AE31</f>
        <v>0</v>
      </c>
      <c r="AF31" s="183">
        <f>'102期6月(ｾﾙ①) '!AF31</f>
        <v>0</v>
      </c>
      <c r="AG31" s="183">
        <f>'102期6月(ｾﾙ①) '!AG31</f>
        <v>0</v>
      </c>
      <c r="AH31" s="183">
        <f>'102期6月(ｾﾙ①) '!AH31</f>
        <v>0</v>
      </c>
      <c r="AI31" s="183">
        <f>'102期6月(ｾﾙ①) '!AI31</f>
        <v>0</v>
      </c>
      <c r="AJ31" s="183">
        <f>'102期6月(ｾﾙ①) '!AJ31</f>
        <v>0</v>
      </c>
      <c r="AK31" s="273">
        <f>SUM(F31:AJ31)</f>
        <v>0</v>
      </c>
      <c r="AL31" s="96">
        <f>ROUNDUP(AL39/0.92,0)</f>
        <v>0</v>
      </c>
      <c r="AM31" s="96">
        <f>ROUNDUP(AM39/0.92,0)</f>
        <v>146</v>
      </c>
      <c r="AN31" s="70"/>
      <c r="AO31" s="227"/>
      <c r="AP31" s="40" t="str">
        <f>B31</f>
        <v>HL4</v>
      </c>
      <c r="AQ31" s="29" t="str">
        <f t="shared" si="5"/>
        <v>素材納入計画</v>
      </c>
      <c r="AR31" s="41">
        <f t="shared" si="2"/>
        <v>0</v>
      </c>
      <c r="AT31" s="247" t="s">
        <v>59</v>
      </c>
      <c r="AU31" s="60"/>
      <c r="AV31" s="60"/>
      <c r="AW31" s="60"/>
      <c r="AX31" s="60"/>
    </row>
    <row r="32" spans="1:56" ht="19.5" customHeight="1">
      <c r="A32" s="9">
        <v>1</v>
      </c>
      <c r="B32" s="13"/>
      <c r="C32" s="145" t="s">
        <v>125</v>
      </c>
      <c r="D32" s="154"/>
      <c r="E32" s="35">
        <v>1324</v>
      </c>
      <c r="F32" s="310">
        <f t="shared" ref="F32:AJ32" si="22">E32+F31-F33</f>
        <v>1324</v>
      </c>
      <c r="G32" s="310">
        <f t="shared" si="22"/>
        <v>1216</v>
      </c>
      <c r="H32" s="310">
        <f t="shared" si="22"/>
        <v>1101</v>
      </c>
      <c r="I32" s="310">
        <f t="shared" si="22"/>
        <v>986</v>
      </c>
      <c r="J32" s="310">
        <f t="shared" si="22"/>
        <v>871</v>
      </c>
      <c r="K32" s="310">
        <f t="shared" si="22"/>
        <v>763</v>
      </c>
      <c r="L32" s="310">
        <f t="shared" si="22"/>
        <v>763</v>
      </c>
      <c r="M32" s="310">
        <f t="shared" si="22"/>
        <v>763</v>
      </c>
      <c r="N32" s="310">
        <f t="shared" si="22"/>
        <v>655</v>
      </c>
      <c r="O32" s="310">
        <f t="shared" si="22"/>
        <v>540</v>
      </c>
      <c r="P32" s="310">
        <f t="shared" si="22"/>
        <v>425</v>
      </c>
      <c r="Q32" s="310">
        <f t="shared" si="22"/>
        <v>310</v>
      </c>
      <c r="R32" s="310">
        <f t="shared" si="22"/>
        <v>202</v>
      </c>
      <c r="S32" s="310">
        <f t="shared" si="22"/>
        <v>202</v>
      </c>
      <c r="T32" s="310">
        <f t="shared" si="22"/>
        <v>202</v>
      </c>
      <c r="U32" s="310">
        <f t="shared" si="22"/>
        <v>94</v>
      </c>
      <c r="V32" s="310">
        <f t="shared" si="22"/>
        <v>-21</v>
      </c>
      <c r="W32" s="310">
        <f t="shared" si="22"/>
        <v>-136</v>
      </c>
      <c r="X32" s="310">
        <f t="shared" si="22"/>
        <v>-251</v>
      </c>
      <c r="Y32" s="310">
        <f t="shared" si="22"/>
        <v>-359</v>
      </c>
      <c r="Z32" s="310">
        <f t="shared" si="22"/>
        <v>-359</v>
      </c>
      <c r="AA32" s="310">
        <f t="shared" si="22"/>
        <v>-359</v>
      </c>
      <c r="AB32" s="310">
        <f t="shared" si="22"/>
        <v>-467</v>
      </c>
      <c r="AC32" s="310">
        <f t="shared" si="22"/>
        <v>-582</v>
      </c>
      <c r="AD32" s="310">
        <f t="shared" si="22"/>
        <v>-697</v>
      </c>
      <c r="AE32" s="310">
        <f t="shared" si="22"/>
        <v>-812</v>
      </c>
      <c r="AF32" s="310">
        <f t="shared" si="22"/>
        <v>-920</v>
      </c>
      <c r="AG32" s="310">
        <f t="shared" si="22"/>
        <v>-920</v>
      </c>
      <c r="AH32" s="310">
        <f t="shared" si="22"/>
        <v>-920</v>
      </c>
      <c r="AI32" s="310">
        <f t="shared" si="22"/>
        <v>-1028</v>
      </c>
      <c r="AJ32" s="310">
        <f t="shared" si="22"/>
        <v>-1028</v>
      </c>
      <c r="AK32" s="171">
        <f>AJ32</f>
        <v>-1028</v>
      </c>
      <c r="AL32" s="31"/>
      <c r="AM32" s="31"/>
      <c r="AN32" s="70"/>
      <c r="AO32" s="227"/>
      <c r="AP32" s="42" t="str">
        <f t="shared" ref="AP32:AP45" si="23">AP31</f>
        <v>HL4</v>
      </c>
      <c r="AQ32" s="14" t="str">
        <f t="shared" si="5"/>
        <v>素材在庫計画</v>
      </c>
      <c r="AR32" s="43">
        <f t="shared" si="2"/>
        <v>-1028</v>
      </c>
      <c r="AT32" s="246" t="s">
        <v>60</v>
      </c>
      <c r="AU32" s="60"/>
      <c r="AV32" s="60"/>
      <c r="AW32" s="60"/>
      <c r="AX32" s="60"/>
    </row>
    <row r="33" spans="1:56" ht="18.75" customHeight="1">
      <c r="A33" s="9">
        <v>1</v>
      </c>
      <c r="B33" s="26"/>
      <c r="C33" s="135" t="s">
        <v>14</v>
      </c>
      <c r="D33" s="135"/>
      <c r="E33" s="90"/>
      <c r="F33" s="184">
        <f>'102期6月(ｾﾙ①) '!F33</f>
        <v>0</v>
      </c>
      <c r="G33" s="184">
        <f>'102期6月(ｾﾙ①) '!G33</f>
        <v>108</v>
      </c>
      <c r="H33" s="184">
        <f>'102期6月(ｾﾙ①) '!H33</f>
        <v>115</v>
      </c>
      <c r="I33" s="184">
        <f>'102期6月(ｾﾙ①) '!I33</f>
        <v>115</v>
      </c>
      <c r="J33" s="184">
        <f>'102期6月(ｾﾙ①) '!J33</f>
        <v>115</v>
      </c>
      <c r="K33" s="184">
        <f>'102期6月(ｾﾙ①) '!K33</f>
        <v>108</v>
      </c>
      <c r="L33" s="184">
        <f>'102期6月(ｾﾙ①) '!L33</f>
        <v>0</v>
      </c>
      <c r="M33" s="184">
        <f>'102期6月(ｾﾙ①) '!M33</f>
        <v>0</v>
      </c>
      <c r="N33" s="184">
        <f>'102期6月(ｾﾙ①) '!N33</f>
        <v>108</v>
      </c>
      <c r="O33" s="184">
        <f>'102期6月(ｾﾙ①) '!O33</f>
        <v>115</v>
      </c>
      <c r="P33" s="184">
        <f>'102期6月(ｾﾙ①) '!P33</f>
        <v>115</v>
      </c>
      <c r="Q33" s="184">
        <f>'102期6月(ｾﾙ①) '!Q33</f>
        <v>115</v>
      </c>
      <c r="R33" s="184">
        <f>'102期6月(ｾﾙ①) '!R33</f>
        <v>108</v>
      </c>
      <c r="S33" s="184">
        <f>'102期6月(ｾﾙ①) '!S33</f>
        <v>0</v>
      </c>
      <c r="T33" s="184">
        <f>'102期6月(ｾﾙ①) '!T33</f>
        <v>0</v>
      </c>
      <c r="U33" s="184">
        <f>'102期6月(ｾﾙ①) '!U33</f>
        <v>108</v>
      </c>
      <c r="V33" s="184">
        <f>'102期6月(ｾﾙ①) '!V33</f>
        <v>115</v>
      </c>
      <c r="W33" s="184">
        <f>'102期6月(ｾﾙ①) '!W33</f>
        <v>115</v>
      </c>
      <c r="X33" s="184">
        <f>'102期6月(ｾﾙ①) '!X33</f>
        <v>115</v>
      </c>
      <c r="Y33" s="184">
        <f>'102期6月(ｾﾙ①) '!Y33</f>
        <v>108</v>
      </c>
      <c r="Z33" s="184">
        <f>'102期6月(ｾﾙ①) '!Z33</f>
        <v>0</v>
      </c>
      <c r="AA33" s="184">
        <f>'102期6月(ｾﾙ①) '!AA33</f>
        <v>0</v>
      </c>
      <c r="AB33" s="184">
        <f>'102期6月(ｾﾙ①) '!AB33</f>
        <v>108</v>
      </c>
      <c r="AC33" s="184">
        <f>'102期6月(ｾﾙ①) '!AC33</f>
        <v>115</v>
      </c>
      <c r="AD33" s="184">
        <f>'102期6月(ｾﾙ①) '!AD33</f>
        <v>115</v>
      </c>
      <c r="AE33" s="184">
        <f>'102期6月(ｾﾙ①) '!AE33</f>
        <v>115</v>
      </c>
      <c r="AF33" s="184">
        <f>'102期6月(ｾﾙ①) '!AF33</f>
        <v>108</v>
      </c>
      <c r="AG33" s="184">
        <f>'102期6月(ｾﾙ①) '!AG33</f>
        <v>0</v>
      </c>
      <c r="AH33" s="184">
        <f>'102期6月(ｾﾙ①) '!AH33</f>
        <v>0</v>
      </c>
      <c r="AI33" s="184">
        <f>'102期6月(ｾﾙ①) '!AI33</f>
        <v>108</v>
      </c>
      <c r="AJ33" s="184">
        <f>'102期6月(ｾﾙ①) '!AJ33</f>
        <v>0</v>
      </c>
      <c r="AK33" s="167">
        <f>SUM(E33:AJ33)</f>
        <v>2352</v>
      </c>
      <c r="AL33" s="122"/>
      <c r="AM33" s="122"/>
      <c r="AN33" s="70"/>
      <c r="AO33" s="227"/>
      <c r="AP33" s="42" t="str">
        <f t="shared" si="23"/>
        <v>HL4</v>
      </c>
      <c r="AQ33" s="16" t="str">
        <f t="shared" si="5"/>
        <v>圧検加工計画</v>
      </c>
      <c r="AR33" s="44">
        <f t="shared" si="2"/>
        <v>2352</v>
      </c>
      <c r="AT33" s="248" t="s">
        <v>61</v>
      </c>
      <c r="AU33" s="60"/>
      <c r="AV33" s="60"/>
      <c r="AW33" s="60"/>
      <c r="AX33" s="60"/>
    </row>
    <row r="34" spans="1:56" ht="18.75" customHeight="1">
      <c r="A34" s="9"/>
      <c r="B34" s="26"/>
      <c r="C34" s="135" t="s">
        <v>154</v>
      </c>
      <c r="D34" s="481"/>
      <c r="E34" s="482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483"/>
      <c r="AL34" s="484"/>
      <c r="AM34" s="484"/>
      <c r="AN34" s="70"/>
      <c r="AO34" s="227"/>
      <c r="AP34" s="42"/>
      <c r="AQ34" s="430"/>
      <c r="AR34" s="431"/>
      <c r="AT34" s="248"/>
      <c r="AU34" s="60"/>
      <c r="AV34" s="60"/>
      <c r="AW34" s="60"/>
      <c r="AX34" s="60"/>
    </row>
    <row r="35" spans="1:56" ht="18.75" customHeight="1">
      <c r="A35" s="9">
        <v>0</v>
      </c>
      <c r="B35" s="23"/>
      <c r="C35" s="146" t="s">
        <v>15</v>
      </c>
      <c r="D35" s="147">
        <v>0.08</v>
      </c>
      <c r="E35" s="80"/>
      <c r="F35" s="175">
        <f t="shared" ref="F35:K35" si="24">ROUND(F33*$D35,0)</f>
        <v>0</v>
      </c>
      <c r="G35" s="175">
        <f t="shared" si="24"/>
        <v>9</v>
      </c>
      <c r="H35" s="175">
        <f t="shared" si="24"/>
        <v>9</v>
      </c>
      <c r="I35" s="175">
        <f t="shared" si="24"/>
        <v>9</v>
      </c>
      <c r="J35" s="175">
        <f t="shared" si="24"/>
        <v>9</v>
      </c>
      <c r="K35" s="175">
        <f t="shared" si="24"/>
        <v>9</v>
      </c>
      <c r="L35" s="175">
        <f t="shared" ref="L35:AJ35" si="25">ROUND(L33*$D35,0)</f>
        <v>0</v>
      </c>
      <c r="M35" s="175">
        <f t="shared" si="25"/>
        <v>0</v>
      </c>
      <c r="N35" s="175">
        <f t="shared" si="25"/>
        <v>9</v>
      </c>
      <c r="O35" s="175">
        <f t="shared" si="25"/>
        <v>9</v>
      </c>
      <c r="P35" s="175">
        <f t="shared" si="25"/>
        <v>9</v>
      </c>
      <c r="Q35" s="175">
        <f t="shared" si="25"/>
        <v>9</v>
      </c>
      <c r="R35" s="175">
        <f t="shared" si="25"/>
        <v>9</v>
      </c>
      <c r="S35" s="175">
        <f t="shared" si="25"/>
        <v>0</v>
      </c>
      <c r="T35" s="175">
        <f t="shared" si="25"/>
        <v>0</v>
      </c>
      <c r="U35" s="175">
        <f t="shared" si="25"/>
        <v>9</v>
      </c>
      <c r="V35" s="175">
        <f t="shared" si="25"/>
        <v>9</v>
      </c>
      <c r="W35" s="175">
        <f t="shared" si="25"/>
        <v>9</v>
      </c>
      <c r="X35" s="175">
        <f t="shared" si="25"/>
        <v>9</v>
      </c>
      <c r="Y35" s="175">
        <f t="shared" si="25"/>
        <v>9</v>
      </c>
      <c r="Z35" s="175">
        <f t="shared" si="25"/>
        <v>0</v>
      </c>
      <c r="AA35" s="175">
        <f t="shared" si="25"/>
        <v>0</v>
      </c>
      <c r="AB35" s="175">
        <f t="shared" si="25"/>
        <v>9</v>
      </c>
      <c r="AC35" s="175">
        <f t="shared" si="25"/>
        <v>9</v>
      </c>
      <c r="AD35" s="175">
        <f t="shared" si="25"/>
        <v>9</v>
      </c>
      <c r="AE35" s="175">
        <f t="shared" si="25"/>
        <v>9</v>
      </c>
      <c r="AF35" s="175">
        <f t="shared" si="25"/>
        <v>9</v>
      </c>
      <c r="AG35" s="175">
        <f t="shared" si="25"/>
        <v>0</v>
      </c>
      <c r="AH35" s="175">
        <f t="shared" si="25"/>
        <v>0</v>
      </c>
      <c r="AI35" s="175">
        <f t="shared" si="25"/>
        <v>9</v>
      </c>
      <c r="AJ35" s="175">
        <f t="shared" si="25"/>
        <v>0</v>
      </c>
      <c r="AK35" s="128">
        <f>SUM(F35:AJ35)</f>
        <v>189</v>
      </c>
      <c r="AL35" s="31"/>
      <c r="AM35" s="31"/>
      <c r="AN35" s="70"/>
      <c r="AO35" s="227">
        <v>22</v>
      </c>
      <c r="AP35" s="42" t="str">
        <f>AP33</f>
        <v>HL4</v>
      </c>
      <c r="AQ35" s="17" t="str">
        <f t="shared" si="5"/>
        <v>一次漏れ数</v>
      </c>
      <c r="AR35" s="45">
        <f t="shared" si="2"/>
        <v>189</v>
      </c>
      <c r="AT35" s="246" t="s">
        <v>60</v>
      </c>
      <c r="AU35" s="60"/>
      <c r="AV35" s="60"/>
      <c r="AW35" s="60"/>
      <c r="AX35" s="60"/>
    </row>
    <row r="36" spans="1:56" ht="18.75" customHeight="1">
      <c r="A36" s="9">
        <v>0</v>
      </c>
      <c r="B36" s="23"/>
      <c r="C36" s="148" t="s">
        <v>16</v>
      </c>
      <c r="D36" s="149"/>
      <c r="E36" s="66"/>
      <c r="F36" s="176">
        <f t="shared" ref="F36:AJ36" si="26">E36+F35-F37</f>
        <v>0</v>
      </c>
      <c r="G36" s="176">
        <f t="shared" si="26"/>
        <v>9</v>
      </c>
      <c r="H36" s="176">
        <f t="shared" si="26"/>
        <v>18</v>
      </c>
      <c r="I36" s="176">
        <f t="shared" si="26"/>
        <v>27</v>
      </c>
      <c r="J36" s="176">
        <f t="shared" si="26"/>
        <v>36</v>
      </c>
      <c r="K36" s="176">
        <f t="shared" si="26"/>
        <v>45</v>
      </c>
      <c r="L36" s="176">
        <f t="shared" si="26"/>
        <v>45</v>
      </c>
      <c r="M36" s="176">
        <f t="shared" si="26"/>
        <v>45</v>
      </c>
      <c r="N36" s="176">
        <f t="shared" si="26"/>
        <v>54</v>
      </c>
      <c r="O36" s="176">
        <f t="shared" si="26"/>
        <v>63</v>
      </c>
      <c r="P36" s="176">
        <f t="shared" si="26"/>
        <v>72</v>
      </c>
      <c r="Q36" s="176">
        <f t="shared" si="26"/>
        <v>81</v>
      </c>
      <c r="R36" s="176">
        <f t="shared" si="26"/>
        <v>90</v>
      </c>
      <c r="S36" s="176">
        <f t="shared" si="26"/>
        <v>90</v>
      </c>
      <c r="T36" s="176">
        <f t="shared" si="26"/>
        <v>90</v>
      </c>
      <c r="U36" s="176">
        <f t="shared" si="26"/>
        <v>99</v>
      </c>
      <c r="V36" s="176">
        <f t="shared" si="26"/>
        <v>108</v>
      </c>
      <c r="W36" s="176">
        <f t="shared" si="26"/>
        <v>117</v>
      </c>
      <c r="X36" s="176">
        <f t="shared" si="26"/>
        <v>126</v>
      </c>
      <c r="Y36" s="176">
        <f t="shared" si="26"/>
        <v>135</v>
      </c>
      <c r="Z36" s="176">
        <f t="shared" si="26"/>
        <v>135</v>
      </c>
      <c r="AA36" s="176">
        <f t="shared" si="26"/>
        <v>135</v>
      </c>
      <c r="AB36" s="176">
        <f t="shared" si="26"/>
        <v>144</v>
      </c>
      <c r="AC36" s="176">
        <f t="shared" si="26"/>
        <v>153</v>
      </c>
      <c r="AD36" s="176">
        <f t="shared" si="26"/>
        <v>162</v>
      </c>
      <c r="AE36" s="176">
        <f t="shared" si="26"/>
        <v>171</v>
      </c>
      <c r="AF36" s="176">
        <f t="shared" si="26"/>
        <v>180</v>
      </c>
      <c r="AG36" s="176">
        <f t="shared" si="26"/>
        <v>180</v>
      </c>
      <c r="AH36" s="176">
        <f t="shared" si="26"/>
        <v>180</v>
      </c>
      <c r="AI36" s="176">
        <f t="shared" si="26"/>
        <v>189</v>
      </c>
      <c r="AJ36" s="176">
        <f t="shared" si="26"/>
        <v>189</v>
      </c>
      <c r="AK36" s="129">
        <f>AJ36</f>
        <v>189</v>
      </c>
      <c r="AL36" s="31"/>
      <c r="AM36" s="31"/>
      <c r="AN36" s="70"/>
      <c r="AO36" s="227">
        <v>22</v>
      </c>
      <c r="AP36" s="42" t="str">
        <f t="shared" si="23"/>
        <v>HL4</v>
      </c>
      <c r="AQ36" s="18" t="str">
        <f t="shared" si="5"/>
        <v>一次漏れ在庫</v>
      </c>
      <c r="AR36" s="46">
        <f t="shared" si="2"/>
        <v>189</v>
      </c>
      <c r="AT36" s="246" t="s">
        <v>60</v>
      </c>
      <c r="AU36" s="60"/>
      <c r="AV36" s="60"/>
      <c r="AW36" s="60"/>
      <c r="AX36" s="60"/>
    </row>
    <row r="37" spans="1:56" ht="18.75" customHeight="1">
      <c r="A37" s="9">
        <v>0</v>
      </c>
      <c r="B37" s="23"/>
      <c r="C37" s="148" t="s">
        <v>17</v>
      </c>
      <c r="D37" s="149"/>
      <c r="E37" s="80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29">
        <f>SUM(F37:AJ37)</f>
        <v>0</v>
      </c>
      <c r="AL37" s="31"/>
      <c r="AM37" s="31"/>
      <c r="AN37" s="70"/>
      <c r="AO37" s="227">
        <v>0</v>
      </c>
      <c r="AP37" s="42" t="str">
        <f t="shared" si="23"/>
        <v>HL4</v>
      </c>
      <c r="AQ37" s="18" t="str">
        <f t="shared" si="5"/>
        <v>二次圧検計画</v>
      </c>
      <c r="AR37" s="46">
        <f t="shared" si="2"/>
        <v>0</v>
      </c>
      <c r="AT37" s="246" t="s">
        <v>60</v>
      </c>
      <c r="AU37" s="60"/>
      <c r="AV37" s="60"/>
      <c r="AW37" s="60"/>
      <c r="AX37" s="60"/>
    </row>
    <row r="38" spans="1:56" ht="18.75" customHeight="1">
      <c r="A38" s="9">
        <v>0</v>
      </c>
      <c r="B38" s="23"/>
      <c r="C38" s="150" t="s">
        <v>18</v>
      </c>
      <c r="D38" s="151">
        <v>0.5</v>
      </c>
      <c r="E38" s="81"/>
      <c r="F38" s="177">
        <f t="shared" ref="F38:AJ38" si="27">ROUND(F37*$D38,0)</f>
        <v>0</v>
      </c>
      <c r="G38" s="177">
        <f t="shared" si="27"/>
        <v>0</v>
      </c>
      <c r="H38" s="177">
        <f t="shared" si="27"/>
        <v>0</v>
      </c>
      <c r="I38" s="177">
        <f t="shared" si="27"/>
        <v>0</v>
      </c>
      <c r="J38" s="177">
        <f t="shared" si="27"/>
        <v>0</v>
      </c>
      <c r="K38" s="177">
        <f t="shared" si="27"/>
        <v>0</v>
      </c>
      <c r="L38" s="177">
        <f t="shared" si="27"/>
        <v>0</v>
      </c>
      <c r="M38" s="177">
        <f t="shared" si="27"/>
        <v>0</v>
      </c>
      <c r="N38" s="177">
        <f t="shared" si="27"/>
        <v>0</v>
      </c>
      <c r="O38" s="177">
        <f t="shared" si="27"/>
        <v>0</v>
      </c>
      <c r="P38" s="177">
        <f t="shared" si="27"/>
        <v>0</v>
      </c>
      <c r="Q38" s="177">
        <f t="shared" si="27"/>
        <v>0</v>
      </c>
      <c r="R38" s="177">
        <f t="shared" si="27"/>
        <v>0</v>
      </c>
      <c r="S38" s="177">
        <f t="shared" si="27"/>
        <v>0</v>
      </c>
      <c r="T38" s="177">
        <f t="shared" si="27"/>
        <v>0</v>
      </c>
      <c r="U38" s="177">
        <f t="shared" si="27"/>
        <v>0</v>
      </c>
      <c r="V38" s="177">
        <f t="shared" si="27"/>
        <v>0</v>
      </c>
      <c r="W38" s="177">
        <f t="shared" si="27"/>
        <v>0</v>
      </c>
      <c r="X38" s="177">
        <f t="shared" si="27"/>
        <v>0</v>
      </c>
      <c r="Y38" s="177">
        <f t="shared" si="27"/>
        <v>0</v>
      </c>
      <c r="Z38" s="177">
        <f t="shared" si="27"/>
        <v>0</v>
      </c>
      <c r="AA38" s="177">
        <f t="shared" si="27"/>
        <v>0</v>
      </c>
      <c r="AB38" s="177">
        <f t="shared" si="27"/>
        <v>0</v>
      </c>
      <c r="AC38" s="177">
        <f t="shared" si="27"/>
        <v>0</v>
      </c>
      <c r="AD38" s="177">
        <f t="shared" si="27"/>
        <v>0</v>
      </c>
      <c r="AE38" s="177">
        <f t="shared" si="27"/>
        <v>0</v>
      </c>
      <c r="AF38" s="177">
        <f t="shared" si="27"/>
        <v>0</v>
      </c>
      <c r="AG38" s="177">
        <f t="shared" si="27"/>
        <v>0</v>
      </c>
      <c r="AH38" s="177">
        <f t="shared" si="27"/>
        <v>0</v>
      </c>
      <c r="AI38" s="177">
        <f t="shared" si="27"/>
        <v>0</v>
      </c>
      <c r="AJ38" s="177">
        <f t="shared" si="27"/>
        <v>0</v>
      </c>
      <c r="AK38" s="130">
        <f>SUM(F38:AJ38)</f>
        <v>0</v>
      </c>
      <c r="AL38" s="31"/>
      <c r="AM38" s="31"/>
      <c r="AN38" s="70"/>
      <c r="AO38" s="227">
        <v>0</v>
      </c>
      <c r="AP38" s="42" t="str">
        <f t="shared" si="23"/>
        <v>HL4</v>
      </c>
      <c r="AQ38" s="14" t="str">
        <f t="shared" si="5"/>
        <v>二次漏れ数（廃却）</v>
      </c>
      <c r="AR38" s="47">
        <f t="shared" si="2"/>
        <v>0</v>
      </c>
      <c r="AT38" s="246" t="s">
        <v>60</v>
      </c>
      <c r="AU38" s="60"/>
      <c r="AV38" s="60"/>
      <c r="AW38" s="60"/>
      <c r="AX38" s="60"/>
    </row>
    <row r="39" spans="1:56" ht="18.75" customHeight="1">
      <c r="A39" s="9">
        <v>1</v>
      </c>
      <c r="B39" s="23"/>
      <c r="C39" s="135" t="s">
        <v>19</v>
      </c>
      <c r="D39" s="136">
        <f>1-D35</f>
        <v>0.92</v>
      </c>
      <c r="E39" s="90"/>
      <c r="F39" s="174">
        <f t="shared" ref="F39:AJ39" si="28">(F33-F35)+(F37-F38)</f>
        <v>0</v>
      </c>
      <c r="G39" s="174">
        <f t="shared" si="28"/>
        <v>99</v>
      </c>
      <c r="H39" s="174">
        <f t="shared" si="28"/>
        <v>106</v>
      </c>
      <c r="I39" s="174">
        <f t="shared" si="28"/>
        <v>106</v>
      </c>
      <c r="J39" s="174">
        <f t="shared" si="28"/>
        <v>106</v>
      </c>
      <c r="K39" s="174">
        <f t="shared" si="28"/>
        <v>99</v>
      </c>
      <c r="L39" s="174">
        <f t="shared" si="28"/>
        <v>0</v>
      </c>
      <c r="M39" s="174">
        <f t="shared" si="28"/>
        <v>0</v>
      </c>
      <c r="N39" s="174">
        <f t="shared" si="28"/>
        <v>99</v>
      </c>
      <c r="O39" s="174">
        <f t="shared" si="28"/>
        <v>106</v>
      </c>
      <c r="P39" s="174">
        <f t="shared" si="28"/>
        <v>106</v>
      </c>
      <c r="Q39" s="174">
        <f t="shared" si="28"/>
        <v>106</v>
      </c>
      <c r="R39" s="174">
        <f t="shared" si="28"/>
        <v>99</v>
      </c>
      <c r="S39" s="174">
        <f t="shared" si="28"/>
        <v>0</v>
      </c>
      <c r="T39" s="174">
        <f t="shared" si="28"/>
        <v>0</v>
      </c>
      <c r="U39" s="174">
        <f t="shared" si="28"/>
        <v>99</v>
      </c>
      <c r="V39" s="174">
        <f t="shared" si="28"/>
        <v>106</v>
      </c>
      <c r="W39" s="174">
        <f t="shared" si="28"/>
        <v>106</v>
      </c>
      <c r="X39" s="174">
        <f t="shared" si="28"/>
        <v>106</v>
      </c>
      <c r="Y39" s="174">
        <f t="shared" si="28"/>
        <v>99</v>
      </c>
      <c r="Z39" s="174">
        <f t="shared" si="28"/>
        <v>0</v>
      </c>
      <c r="AA39" s="174">
        <f t="shared" si="28"/>
        <v>0</v>
      </c>
      <c r="AB39" s="174">
        <f t="shared" si="28"/>
        <v>99</v>
      </c>
      <c r="AC39" s="174">
        <f t="shared" si="28"/>
        <v>106</v>
      </c>
      <c r="AD39" s="174">
        <f t="shared" si="28"/>
        <v>106</v>
      </c>
      <c r="AE39" s="174">
        <f t="shared" si="28"/>
        <v>106</v>
      </c>
      <c r="AF39" s="174">
        <f t="shared" si="28"/>
        <v>99</v>
      </c>
      <c r="AG39" s="174">
        <f t="shared" si="28"/>
        <v>0</v>
      </c>
      <c r="AH39" s="174">
        <f t="shared" si="28"/>
        <v>0</v>
      </c>
      <c r="AI39" s="174">
        <f t="shared" si="28"/>
        <v>99</v>
      </c>
      <c r="AJ39" s="174">
        <f t="shared" si="28"/>
        <v>0</v>
      </c>
      <c r="AK39" s="167">
        <f>SUM(E39:AJ39)</f>
        <v>2163</v>
      </c>
      <c r="AL39" s="82">
        <f>ROUNDUP(AY39*1.1,0)</f>
        <v>0</v>
      </c>
      <c r="AM39" s="82">
        <f>ROUNDUP(AZ39*1.1,0)</f>
        <v>134</v>
      </c>
      <c r="AN39" s="70"/>
      <c r="AO39" s="227"/>
      <c r="AP39" s="42" t="str">
        <f t="shared" si="23"/>
        <v>HL4</v>
      </c>
      <c r="AQ39" s="11" t="str">
        <f t="shared" si="5"/>
        <v>Ｌ３加工計画</v>
      </c>
      <c r="AR39" s="48">
        <f t="shared" si="2"/>
        <v>2163</v>
      </c>
      <c r="AT39" s="248" t="s">
        <v>61</v>
      </c>
      <c r="AU39" s="60"/>
      <c r="AV39" s="60"/>
      <c r="AW39" s="60"/>
      <c r="AX39" s="60"/>
      <c r="AY39" s="12">
        <v>0</v>
      </c>
      <c r="AZ39" s="12">
        <f>AZ356</f>
        <v>121</v>
      </c>
    </row>
    <row r="40" spans="1:56" ht="18.75" customHeight="1">
      <c r="A40" s="9"/>
      <c r="B40" s="23"/>
      <c r="C40" s="135" t="s">
        <v>156</v>
      </c>
      <c r="D40" s="485"/>
      <c r="E40" s="482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486"/>
      <c r="AL40" s="487"/>
      <c r="AM40" s="487"/>
      <c r="AN40" s="70"/>
      <c r="AO40" s="227"/>
      <c r="AP40" s="42"/>
      <c r="AQ40" s="11"/>
      <c r="AR40" s="48"/>
      <c r="AT40" s="248"/>
      <c r="AU40" s="60"/>
      <c r="AV40" s="60"/>
      <c r="AW40" s="60"/>
      <c r="AX40" s="60"/>
      <c r="AY40" s="12"/>
      <c r="AZ40" s="12"/>
    </row>
    <row r="41" spans="1:56" ht="18.75" customHeight="1">
      <c r="A41" s="9">
        <v>1</v>
      </c>
      <c r="B41" s="10"/>
      <c r="C41" s="109" t="s">
        <v>20</v>
      </c>
      <c r="D41" s="109"/>
      <c r="E41" s="77"/>
      <c r="F41" s="178">
        <f>'102期6月(ｾﾙ①) '!F39</f>
        <v>0</v>
      </c>
      <c r="G41" s="178">
        <f>'102期6月(ｾﾙ①) '!G39</f>
        <v>0</v>
      </c>
      <c r="H41" s="178">
        <f>'102期6月(ｾﾙ①) '!H39</f>
        <v>70</v>
      </c>
      <c r="I41" s="178">
        <f>'102期6月(ｾﾙ①) '!I39</f>
        <v>70</v>
      </c>
      <c r="J41" s="178">
        <f>'102期6月(ｾﾙ①) '!J39</f>
        <v>80</v>
      </c>
      <c r="K41" s="178">
        <f>'102期6月(ｾﾙ①) '!K39</f>
        <v>81</v>
      </c>
      <c r="L41" s="178">
        <f>'102期6月(ｾﾙ①) '!L39</f>
        <v>0</v>
      </c>
      <c r="M41" s="178">
        <f>'102期6月(ｾﾙ①) '!M39</f>
        <v>0</v>
      </c>
      <c r="N41" s="178">
        <f>'102期6月(ｾﾙ①) '!N39</f>
        <v>80</v>
      </c>
      <c r="O41" s="178">
        <f>'102期6月(ｾﾙ①) '!O39</f>
        <v>80</v>
      </c>
      <c r="P41" s="178">
        <f>'102期6月(ｾﾙ①) '!P39</f>
        <v>60</v>
      </c>
      <c r="Q41" s="178">
        <f>'102期6月(ｾﾙ①) '!Q39</f>
        <v>80</v>
      </c>
      <c r="R41" s="178">
        <f>'102期6月(ｾﾙ①) '!R39</f>
        <v>70</v>
      </c>
      <c r="S41" s="178">
        <f>'102期6月(ｾﾙ①) '!S39</f>
        <v>0</v>
      </c>
      <c r="T41" s="178">
        <f>'102期6月(ｾﾙ①) '!T39</f>
        <v>0</v>
      </c>
      <c r="U41" s="178">
        <f>'102期6月(ｾﾙ①) '!U39</f>
        <v>70</v>
      </c>
      <c r="V41" s="178">
        <f>'102期6月(ｾﾙ①) '!V39</f>
        <v>70</v>
      </c>
      <c r="W41" s="178">
        <f>'102期6月(ｾﾙ①) '!W39</f>
        <v>70</v>
      </c>
      <c r="X41" s="178">
        <f>'102期6月(ｾﾙ①) '!X39</f>
        <v>70</v>
      </c>
      <c r="Y41" s="178">
        <f>'102期6月(ｾﾙ①) '!Y39</f>
        <v>70</v>
      </c>
      <c r="Z41" s="178">
        <f>'102期6月(ｾﾙ①) '!Z39</f>
        <v>0</v>
      </c>
      <c r="AA41" s="178">
        <f>'102期6月(ｾﾙ①) '!AA39</f>
        <v>0</v>
      </c>
      <c r="AB41" s="178">
        <f>'102期6月(ｾﾙ①) '!AB39</f>
        <v>80</v>
      </c>
      <c r="AC41" s="178">
        <f>'102期6月(ｾﾙ①) '!AC39</f>
        <v>80</v>
      </c>
      <c r="AD41" s="178">
        <f>'102期6月(ｾﾙ①) '!AD39</f>
        <v>90</v>
      </c>
      <c r="AE41" s="178">
        <f>'102期6月(ｾﾙ①) '!AE39</f>
        <v>90</v>
      </c>
      <c r="AF41" s="178">
        <f>'102期6月(ｾﾙ①) '!AF39</f>
        <v>70</v>
      </c>
      <c r="AG41" s="178">
        <f>'102期6月(ｾﾙ①) '!AG39</f>
        <v>0</v>
      </c>
      <c r="AH41" s="178">
        <f>'102期6月(ｾﾙ①) '!AH39</f>
        <v>0</v>
      </c>
      <c r="AI41" s="178">
        <f>'102期6月(ｾﾙ①) '!AI39</f>
        <v>70</v>
      </c>
      <c r="AJ41" s="178">
        <f>'102期6月(ｾﾙ①) '!AJ39</f>
        <v>0</v>
      </c>
      <c r="AK41" s="168">
        <f>SUM(F41:AJ41)</f>
        <v>1501</v>
      </c>
      <c r="AL41" s="110"/>
      <c r="AM41" s="110"/>
      <c r="AN41" s="70"/>
      <c r="AO41" s="227"/>
      <c r="AP41" s="42" t="str">
        <f>AP39</f>
        <v>HL4</v>
      </c>
      <c r="AQ41" s="19" t="str">
        <f t="shared" si="5"/>
        <v>組立計画</v>
      </c>
      <c r="AR41" s="49">
        <f t="shared" si="2"/>
        <v>1501</v>
      </c>
      <c r="AT41" s="63" t="s">
        <v>62</v>
      </c>
      <c r="AU41" s="60"/>
      <c r="AV41" s="60"/>
      <c r="AW41" s="60"/>
      <c r="AX41" s="60"/>
    </row>
    <row r="42" spans="1:56" ht="18.75" customHeight="1">
      <c r="A42" s="9">
        <v>1</v>
      </c>
      <c r="B42" s="23"/>
      <c r="C42" s="111" t="s">
        <v>66</v>
      </c>
      <c r="D42" s="111"/>
      <c r="E42" s="74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07">
        <f>SUM(F42:AJ42)</f>
        <v>0</v>
      </c>
      <c r="AL42" s="108"/>
      <c r="AM42" s="108"/>
      <c r="AN42" s="70"/>
      <c r="AO42" s="227"/>
      <c r="AP42" s="42" t="str">
        <f t="shared" si="23"/>
        <v>HL4</v>
      </c>
      <c r="AQ42" s="20" t="str">
        <f t="shared" si="5"/>
        <v>ＳＰ</v>
      </c>
      <c r="AR42" s="50">
        <f t="shared" si="2"/>
        <v>0</v>
      </c>
      <c r="AT42" s="63" t="s">
        <v>62</v>
      </c>
      <c r="AU42" s="60"/>
      <c r="AV42" s="60"/>
      <c r="AW42" s="60"/>
      <c r="AX42" s="60"/>
    </row>
    <row r="43" spans="1:56" ht="18.75" customHeight="1">
      <c r="A43" s="9">
        <v>1</v>
      </c>
      <c r="B43" s="13"/>
      <c r="C43" s="152" t="s">
        <v>21</v>
      </c>
      <c r="D43" s="152"/>
      <c r="E43" s="67"/>
      <c r="F43" s="180">
        <f t="shared" ref="F43:AJ43" si="29">SUBTOTAL(9,L41:L42)</f>
        <v>0</v>
      </c>
      <c r="G43" s="180">
        <f t="shared" si="29"/>
        <v>0</v>
      </c>
      <c r="H43" s="180">
        <f t="shared" si="29"/>
        <v>80</v>
      </c>
      <c r="I43" s="180">
        <f t="shared" si="29"/>
        <v>80</v>
      </c>
      <c r="J43" s="180">
        <f t="shared" si="29"/>
        <v>60</v>
      </c>
      <c r="K43" s="180">
        <f t="shared" si="29"/>
        <v>80</v>
      </c>
      <c r="L43" s="180">
        <f t="shared" si="29"/>
        <v>70</v>
      </c>
      <c r="M43" s="180">
        <f t="shared" si="29"/>
        <v>0</v>
      </c>
      <c r="N43" s="180">
        <f t="shared" si="29"/>
        <v>0</v>
      </c>
      <c r="O43" s="180">
        <f t="shared" si="29"/>
        <v>70</v>
      </c>
      <c r="P43" s="180">
        <f t="shared" si="29"/>
        <v>70</v>
      </c>
      <c r="Q43" s="180">
        <f t="shared" si="29"/>
        <v>70</v>
      </c>
      <c r="R43" s="180">
        <f t="shared" si="29"/>
        <v>70</v>
      </c>
      <c r="S43" s="180">
        <f t="shared" si="29"/>
        <v>70</v>
      </c>
      <c r="T43" s="180">
        <f t="shared" si="29"/>
        <v>0</v>
      </c>
      <c r="U43" s="180">
        <f t="shared" si="29"/>
        <v>0</v>
      </c>
      <c r="V43" s="180">
        <f t="shared" si="29"/>
        <v>80</v>
      </c>
      <c r="W43" s="180">
        <f t="shared" si="29"/>
        <v>80</v>
      </c>
      <c r="X43" s="180">
        <f t="shared" si="29"/>
        <v>90</v>
      </c>
      <c r="Y43" s="180">
        <f t="shared" si="29"/>
        <v>90</v>
      </c>
      <c r="Z43" s="180">
        <f t="shared" si="29"/>
        <v>70</v>
      </c>
      <c r="AA43" s="180">
        <f t="shared" si="29"/>
        <v>0</v>
      </c>
      <c r="AB43" s="180">
        <f t="shared" si="29"/>
        <v>0</v>
      </c>
      <c r="AC43" s="180">
        <f t="shared" si="29"/>
        <v>70</v>
      </c>
      <c r="AD43" s="180">
        <f t="shared" si="29"/>
        <v>0</v>
      </c>
      <c r="AE43" s="180">
        <f t="shared" si="29"/>
        <v>1501</v>
      </c>
      <c r="AF43" s="180">
        <f t="shared" si="29"/>
        <v>0</v>
      </c>
      <c r="AG43" s="180">
        <f t="shared" si="29"/>
        <v>0</v>
      </c>
      <c r="AH43" s="180">
        <f t="shared" si="29"/>
        <v>0</v>
      </c>
      <c r="AI43" s="180">
        <f t="shared" si="29"/>
        <v>0</v>
      </c>
      <c r="AJ43" s="180">
        <f t="shared" si="29"/>
        <v>0</v>
      </c>
      <c r="AK43" s="131">
        <f>SUM(F43:AJ43)</f>
        <v>2701</v>
      </c>
      <c r="AL43" s="31"/>
      <c r="AM43" s="31"/>
      <c r="AN43" s="70"/>
      <c r="AO43" s="227"/>
      <c r="AP43" s="42" t="str">
        <f t="shared" si="23"/>
        <v>HL4</v>
      </c>
      <c r="AQ43" s="21" t="str">
        <f t="shared" si="5"/>
        <v>解体</v>
      </c>
      <c r="AR43" s="51">
        <f t="shared" si="2"/>
        <v>2701</v>
      </c>
      <c r="AT43" s="246" t="s">
        <v>60</v>
      </c>
      <c r="AU43" s="60"/>
      <c r="AV43" s="60"/>
      <c r="AW43" s="60"/>
      <c r="AX43" s="60"/>
    </row>
    <row r="44" spans="1:56" ht="18.75" customHeight="1">
      <c r="A44" s="9">
        <v>1</v>
      </c>
      <c r="B44" s="30"/>
      <c r="C44" s="153" t="s">
        <v>22</v>
      </c>
      <c r="D44" s="153"/>
      <c r="E44" s="68"/>
      <c r="F44" s="181">
        <f t="shared" ref="F44:AJ44" si="30">E44+F39-F43</f>
        <v>0</v>
      </c>
      <c r="G44" s="181">
        <f t="shared" si="30"/>
        <v>99</v>
      </c>
      <c r="H44" s="181">
        <f t="shared" si="30"/>
        <v>125</v>
      </c>
      <c r="I44" s="181">
        <f t="shared" si="30"/>
        <v>151</v>
      </c>
      <c r="J44" s="181">
        <f t="shared" si="30"/>
        <v>197</v>
      </c>
      <c r="K44" s="181">
        <f t="shared" si="30"/>
        <v>216</v>
      </c>
      <c r="L44" s="181">
        <f t="shared" si="30"/>
        <v>146</v>
      </c>
      <c r="M44" s="181">
        <f t="shared" si="30"/>
        <v>146</v>
      </c>
      <c r="N44" s="181">
        <f t="shared" si="30"/>
        <v>245</v>
      </c>
      <c r="O44" s="181">
        <f t="shared" si="30"/>
        <v>281</v>
      </c>
      <c r="P44" s="181">
        <f t="shared" si="30"/>
        <v>317</v>
      </c>
      <c r="Q44" s="181">
        <f t="shared" si="30"/>
        <v>353</v>
      </c>
      <c r="R44" s="181">
        <f t="shared" si="30"/>
        <v>382</v>
      </c>
      <c r="S44" s="181">
        <f t="shared" si="30"/>
        <v>312</v>
      </c>
      <c r="T44" s="181">
        <f t="shared" si="30"/>
        <v>312</v>
      </c>
      <c r="U44" s="181">
        <f t="shared" si="30"/>
        <v>411</v>
      </c>
      <c r="V44" s="181">
        <f t="shared" si="30"/>
        <v>437</v>
      </c>
      <c r="W44" s="181">
        <f t="shared" si="30"/>
        <v>463</v>
      </c>
      <c r="X44" s="181">
        <f t="shared" si="30"/>
        <v>479</v>
      </c>
      <c r="Y44" s="181">
        <f t="shared" si="30"/>
        <v>488</v>
      </c>
      <c r="Z44" s="181">
        <f t="shared" si="30"/>
        <v>418</v>
      </c>
      <c r="AA44" s="181">
        <f t="shared" si="30"/>
        <v>418</v>
      </c>
      <c r="AB44" s="181">
        <f t="shared" si="30"/>
        <v>517</v>
      </c>
      <c r="AC44" s="181">
        <f t="shared" si="30"/>
        <v>553</v>
      </c>
      <c r="AD44" s="181">
        <f t="shared" si="30"/>
        <v>659</v>
      </c>
      <c r="AE44" s="181">
        <f t="shared" si="30"/>
        <v>-736</v>
      </c>
      <c r="AF44" s="181">
        <f t="shared" si="30"/>
        <v>-637</v>
      </c>
      <c r="AG44" s="181">
        <f t="shared" si="30"/>
        <v>-637</v>
      </c>
      <c r="AH44" s="181">
        <f t="shared" si="30"/>
        <v>-637</v>
      </c>
      <c r="AI44" s="181">
        <f t="shared" si="30"/>
        <v>-538</v>
      </c>
      <c r="AJ44" s="181">
        <f t="shared" si="30"/>
        <v>-538</v>
      </c>
      <c r="AK44" s="132"/>
      <c r="AL44" s="31"/>
      <c r="AM44" s="31"/>
      <c r="AN44" s="70"/>
      <c r="AO44" s="227"/>
      <c r="AP44" s="42" t="str">
        <f t="shared" si="23"/>
        <v>HL4</v>
      </c>
      <c r="AQ44" s="22" t="str">
        <f t="shared" si="5"/>
        <v>解体在庫</v>
      </c>
      <c r="AR44" s="52">
        <f t="shared" si="2"/>
        <v>0</v>
      </c>
      <c r="AT44" s="246" t="s">
        <v>60</v>
      </c>
      <c r="AU44" s="60"/>
      <c r="AV44" s="60"/>
      <c r="AW44" s="60"/>
      <c r="AX44" s="60"/>
    </row>
    <row r="45" spans="1:56" ht="19.5" customHeight="1" thickBot="1">
      <c r="A45" s="9">
        <v>1</v>
      </c>
      <c r="B45" s="85"/>
      <c r="C45" s="214" t="s">
        <v>23</v>
      </c>
      <c r="D45" s="270"/>
      <c r="E45" s="215"/>
      <c r="F45" s="216">
        <f t="shared" ref="F45:AJ45" si="31">E45+F40-F41-F42</f>
        <v>0</v>
      </c>
      <c r="G45" s="216">
        <f t="shared" si="31"/>
        <v>0</v>
      </c>
      <c r="H45" s="216">
        <f t="shared" si="31"/>
        <v>-70</v>
      </c>
      <c r="I45" s="216">
        <f t="shared" si="31"/>
        <v>-140</v>
      </c>
      <c r="J45" s="216">
        <f t="shared" si="31"/>
        <v>-220</v>
      </c>
      <c r="K45" s="216">
        <f t="shared" si="31"/>
        <v>-301</v>
      </c>
      <c r="L45" s="216">
        <f t="shared" si="31"/>
        <v>-301</v>
      </c>
      <c r="M45" s="216">
        <f t="shared" si="31"/>
        <v>-301</v>
      </c>
      <c r="N45" s="216">
        <f t="shared" si="31"/>
        <v>-381</v>
      </c>
      <c r="O45" s="216">
        <f t="shared" si="31"/>
        <v>-461</v>
      </c>
      <c r="P45" s="216">
        <f t="shared" si="31"/>
        <v>-521</v>
      </c>
      <c r="Q45" s="216">
        <f t="shared" si="31"/>
        <v>-601</v>
      </c>
      <c r="R45" s="216">
        <f t="shared" si="31"/>
        <v>-671</v>
      </c>
      <c r="S45" s="216">
        <f t="shared" si="31"/>
        <v>-671</v>
      </c>
      <c r="T45" s="216">
        <f t="shared" si="31"/>
        <v>-671</v>
      </c>
      <c r="U45" s="216">
        <f t="shared" si="31"/>
        <v>-741</v>
      </c>
      <c r="V45" s="216">
        <f t="shared" si="31"/>
        <v>-811</v>
      </c>
      <c r="W45" s="216">
        <f t="shared" si="31"/>
        <v>-881</v>
      </c>
      <c r="X45" s="216">
        <f t="shared" si="31"/>
        <v>-951</v>
      </c>
      <c r="Y45" s="216">
        <f t="shared" si="31"/>
        <v>-1021</v>
      </c>
      <c r="Z45" s="216">
        <f t="shared" si="31"/>
        <v>-1021</v>
      </c>
      <c r="AA45" s="216">
        <f t="shared" si="31"/>
        <v>-1021</v>
      </c>
      <c r="AB45" s="216">
        <f t="shared" si="31"/>
        <v>-1101</v>
      </c>
      <c r="AC45" s="216">
        <f t="shared" si="31"/>
        <v>-1181</v>
      </c>
      <c r="AD45" s="216">
        <f t="shared" si="31"/>
        <v>-1271</v>
      </c>
      <c r="AE45" s="216">
        <f t="shared" si="31"/>
        <v>-1361</v>
      </c>
      <c r="AF45" s="216">
        <f t="shared" si="31"/>
        <v>-1431</v>
      </c>
      <c r="AG45" s="216">
        <f t="shared" si="31"/>
        <v>-1431</v>
      </c>
      <c r="AH45" s="216">
        <f t="shared" si="31"/>
        <v>-1431</v>
      </c>
      <c r="AI45" s="216">
        <f t="shared" si="31"/>
        <v>-1501</v>
      </c>
      <c r="AJ45" s="216">
        <f t="shared" si="31"/>
        <v>-1501</v>
      </c>
      <c r="AK45" s="223">
        <f>AJ45</f>
        <v>-1501</v>
      </c>
      <c r="AL45" s="31"/>
      <c r="AM45" s="31"/>
      <c r="AN45" s="488">
        <f>AK45-AL41</f>
        <v>-1501</v>
      </c>
      <c r="AO45" s="227">
        <f>AJ45/50</f>
        <v>-30.02</v>
      </c>
      <c r="AP45" s="53" t="str">
        <f t="shared" si="23"/>
        <v>HL4</v>
      </c>
      <c r="AQ45" s="24" t="str">
        <f t="shared" si="5"/>
        <v>完成品在庫</v>
      </c>
      <c r="AR45" s="54">
        <f t="shared" si="2"/>
        <v>-1501</v>
      </c>
      <c r="AT45" s="246" t="s">
        <v>60</v>
      </c>
      <c r="AU45" s="60"/>
      <c r="AV45" s="60"/>
      <c r="AW45" s="60"/>
      <c r="AX45" s="60"/>
      <c r="BD45" s="250">
        <f>MIN(F45:AJ45)</f>
        <v>-1501</v>
      </c>
    </row>
    <row r="46" spans="1:56" ht="19.5" customHeight="1">
      <c r="A46" s="9">
        <v>0</v>
      </c>
      <c r="B46" s="325" t="s">
        <v>147</v>
      </c>
      <c r="C46" s="101" t="s">
        <v>12</v>
      </c>
      <c r="D46" s="101"/>
      <c r="E46" s="88"/>
      <c r="F46" s="185">
        <f>'102期6月(ﾒｲﾝ) '!F226</f>
        <v>0</v>
      </c>
      <c r="G46" s="185">
        <f>'102期6月(ﾒｲﾝ) '!G226</f>
        <v>0</v>
      </c>
      <c r="H46" s="185">
        <f>'102期6月(ﾒｲﾝ) '!H226</f>
        <v>0</v>
      </c>
      <c r="I46" s="185">
        <f>'102期6月(ﾒｲﾝ) '!I226</f>
        <v>0</v>
      </c>
      <c r="J46" s="185">
        <f>'102期6月(ﾒｲﾝ) '!J226</f>
        <v>0</v>
      </c>
      <c r="K46" s="185">
        <f>'102期6月(ﾒｲﾝ) '!K226</f>
        <v>0</v>
      </c>
      <c r="L46" s="185">
        <f>'102期6月(ﾒｲﾝ) '!L226</f>
        <v>0</v>
      </c>
      <c r="M46" s="185">
        <f>'102期6月(ﾒｲﾝ) '!M226</f>
        <v>0</v>
      </c>
      <c r="N46" s="185">
        <f>'102期6月(ﾒｲﾝ) '!N226</f>
        <v>0</v>
      </c>
      <c r="O46" s="185">
        <f>'102期6月(ﾒｲﾝ) '!O226</f>
        <v>0</v>
      </c>
      <c r="P46" s="185">
        <f>'102期6月(ﾒｲﾝ) '!P226</f>
        <v>0</v>
      </c>
      <c r="Q46" s="185">
        <f>'102期6月(ﾒｲﾝ) '!Q226</f>
        <v>0</v>
      </c>
      <c r="R46" s="185">
        <f>'102期6月(ﾒｲﾝ) '!R226</f>
        <v>0</v>
      </c>
      <c r="S46" s="185">
        <f>'102期6月(ﾒｲﾝ) '!S226</f>
        <v>0</v>
      </c>
      <c r="T46" s="185">
        <f>'102期6月(ﾒｲﾝ) '!T226</f>
        <v>0</v>
      </c>
      <c r="U46" s="185">
        <f>'102期6月(ﾒｲﾝ) '!U226</f>
        <v>1650</v>
      </c>
      <c r="V46" s="185">
        <f>'102期6月(ﾒｲﾝ) '!V226</f>
        <v>0</v>
      </c>
      <c r="W46" s="185">
        <f>'102期6月(ﾒｲﾝ) '!W226</f>
        <v>0</v>
      </c>
      <c r="X46" s="185">
        <f>'102期6月(ﾒｲﾝ) '!X226</f>
        <v>0</v>
      </c>
      <c r="Y46" s="185">
        <f>'102期6月(ﾒｲﾝ) '!Y226</f>
        <v>0</v>
      </c>
      <c r="Z46" s="185">
        <f>'102期6月(ﾒｲﾝ) '!Z226</f>
        <v>0</v>
      </c>
      <c r="AA46" s="185">
        <f>'102期6月(ﾒｲﾝ) '!AA226</f>
        <v>0</v>
      </c>
      <c r="AB46" s="185">
        <f>'102期6月(ﾒｲﾝ) '!AB226</f>
        <v>0</v>
      </c>
      <c r="AC46" s="185">
        <f>'102期6月(ﾒｲﾝ) '!AC226</f>
        <v>0</v>
      </c>
      <c r="AD46" s="185">
        <f>'102期6月(ﾒｲﾝ) '!AD226</f>
        <v>0</v>
      </c>
      <c r="AE46" s="185">
        <f>'102期6月(ﾒｲﾝ) '!AE226</f>
        <v>0</v>
      </c>
      <c r="AF46" s="185">
        <f>'102期6月(ﾒｲﾝ) '!AF226</f>
        <v>0</v>
      </c>
      <c r="AG46" s="185">
        <f>'102期6月(ﾒｲﾝ) '!AG226</f>
        <v>0</v>
      </c>
      <c r="AH46" s="185">
        <f>'102期6月(ﾒｲﾝ) '!AH226</f>
        <v>0</v>
      </c>
      <c r="AI46" s="185">
        <f>'102期6月(ﾒｲﾝ) '!AI226</f>
        <v>0</v>
      </c>
      <c r="AJ46" s="185">
        <f>'102期6月(ﾒｲﾝ) '!AJ226</f>
        <v>0</v>
      </c>
      <c r="AK46" s="98">
        <f>SUM(F46:AJ46)</f>
        <v>1650</v>
      </c>
      <c r="AL46" s="96">
        <f>ROUNDUP(AL54/0.92,0)</f>
        <v>0</v>
      </c>
      <c r="AM46" s="96">
        <f>ROUNDUP(AM54/0.92,0)</f>
        <v>0</v>
      </c>
      <c r="AN46" s="70"/>
      <c r="AO46" s="227">
        <v>0</v>
      </c>
      <c r="AP46" s="40" t="str">
        <f>B46</f>
        <v>MLN</v>
      </c>
      <c r="AQ46" s="29" t="str">
        <f t="shared" si="5"/>
        <v>素材納入計画</v>
      </c>
      <c r="AR46" s="41">
        <f t="shared" si="2"/>
        <v>1650</v>
      </c>
      <c r="AT46" s="247" t="s">
        <v>59</v>
      </c>
      <c r="AU46" s="60"/>
      <c r="AV46" s="60"/>
      <c r="AW46" s="60"/>
      <c r="AX46" s="60"/>
    </row>
    <row r="47" spans="1:56" ht="19.5" customHeight="1">
      <c r="A47" s="9">
        <v>0</v>
      </c>
      <c r="B47" s="326"/>
      <c r="C47" s="145" t="s">
        <v>125</v>
      </c>
      <c r="D47" s="154"/>
      <c r="E47" s="35"/>
      <c r="F47" s="345">
        <f>'102期6月(ﾒｲﾝ) '!F227-F48</f>
        <v>0</v>
      </c>
      <c r="G47" s="345">
        <f>'102期6月(ﾒｲﾝ) '!G227-G48</f>
        <v>0</v>
      </c>
      <c r="H47" s="345">
        <f>'102期6月(ﾒｲﾝ) '!H227-H48</f>
        <v>0</v>
      </c>
      <c r="I47" s="345">
        <f>'102期6月(ﾒｲﾝ) '!I227-I48</f>
        <v>0</v>
      </c>
      <c r="J47" s="345">
        <f>'102期6月(ﾒｲﾝ) '!J227-J48</f>
        <v>0</v>
      </c>
      <c r="K47" s="345">
        <f>'102期6月(ﾒｲﾝ) '!K227-K48</f>
        <v>0</v>
      </c>
      <c r="L47" s="345">
        <f>'102期6月(ﾒｲﾝ) '!L227-L48</f>
        <v>0</v>
      </c>
      <c r="M47" s="345">
        <f>'102期6月(ﾒｲﾝ) '!M227-M48</f>
        <v>0</v>
      </c>
      <c r="N47" s="345">
        <f>'102期6月(ﾒｲﾝ) '!N227-N48</f>
        <v>0</v>
      </c>
      <c r="O47" s="345">
        <f>'102期6月(ﾒｲﾝ) '!O227-O48</f>
        <v>0</v>
      </c>
      <c r="P47" s="345">
        <f>'102期6月(ﾒｲﾝ) '!P227-P48</f>
        <v>0</v>
      </c>
      <c r="Q47" s="345">
        <f>'102期6月(ﾒｲﾝ) '!Q227-Q48</f>
        <v>0</v>
      </c>
      <c r="R47" s="345">
        <f>'102期6月(ﾒｲﾝ) '!R227-R48</f>
        <v>0</v>
      </c>
      <c r="S47" s="345">
        <f>'102期6月(ﾒｲﾝ) '!S227-S48</f>
        <v>0</v>
      </c>
      <c r="T47" s="345">
        <f>'102期6月(ﾒｲﾝ) '!T227-T48</f>
        <v>0</v>
      </c>
      <c r="U47" s="345">
        <f>'102期6月(ﾒｲﾝ) '!U227-U48</f>
        <v>0</v>
      </c>
      <c r="V47" s="345">
        <f>'102期6月(ﾒｲﾝ) '!V227-V48</f>
        <v>0</v>
      </c>
      <c r="W47" s="345">
        <f>'102期6月(ﾒｲﾝ) '!W227-W48</f>
        <v>0</v>
      </c>
      <c r="X47" s="345">
        <f>'102期6月(ﾒｲﾝ) '!X227-X48</f>
        <v>0</v>
      </c>
      <c r="Y47" s="345">
        <f>'102期6月(ﾒｲﾝ) '!Y227-Y48</f>
        <v>0</v>
      </c>
      <c r="Z47" s="345">
        <f>'102期6月(ﾒｲﾝ) '!Z227-Z48</f>
        <v>0</v>
      </c>
      <c r="AA47" s="345">
        <f>'102期6月(ﾒｲﾝ) '!AA227-AA48</f>
        <v>0</v>
      </c>
      <c r="AB47" s="345">
        <f>'102期6月(ﾒｲﾝ) '!AB227-AB48</f>
        <v>0</v>
      </c>
      <c r="AC47" s="345">
        <f>'102期6月(ﾒｲﾝ) '!AC227-AC48</f>
        <v>0</v>
      </c>
      <c r="AD47" s="345">
        <f>'102期6月(ﾒｲﾝ) '!AD227-AD48</f>
        <v>0</v>
      </c>
      <c r="AE47" s="345">
        <f>'102期6月(ﾒｲﾝ) '!AE227-AE48</f>
        <v>0</v>
      </c>
      <c r="AF47" s="345">
        <f>'102期6月(ﾒｲﾝ) '!AF227-AF48</f>
        <v>0</v>
      </c>
      <c r="AG47" s="345">
        <f>'102期6月(ﾒｲﾝ) '!AG227-AG48</f>
        <v>0</v>
      </c>
      <c r="AH47" s="345">
        <f>'102期6月(ﾒｲﾝ) '!AH227-AH48</f>
        <v>0</v>
      </c>
      <c r="AI47" s="345">
        <f>'102期6月(ﾒｲﾝ) '!AI227-AI48</f>
        <v>0</v>
      </c>
      <c r="AJ47" s="345">
        <f>'102期6月(ﾒｲﾝ) '!AJ227-AJ48</f>
        <v>0</v>
      </c>
      <c r="AK47" s="169">
        <f>AJ47</f>
        <v>0</v>
      </c>
      <c r="AL47" s="31"/>
      <c r="AM47" s="31"/>
      <c r="AN47" s="70"/>
      <c r="AO47" s="227">
        <v>0</v>
      </c>
      <c r="AP47" s="42" t="str">
        <f t="shared" ref="AP47:AP60" si="32">AP46</f>
        <v>MLN</v>
      </c>
      <c r="AQ47" s="14" t="str">
        <f t="shared" si="5"/>
        <v>素材在庫計画</v>
      </c>
      <c r="AR47" s="43">
        <f t="shared" si="2"/>
        <v>0</v>
      </c>
      <c r="AT47" s="246" t="s">
        <v>60</v>
      </c>
      <c r="AU47" s="60"/>
      <c r="AV47" s="60"/>
      <c r="AW47" s="60"/>
      <c r="AX47" s="60"/>
    </row>
    <row r="48" spans="1:56" ht="18.75" customHeight="1">
      <c r="A48" s="9">
        <v>0</v>
      </c>
      <c r="B48" s="327"/>
      <c r="C48" s="135" t="s">
        <v>14</v>
      </c>
      <c r="D48" s="135"/>
      <c r="E48" s="90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17">
        <f>SUM(E48:AJ48)</f>
        <v>0</v>
      </c>
      <c r="AL48" s="122"/>
      <c r="AM48" s="122"/>
      <c r="AN48" s="70"/>
      <c r="AO48" s="227">
        <v>0</v>
      </c>
      <c r="AP48" s="42" t="str">
        <f t="shared" si="32"/>
        <v>MLN</v>
      </c>
      <c r="AQ48" s="16" t="str">
        <f t="shared" si="5"/>
        <v>圧検加工計画</v>
      </c>
      <c r="AR48" s="44">
        <f t="shared" si="2"/>
        <v>0</v>
      </c>
      <c r="AT48" s="248" t="s">
        <v>61</v>
      </c>
      <c r="AU48" s="60"/>
      <c r="AV48" s="60"/>
      <c r="AW48" s="60"/>
      <c r="AX48" s="60"/>
    </row>
    <row r="49" spans="1:56" ht="18.75" customHeight="1">
      <c r="A49" s="9"/>
      <c r="B49" s="327"/>
      <c r="C49" s="135" t="s">
        <v>154</v>
      </c>
      <c r="D49" s="489"/>
      <c r="E49" s="490"/>
      <c r="F49" s="491"/>
      <c r="G49" s="491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  <c r="T49" s="491"/>
      <c r="U49" s="491"/>
      <c r="V49" s="491"/>
      <c r="W49" s="491"/>
      <c r="X49" s="491"/>
      <c r="Y49" s="491"/>
      <c r="Z49" s="491"/>
      <c r="AA49" s="491"/>
      <c r="AB49" s="491"/>
      <c r="AC49" s="491"/>
      <c r="AD49" s="491"/>
      <c r="AE49" s="491"/>
      <c r="AF49" s="491"/>
      <c r="AG49" s="491"/>
      <c r="AH49" s="491"/>
      <c r="AI49" s="491"/>
      <c r="AJ49" s="491"/>
      <c r="AK49" s="483"/>
      <c r="AL49" s="484"/>
      <c r="AM49" s="484"/>
      <c r="AN49" s="70"/>
      <c r="AO49" s="227"/>
      <c r="AP49" s="42"/>
      <c r="AQ49" s="430"/>
      <c r="AR49" s="431"/>
      <c r="AT49" s="248"/>
      <c r="AU49" s="60"/>
      <c r="AV49" s="60"/>
      <c r="AW49" s="60"/>
      <c r="AX49" s="60"/>
    </row>
    <row r="50" spans="1:56" ht="18.75" customHeight="1">
      <c r="A50" s="9">
        <v>0</v>
      </c>
      <c r="B50" s="23"/>
      <c r="C50" s="145" t="s">
        <v>15</v>
      </c>
      <c r="D50" s="155">
        <v>0.08</v>
      </c>
      <c r="E50" s="299"/>
      <c r="F50" s="300">
        <f t="shared" ref="F50:AJ50" si="33">ROUND(F48*$D50,0)</f>
        <v>0</v>
      </c>
      <c r="G50" s="300">
        <f t="shared" si="33"/>
        <v>0</v>
      </c>
      <c r="H50" s="300">
        <f t="shared" si="33"/>
        <v>0</v>
      </c>
      <c r="I50" s="300">
        <f t="shared" si="33"/>
        <v>0</v>
      </c>
      <c r="J50" s="300">
        <f t="shared" si="33"/>
        <v>0</v>
      </c>
      <c r="K50" s="300">
        <f t="shared" si="33"/>
        <v>0</v>
      </c>
      <c r="L50" s="300">
        <f t="shared" si="33"/>
        <v>0</v>
      </c>
      <c r="M50" s="300">
        <f t="shared" si="33"/>
        <v>0</v>
      </c>
      <c r="N50" s="300">
        <f t="shared" si="33"/>
        <v>0</v>
      </c>
      <c r="O50" s="300">
        <f t="shared" si="33"/>
        <v>0</v>
      </c>
      <c r="P50" s="300">
        <f t="shared" si="33"/>
        <v>0</v>
      </c>
      <c r="Q50" s="300">
        <f t="shared" si="33"/>
        <v>0</v>
      </c>
      <c r="R50" s="300">
        <f t="shared" si="33"/>
        <v>0</v>
      </c>
      <c r="S50" s="300">
        <f t="shared" si="33"/>
        <v>0</v>
      </c>
      <c r="T50" s="300">
        <f t="shared" si="33"/>
        <v>0</v>
      </c>
      <c r="U50" s="300">
        <f t="shared" si="33"/>
        <v>0</v>
      </c>
      <c r="V50" s="300">
        <f t="shared" si="33"/>
        <v>0</v>
      </c>
      <c r="W50" s="300">
        <f t="shared" si="33"/>
        <v>0</v>
      </c>
      <c r="X50" s="300">
        <f t="shared" si="33"/>
        <v>0</v>
      </c>
      <c r="Y50" s="300">
        <f t="shared" si="33"/>
        <v>0</v>
      </c>
      <c r="Z50" s="300">
        <f t="shared" si="33"/>
        <v>0</v>
      </c>
      <c r="AA50" s="300">
        <f t="shared" si="33"/>
        <v>0</v>
      </c>
      <c r="AB50" s="300">
        <f t="shared" si="33"/>
        <v>0</v>
      </c>
      <c r="AC50" s="300">
        <f t="shared" si="33"/>
        <v>0</v>
      </c>
      <c r="AD50" s="300">
        <f t="shared" si="33"/>
        <v>0</v>
      </c>
      <c r="AE50" s="300">
        <f t="shared" si="33"/>
        <v>0</v>
      </c>
      <c r="AF50" s="300">
        <f t="shared" si="33"/>
        <v>0</v>
      </c>
      <c r="AG50" s="300">
        <f t="shared" si="33"/>
        <v>0</v>
      </c>
      <c r="AH50" s="300">
        <f t="shared" si="33"/>
        <v>0</v>
      </c>
      <c r="AI50" s="300">
        <f t="shared" si="33"/>
        <v>0</v>
      </c>
      <c r="AJ50" s="300">
        <f t="shared" si="33"/>
        <v>0</v>
      </c>
      <c r="AK50" s="128">
        <f>SUM(F50:AJ50)</f>
        <v>0</v>
      </c>
      <c r="AL50" s="31"/>
      <c r="AM50" s="31"/>
      <c r="AN50" s="70"/>
      <c r="AO50" s="227">
        <v>0</v>
      </c>
      <c r="AP50" s="42" t="str">
        <f>AP48</f>
        <v>MLN</v>
      </c>
      <c r="AQ50" s="17" t="str">
        <f t="shared" si="5"/>
        <v>一次漏れ数</v>
      </c>
      <c r="AR50" s="45">
        <f t="shared" si="2"/>
        <v>0</v>
      </c>
      <c r="AT50" s="246" t="s">
        <v>60</v>
      </c>
      <c r="AU50" s="60"/>
      <c r="AV50" s="60"/>
      <c r="AW50" s="60"/>
      <c r="AX50" s="60"/>
    </row>
    <row r="51" spans="1:56" ht="18.75" customHeight="1">
      <c r="A51" s="9">
        <v>0</v>
      </c>
      <c r="B51" s="23"/>
      <c r="C51" s="145" t="s">
        <v>16</v>
      </c>
      <c r="D51" s="155"/>
      <c r="E51" s="282"/>
      <c r="F51" s="283">
        <f t="shared" ref="F51:AJ51" si="34">E51+F50-F52</f>
        <v>0</v>
      </c>
      <c r="G51" s="283">
        <f t="shared" si="34"/>
        <v>0</v>
      </c>
      <c r="H51" s="283">
        <f t="shared" si="34"/>
        <v>0</v>
      </c>
      <c r="I51" s="283">
        <f t="shared" si="34"/>
        <v>0</v>
      </c>
      <c r="J51" s="283">
        <f t="shared" si="34"/>
        <v>0</v>
      </c>
      <c r="K51" s="283">
        <f t="shared" si="34"/>
        <v>0</v>
      </c>
      <c r="L51" s="283">
        <f t="shared" si="34"/>
        <v>0</v>
      </c>
      <c r="M51" s="283">
        <f t="shared" si="34"/>
        <v>0</v>
      </c>
      <c r="N51" s="283">
        <f t="shared" si="34"/>
        <v>0</v>
      </c>
      <c r="O51" s="283">
        <f t="shared" si="34"/>
        <v>0</v>
      </c>
      <c r="P51" s="283">
        <f t="shared" si="34"/>
        <v>0</v>
      </c>
      <c r="Q51" s="283">
        <f t="shared" si="34"/>
        <v>0</v>
      </c>
      <c r="R51" s="283">
        <f t="shared" si="34"/>
        <v>0</v>
      </c>
      <c r="S51" s="283">
        <f t="shared" si="34"/>
        <v>0</v>
      </c>
      <c r="T51" s="283">
        <f t="shared" si="34"/>
        <v>0</v>
      </c>
      <c r="U51" s="283">
        <f t="shared" si="34"/>
        <v>0</v>
      </c>
      <c r="V51" s="283">
        <f t="shared" si="34"/>
        <v>0</v>
      </c>
      <c r="W51" s="283">
        <f t="shared" si="34"/>
        <v>0</v>
      </c>
      <c r="X51" s="283">
        <f t="shared" si="34"/>
        <v>0</v>
      </c>
      <c r="Y51" s="283">
        <f t="shared" si="34"/>
        <v>0</v>
      </c>
      <c r="Z51" s="283">
        <f t="shared" si="34"/>
        <v>0</v>
      </c>
      <c r="AA51" s="283">
        <f t="shared" si="34"/>
        <v>0</v>
      </c>
      <c r="AB51" s="283">
        <f t="shared" si="34"/>
        <v>0</v>
      </c>
      <c r="AC51" s="283">
        <f t="shared" si="34"/>
        <v>0</v>
      </c>
      <c r="AD51" s="283">
        <f t="shared" si="34"/>
        <v>0</v>
      </c>
      <c r="AE51" s="283">
        <f t="shared" si="34"/>
        <v>0</v>
      </c>
      <c r="AF51" s="283">
        <f t="shared" si="34"/>
        <v>0</v>
      </c>
      <c r="AG51" s="283">
        <f t="shared" si="34"/>
        <v>0</v>
      </c>
      <c r="AH51" s="283">
        <f t="shared" si="34"/>
        <v>0</v>
      </c>
      <c r="AI51" s="283">
        <f t="shared" si="34"/>
        <v>0</v>
      </c>
      <c r="AJ51" s="283">
        <f t="shared" si="34"/>
        <v>0</v>
      </c>
      <c r="AK51" s="129">
        <f>AJ51</f>
        <v>0</v>
      </c>
      <c r="AL51" s="31"/>
      <c r="AM51" s="31"/>
      <c r="AN51" s="70"/>
      <c r="AO51" s="227">
        <v>0</v>
      </c>
      <c r="AP51" s="42" t="str">
        <f t="shared" si="32"/>
        <v>MLN</v>
      </c>
      <c r="AQ51" s="18" t="str">
        <f t="shared" si="5"/>
        <v>一次漏れ在庫</v>
      </c>
      <c r="AR51" s="46">
        <f t="shared" si="2"/>
        <v>0</v>
      </c>
      <c r="AT51" s="246" t="s">
        <v>60</v>
      </c>
      <c r="AU51" s="60"/>
      <c r="AV51" s="60"/>
      <c r="AW51" s="60"/>
      <c r="AX51" s="60"/>
    </row>
    <row r="52" spans="1:56" ht="18.75" customHeight="1">
      <c r="A52" s="9">
        <v>0</v>
      </c>
      <c r="B52" s="23"/>
      <c r="C52" s="145" t="s">
        <v>17</v>
      </c>
      <c r="D52" s="155"/>
      <c r="E52" s="282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129">
        <f>SUM(F52:AJ52)</f>
        <v>0</v>
      </c>
      <c r="AL52" s="31"/>
      <c r="AM52" s="31"/>
      <c r="AN52" s="70"/>
      <c r="AO52" s="227">
        <v>0</v>
      </c>
      <c r="AP52" s="42" t="str">
        <f t="shared" si="32"/>
        <v>MLN</v>
      </c>
      <c r="AQ52" s="18" t="str">
        <f t="shared" si="5"/>
        <v>二次圧検計画</v>
      </c>
      <c r="AR52" s="46">
        <f t="shared" si="2"/>
        <v>0</v>
      </c>
      <c r="AT52" s="246" t="s">
        <v>60</v>
      </c>
      <c r="AU52" s="60"/>
      <c r="AV52" s="60"/>
      <c r="AW52" s="60"/>
      <c r="AX52" s="60"/>
    </row>
    <row r="53" spans="1:56" ht="18.75" customHeight="1">
      <c r="A53" s="9">
        <v>0</v>
      </c>
      <c r="B53" s="23"/>
      <c r="C53" s="145" t="s">
        <v>18</v>
      </c>
      <c r="D53" s="155">
        <v>0.5</v>
      </c>
      <c r="E53" s="282"/>
      <c r="F53" s="283">
        <f t="shared" ref="F53:AJ53" si="35">ROUND(F52*$D53,0)</f>
        <v>0</v>
      </c>
      <c r="G53" s="283">
        <f t="shared" si="35"/>
        <v>0</v>
      </c>
      <c r="H53" s="283">
        <f t="shared" si="35"/>
        <v>0</v>
      </c>
      <c r="I53" s="283">
        <f t="shared" si="35"/>
        <v>0</v>
      </c>
      <c r="J53" s="283">
        <f t="shared" si="35"/>
        <v>0</v>
      </c>
      <c r="K53" s="283">
        <f t="shared" si="35"/>
        <v>0</v>
      </c>
      <c r="L53" s="283">
        <f t="shared" si="35"/>
        <v>0</v>
      </c>
      <c r="M53" s="283">
        <f t="shared" si="35"/>
        <v>0</v>
      </c>
      <c r="N53" s="283">
        <f t="shared" si="35"/>
        <v>0</v>
      </c>
      <c r="O53" s="283">
        <f t="shared" si="35"/>
        <v>0</v>
      </c>
      <c r="P53" s="283">
        <f t="shared" si="35"/>
        <v>0</v>
      </c>
      <c r="Q53" s="283">
        <f t="shared" si="35"/>
        <v>0</v>
      </c>
      <c r="R53" s="283">
        <f t="shared" si="35"/>
        <v>0</v>
      </c>
      <c r="S53" s="283">
        <f t="shared" si="35"/>
        <v>0</v>
      </c>
      <c r="T53" s="283">
        <f t="shared" si="35"/>
        <v>0</v>
      </c>
      <c r="U53" s="283">
        <f t="shared" si="35"/>
        <v>0</v>
      </c>
      <c r="V53" s="283">
        <f t="shared" si="35"/>
        <v>0</v>
      </c>
      <c r="W53" s="283">
        <f t="shared" si="35"/>
        <v>0</v>
      </c>
      <c r="X53" s="283">
        <f t="shared" si="35"/>
        <v>0</v>
      </c>
      <c r="Y53" s="283">
        <f t="shared" si="35"/>
        <v>0</v>
      </c>
      <c r="Z53" s="283">
        <f t="shared" si="35"/>
        <v>0</v>
      </c>
      <c r="AA53" s="283">
        <f t="shared" si="35"/>
        <v>0</v>
      </c>
      <c r="AB53" s="283">
        <f t="shared" si="35"/>
        <v>0</v>
      </c>
      <c r="AC53" s="283">
        <f t="shared" si="35"/>
        <v>0</v>
      </c>
      <c r="AD53" s="283">
        <f t="shared" si="35"/>
        <v>0</v>
      </c>
      <c r="AE53" s="283">
        <f t="shared" si="35"/>
        <v>0</v>
      </c>
      <c r="AF53" s="283">
        <f t="shared" si="35"/>
        <v>0</v>
      </c>
      <c r="AG53" s="283">
        <f t="shared" si="35"/>
        <v>0</v>
      </c>
      <c r="AH53" s="283">
        <f t="shared" si="35"/>
        <v>0</v>
      </c>
      <c r="AI53" s="283">
        <f t="shared" si="35"/>
        <v>0</v>
      </c>
      <c r="AJ53" s="283">
        <f t="shared" si="35"/>
        <v>0</v>
      </c>
      <c r="AK53" s="130">
        <f>SUM(F53:AJ53)</f>
        <v>0</v>
      </c>
      <c r="AL53" s="31"/>
      <c r="AM53" s="31"/>
      <c r="AN53" s="70"/>
      <c r="AO53" s="227">
        <v>0</v>
      </c>
      <c r="AP53" s="42" t="str">
        <f t="shared" si="32"/>
        <v>MLN</v>
      </c>
      <c r="AQ53" s="14" t="str">
        <f t="shared" si="5"/>
        <v>二次漏れ数（廃却）</v>
      </c>
      <c r="AR53" s="47">
        <f t="shared" si="2"/>
        <v>0</v>
      </c>
      <c r="AT53" s="246" t="s">
        <v>60</v>
      </c>
      <c r="AU53" s="60"/>
      <c r="AV53" s="60"/>
      <c r="AW53" s="60"/>
      <c r="AX53" s="60"/>
    </row>
    <row r="54" spans="1:56" ht="18.75" customHeight="1">
      <c r="A54" s="9">
        <v>0</v>
      </c>
      <c r="B54" s="23"/>
      <c r="C54" s="135" t="s">
        <v>19</v>
      </c>
      <c r="D54" s="136">
        <f>1-D50</f>
        <v>0.92</v>
      </c>
      <c r="E54" s="286"/>
      <c r="F54" s="287">
        <f t="shared" ref="F54:AJ54" si="36">(F48-F50)+(F52-F53)</f>
        <v>0</v>
      </c>
      <c r="G54" s="287">
        <f t="shared" si="36"/>
        <v>0</v>
      </c>
      <c r="H54" s="287">
        <f t="shared" si="36"/>
        <v>0</v>
      </c>
      <c r="I54" s="287">
        <f t="shared" si="36"/>
        <v>0</v>
      </c>
      <c r="J54" s="287">
        <f t="shared" si="36"/>
        <v>0</v>
      </c>
      <c r="K54" s="287">
        <f t="shared" si="36"/>
        <v>0</v>
      </c>
      <c r="L54" s="287">
        <f t="shared" si="36"/>
        <v>0</v>
      </c>
      <c r="M54" s="287">
        <f t="shared" si="36"/>
        <v>0</v>
      </c>
      <c r="N54" s="287">
        <f t="shared" si="36"/>
        <v>0</v>
      </c>
      <c r="O54" s="287">
        <f t="shared" si="36"/>
        <v>0</v>
      </c>
      <c r="P54" s="287">
        <f t="shared" si="36"/>
        <v>0</v>
      </c>
      <c r="Q54" s="287">
        <f t="shared" si="36"/>
        <v>0</v>
      </c>
      <c r="R54" s="287">
        <f t="shared" si="36"/>
        <v>0</v>
      </c>
      <c r="S54" s="287">
        <f t="shared" si="36"/>
        <v>0</v>
      </c>
      <c r="T54" s="287">
        <f t="shared" si="36"/>
        <v>0</v>
      </c>
      <c r="U54" s="287">
        <f t="shared" si="36"/>
        <v>0</v>
      </c>
      <c r="V54" s="287">
        <f t="shared" si="36"/>
        <v>0</v>
      </c>
      <c r="W54" s="287">
        <f t="shared" si="36"/>
        <v>0</v>
      </c>
      <c r="X54" s="287">
        <f t="shared" si="36"/>
        <v>0</v>
      </c>
      <c r="Y54" s="287">
        <f t="shared" si="36"/>
        <v>0</v>
      </c>
      <c r="Z54" s="287">
        <f t="shared" si="36"/>
        <v>0</v>
      </c>
      <c r="AA54" s="287">
        <f t="shared" si="36"/>
        <v>0</v>
      </c>
      <c r="AB54" s="287">
        <f t="shared" si="36"/>
        <v>0</v>
      </c>
      <c r="AC54" s="287">
        <f t="shared" si="36"/>
        <v>0</v>
      </c>
      <c r="AD54" s="287">
        <f t="shared" si="36"/>
        <v>0</v>
      </c>
      <c r="AE54" s="287">
        <f t="shared" si="36"/>
        <v>0</v>
      </c>
      <c r="AF54" s="287">
        <f t="shared" si="36"/>
        <v>0</v>
      </c>
      <c r="AG54" s="287">
        <f t="shared" si="36"/>
        <v>0</v>
      </c>
      <c r="AH54" s="287">
        <f t="shared" si="36"/>
        <v>0</v>
      </c>
      <c r="AI54" s="287">
        <f t="shared" si="36"/>
        <v>0</v>
      </c>
      <c r="AJ54" s="287">
        <f t="shared" si="36"/>
        <v>0</v>
      </c>
      <c r="AK54" s="117">
        <f>SUM(E54:AJ54)</f>
        <v>0</v>
      </c>
      <c r="AL54" s="82">
        <f>ROUNDUP(AY54*1.1,0)</f>
        <v>0</v>
      </c>
      <c r="AM54" s="82">
        <f>ROUNDUP(AZ54*1.1,0)</f>
        <v>0</v>
      </c>
      <c r="AN54" s="70"/>
      <c r="AO54" s="227">
        <v>0</v>
      </c>
      <c r="AP54" s="42" t="str">
        <f t="shared" si="32"/>
        <v>MLN</v>
      </c>
      <c r="AQ54" s="11" t="str">
        <f t="shared" si="5"/>
        <v>Ｌ３加工計画</v>
      </c>
      <c r="AR54" s="48">
        <f t="shared" si="2"/>
        <v>0</v>
      </c>
      <c r="AT54" s="248" t="s">
        <v>61</v>
      </c>
      <c r="AU54" s="61"/>
      <c r="AV54" s="61"/>
      <c r="AW54" s="61"/>
      <c r="AX54" s="61"/>
      <c r="AY54" s="12">
        <f>AY357</f>
        <v>0</v>
      </c>
      <c r="AZ54" s="12">
        <f>AZ357</f>
        <v>0</v>
      </c>
    </row>
    <row r="55" spans="1:56" ht="18.75" customHeight="1">
      <c r="A55" s="9"/>
      <c r="B55" s="23"/>
      <c r="C55" s="135" t="s">
        <v>156</v>
      </c>
      <c r="D55" s="485"/>
      <c r="E55" s="286"/>
      <c r="F55" s="287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483"/>
      <c r="AL55" s="487"/>
      <c r="AM55" s="487"/>
      <c r="AN55" s="70"/>
      <c r="AO55" s="227"/>
      <c r="AP55" s="42"/>
      <c r="AQ55" s="11"/>
      <c r="AR55" s="48"/>
      <c r="AT55" s="248"/>
      <c r="AU55" s="61"/>
      <c r="AV55" s="61"/>
      <c r="AW55" s="61"/>
      <c r="AX55" s="61"/>
      <c r="AY55" s="12"/>
      <c r="AZ55" s="12"/>
    </row>
    <row r="56" spans="1:56" ht="18.75" customHeight="1">
      <c r="A56" s="9">
        <v>0</v>
      </c>
      <c r="B56" s="10"/>
      <c r="C56" s="109" t="s">
        <v>20</v>
      </c>
      <c r="D56" s="109"/>
      <c r="E56" s="290"/>
      <c r="F56" s="291"/>
      <c r="G56" s="291"/>
      <c r="H56" s="291"/>
      <c r="I56" s="291"/>
      <c r="J56" s="291"/>
      <c r="K56" s="291">
        <v>95.684210526315795</v>
      </c>
      <c r="L56" s="291">
        <v>95.684210526315795</v>
      </c>
      <c r="M56" s="291">
        <v>95.684210526315795</v>
      </c>
      <c r="N56" s="291">
        <v>95.684210526315795</v>
      </c>
      <c r="O56" s="291"/>
      <c r="P56" s="291"/>
      <c r="Q56" s="291">
        <v>95.684210526315795</v>
      </c>
      <c r="R56" s="291">
        <v>95.684210526315795</v>
      </c>
      <c r="S56" s="291">
        <v>95.684210526315795</v>
      </c>
      <c r="T56" s="291">
        <v>95.684210526315795</v>
      </c>
      <c r="U56" s="291">
        <v>95.684210526315795</v>
      </c>
      <c r="V56" s="291"/>
      <c r="W56" s="291"/>
      <c r="X56" s="291">
        <v>95.684210526315795</v>
      </c>
      <c r="Y56" s="291">
        <v>95.684210526315795</v>
      </c>
      <c r="Z56" s="291">
        <v>95.684210526315795</v>
      </c>
      <c r="AA56" s="291">
        <v>95.684210526315795</v>
      </c>
      <c r="AB56" s="291">
        <v>95.684210526315795</v>
      </c>
      <c r="AC56" s="291"/>
      <c r="AD56" s="291"/>
      <c r="AE56" s="291">
        <v>95.684210526315795</v>
      </c>
      <c r="AF56" s="291">
        <v>95.684210526315795</v>
      </c>
      <c r="AG56" s="291">
        <v>95.684210526315795</v>
      </c>
      <c r="AH56" s="291">
        <v>95.684210526315795</v>
      </c>
      <c r="AI56" s="291">
        <v>95.684210526315795</v>
      </c>
      <c r="AJ56" s="291"/>
      <c r="AK56" s="104">
        <f>SUM(F56:AJ56)</f>
        <v>1818.0000000000007</v>
      </c>
      <c r="AL56" s="112"/>
      <c r="AM56" s="112"/>
      <c r="AN56" s="70"/>
      <c r="AO56" s="227">
        <v>0</v>
      </c>
      <c r="AP56" s="42" t="str">
        <f>AP54</f>
        <v>MLN</v>
      </c>
      <c r="AQ56" s="19" t="str">
        <f t="shared" si="5"/>
        <v>組立計画</v>
      </c>
      <c r="AR56" s="49">
        <f t="shared" si="2"/>
        <v>1818.0000000000007</v>
      </c>
      <c r="AT56" s="63" t="s">
        <v>62</v>
      </c>
      <c r="AU56" s="61"/>
      <c r="AV56" s="61"/>
      <c r="AW56" s="61"/>
      <c r="AX56" s="61"/>
    </row>
    <row r="57" spans="1:56" ht="18.75" customHeight="1">
      <c r="A57" s="9">
        <v>0</v>
      </c>
      <c r="B57" s="10"/>
      <c r="C57" s="113" t="s">
        <v>66</v>
      </c>
      <c r="D57" s="113"/>
      <c r="E57" s="293"/>
      <c r="F57" s="294"/>
      <c r="G57" s="294"/>
      <c r="H57" s="294"/>
      <c r="I57" s="294"/>
      <c r="J57" s="294"/>
      <c r="K57" s="294"/>
      <c r="L57" s="294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107">
        <f>SUM(F57:AJ57)</f>
        <v>0</v>
      </c>
      <c r="AL57" s="75"/>
      <c r="AM57" s="75"/>
      <c r="AN57" s="70"/>
      <c r="AO57" s="227">
        <v>0</v>
      </c>
      <c r="AP57" s="42" t="str">
        <f t="shared" si="32"/>
        <v>MLN</v>
      </c>
      <c r="AQ57" s="20" t="str">
        <f t="shared" si="5"/>
        <v>ＳＰ</v>
      </c>
      <c r="AR57" s="50">
        <f t="shared" si="2"/>
        <v>0</v>
      </c>
      <c r="AT57" s="63" t="s">
        <v>62</v>
      </c>
      <c r="AU57" s="61"/>
      <c r="AV57" s="61"/>
      <c r="AW57" s="61"/>
      <c r="AX57" s="61"/>
    </row>
    <row r="58" spans="1:56" ht="18.75" customHeight="1">
      <c r="A58" s="9">
        <v>0</v>
      </c>
      <c r="B58" s="10"/>
      <c r="C58" s="145" t="s">
        <v>21</v>
      </c>
      <c r="D58" s="145"/>
      <c r="E58" s="67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31">
        <f>SUM(F58:AJ58)</f>
        <v>0</v>
      </c>
      <c r="AL58" s="32"/>
      <c r="AM58" s="32"/>
      <c r="AN58" s="70"/>
      <c r="AO58" s="227">
        <v>0</v>
      </c>
      <c r="AP58" s="42" t="str">
        <f t="shared" si="32"/>
        <v>MLN</v>
      </c>
      <c r="AQ58" s="21" t="str">
        <f t="shared" si="5"/>
        <v>解体</v>
      </c>
      <c r="AR58" s="51">
        <f t="shared" si="2"/>
        <v>0</v>
      </c>
      <c r="AT58" s="246" t="s">
        <v>60</v>
      </c>
      <c r="AU58" s="61"/>
      <c r="AV58" s="61"/>
      <c r="AW58" s="61"/>
      <c r="AX58" s="61"/>
    </row>
    <row r="59" spans="1:56" ht="18.75" customHeight="1">
      <c r="A59" s="9">
        <v>0</v>
      </c>
      <c r="B59" s="10"/>
      <c r="C59" s="145" t="s">
        <v>22</v>
      </c>
      <c r="D59" s="145"/>
      <c r="E59" s="68"/>
      <c r="F59" s="181">
        <f t="shared" ref="F59:AJ59" si="37">E59+F54-F58</f>
        <v>0</v>
      </c>
      <c r="G59" s="181">
        <f t="shared" si="37"/>
        <v>0</v>
      </c>
      <c r="H59" s="181">
        <f t="shared" si="37"/>
        <v>0</v>
      </c>
      <c r="I59" s="181">
        <f t="shared" si="37"/>
        <v>0</v>
      </c>
      <c r="J59" s="181">
        <f t="shared" si="37"/>
        <v>0</v>
      </c>
      <c r="K59" s="181">
        <f t="shared" si="37"/>
        <v>0</v>
      </c>
      <c r="L59" s="181">
        <f t="shared" si="37"/>
        <v>0</v>
      </c>
      <c r="M59" s="181">
        <f t="shared" si="37"/>
        <v>0</v>
      </c>
      <c r="N59" s="181">
        <f t="shared" si="37"/>
        <v>0</v>
      </c>
      <c r="O59" s="181">
        <f t="shared" si="37"/>
        <v>0</v>
      </c>
      <c r="P59" s="181">
        <f t="shared" si="37"/>
        <v>0</v>
      </c>
      <c r="Q59" s="181">
        <f t="shared" si="37"/>
        <v>0</v>
      </c>
      <c r="R59" s="181">
        <f t="shared" si="37"/>
        <v>0</v>
      </c>
      <c r="S59" s="181">
        <f t="shared" si="37"/>
        <v>0</v>
      </c>
      <c r="T59" s="181">
        <f t="shared" si="37"/>
        <v>0</v>
      </c>
      <c r="U59" s="181">
        <f t="shared" si="37"/>
        <v>0</v>
      </c>
      <c r="V59" s="181">
        <f t="shared" si="37"/>
        <v>0</v>
      </c>
      <c r="W59" s="181">
        <f t="shared" si="37"/>
        <v>0</v>
      </c>
      <c r="X59" s="181">
        <f t="shared" si="37"/>
        <v>0</v>
      </c>
      <c r="Y59" s="181">
        <f t="shared" si="37"/>
        <v>0</v>
      </c>
      <c r="Z59" s="181">
        <f t="shared" si="37"/>
        <v>0</v>
      </c>
      <c r="AA59" s="181">
        <f t="shared" si="37"/>
        <v>0</v>
      </c>
      <c r="AB59" s="181">
        <f t="shared" si="37"/>
        <v>0</v>
      </c>
      <c r="AC59" s="181">
        <f t="shared" si="37"/>
        <v>0</v>
      </c>
      <c r="AD59" s="181">
        <f t="shared" si="37"/>
        <v>0</v>
      </c>
      <c r="AE59" s="181">
        <f t="shared" si="37"/>
        <v>0</v>
      </c>
      <c r="AF59" s="181">
        <f t="shared" si="37"/>
        <v>0</v>
      </c>
      <c r="AG59" s="181">
        <f t="shared" si="37"/>
        <v>0</v>
      </c>
      <c r="AH59" s="181">
        <f t="shared" si="37"/>
        <v>0</v>
      </c>
      <c r="AI59" s="181">
        <f t="shared" si="37"/>
        <v>0</v>
      </c>
      <c r="AJ59" s="181">
        <f t="shared" si="37"/>
        <v>0</v>
      </c>
      <c r="AK59" s="132"/>
      <c r="AL59" s="32"/>
      <c r="AM59" s="32"/>
      <c r="AN59" s="70"/>
      <c r="AO59" s="227"/>
      <c r="AP59" s="42" t="str">
        <f t="shared" si="32"/>
        <v>MLN</v>
      </c>
      <c r="AQ59" s="22" t="str">
        <f t="shared" si="5"/>
        <v>解体在庫</v>
      </c>
      <c r="AR59" s="52">
        <f t="shared" si="2"/>
        <v>0</v>
      </c>
      <c r="AT59" s="246" t="s">
        <v>60</v>
      </c>
      <c r="AU59" s="61"/>
      <c r="AV59" s="61"/>
      <c r="AW59" s="61"/>
      <c r="AX59" s="61"/>
    </row>
    <row r="60" spans="1:56" ht="19.5" customHeight="1" thickBot="1">
      <c r="A60" s="9">
        <v>0</v>
      </c>
      <c r="B60" s="10"/>
      <c r="C60" s="219" t="s">
        <v>23</v>
      </c>
      <c r="D60" s="219"/>
      <c r="E60" s="297">
        <v>865</v>
      </c>
      <c r="F60" s="220">
        <f t="shared" ref="F60:AJ60" si="38">E60+F54-F56-F57</f>
        <v>865</v>
      </c>
      <c r="G60" s="220">
        <f t="shared" si="38"/>
        <v>865</v>
      </c>
      <c r="H60" s="220">
        <f t="shared" si="38"/>
        <v>865</v>
      </c>
      <c r="I60" s="220">
        <f t="shared" si="38"/>
        <v>865</v>
      </c>
      <c r="J60" s="220">
        <f t="shared" si="38"/>
        <v>865</v>
      </c>
      <c r="K60" s="220">
        <f t="shared" si="38"/>
        <v>769.31578947368416</v>
      </c>
      <c r="L60" s="220">
        <f t="shared" si="38"/>
        <v>673.63157894736833</v>
      </c>
      <c r="M60" s="220">
        <f t="shared" si="38"/>
        <v>577.94736842105249</v>
      </c>
      <c r="N60" s="220">
        <f t="shared" si="38"/>
        <v>482.26315789473671</v>
      </c>
      <c r="O60" s="220">
        <f t="shared" si="38"/>
        <v>482.26315789473671</v>
      </c>
      <c r="P60" s="220">
        <f t="shared" si="38"/>
        <v>482.26315789473671</v>
      </c>
      <c r="Q60" s="220">
        <f t="shared" si="38"/>
        <v>386.57894736842093</v>
      </c>
      <c r="R60" s="220">
        <f t="shared" si="38"/>
        <v>290.89473684210515</v>
      </c>
      <c r="S60" s="220">
        <f t="shared" si="38"/>
        <v>195.21052631578937</v>
      </c>
      <c r="T60" s="220">
        <f t="shared" si="38"/>
        <v>99.526315789473571</v>
      </c>
      <c r="U60" s="220">
        <f t="shared" si="38"/>
        <v>3.8421052631577766</v>
      </c>
      <c r="V60" s="220">
        <f t="shared" si="38"/>
        <v>3.8421052631577766</v>
      </c>
      <c r="W60" s="220">
        <f t="shared" si="38"/>
        <v>3.8421052631577766</v>
      </c>
      <c r="X60" s="220">
        <f t="shared" si="38"/>
        <v>-91.842105263158018</v>
      </c>
      <c r="Y60" s="220">
        <f t="shared" si="38"/>
        <v>-187.52631578947381</v>
      </c>
      <c r="Z60" s="220">
        <f t="shared" si="38"/>
        <v>-283.21052631578959</v>
      </c>
      <c r="AA60" s="220">
        <f t="shared" si="38"/>
        <v>-378.89473684210537</v>
      </c>
      <c r="AB60" s="220">
        <f t="shared" si="38"/>
        <v>-474.57894736842115</v>
      </c>
      <c r="AC60" s="220">
        <f t="shared" si="38"/>
        <v>-474.57894736842115</v>
      </c>
      <c r="AD60" s="220">
        <f t="shared" si="38"/>
        <v>-474.57894736842115</v>
      </c>
      <c r="AE60" s="220">
        <f t="shared" si="38"/>
        <v>-570.26315789473699</v>
      </c>
      <c r="AF60" s="220">
        <f t="shared" si="38"/>
        <v>-665.94736842105283</v>
      </c>
      <c r="AG60" s="220">
        <f t="shared" si="38"/>
        <v>-761.63157894736867</v>
      </c>
      <c r="AH60" s="220">
        <f t="shared" si="38"/>
        <v>-857.3157894736845</v>
      </c>
      <c r="AI60" s="220">
        <f t="shared" si="38"/>
        <v>-953.00000000000034</v>
      </c>
      <c r="AJ60" s="220">
        <f t="shared" si="38"/>
        <v>-953.00000000000034</v>
      </c>
      <c r="AK60" s="222">
        <f>AJ60</f>
        <v>-953.00000000000034</v>
      </c>
      <c r="AL60" s="33"/>
      <c r="AM60" s="33"/>
      <c r="AN60" s="488">
        <f>AK60-AL56</f>
        <v>-953.00000000000034</v>
      </c>
      <c r="AO60" s="227">
        <v>0</v>
      </c>
      <c r="AP60" s="53" t="str">
        <f t="shared" si="32"/>
        <v>MLN</v>
      </c>
      <c r="AQ60" s="24" t="str">
        <f t="shared" si="5"/>
        <v>完成品在庫</v>
      </c>
      <c r="AR60" s="54">
        <f t="shared" si="2"/>
        <v>-953.00000000000034</v>
      </c>
      <c r="AT60" s="246" t="s">
        <v>60</v>
      </c>
      <c r="AU60" s="61"/>
      <c r="AV60" s="61"/>
      <c r="AW60" s="61"/>
      <c r="AX60" s="61"/>
      <c r="BD60" s="250">
        <f>MIN(F60:AJ60)</f>
        <v>-953.00000000000034</v>
      </c>
    </row>
    <row r="61" spans="1:56" ht="19.5" hidden="1" customHeight="1">
      <c r="A61" s="9">
        <v>0</v>
      </c>
      <c r="B61" s="381"/>
      <c r="C61" s="99" t="s">
        <v>12</v>
      </c>
      <c r="D61" s="99"/>
      <c r="E61" s="89"/>
      <c r="F61" s="257"/>
      <c r="G61" s="257"/>
      <c r="H61" s="257"/>
      <c r="I61" s="257"/>
      <c r="J61" s="257"/>
      <c r="K61" s="183"/>
      <c r="L61" s="183"/>
      <c r="M61" s="183"/>
      <c r="N61" s="183"/>
      <c r="O61" s="183"/>
      <c r="P61" s="257"/>
      <c r="Q61" s="257"/>
      <c r="R61" s="183"/>
      <c r="S61" s="183"/>
      <c r="T61" s="183"/>
      <c r="U61" s="183"/>
      <c r="V61" s="183"/>
      <c r="W61" s="257"/>
      <c r="X61" s="257"/>
      <c r="Y61" s="183"/>
      <c r="Z61" s="183"/>
      <c r="AA61" s="183"/>
      <c r="AB61" s="183"/>
      <c r="AC61" s="183"/>
      <c r="AD61" s="257"/>
      <c r="AE61" s="257"/>
      <c r="AF61" s="183"/>
      <c r="AG61" s="183"/>
      <c r="AH61" s="183"/>
      <c r="AI61" s="183"/>
      <c r="AJ61" s="183"/>
      <c r="AK61" s="100">
        <f>SUM(F61:AJ61)</f>
        <v>0</v>
      </c>
      <c r="AL61" s="96">
        <f>ROUNDUP(AL68/0.92,0)</f>
        <v>0</v>
      </c>
      <c r="AM61" s="96">
        <f>ROUNDUP(AM68/0.92,0)</f>
        <v>168</v>
      </c>
      <c r="AN61" s="70"/>
      <c r="AO61" s="227">
        <v>0</v>
      </c>
      <c r="AP61" s="40">
        <f>B61</f>
        <v>0</v>
      </c>
      <c r="AQ61" s="29" t="str">
        <f t="shared" si="5"/>
        <v>素材納入計画</v>
      </c>
      <c r="AR61" s="41">
        <f t="shared" si="2"/>
        <v>0</v>
      </c>
      <c r="AT61" s="247" t="s">
        <v>59</v>
      </c>
      <c r="AU61" s="61"/>
      <c r="AV61" s="61"/>
      <c r="AW61" s="61"/>
      <c r="AX61" s="61"/>
    </row>
    <row r="62" spans="1:56" ht="19.5" hidden="1" customHeight="1">
      <c r="A62" s="9">
        <v>0</v>
      </c>
      <c r="B62" s="382"/>
      <c r="C62" s="145" t="s">
        <v>125</v>
      </c>
      <c r="D62" s="154"/>
      <c r="E62" s="35"/>
      <c r="F62" s="256">
        <f t="shared" ref="F62:AJ62" si="39">E62+F61-F63</f>
        <v>0</v>
      </c>
      <c r="G62" s="256">
        <f t="shared" si="39"/>
        <v>0</v>
      </c>
      <c r="H62" s="256">
        <f t="shared" si="39"/>
        <v>0</v>
      </c>
      <c r="I62" s="256">
        <f t="shared" si="39"/>
        <v>0</v>
      </c>
      <c r="J62" s="256">
        <f t="shared" si="39"/>
        <v>0</v>
      </c>
      <c r="K62" s="173">
        <f t="shared" si="39"/>
        <v>0</v>
      </c>
      <c r="L62" s="173">
        <f t="shared" si="39"/>
        <v>0</v>
      </c>
      <c r="M62" s="173">
        <f t="shared" si="39"/>
        <v>0</v>
      </c>
      <c r="N62" s="173">
        <f t="shared" si="39"/>
        <v>0</v>
      </c>
      <c r="O62" s="173">
        <f t="shared" si="39"/>
        <v>0</v>
      </c>
      <c r="P62" s="256">
        <f t="shared" si="39"/>
        <v>0</v>
      </c>
      <c r="Q62" s="256">
        <f t="shared" si="39"/>
        <v>0</v>
      </c>
      <c r="R62" s="173">
        <f t="shared" si="39"/>
        <v>0</v>
      </c>
      <c r="S62" s="173">
        <f t="shared" si="39"/>
        <v>0</v>
      </c>
      <c r="T62" s="173">
        <f t="shared" si="39"/>
        <v>0</v>
      </c>
      <c r="U62" s="173">
        <f t="shared" si="39"/>
        <v>0</v>
      </c>
      <c r="V62" s="173">
        <f t="shared" si="39"/>
        <v>0</v>
      </c>
      <c r="W62" s="256">
        <f t="shared" si="39"/>
        <v>0</v>
      </c>
      <c r="X62" s="256">
        <f t="shared" si="39"/>
        <v>0</v>
      </c>
      <c r="Y62" s="173">
        <f t="shared" si="39"/>
        <v>0</v>
      </c>
      <c r="Z62" s="173">
        <f t="shared" si="39"/>
        <v>0</v>
      </c>
      <c r="AA62" s="173">
        <f t="shared" si="39"/>
        <v>0</v>
      </c>
      <c r="AB62" s="173">
        <f t="shared" si="39"/>
        <v>0</v>
      </c>
      <c r="AC62" s="173">
        <f t="shared" si="39"/>
        <v>0</v>
      </c>
      <c r="AD62" s="256">
        <f t="shared" si="39"/>
        <v>0</v>
      </c>
      <c r="AE62" s="256">
        <f t="shared" si="39"/>
        <v>0</v>
      </c>
      <c r="AF62" s="173">
        <f t="shared" si="39"/>
        <v>0</v>
      </c>
      <c r="AG62" s="173">
        <f t="shared" si="39"/>
        <v>0</v>
      </c>
      <c r="AH62" s="173">
        <f t="shared" si="39"/>
        <v>0</v>
      </c>
      <c r="AI62" s="173">
        <f t="shared" si="39"/>
        <v>0</v>
      </c>
      <c r="AJ62" s="173">
        <f t="shared" si="39"/>
        <v>0</v>
      </c>
      <c r="AK62" s="169">
        <f>AJ62</f>
        <v>0</v>
      </c>
      <c r="AL62" s="32"/>
      <c r="AM62" s="32"/>
      <c r="AN62" s="70"/>
      <c r="AO62" s="227">
        <v>0</v>
      </c>
      <c r="AP62" s="42">
        <f t="shared" ref="AP62:AP73" si="40">AP61</f>
        <v>0</v>
      </c>
      <c r="AQ62" s="14" t="str">
        <f t="shared" si="5"/>
        <v>素材在庫計画</v>
      </c>
      <c r="AR62" s="43">
        <f t="shared" si="2"/>
        <v>0</v>
      </c>
      <c r="AT62" s="246" t="s">
        <v>60</v>
      </c>
      <c r="AU62" s="60"/>
      <c r="AV62" s="60"/>
      <c r="AW62" s="60"/>
      <c r="AX62" s="60"/>
    </row>
    <row r="63" spans="1:56" ht="18.75" hidden="1" customHeight="1">
      <c r="A63" s="9">
        <v>0</v>
      </c>
      <c r="B63" s="383"/>
      <c r="C63" s="135" t="s">
        <v>14</v>
      </c>
      <c r="D63" s="135"/>
      <c r="E63" s="90"/>
      <c r="F63" s="255"/>
      <c r="G63" s="255"/>
      <c r="H63" s="255"/>
      <c r="I63" s="255"/>
      <c r="J63" s="255"/>
      <c r="K63" s="174"/>
      <c r="L63" s="174"/>
      <c r="M63" s="174"/>
      <c r="N63" s="174"/>
      <c r="O63" s="174"/>
      <c r="P63" s="255"/>
      <c r="Q63" s="255"/>
      <c r="R63" s="174"/>
      <c r="S63" s="174"/>
      <c r="T63" s="174"/>
      <c r="U63" s="174"/>
      <c r="V63" s="174"/>
      <c r="W63" s="255"/>
      <c r="X63" s="255"/>
      <c r="Y63" s="174"/>
      <c r="Z63" s="174"/>
      <c r="AA63" s="174"/>
      <c r="AB63" s="174"/>
      <c r="AC63" s="174"/>
      <c r="AD63" s="255"/>
      <c r="AE63" s="255"/>
      <c r="AF63" s="174"/>
      <c r="AG63" s="174"/>
      <c r="AH63" s="174"/>
      <c r="AI63" s="174"/>
      <c r="AJ63" s="174"/>
      <c r="AK63" s="117">
        <f>SUM(E63:AJ63)</f>
        <v>0</v>
      </c>
      <c r="AL63" s="123"/>
      <c r="AM63" s="123"/>
      <c r="AN63" s="70"/>
      <c r="AO63" s="227">
        <v>0</v>
      </c>
      <c r="AP63" s="42">
        <f t="shared" si="40"/>
        <v>0</v>
      </c>
      <c r="AQ63" s="16" t="str">
        <f t="shared" si="5"/>
        <v>圧検加工計画</v>
      </c>
      <c r="AR63" s="44">
        <f t="shared" si="2"/>
        <v>0</v>
      </c>
      <c r="AT63" s="248" t="s">
        <v>61</v>
      </c>
      <c r="AU63" s="60"/>
      <c r="AV63" s="60"/>
      <c r="AW63" s="60"/>
      <c r="AX63" s="60"/>
    </row>
    <row r="64" spans="1:56" ht="18.75" hidden="1" customHeight="1">
      <c r="A64" s="9">
        <v>0</v>
      </c>
      <c r="B64" s="378"/>
      <c r="C64" s="145" t="s">
        <v>15</v>
      </c>
      <c r="D64" s="155">
        <v>0.08</v>
      </c>
      <c r="E64" s="299"/>
      <c r="F64" s="320">
        <f t="shared" ref="F64:AJ64" si="41">ROUND(F63*$D64,0)</f>
        <v>0</v>
      </c>
      <c r="G64" s="320">
        <f t="shared" si="41"/>
        <v>0</v>
      </c>
      <c r="H64" s="320">
        <f t="shared" si="41"/>
        <v>0</v>
      </c>
      <c r="I64" s="320">
        <f t="shared" si="41"/>
        <v>0</v>
      </c>
      <c r="J64" s="320">
        <f t="shared" si="41"/>
        <v>0</v>
      </c>
      <c r="K64" s="300">
        <f t="shared" si="41"/>
        <v>0</v>
      </c>
      <c r="L64" s="300">
        <f t="shared" si="41"/>
        <v>0</v>
      </c>
      <c r="M64" s="300">
        <f t="shared" si="41"/>
        <v>0</v>
      </c>
      <c r="N64" s="300">
        <f t="shared" si="41"/>
        <v>0</v>
      </c>
      <c r="O64" s="300">
        <f t="shared" si="41"/>
        <v>0</v>
      </c>
      <c r="P64" s="320">
        <f t="shared" si="41"/>
        <v>0</v>
      </c>
      <c r="Q64" s="320">
        <f t="shared" si="41"/>
        <v>0</v>
      </c>
      <c r="R64" s="300">
        <f t="shared" si="41"/>
        <v>0</v>
      </c>
      <c r="S64" s="300">
        <f t="shared" si="41"/>
        <v>0</v>
      </c>
      <c r="T64" s="300">
        <f t="shared" si="41"/>
        <v>0</v>
      </c>
      <c r="U64" s="300">
        <f t="shared" si="41"/>
        <v>0</v>
      </c>
      <c r="V64" s="300">
        <f t="shared" si="41"/>
        <v>0</v>
      </c>
      <c r="W64" s="320">
        <f t="shared" si="41"/>
        <v>0</v>
      </c>
      <c r="X64" s="320">
        <f t="shared" si="41"/>
        <v>0</v>
      </c>
      <c r="Y64" s="300">
        <f t="shared" si="41"/>
        <v>0</v>
      </c>
      <c r="Z64" s="300">
        <f t="shared" si="41"/>
        <v>0</v>
      </c>
      <c r="AA64" s="300">
        <f t="shared" si="41"/>
        <v>0</v>
      </c>
      <c r="AB64" s="300">
        <f t="shared" si="41"/>
        <v>0</v>
      </c>
      <c r="AC64" s="300">
        <f t="shared" si="41"/>
        <v>0</v>
      </c>
      <c r="AD64" s="320">
        <f t="shared" si="41"/>
        <v>0</v>
      </c>
      <c r="AE64" s="320">
        <f t="shared" si="41"/>
        <v>0</v>
      </c>
      <c r="AF64" s="300">
        <f t="shared" si="41"/>
        <v>0</v>
      </c>
      <c r="AG64" s="300">
        <f t="shared" si="41"/>
        <v>0</v>
      </c>
      <c r="AH64" s="300">
        <f t="shared" si="41"/>
        <v>0</v>
      </c>
      <c r="AI64" s="300">
        <f t="shared" si="41"/>
        <v>0</v>
      </c>
      <c r="AJ64" s="300">
        <f t="shared" si="41"/>
        <v>0</v>
      </c>
      <c r="AK64" s="128">
        <f>SUM(F64:AJ64)</f>
        <v>0</v>
      </c>
      <c r="AL64" s="32"/>
      <c r="AM64" s="32"/>
      <c r="AN64" s="70"/>
      <c r="AO64" s="227">
        <v>0</v>
      </c>
      <c r="AP64" s="42">
        <f t="shared" si="40"/>
        <v>0</v>
      </c>
      <c r="AQ64" s="17" t="str">
        <f t="shared" si="5"/>
        <v>一次漏れ数</v>
      </c>
      <c r="AR64" s="45">
        <f t="shared" si="2"/>
        <v>0</v>
      </c>
      <c r="AT64" s="246" t="s">
        <v>60</v>
      </c>
      <c r="AU64" s="60"/>
      <c r="AV64" s="60"/>
      <c r="AW64" s="60"/>
      <c r="AX64" s="60"/>
    </row>
    <row r="65" spans="1:56" ht="18.75" hidden="1" customHeight="1">
      <c r="A65" s="9">
        <v>0</v>
      </c>
      <c r="B65" s="378"/>
      <c r="C65" s="145" t="s">
        <v>16</v>
      </c>
      <c r="D65" s="155"/>
      <c r="E65" s="282"/>
      <c r="F65" s="321">
        <f t="shared" ref="F65:AJ65" si="42">E65+F64-F66</f>
        <v>0</v>
      </c>
      <c r="G65" s="321">
        <f t="shared" si="42"/>
        <v>0</v>
      </c>
      <c r="H65" s="321">
        <f t="shared" si="42"/>
        <v>0</v>
      </c>
      <c r="I65" s="321">
        <f t="shared" si="42"/>
        <v>0</v>
      </c>
      <c r="J65" s="321">
        <f t="shared" si="42"/>
        <v>0</v>
      </c>
      <c r="K65" s="283">
        <f t="shared" si="42"/>
        <v>0</v>
      </c>
      <c r="L65" s="283">
        <f t="shared" si="42"/>
        <v>0</v>
      </c>
      <c r="M65" s="283">
        <f t="shared" si="42"/>
        <v>0</v>
      </c>
      <c r="N65" s="283">
        <f t="shared" si="42"/>
        <v>0</v>
      </c>
      <c r="O65" s="283">
        <f t="shared" si="42"/>
        <v>0</v>
      </c>
      <c r="P65" s="321">
        <f t="shared" si="42"/>
        <v>0</v>
      </c>
      <c r="Q65" s="321">
        <f t="shared" si="42"/>
        <v>0</v>
      </c>
      <c r="R65" s="283">
        <f t="shared" si="42"/>
        <v>0</v>
      </c>
      <c r="S65" s="283">
        <f t="shared" si="42"/>
        <v>0</v>
      </c>
      <c r="T65" s="283">
        <f t="shared" si="42"/>
        <v>0</v>
      </c>
      <c r="U65" s="283">
        <f t="shared" si="42"/>
        <v>0</v>
      </c>
      <c r="V65" s="283">
        <f t="shared" si="42"/>
        <v>0</v>
      </c>
      <c r="W65" s="321">
        <f t="shared" si="42"/>
        <v>0</v>
      </c>
      <c r="X65" s="321">
        <f t="shared" si="42"/>
        <v>0</v>
      </c>
      <c r="Y65" s="283">
        <f t="shared" si="42"/>
        <v>0</v>
      </c>
      <c r="Z65" s="283">
        <f t="shared" si="42"/>
        <v>0</v>
      </c>
      <c r="AA65" s="283">
        <f t="shared" si="42"/>
        <v>0</v>
      </c>
      <c r="AB65" s="283">
        <f t="shared" si="42"/>
        <v>0</v>
      </c>
      <c r="AC65" s="283">
        <f t="shared" si="42"/>
        <v>0</v>
      </c>
      <c r="AD65" s="321">
        <f t="shared" si="42"/>
        <v>0</v>
      </c>
      <c r="AE65" s="321">
        <f t="shared" si="42"/>
        <v>0</v>
      </c>
      <c r="AF65" s="283">
        <f t="shared" si="42"/>
        <v>0</v>
      </c>
      <c r="AG65" s="283">
        <f t="shared" si="42"/>
        <v>0</v>
      </c>
      <c r="AH65" s="283">
        <f t="shared" si="42"/>
        <v>0</v>
      </c>
      <c r="AI65" s="283">
        <f t="shared" si="42"/>
        <v>0</v>
      </c>
      <c r="AJ65" s="283">
        <f t="shared" si="42"/>
        <v>0</v>
      </c>
      <c r="AK65" s="129">
        <f>AJ65</f>
        <v>0</v>
      </c>
      <c r="AL65" s="32"/>
      <c r="AM65" s="32"/>
      <c r="AN65" s="70"/>
      <c r="AO65" s="227">
        <v>0</v>
      </c>
      <c r="AP65" s="42">
        <f t="shared" si="40"/>
        <v>0</v>
      </c>
      <c r="AQ65" s="18" t="str">
        <f t="shared" si="5"/>
        <v>一次漏れ在庫</v>
      </c>
      <c r="AR65" s="46">
        <f t="shared" si="2"/>
        <v>0</v>
      </c>
      <c r="AT65" s="246" t="s">
        <v>60</v>
      </c>
      <c r="AU65" s="60"/>
      <c r="AV65" s="60"/>
      <c r="AW65" s="60"/>
      <c r="AX65" s="60"/>
    </row>
    <row r="66" spans="1:56" ht="18.75" hidden="1" customHeight="1">
      <c r="A66" s="9">
        <v>0</v>
      </c>
      <c r="B66" s="378"/>
      <c r="C66" s="145" t="s">
        <v>17</v>
      </c>
      <c r="D66" s="155"/>
      <c r="E66" s="282"/>
      <c r="F66" s="321"/>
      <c r="G66" s="321"/>
      <c r="H66" s="321"/>
      <c r="I66" s="321"/>
      <c r="J66" s="321"/>
      <c r="K66" s="283"/>
      <c r="L66" s="283"/>
      <c r="M66" s="283"/>
      <c r="N66" s="283"/>
      <c r="O66" s="283"/>
      <c r="P66" s="321"/>
      <c r="Q66" s="321"/>
      <c r="R66" s="283"/>
      <c r="S66" s="283"/>
      <c r="T66" s="283"/>
      <c r="U66" s="283"/>
      <c r="V66" s="283"/>
      <c r="W66" s="321"/>
      <c r="X66" s="321"/>
      <c r="Y66" s="283"/>
      <c r="Z66" s="283"/>
      <c r="AA66" s="283"/>
      <c r="AB66" s="283"/>
      <c r="AC66" s="283"/>
      <c r="AD66" s="321"/>
      <c r="AE66" s="321"/>
      <c r="AF66" s="283"/>
      <c r="AG66" s="283"/>
      <c r="AH66" s="283"/>
      <c r="AI66" s="283"/>
      <c r="AJ66" s="283"/>
      <c r="AK66" s="129">
        <f>SUM(F66:AJ66)</f>
        <v>0</v>
      </c>
      <c r="AL66" s="32"/>
      <c r="AM66" s="32"/>
      <c r="AN66" s="70"/>
      <c r="AO66" s="227">
        <v>0</v>
      </c>
      <c r="AP66" s="42">
        <f t="shared" si="40"/>
        <v>0</v>
      </c>
      <c r="AQ66" s="18" t="str">
        <f t="shared" si="5"/>
        <v>二次圧検計画</v>
      </c>
      <c r="AR66" s="46">
        <f t="shared" si="2"/>
        <v>0</v>
      </c>
      <c r="AT66" s="246" t="s">
        <v>60</v>
      </c>
      <c r="AU66" s="60"/>
      <c r="AV66" s="60"/>
      <c r="AW66" s="60"/>
      <c r="AX66" s="60"/>
    </row>
    <row r="67" spans="1:56" ht="18.75" hidden="1" customHeight="1">
      <c r="A67" s="9">
        <v>0</v>
      </c>
      <c r="B67" s="378"/>
      <c r="C67" s="145" t="s">
        <v>18</v>
      </c>
      <c r="D67" s="155">
        <v>0.5</v>
      </c>
      <c r="E67" s="282"/>
      <c r="F67" s="321">
        <f t="shared" ref="F67:AJ67" si="43">ROUND(F66*$D67,0)</f>
        <v>0</v>
      </c>
      <c r="G67" s="321">
        <f t="shared" si="43"/>
        <v>0</v>
      </c>
      <c r="H67" s="321">
        <f t="shared" si="43"/>
        <v>0</v>
      </c>
      <c r="I67" s="321">
        <f t="shared" si="43"/>
        <v>0</v>
      </c>
      <c r="J67" s="321">
        <f t="shared" si="43"/>
        <v>0</v>
      </c>
      <c r="K67" s="283">
        <f t="shared" si="43"/>
        <v>0</v>
      </c>
      <c r="L67" s="283">
        <f t="shared" si="43"/>
        <v>0</v>
      </c>
      <c r="M67" s="283">
        <f t="shared" si="43"/>
        <v>0</v>
      </c>
      <c r="N67" s="283">
        <f t="shared" si="43"/>
        <v>0</v>
      </c>
      <c r="O67" s="283">
        <f t="shared" si="43"/>
        <v>0</v>
      </c>
      <c r="P67" s="321">
        <f t="shared" si="43"/>
        <v>0</v>
      </c>
      <c r="Q67" s="321">
        <f t="shared" si="43"/>
        <v>0</v>
      </c>
      <c r="R67" s="283">
        <f t="shared" si="43"/>
        <v>0</v>
      </c>
      <c r="S67" s="283">
        <f t="shared" si="43"/>
        <v>0</v>
      </c>
      <c r="T67" s="283">
        <f t="shared" si="43"/>
        <v>0</v>
      </c>
      <c r="U67" s="283">
        <f t="shared" si="43"/>
        <v>0</v>
      </c>
      <c r="V67" s="283">
        <f t="shared" si="43"/>
        <v>0</v>
      </c>
      <c r="W67" s="321">
        <f t="shared" si="43"/>
        <v>0</v>
      </c>
      <c r="X67" s="321">
        <f t="shared" si="43"/>
        <v>0</v>
      </c>
      <c r="Y67" s="283">
        <f t="shared" si="43"/>
        <v>0</v>
      </c>
      <c r="Z67" s="283">
        <f t="shared" si="43"/>
        <v>0</v>
      </c>
      <c r="AA67" s="283">
        <f t="shared" si="43"/>
        <v>0</v>
      </c>
      <c r="AB67" s="283">
        <f t="shared" si="43"/>
        <v>0</v>
      </c>
      <c r="AC67" s="283">
        <f t="shared" si="43"/>
        <v>0</v>
      </c>
      <c r="AD67" s="321">
        <f t="shared" si="43"/>
        <v>0</v>
      </c>
      <c r="AE67" s="321">
        <f t="shared" si="43"/>
        <v>0</v>
      </c>
      <c r="AF67" s="283">
        <f t="shared" si="43"/>
        <v>0</v>
      </c>
      <c r="AG67" s="283">
        <f t="shared" si="43"/>
        <v>0</v>
      </c>
      <c r="AH67" s="283">
        <f t="shared" si="43"/>
        <v>0</v>
      </c>
      <c r="AI67" s="283">
        <f t="shared" si="43"/>
        <v>0</v>
      </c>
      <c r="AJ67" s="283">
        <f t="shared" si="43"/>
        <v>0</v>
      </c>
      <c r="AK67" s="130">
        <f>SUM(F67:AJ67)</f>
        <v>0</v>
      </c>
      <c r="AL67" s="32"/>
      <c r="AM67" s="32"/>
      <c r="AN67" s="70"/>
      <c r="AO67" s="227">
        <v>0</v>
      </c>
      <c r="AP67" s="42">
        <f t="shared" si="40"/>
        <v>0</v>
      </c>
      <c r="AQ67" s="14" t="str">
        <f t="shared" si="5"/>
        <v>二次漏れ数（廃却）</v>
      </c>
      <c r="AR67" s="47">
        <f t="shared" si="2"/>
        <v>0</v>
      </c>
      <c r="AT67" s="246" t="s">
        <v>60</v>
      </c>
      <c r="AU67" s="60"/>
      <c r="AV67" s="60"/>
      <c r="AW67" s="60"/>
      <c r="AX67" s="60"/>
    </row>
    <row r="68" spans="1:56" ht="18.75" hidden="1" customHeight="1">
      <c r="A68" s="9">
        <v>0</v>
      </c>
      <c r="B68" s="378"/>
      <c r="C68" s="135" t="s">
        <v>19</v>
      </c>
      <c r="D68" s="136">
        <f>1-D64</f>
        <v>0.92</v>
      </c>
      <c r="E68" s="286"/>
      <c r="F68" s="321">
        <f t="shared" ref="F68:AJ68" si="44">(F63-F64)+(F66-F67)</f>
        <v>0</v>
      </c>
      <c r="G68" s="321">
        <f t="shared" si="44"/>
        <v>0</v>
      </c>
      <c r="H68" s="321">
        <f t="shared" si="44"/>
        <v>0</v>
      </c>
      <c r="I68" s="321">
        <f t="shared" si="44"/>
        <v>0</v>
      </c>
      <c r="J68" s="321">
        <f t="shared" si="44"/>
        <v>0</v>
      </c>
      <c r="K68" s="287">
        <f t="shared" si="44"/>
        <v>0</v>
      </c>
      <c r="L68" s="287">
        <f t="shared" si="44"/>
        <v>0</v>
      </c>
      <c r="M68" s="287">
        <f t="shared" si="44"/>
        <v>0</v>
      </c>
      <c r="N68" s="287">
        <f t="shared" si="44"/>
        <v>0</v>
      </c>
      <c r="O68" s="287">
        <f t="shared" si="44"/>
        <v>0</v>
      </c>
      <c r="P68" s="321">
        <f t="shared" si="44"/>
        <v>0</v>
      </c>
      <c r="Q68" s="321">
        <f t="shared" si="44"/>
        <v>0</v>
      </c>
      <c r="R68" s="287">
        <f t="shared" si="44"/>
        <v>0</v>
      </c>
      <c r="S68" s="287">
        <f t="shared" si="44"/>
        <v>0</v>
      </c>
      <c r="T68" s="287">
        <f t="shared" si="44"/>
        <v>0</v>
      </c>
      <c r="U68" s="287">
        <f t="shared" si="44"/>
        <v>0</v>
      </c>
      <c r="V68" s="287">
        <f t="shared" si="44"/>
        <v>0</v>
      </c>
      <c r="W68" s="321">
        <f t="shared" si="44"/>
        <v>0</v>
      </c>
      <c r="X68" s="321">
        <f t="shared" si="44"/>
        <v>0</v>
      </c>
      <c r="Y68" s="287">
        <f t="shared" si="44"/>
        <v>0</v>
      </c>
      <c r="Z68" s="287">
        <f t="shared" si="44"/>
        <v>0</v>
      </c>
      <c r="AA68" s="287">
        <f t="shared" si="44"/>
        <v>0</v>
      </c>
      <c r="AB68" s="287">
        <f t="shared" si="44"/>
        <v>0</v>
      </c>
      <c r="AC68" s="287">
        <f t="shared" si="44"/>
        <v>0</v>
      </c>
      <c r="AD68" s="321">
        <f t="shared" si="44"/>
        <v>0</v>
      </c>
      <c r="AE68" s="321">
        <f t="shared" si="44"/>
        <v>0</v>
      </c>
      <c r="AF68" s="287">
        <f t="shared" si="44"/>
        <v>0</v>
      </c>
      <c r="AG68" s="287">
        <f t="shared" si="44"/>
        <v>0</v>
      </c>
      <c r="AH68" s="287">
        <f t="shared" si="44"/>
        <v>0</v>
      </c>
      <c r="AI68" s="287">
        <f t="shared" si="44"/>
        <v>0</v>
      </c>
      <c r="AJ68" s="287">
        <f t="shared" si="44"/>
        <v>0</v>
      </c>
      <c r="AK68" s="117">
        <f>SUM(E68:AJ68)</f>
        <v>0</v>
      </c>
      <c r="AL68" s="82">
        <f>ROUNDUP(AY68*1.1,0)</f>
        <v>0</v>
      </c>
      <c r="AM68" s="82">
        <f>ROUNDUP(AZ68*1.1,0)</f>
        <v>154</v>
      </c>
      <c r="AN68" s="70"/>
      <c r="AO68" s="227">
        <v>0</v>
      </c>
      <c r="AP68" s="42">
        <f t="shared" si="40"/>
        <v>0</v>
      </c>
      <c r="AQ68" s="11" t="str">
        <f t="shared" si="5"/>
        <v>Ｌ３加工計画</v>
      </c>
      <c r="AR68" s="48">
        <f t="shared" si="2"/>
        <v>0</v>
      </c>
      <c r="AT68" s="248" t="s">
        <v>61</v>
      </c>
      <c r="AU68" s="60"/>
      <c r="AV68" s="60"/>
      <c r="AW68" s="60"/>
      <c r="AX68" s="60"/>
      <c r="AY68" s="12">
        <f>AY358</f>
        <v>0</v>
      </c>
      <c r="AZ68" s="12">
        <f>AZ358</f>
        <v>140</v>
      </c>
    </row>
    <row r="69" spans="1:56" ht="18.75" hidden="1" customHeight="1">
      <c r="A69" s="9">
        <v>0</v>
      </c>
      <c r="B69" s="384"/>
      <c r="C69" s="109" t="s">
        <v>20</v>
      </c>
      <c r="D69" s="109"/>
      <c r="E69" s="290"/>
      <c r="F69" s="321"/>
      <c r="G69" s="321"/>
      <c r="H69" s="321"/>
      <c r="I69" s="321"/>
      <c r="J69" s="321"/>
      <c r="K69" s="291"/>
      <c r="L69" s="291"/>
      <c r="M69" s="291"/>
      <c r="N69" s="291"/>
      <c r="O69" s="291"/>
      <c r="P69" s="321"/>
      <c r="Q69" s="321"/>
      <c r="R69" s="291"/>
      <c r="S69" s="291"/>
      <c r="T69" s="291"/>
      <c r="U69" s="291"/>
      <c r="V69" s="291"/>
      <c r="W69" s="321"/>
      <c r="X69" s="321"/>
      <c r="Y69" s="291"/>
      <c r="Z69" s="291"/>
      <c r="AA69" s="291"/>
      <c r="AB69" s="291"/>
      <c r="AC69" s="291"/>
      <c r="AD69" s="321"/>
      <c r="AE69" s="321"/>
      <c r="AF69" s="291"/>
      <c r="AG69" s="291"/>
      <c r="AH69" s="291"/>
      <c r="AI69" s="291"/>
      <c r="AJ69" s="291"/>
      <c r="AK69" s="104">
        <f>SUM(F69:AJ69)</f>
        <v>0</v>
      </c>
      <c r="AL69" s="112"/>
      <c r="AM69" s="112"/>
      <c r="AN69" s="70"/>
      <c r="AO69" s="227">
        <v>0</v>
      </c>
      <c r="AP69" s="42">
        <f t="shared" si="40"/>
        <v>0</v>
      </c>
      <c r="AQ69" s="19" t="str">
        <f t="shared" si="5"/>
        <v>組立計画</v>
      </c>
      <c r="AR69" s="49">
        <f t="shared" si="2"/>
        <v>0</v>
      </c>
      <c r="AT69" s="63" t="s">
        <v>62</v>
      </c>
      <c r="AU69" s="60"/>
      <c r="AV69" s="60"/>
      <c r="AW69" s="60"/>
      <c r="AX69" s="60"/>
    </row>
    <row r="70" spans="1:56" ht="18.75" hidden="1" customHeight="1">
      <c r="A70" s="9">
        <v>0</v>
      </c>
      <c r="B70" s="378"/>
      <c r="C70" s="113" t="s">
        <v>66</v>
      </c>
      <c r="D70" s="113"/>
      <c r="E70" s="293"/>
      <c r="F70" s="260"/>
      <c r="G70" s="260"/>
      <c r="H70" s="260"/>
      <c r="I70" s="260"/>
      <c r="J70" s="260"/>
      <c r="K70" s="301"/>
      <c r="L70" s="301"/>
      <c r="M70" s="301"/>
      <c r="N70" s="301"/>
      <c r="O70" s="301"/>
      <c r="P70" s="260"/>
      <c r="Q70" s="260"/>
      <c r="R70" s="301"/>
      <c r="S70" s="301"/>
      <c r="T70" s="301"/>
      <c r="U70" s="301"/>
      <c r="V70" s="301"/>
      <c r="W70" s="260"/>
      <c r="X70" s="260"/>
      <c r="Y70" s="301"/>
      <c r="Z70" s="301"/>
      <c r="AA70" s="301"/>
      <c r="AB70" s="301"/>
      <c r="AC70" s="301"/>
      <c r="AD70" s="260"/>
      <c r="AE70" s="260"/>
      <c r="AF70" s="301"/>
      <c r="AG70" s="301"/>
      <c r="AH70" s="301"/>
      <c r="AI70" s="301"/>
      <c r="AJ70" s="301"/>
      <c r="AK70" s="107">
        <f>SUM(F70:AJ70)</f>
        <v>0</v>
      </c>
      <c r="AL70" s="75"/>
      <c r="AM70" s="75"/>
      <c r="AN70" s="70"/>
      <c r="AO70" s="227">
        <v>0</v>
      </c>
      <c r="AP70" s="42">
        <f t="shared" si="40"/>
        <v>0</v>
      </c>
      <c r="AQ70" s="20" t="str">
        <f t="shared" si="5"/>
        <v>ＳＰ</v>
      </c>
      <c r="AR70" s="50">
        <f t="shared" si="2"/>
        <v>0</v>
      </c>
      <c r="AT70" s="63" t="s">
        <v>62</v>
      </c>
      <c r="AU70" s="60"/>
      <c r="AV70" s="60"/>
      <c r="AW70" s="60"/>
      <c r="AX70" s="60"/>
    </row>
    <row r="71" spans="1:56" ht="18.75" hidden="1" customHeight="1">
      <c r="A71" s="9">
        <v>0</v>
      </c>
      <c r="B71" s="326"/>
      <c r="C71" s="145" t="s">
        <v>21</v>
      </c>
      <c r="D71" s="145"/>
      <c r="E71" s="277"/>
      <c r="F71" s="396">
        <f t="shared" ref="F71:AJ71" si="45">SUM(M69:M70)</f>
        <v>0</v>
      </c>
      <c r="G71" s="396">
        <f t="shared" si="45"/>
        <v>0</v>
      </c>
      <c r="H71" s="396">
        <f t="shared" si="45"/>
        <v>0</v>
      </c>
      <c r="I71" s="396">
        <f t="shared" si="45"/>
        <v>0</v>
      </c>
      <c r="J71" s="396">
        <f t="shared" si="45"/>
        <v>0</v>
      </c>
      <c r="K71" s="298">
        <f t="shared" si="45"/>
        <v>0</v>
      </c>
      <c r="L71" s="298">
        <f t="shared" si="45"/>
        <v>0</v>
      </c>
      <c r="M71" s="298">
        <f t="shared" si="45"/>
        <v>0</v>
      </c>
      <c r="N71" s="298">
        <f t="shared" si="45"/>
        <v>0</v>
      </c>
      <c r="O71" s="298">
        <f t="shared" si="45"/>
        <v>0</v>
      </c>
      <c r="P71" s="396">
        <f t="shared" si="45"/>
        <v>0</v>
      </c>
      <c r="Q71" s="396">
        <f t="shared" si="45"/>
        <v>0</v>
      </c>
      <c r="R71" s="298">
        <f t="shared" si="45"/>
        <v>0</v>
      </c>
      <c r="S71" s="298">
        <f t="shared" si="45"/>
        <v>0</v>
      </c>
      <c r="T71" s="298">
        <f t="shared" si="45"/>
        <v>0</v>
      </c>
      <c r="U71" s="298">
        <f t="shared" si="45"/>
        <v>0</v>
      </c>
      <c r="V71" s="298">
        <f t="shared" si="45"/>
        <v>0</v>
      </c>
      <c r="W71" s="396">
        <f t="shared" si="45"/>
        <v>0</v>
      </c>
      <c r="X71" s="396">
        <f t="shared" si="45"/>
        <v>0</v>
      </c>
      <c r="Y71" s="298">
        <f t="shared" si="45"/>
        <v>0</v>
      </c>
      <c r="Z71" s="298">
        <f t="shared" si="45"/>
        <v>0</v>
      </c>
      <c r="AA71" s="298">
        <f t="shared" si="45"/>
        <v>0</v>
      </c>
      <c r="AB71" s="298">
        <f t="shared" si="45"/>
        <v>0</v>
      </c>
      <c r="AC71" s="298">
        <f t="shared" si="45"/>
        <v>0</v>
      </c>
      <c r="AD71" s="396">
        <f t="shared" si="45"/>
        <v>0</v>
      </c>
      <c r="AE71" s="396">
        <f t="shared" si="45"/>
        <v>0</v>
      </c>
      <c r="AF71" s="298">
        <f t="shared" si="45"/>
        <v>0</v>
      </c>
      <c r="AG71" s="298">
        <f t="shared" si="45"/>
        <v>0</v>
      </c>
      <c r="AH71" s="298">
        <f t="shared" si="45"/>
        <v>0</v>
      </c>
      <c r="AI71" s="298">
        <f t="shared" si="45"/>
        <v>0</v>
      </c>
      <c r="AJ71" s="298">
        <f t="shared" si="45"/>
        <v>0</v>
      </c>
      <c r="AK71" s="131">
        <f>SUM(F71:AJ71)</f>
        <v>0</v>
      </c>
      <c r="AL71" s="32"/>
      <c r="AM71" s="32"/>
      <c r="AN71" s="70"/>
      <c r="AO71" s="227">
        <v>0</v>
      </c>
      <c r="AP71" s="42">
        <f t="shared" si="40"/>
        <v>0</v>
      </c>
      <c r="AQ71" s="21" t="str">
        <f t="shared" si="5"/>
        <v>解体</v>
      </c>
      <c r="AR71" s="51">
        <f t="shared" si="2"/>
        <v>0</v>
      </c>
      <c r="AT71" s="246" t="s">
        <v>60</v>
      </c>
      <c r="AU71" s="60"/>
      <c r="AV71" s="60"/>
      <c r="AW71" s="60"/>
      <c r="AX71" s="60"/>
    </row>
    <row r="72" spans="1:56" ht="18.75" hidden="1" customHeight="1">
      <c r="A72" s="9">
        <v>0</v>
      </c>
      <c r="B72" s="379"/>
      <c r="C72" s="145" t="s">
        <v>22</v>
      </c>
      <c r="D72" s="145"/>
      <c r="E72" s="68"/>
      <c r="F72" s="260">
        <f t="shared" ref="F72:AJ72" si="46">E72+F68-F71</f>
        <v>0</v>
      </c>
      <c r="G72" s="260">
        <f t="shared" si="46"/>
        <v>0</v>
      </c>
      <c r="H72" s="260">
        <f t="shared" si="46"/>
        <v>0</v>
      </c>
      <c r="I72" s="260">
        <f t="shared" si="46"/>
        <v>0</v>
      </c>
      <c r="J72" s="260">
        <f t="shared" si="46"/>
        <v>0</v>
      </c>
      <c r="K72" s="181">
        <f t="shared" si="46"/>
        <v>0</v>
      </c>
      <c r="L72" s="181">
        <f t="shared" si="46"/>
        <v>0</v>
      </c>
      <c r="M72" s="181">
        <f t="shared" si="46"/>
        <v>0</v>
      </c>
      <c r="N72" s="181">
        <f t="shared" si="46"/>
        <v>0</v>
      </c>
      <c r="O72" s="181">
        <f t="shared" si="46"/>
        <v>0</v>
      </c>
      <c r="P72" s="260">
        <f t="shared" si="46"/>
        <v>0</v>
      </c>
      <c r="Q72" s="260">
        <f t="shared" si="46"/>
        <v>0</v>
      </c>
      <c r="R72" s="181">
        <f t="shared" si="46"/>
        <v>0</v>
      </c>
      <c r="S72" s="181">
        <f t="shared" si="46"/>
        <v>0</v>
      </c>
      <c r="T72" s="181">
        <f t="shared" si="46"/>
        <v>0</v>
      </c>
      <c r="U72" s="181">
        <f t="shared" si="46"/>
        <v>0</v>
      </c>
      <c r="V72" s="181">
        <f t="shared" si="46"/>
        <v>0</v>
      </c>
      <c r="W72" s="260">
        <f t="shared" si="46"/>
        <v>0</v>
      </c>
      <c r="X72" s="260">
        <f t="shared" si="46"/>
        <v>0</v>
      </c>
      <c r="Y72" s="181">
        <f t="shared" si="46"/>
        <v>0</v>
      </c>
      <c r="Z72" s="181">
        <f t="shared" si="46"/>
        <v>0</v>
      </c>
      <c r="AA72" s="181">
        <f t="shared" si="46"/>
        <v>0</v>
      </c>
      <c r="AB72" s="181">
        <f t="shared" si="46"/>
        <v>0</v>
      </c>
      <c r="AC72" s="181">
        <f t="shared" si="46"/>
        <v>0</v>
      </c>
      <c r="AD72" s="260">
        <f t="shared" si="46"/>
        <v>0</v>
      </c>
      <c r="AE72" s="260">
        <f t="shared" si="46"/>
        <v>0</v>
      </c>
      <c r="AF72" s="181">
        <f t="shared" si="46"/>
        <v>0</v>
      </c>
      <c r="AG72" s="181">
        <f t="shared" si="46"/>
        <v>0</v>
      </c>
      <c r="AH72" s="181">
        <f t="shared" si="46"/>
        <v>0</v>
      </c>
      <c r="AI72" s="181">
        <f t="shared" si="46"/>
        <v>0</v>
      </c>
      <c r="AJ72" s="181">
        <f t="shared" si="46"/>
        <v>0</v>
      </c>
      <c r="AK72" s="132"/>
      <c r="AL72" s="32"/>
      <c r="AM72" s="32"/>
      <c r="AN72" s="70"/>
      <c r="AO72" s="227"/>
      <c r="AP72" s="42">
        <f t="shared" si="40"/>
        <v>0</v>
      </c>
      <c r="AQ72" s="22" t="str">
        <f t="shared" si="5"/>
        <v>解体在庫</v>
      </c>
      <c r="AR72" s="52">
        <f t="shared" si="2"/>
        <v>0</v>
      </c>
      <c r="AT72" s="246" t="s">
        <v>60</v>
      </c>
      <c r="AU72" s="60"/>
      <c r="AV72" s="60"/>
      <c r="AW72" s="60"/>
      <c r="AX72" s="60"/>
    </row>
    <row r="73" spans="1:56" ht="19.5" hidden="1" customHeight="1" thickBot="1">
      <c r="A73" s="9">
        <v>0</v>
      </c>
      <c r="B73" s="380"/>
      <c r="C73" s="34" t="s">
        <v>23</v>
      </c>
      <c r="D73" s="34"/>
      <c r="E73" s="297"/>
      <c r="F73" s="395">
        <f t="shared" ref="F73:AJ73" si="47">E73+F68-F69-F70</f>
        <v>0</v>
      </c>
      <c r="G73" s="395">
        <f t="shared" si="47"/>
        <v>0</v>
      </c>
      <c r="H73" s="395">
        <f t="shared" si="47"/>
        <v>0</v>
      </c>
      <c r="I73" s="395">
        <f t="shared" si="47"/>
        <v>0</v>
      </c>
      <c r="J73" s="395">
        <f t="shared" si="47"/>
        <v>0</v>
      </c>
      <c r="K73" s="220">
        <f t="shared" si="47"/>
        <v>0</v>
      </c>
      <c r="L73" s="220">
        <f t="shared" si="47"/>
        <v>0</v>
      </c>
      <c r="M73" s="220">
        <f t="shared" si="47"/>
        <v>0</v>
      </c>
      <c r="N73" s="220">
        <f t="shared" si="47"/>
        <v>0</v>
      </c>
      <c r="O73" s="220">
        <f t="shared" si="47"/>
        <v>0</v>
      </c>
      <c r="P73" s="395">
        <f t="shared" si="47"/>
        <v>0</v>
      </c>
      <c r="Q73" s="395">
        <f t="shared" si="47"/>
        <v>0</v>
      </c>
      <c r="R73" s="220">
        <f t="shared" si="47"/>
        <v>0</v>
      </c>
      <c r="S73" s="220">
        <f t="shared" si="47"/>
        <v>0</v>
      </c>
      <c r="T73" s="220">
        <f t="shared" si="47"/>
        <v>0</v>
      </c>
      <c r="U73" s="220">
        <f t="shared" si="47"/>
        <v>0</v>
      </c>
      <c r="V73" s="220">
        <f t="shared" si="47"/>
        <v>0</v>
      </c>
      <c r="W73" s="395">
        <f t="shared" si="47"/>
        <v>0</v>
      </c>
      <c r="X73" s="395">
        <f t="shared" si="47"/>
        <v>0</v>
      </c>
      <c r="Y73" s="220">
        <f t="shared" si="47"/>
        <v>0</v>
      </c>
      <c r="Z73" s="220">
        <f t="shared" si="47"/>
        <v>0</v>
      </c>
      <c r="AA73" s="220">
        <f t="shared" si="47"/>
        <v>0</v>
      </c>
      <c r="AB73" s="220">
        <f t="shared" si="47"/>
        <v>0</v>
      </c>
      <c r="AC73" s="220">
        <f t="shared" si="47"/>
        <v>0</v>
      </c>
      <c r="AD73" s="395">
        <f t="shared" si="47"/>
        <v>0</v>
      </c>
      <c r="AE73" s="395">
        <f t="shared" si="47"/>
        <v>0</v>
      </c>
      <c r="AF73" s="220">
        <f t="shared" si="47"/>
        <v>0</v>
      </c>
      <c r="AG73" s="220">
        <f t="shared" si="47"/>
        <v>0</v>
      </c>
      <c r="AH73" s="220">
        <f t="shared" si="47"/>
        <v>0</v>
      </c>
      <c r="AI73" s="220">
        <f t="shared" si="47"/>
        <v>0</v>
      </c>
      <c r="AJ73" s="220">
        <f t="shared" si="47"/>
        <v>0</v>
      </c>
      <c r="AK73" s="222">
        <f>AJ73</f>
        <v>0</v>
      </c>
      <c r="AL73" s="32"/>
      <c r="AM73" s="32"/>
      <c r="AN73" s="488">
        <f>AK73-AL69</f>
        <v>0</v>
      </c>
      <c r="AO73" s="227">
        <v>0</v>
      </c>
      <c r="AP73" s="53">
        <f t="shared" si="40"/>
        <v>0</v>
      </c>
      <c r="AQ73" s="24" t="str">
        <f t="shared" si="5"/>
        <v>完成品在庫</v>
      </c>
      <c r="AR73" s="54">
        <f t="shared" ref="AR73:AR136" si="48">AK73</f>
        <v>0</v>
      </c>
      <c r="AT73" s="246" t="s">
        <v>60</v>
      </c>
      <c r="AU73" s="60"/>
      <c r="AV73" s="60"/>
      <c r="AW73" s="60"/>
      <c r="AX73" s="60"/>
      <c r="BD73" s="250">
        <f>MIN(F73:AJ73)</f>
        <v>0</v>
      </c>
    </row>
    <row r="74" spans="1:56" ht="19.5" hidden="1" customHeight="1">
      <c r="A74" s="9">
        <v>1</v>
      </c>
      <c r="B74" s="385"/>
      <c r="C74" s="101" t="s">
        <v>12</v>
      </c>
      <c r="D74" s="101"/>
      <c r="E74" s="88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I74" s="263"/>
      <c r="AJ74" s="263"/>
      <c r="AK74" s="98">
        <f>SUM(F74:AJ74)</f>
        <v>0</v>
      </c>
      <c r="AL74" s="96">
        <f>ROUNDUP(AL81/0.92,0)</f>
        <v>0</v>
      </c>
      <c r="AM74" s="96">
        <f>ROUNDUP(AM81/0.92,0)</f>
        <v>0</v>
      </c>
      <c r="AN74" s="70"/>
      <c r="AO74" s="227">
        <v>0</v>
      </c>
      <c r="AP74" s="40">
        <f>B74</f>
        <v>0</v>
      </c>
      <c r="AQ74" s="29" t="str">
        <f t="shared" ref="AQ74:AQ137" si="49">C74</f>
        <v>素材納入計画</v>
      </c>
      <c r="AR74" s="41">
        <f t="shared" si="48"/>
        <v>0</v>
      </c>
      <c r="AT74" s="247" t="s">
        <v>59</v>
      </c>
      <c r="AU74" s="60"/>
      <c r="AV74" s="60"/>
      <c r="AW74" s="60"/>
      <c r="AX74" s="60"/>
    </row>
    <row r="75" spans="1:56" ht="19.5" hidden="1" customHeight="1">
      <c r="A75" s="9">
        <v>1</v>
      </c>
      <c r="B75" s="326"/>
      <c r="C75" s="145" t="s">
        <v>125</v>
      </c>
      <c r="D75" s="154"/>
      <c r="E75" s="35"/>
      <c r="F75" s="256">
        <f t="shared" ref="F75:AJ75" si="50">E75+F74-F76</f>
        <v>0</v>
      </c>
      <c r="G75" s="256">
        <f t="shared" si="50"/>
        <v>0</v>
      </c>
      <c r="H75" s="256">
        <f t="shared" si="50"/>
        <v>0</v>
      </c>
      <c r="I75" s="256">
        <f t="shared" si="50"/>
        <v>0</v>
      </c>
      <c r="J75" s="256">
        <f t="shared" si="50"/>
        <v>0</v>
      </c>
      <c r="K75" s="256">
        <f t="shared" si="50"/>
        <v>0</v>
      </c>
      <c r="L75" s="256">
        <f t="shared" si="50"/>
        <v>0</v>
      </c>
      <c r="M75" s="256">
        <f t="shared" si="50"/>
        <v>0</v>
      </c>
      <c r="N75" s="256">
        <f t="shared" si="50"/>
        <v>0</v>
      </c>
      <c r="O75" s="256">
        <f t="shared" si="50"/>
        <v>0</v>
      </c>
      <c r="P75" s="256">
        <f t="shared" si="50"/>
        <v>0</v>
      </c>
      <c r="Q75" s="256">
        <f t="shared" si="50"/>
        <v>0</v>
      </c>
      <c r="R75" s="256">
        <f t="shared" si="50"/>
        <v>0</v>
      </c>
      <c r="S75" s="256">
        <f t="shared" si="50"/>
        <v>0</v>
      </c>
      <c r="T75" s="256">
        <f t="shared" si="50"/>
        <v>0</v>
      </c>
      <c r="U75" s="256">
        <f t="shared" si="50"/>
        <v>0</v>
      </c>
      <c r="V75" s="256">
        <f t="shared" si="50"/>
        <v>0</v>
      </c>
      <c r="W75" s="256">
        <f t="shared" si="50"/>
        <v>0</v>
      </c>
      <c r="X75" s="256">
        <f t="shared" si="50"/>
        <v>0</v>
      </c>
      <c r="Y75" s="256">
        <f t="shared" si="50"/>
        <v>0</v>
      </c>
      <c r="Z75" s="256">
        <f t="shared" si="50"/>
        <v>0</v>
      </c>
      <c r="AA75" s="256">
        <f t="shared" si="50"/>
        <v>0</v>
      </c>
      <c r="AB75" s="256">
        <f t="shared" si="50"/>
        <v>0</v>
      </c>
      <c r="AC75" s="256">
        <f t="shared" si="50"/>
        <v>0</v>
      </c>
      <c r="AD75" s="256">
        <f t="shared" si="50"/>
        <v>0</v>
      </c>
      <c r="AE75" s="256">
        <f t="shared" si="50"/>
        <v>0</v>
      </c>
      <c r="AF75" s="256">
        <f t="shared" si="50"/>
        <v>0</v>
      </c>
      <c r="AG75" s="256">
        <f t="shared" si="50"/>
        <v>0</v>
      </c>
      <c r="AH75" s="256">
        <f t="shared" si="50"/>
        <v>0</v>
      </c>
      <c r="AI75" s="256">
        <f t="shared" si="50"/>
        <v>0</v>
      </c>
      <c r="AJ75" s="256">
        <f t="shared" si="50"/>
        <v>0</v>
      </c>
      <c r="AK75" s="169">
        <f>AJ75</f>
        <v>0</v>
      </c>
      <c r="AL75" s="32"/>
      <c r="AM75" s="32"/>
      <c r="AN75" s="70"/>
      <c r="AO75" s="227">
        <v>0</v>
      </c>
      <c r="AP75" s="42">
        <f t="shared" ref="AP75:AP86" si="51">AP74</f>
        <v>0</v>
      </c>
      <c r="AQ75" s="14" t="str">
        <f t="shared" si="49"/>
        <v>素材在庫計画</v>
      </c>
      <c r="AR75" s="43">
        <f t="shared" si="48"/>
        <v>0</v>
      </c>
      <c r="AT75" s="246" t="s">
        <v>60</v>
      </c>
      <c r="AU75" s="60"/>
      <c r="AV75" s="60"/>
      <c r="AW75" s="60"/>
      <c r="AX75" s="60"/>
    </row>
    <row r="76" spans="1:56" ht="18.75" hidden="1" customHeight="1">
      <c r="A76" s="9">
        <v>1</v>
      </c>
      <c r="B76" s="378"/>
      <c r="C76" s="135" t="s">
        <v>14</v>
      </c>
      <c r="D76" s="135"/>
      <c r="E76" s="90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  <c r="AD76" s="255"/>
      <c r="AE76" s="255"/>
      <c r="AF76" s="255"/>
      <c r="AG76" s="255"/>
      <c r="AH76" s="255"/>
      <c r="AI76" s="255"/>
      <c r="AJ76" s="255"/>
      <c r="AK76" s="117">
        <f>SUM(E76:AJ76)</f>
        <v>0</v>
      </c>
      <c r="AL76" s="123"/>
      <c r="AM76" s="123"/>
      <c r="AN76" s="70"/>
      <c r="AO76" s="227">
        <v>0</v>
      </c>
      <c r="AP76" s="42">
        <f t="shared" si="51"/>
        <v>0</v>
      </c>
      <c r="AQ76" s="16" t="str">
        <f t="shared" si="49"/>
        <v>圧検加工計画</v>
      </c>
      <c r="AR76" s="44">
        <f t="shared" si="48"/>
        <v>0</v>
      </c>
      <c r="AT76" s="248" t="s">
        <v>61</v>
      </c>
      <c r="AU76" s="60"/>
      <c r="AV76" s="60"/>
      <c r="AW76" s="60"/>
      <c r="AX76" s="60"/>
    </row>
    <row r="77" spans="1:56" ht="18.75" hidden="1" customHeight="1">
      <c r="A77" s="9">
        <v>0</v>
      </c>
      <c r="B77" s="378"/>
      <c r="C77" s="146" t="s">
        <v>15</v>
      </c>
      <c r="D77" s="147">
        <v>0.08</v>
      </c>
      <c r="E77" s="80"/>
      <c r="F77" s="257">
        <f t="shared" ref="F77:AJ77" si="52">ROUND(F76*$D77,0)</f>
        <v>0</v>
      </c>
      <c r="G77" s="257">
        <f t="shared" si="52"/>
        <v>0</v>
      </c>
      <c r="H77" s="257">
        <f t="shared" si="52"/>
        <v>0</v>
      </c>
      <c r="I77" s="257">
        <f t="shared" si="52"/>
        <v>0</v>
      </c>
      <c r="J77" s="257">
        <f t="shared" si="52"/>
        <v>0</v>
      </c>
      <c r="K77" s="257">
        <f t="shared" si="52"/>
        <v>0</v>
      </c>
      <c r="L77" s="257">
        <f t="shared" si="52"/>
        <v>0</v>
      </c>
      <c r="M77" s="257">
        <f t="shared" si="52"/>
        <v>0</v>
      </c>
      <c r="N77" s="257">
        <f t="shared" si="52"/>
        <v>0</v>
      </c>
      <c r="O77" s="257">
        <f t="shared" si="52"/>
        <v>0</v>
      </c>
      <c r="P77" s="257">
        <f t="shared" si="52"/>
        <v>0</v>
      </c>
      <c r="Q77" s="257">
        <f t="shared" si="52"/>
        <v>0</v>
      </c>
      <c r="R77" s="257">
        <f t="shared" si="52"/>
        <v>0</v>
      </c>
      <c r="S77" s="257">
        <f t="shared" si="52"/>
        <v>0</v>
      </c>
      <c r="T77" s="257">
        <f t="shared" si="52"/>
        <v>0</v>
      </c>
      <c r="U77" s="257">
        <f t="shared" si="52"/>
        <v>0</v>
      </c>
      <c r="V77" s="257">
        <f t="shared" si="52"/>
        <v>0</v>
      </c>
      <c r="W77" s="257">
        <f t="shared" si="52"/>
        <v>0</v>
      </c>
      <c r="X77" s="257">
        <f t="shared" si="52"/>
        <v>0</v>
      </c>
      <c r="Y77" s="257">
        <f t="shared" si="52"/>
        <v>0</v>
      </c>
      <c r="Z77" s="257">
        <f t="shared" si="52"/>
        <v>0</v>
      </c>
      <c r="AA77" s="257">
        <f t="shared" si="52"/>
        <v>0</v>
      </c>
      <c r="AB77" s="257">
        <f t="shared" si="52"/>
        <v>0</v>
      </c>
      <c r="AC77" s="257">
        <f t="shared" si="52"/>
        <v>0</v>
      </c>
      <c r="AD77" s="257">
        <f t="shared" si="52"/>
        <v>0</v>
      </c>
      <c r="AE77" s="257">
        <f t="shared" si="52"/>
        <v>0</v>
      </c>
      <c r="AF77" s="257">
        <f t="shared" si="52"/>
        <v>0</v>
      </c>
      <c r="AG77" s="257">
        <f t="shared" si="52"/>
        <v>0</v>
      </c>
      <c r="AH77" s="257">
        <f t="shared" si="52"/>
        <v>0</v>
      </c>
      <c r="AI77" s="257">
        <f t="shared" si="52"/>
        <v>0</v>
      </c>
      <c r="AJ77" s="257">
        <f t="shared" si="52"/>
        <v>0</v>
      </c>
      <c r="AK77" s="128">
        <f>SUM(F77:AJ77)</f>
        <v>0</v>
      </c>
      <c r="AL77" s="32"/>
      <c r="AM77" s="32"/>
      <c r="AN77" s="70"/>
      <c r="AO77" s="227">
        <v>0</v>
      </c>
      <c r="AP77" s="42">
        <f t="shared" si="51"/>
        <v>0</v>
      </c>
      <c r="AQ77" s="17" t="str">
        <f t="shared" si="49"/>
        <v>一次漏れ数</v>
      </c>
      <c r="AR77" s="45">
        <f t="shared" si="48"/>
        <v>0</v>
      </c>
      <c r="AT77" s="246" t="s">
        <v>60</v>
      </c>
      <c r="AU77" s="60"/>
      <c r="AV77" s="60"/>
      <c r="AW77" s="60"/>
      <c r="AX77" s="60"/>
    </row>
    <row r="78" spans="1:56" ht="18.75" hidden="1" customHeight="1">
      <c r="A78" s="9">
        <v>0</v>
      </c>
      <c r="B78" s="378"/>
      <c r="C78" s="148" t="s">
        <v>16</v>
      </c>
      <c r="D78" s="149"/>
      <c r="E78" s="66"/>
      <c r="F78" s="255">
        <f t="shared" ref="F78:AJ78" si="53">E78+F77-F79</f>
        <v>0</v>
      </c>
      <c r="G78" s="255">
        <f t="shared" si="53"/>
        <v>0</v>
      </c>
      <c r="H78" s="255">
        <f t="shared" si="53"/>
        <v>0</v>
      </c>
      <c r="I78" s="255">
        <f t="shared" si="53"/>
        <v>0</v>
      </c>
      <c r="J78" s="255">
        <f t="shared" si="53"/>
        <v>0</v>
      </c>
      <c r="K78" s="255">
        <f t="shared" si="53"/>
        <v>0</v>
      </c>
      <c r="L78" s="255">
        <f t="shared" si="53"/>
        <v>0</v>
      </c>
      <c r="M78" s="255">
        <f t="shared" si="53"/>
        <v>0</v>
      </c>
      <c r="N78" s="255">
        <f t="shared" si="53"/>
        <v>0</v>
      </c>
      <c r="O78" s="255">
        <f t="shared" si="53"/>
        <v>0</v>
      </c>
      <c r="P78" s="255">
        <f t="shared" si="53"/>
        <v>0</v>
      </c>
      <c r="Q78" s="255">
        <f t="shared" si="53"/>
        <v>0</v>
      </c>
      <c r="R78" s="255">
        <f t="shared" si="53"/>
        <v>0</v>
      </c>
      <c r="S78" s="255">
        <f t="shared" si="53"/>
        <v>0</v>
      </c>
      <c r="T78" s="255">
        <f t="shared" si="53"/>
        <v>0</v>
      </c>
      <c r="U78" s="255">
        <f t="shared" si="53"/>
        <v>0</v>
      </c>
      <c r="V78" s="255">
        <f t="shared" si="53"/>
        <v>0</v>
      </c>
      <c r="W78" s="255">
        <f t="shared" si="53"/>
        <v>0</v>
      </c>
      <c r="X78" s="255">
        <f t="shared" si="53"/>
        <v>0</v>
      </c>
      <c r="Y78" s="255">
        <f t="shared" si="53"/>
        <v>0</v>
      </c>
      <c r="Z78" s="255">
        <f t="shared" si="53"/>
        <v>0</v>
      </c>
      <c r="AA78" s="255">
        <f t="shared" si="53"/>
        <v>0</v>
      </c>
      <c r="AB78" s="255">
        <f t="shared" si="53"/>
        <v>0</v>
      </c>
      <c r="AC78" s="255">
        <f t="shared" si="53"/>
        <v>0</v>
      </c>
      <c r="AD78" s="255">
        <f t="shared" si="53"/>
        <v>0</v>
      </c>
      <c r="AE78" s="255">
        <f t="shared" si="53"/>
        <v>0</v>
      </c>
      <c r="AF78" s="255">
        <f t="shared" si="53"/>
        <v>0</v>
      </c>
      <c r="AG78" s="255">
        <f t="shared" si="53"/>
        <v>0</v>
      </c>
      <c r="AH78" s="255">
        <f t="shared" si="53"/>
        <v>0</v>
      </c>
      <c r="AI78" s="255">
        <f t="shared" si="53"/>
        <v>0</v>
      </c>
      <c r="AJ78" s="255">
        <f t="shared" si="53"/>
        <v>0</v>
      </c>
      <c r="AK78" s="129">
        <f>AJ78</f>
        <v>0</v>
      </c>
      <c r="AL78" s="32"/>
      <c r="AM78" s="32"/>
      <c r="AN78" s="70"/>
      <c r="AO78" s="227">
        <v>0</v>
      </c>
      <c r="AP78" s="42">
        <f t="shared" si="51"/>
        <v>0</v>
      </c>
      <c r="AQ78" s="18" t="str">
        <f t="shared" si="49"/>
        <v>一次漏れ在庫</v>
      </c>
      <c r="AR78" s="46">
        <f t="shared" si="48"/>
        <v>0</v>
      </c>
      <c r="AT78" s="246" t="s">
        <v>60</v>
      </c>
      <c r="AU78" s="61"/>
      <c r="AV78" s="61"/>
      <c r="AW78" s="61"/>
      <c r="AX78" s="61"/>
    </row>
    <row r="79" spans="1:56" ht="18.75" hidden="1" customHeight="1">
      <c r="A79" s="9">
        <v>0</v>
      </c>
      <c r="B79" s="378"/>
      <c r="C79" s="148" t="s">
        <v>17</v>
      </c>
      <c r="D79" s="149"/>
      <c r="E79" s="80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/>
      <c r="AK79" s="129">
        <f>SUM(F79:AJ79)</f>
        <v>0</v>
      </c>
      <c r="AL79" s="32"/>
      <c r="AM79" s="32"/>
      <c r="AN79" s="70"/>
      <c r="AO79" s="227">
        <v>0</v>
      </c>
      <c r="AP79" s="42">
        <f t="shared" si="51"/>
        <v>0</v>
      </c>
      <c r="AQ79" s="18" t="str">
        <f t="shared" si="49"/>
        <v>二次圧検計画</v>
      </c>
      <c r="AR79" s="46">
        <f t="shared" si="48"/>
        <v>0</v>
      </c>
      <c r="AT79" s="246" t="s">
        <v>60</v>
      </c>
      <c r="AU79" s="61"/>
      <c r="AV79" s="61"/>
      <c r="AW79" s="61"/>
      <c r="AX79" s="61"/>
    </row>
    <row r="80" spans="1:56" ht="18.75" hidden="1" customHeight="1">
      <c r="A80" s="9">
        <v>0</v>
      </c>
      <c r="B80" s="378"/>
      <c r="C80" s="150" t="s">
        <v>18</v>
      </c>
      <c r="D80" s="151">
        <v>0.5</v>
      </c>
      <c r="E80" s="81"/>
      <c r="F80" s="258">
        <f t="shared" ref="F80:AJ80" si="54">ROUND(F79*$D80,0)</f>
        <v>0</v>
      </c>
      <c r="G80" s="258">
        <f t="shared" si="54"/>
        <v>0</v>
      </c>
      <c r="H80" s="258">
        <f t="shared" si="54"/>
        <v>0</v>
      </c>
      <c r="I80" s="258">
        <f t="shared" si="54"/>
        <v>0</v>
      </c>
      <c r="J80" s="258">
        <f t="shared" si="54"/>
        <v>0</v>
      </c>
      <c r="K80" s="258">
        <f t="shared" si="54"/>
        <v>0</v>
      </c>
      <c r="L80" s="258">
        <f t="shared" si="54"/>
        <v>0</v>
      </c>
      <c r="M80" s="258">
        <f t="shared" si="54"/>
        <v>0</v>
      </c>
      <c r="N80" s="258">
        <f t="shared" si="54"/>
        <v>0</v>
      </c>
      <c r="O80" s="258">
        <f t="shared" si="54"/>
        <v>0</v>
      </c>
      <c r="P80" s="258">
        <f t="shared" si="54"/>
        <v>0</v>
      </c>
      <c r="Q80" s="258">
        <f t="shared" si="54"/>
        <v>0</v>
      </c>
      <c r="R80" s="258">
        <f t="shared" si="54"/>
        <v>0</v>
      </c>
      <c r="S80" s="258">
        <f t="shared" si="54"/>
        <v>0</v>
      </c>
      <c r="T80" s="258">
        <f t="shared" si="54"/>
        <v>0</v>
      </c>
      <c r="U80" s="258">
        <f t="shared" si="54"/>
        <v>0</v>
      </c>
      <c r="V80" s="258">
        <f t="shared" si="54"/>
        <v>0</v>
      </c>
      <c r="W80" s="258">
        <f t="shared" si="54"/>
        <v>0</v>
      </c>
      <c r="X80" s="258">
        <f t="shared" si="54"/>
        <v>0</v>
      </c>
      <c r="Y80" s="258">
        <f t="shared" si="54"/>
        <v>0</v>
      </c>
      <c r="Z80" s="258">
        <f t="shared" si="54"/>
        <v>0</v>
      </c>
      <c r="AA80" s="258">
        <f t="shared" si="54"/>
        <v>0</v>
      </c>
      <c r="AB80" s="258">
        <f t="shared" si="54"/>
        <v>0</v>
      </c>
      <c r="AC80" s="258">
        <f t="shared" si="54"/>
        <v>0</v>
      </c>
      <c r="AD80" s="258">
        <f t="shared" si="54"/>
        <v>0</v>
      </c>
      <c r="AE80" s="258">
        <f t="shared" si="54"/>
        <v>0</v>
      </c>
      <c r="AF80" s="258">
        <f t="shared" si="54"/>
        <v>0</v>
      </c>
      <c r="AG80" s="258">
        <f t="shared" si="54"/>
        <v>0</v>
      </c>
      <c r="AH80" s="258">
        <f t="shared" si="54"/>
        <v>0</v>
      </c>
      <c r="AI80" s="258">
        <f t="shared" si="54"/>
        <v>0</v>
      </c>
      <c r="AJ80" s="258">
        <f t="shared" si="54"/>
        <v>0</v>
      </c>
      <c r="AK80" s="130">
        <f>SUM(F80:AJ80)</f>
        <v>0</v>
      </c>
      <c r="AL80" s="32"/>
      <c r="AM80" s="32"/>
      <c r="AN80" s="70"/>
      <c r="AO80" s="227">
        <v>0</v>
      </c>
      <c r="AP80" s="42">
        <f t="shared" si="51"/>
        <v>0</v>
      </c>
      <c r="AQ80" s="14" t="str">
        <f t="shared" si="49"/>
        <v>二次漏れ数（廃却）</v>
      </c>
      <c r="AR80" s="47">
        <f t="shared" si="48"/>
        <v>0</v>
      </c>
      <c r="AT80" s="246" t="s">
        <v>60</v>
      </c>
      <c r="AU80" s="61"/>
      <c r="AV80" s="61"/>
      <c r="AW80" s="61"/>
      <c r="AX80" s="61"/>
    </row>
    <row r="81" spans="1:56" ht="18.75" hidden="1" customHeight="1">
      <c r="A81" s="9">
        <v>1</v>
      </c>
      <c r="B81" s="378"/>
      <c r="C81" s="135" t="s">
        <v>19</v>
      </c>
      <c r="D81" s="136">
        <f>1-D77</f>
        <v>0.92</v>
      </c>
      <c r="E81" s="90"/>
      <c r="F81" s="255">
        <f t="shared" ref="F81:AJ81" si="55">(F76-F77)+(F79-F80)</f>
        <v>0</v>
      </c>
      <c r="G81" s="255">
        <f t="shared" si="55"/>
        <v>0</v>
      </c>
      <c r="H81" s="255">
        <f t="shared" si="55"/>
        <v>0</v>
      </c>
      <c r="I81" s="255">
        <f t="shared" si="55"/>
        <v>0</v>
      </c>
      <c r="J81" s="255">
        <f t="shared" si="55"/>
        <v>0</v>
      </c>
      <c r="K81" s="255">
        <f t="shared" si="55"/>
        <v>0</v>
      </c>
      <c r="L81" s="255">
        <f t="shared" si="55"/>
        <v>0</v>
      </c>
      <c r="M81" s="255">
        <f t="shared" si="55"/>
        <v>0</v>
      </c>
      <c r="N81" s="255">
        <f t="shared" si="55"/>
        <v>0</v>
      </c>
      <c r="O81" s="255">
        <f t="shared" si="55"/>
        <v>0</v>
      </c>
      <c r="P81" s="255">
        <f t="shared" si="55"/>
        <v>0</v>
      </c>
      <c r="Q81" s="255">
        <f t="shared" si="55"/>
        <v>0</v>
      </c>
      <c r="R81" s="255">
        <f t="shared" si="55"/>
        <v>0</v>
      </c>
      <c r="S81" s="255">
        <f t="shared" si="55"/>
        <v>0</v>
      </c>
      <c r="T81" s="255">
        <f t="shared" si="55"/>
        <v>0</v>
      </c>
      <c r="U81" s="255">
        <f t="shared" si="55"/>
        <v>0</v>
      </c>
      <c r="V81" s="255">
        <f t="shared" si="55"/>
        <v>0</v>
      </c>
      <c r="W81" s="255">
        <f t="shared" si="55"/>
        <v>0</v>
      </c>
      <c r="X81" s="255">
        <f t="shared" si="55"/>
        <v>0</v>
      </c>
      <c r="Y81" s="255">
        <f t="shared" si="55"/>
        <v>0</v>
      </c>
      <c r="Z81" s="255">
        <f t="shared" si="55"/>
        <v>0</v>
      </c>
      <c r="AA81" s="255">
        <f t="shared" si="55"/>
        <v>0</v>
      </c>
      <c r="AB81" s="255">
        <f t="shared" si="55"/>
        <v>0</v>
      </c>
      <c r="AC81" s="255">
        <f t="shared" si="55"/>
        <v>0</v>
      </c>
      <c r="AD81" s="255">
        <f t="shared" si="55"/>
        <v>0</v>
      </c>
      <c r="AE81" s="255">
        <f t="shared" si="55"/>
        <v>0</v>
      </c>
      <c r="AF81" s="255">
        <f t="shared" si="55"/>
        <v>0</v>
      </c>
      <c r="AG81" s="255">
        <f t="shared" si="55"/>
        <v>0</v>
      </c>
      <c r="AH81" s="255">
        <f t="shared" si="55"/>
        <v>0</v>
      </c>
      <c r="AI81" s="255">
        <f t="shared" si="55"/>
        <v>0</v>
      </c>
      <c r="AJ81" s="255">
        <f t="shared" si="55"/>
        <v>0</v>
      </c>
      <c r="AK81" s="117">
        <f>SUM(E81:AJ81)</f>
        <v>0</v>
      </c>
      <c r="AL81" s="82">
        <f>ROUNDUP(AY81*1.2,0)</f>
        <v>0</v>
      </c>
      <c r="AM81" s="82">
        <f>ROUNDUP(AZ81*1.2,0)</f>
        <v>0</v>
      </c>
      <c r="AN81" s="70"/>
      <c r="AO81" s="227">
        <v>0</v>
      </c>
      <c r="AP81" s="42">
        <f t="shared" si="51"/>
        <v>0</v>
      </c>
      <c r="AQ81" s="11" t="str">
        <f t="shared" si="49"/>
        <v>Ｌ３加工計画</v>
      </c>
      <c r="AR81" s="48">
        <f t="shared" si="48"/>
        <v>0</v>
      </c>
      <c r="AT81" s="248" t="s">
        <v>61</v>
      </c>
      <c r="AU81" s="61"/>
      <c r="AV81" s="61"/>
      <c r="AW81" s="61"/>
      <c r="AX81" s="61"/>
      <c r="AY81" s="12">
        <f>AY359</f>
        <v>0</v>
      </c>
      <c r="AZ81" s="12">
        <f>AZ359</f>
        <v>0</v>
      </c>
    </row>
    <row r="82" spans="1:56" ht="18.75" hidden="1" customHeight="1">
      <c r="A82" s="9">
        <v>1</v>
      </c>
      <c r="B82" s="384"/>
      <c r="C82" s="109" t="s">
        <v>20</v>
      </c>
      <c r="D82" s="109"/>
      <c r="E82" s="7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104">
        <f>SUM(F82:AJ82)</f>
        <v>0</v>
      </c>
      <c r="AL82" s="112"/>
      <c r="AM82" s="112"/>
      <c r="AN82" s="70"/>
      <c r="AO82" s="227">
        <v>0</v>
      </c>
      <c r="AP82" s="42">
        <f t="shared" si="51"/>
        <v>0</v>
      </c>
      <c r="AQ82" s="19" t="str">
        <f t="shared" si="49"/>
        <v>組立計画</v>
      </c>
      <c r="AR82" s="49">
        <f t="shared" si="48"/>
        <v>0</v>
      </c>
      <c r="AT82" s="63" t="s">
        <v>62</v>
      </c>
      <c r="AU82" s="61"/>
      <c r="AV82" s="61"/>
      <c r="AW82" s="61"/>
      <c r="AX82" s="61"/>
    </row>
    <row r="83" spans="1:56" ht="18.75" hidden="1" customHeight="1">
      <c r="A83" s="9">
        <v>1</v>
      </c>
      <c r="B83" s="378"/>
      <c r="C83" s="111" t="s">
        <v>66</v>
      </c>
      <c r="D83" s="111"/>
      <c r="E83" s="74"/>
      <c r="F83" s="319"/>
      <c r="G83" s="319"/>
      <c r="H83" s="319"/>
      <c r="I83" s="319"/>
      <c r="J83" s="319"/>
      <c r="K83" s="319"/>
      <c r="L83" s="319"/>
      <c r="M83" s="319"/>
      <c r="N83" s="319"/>
      <c r="O83" s="319"/>
      <c r="P83" s="319"/>
      <c r="Q83" s="319"/>
      <c r="R83" s="319"/>
      <c r="S83" s="319"/>
      <c r="T83" s="319"/>
      <c r="U83" s="319"/>
      <c r="V83" s="319"/>
      <c r="W83" s="319"/>
      <c r="X83" s="319"/>
      <c r="Y83" s="319"/>
      <c r="Z83" s="319"/>
      <c r="AA83" s="319"/>
      <c r="AB83" s="319"/>
      <c r="AC83" s="319"/>
      <c r="AD83" s="319"/>
      <c r="AE83" s="319"/>
      <c r="AF83" s="319"/>
      <c r="AG83" s="319"/>
      <c r="AH83" s="319"/>
      <c r="AI83" s="319"/>
      <c r="AJ83" s="319"/>
      <c r="AK83" s="107">
        <f>SUM(F83:AJ83)</f>
        <v>0</v>
      </c>
      <c r="AL83" s="75"/>
      <c r="AM83" s="75"/>
      <c r="AN83" s="70"/>
      <c r="AO83" s="227">
        <v>0</v>
      </c>
      <c r="AP83" s="42">
        <f t="shared" si="51"/>
        <v>0</v>
      </c>
      <c r="AQ83" s="20" t="str">
        <f t="shared" si="49"/>
        <v>ＳＰ</v>
      </c>
      <c r="AR83" s="50">
        <f t="shared" si="48"/>
        <v>0</v>
      </c>
      <c r="AT83" s="63" t="s">
        <v>62</v>
      </c>
      <c r="AU83" s="61"/>
      <c r="AV83" s="61"/>
      <c r="AW83" s="61"/>
      <c r="AX83" s="61"/>
    </row>
    <row r="84" spans="1:56" ht="18.75" hidden="1" customHeight="1">
      <c r="A84" s="9">
        <v>1</v>
      </c>
      <c r="B84" s="326"/>
      <c r="C84" s="152" t="s">
        <v>21</v>
      </c>
      <c r="D84" s="152"/>
      <c r="E84" s="67"/>
      <c r="F84" s="259">
        <f t="shared" ref="F84:AJ84" si="56">SUBTOTAL(9,L82:L83)</f>
        <v>0</v>
      </c>
      <c r="G84" s="259">
        <f t="shared" si="56"/>
        <v>0</v>
      </c>
      <c r="H84" s="259">
        <f t="shared" si="56"/>
        <v>0</v>
      </c>
      <c r="I84" s="259">
        <f t="shared" si="56"/>
        <v>0</v>
      </c>
      <c r="J84" s="259">
        <f t="shared" si="56"/>
        <v>0</v>
      </c>
      <c r="K84" s="259">
        <f t="shared" si="56"/>
        <v>0</v>
      </c>
      <c r="L84" s="259">
        <f t="shared" si="56"/>
        <v>0</v>
      </c>
      <c r="M84" s="259">
        <f t="shared" si="56"/>
        <v>0</v>
      </c>
      <c r="N84" s="259">
        <f t="shared" si="56"/>
        <v>0</v>
      </c>
      <c r="O84" s="259">
        <f t="shared" si="56"/>
        <v>0</v>
      </c>
      <c r="P84" s="259">
        <f t="shared" si="56"/>
        <v>0</v>
      </c>
      <c r="Q84" s="259">
        <f t="shared" si="56"/>
        <v>0</v>
      </c>
      <c r="R84" s="259">
        <f t="shared" si="56"/>
        <v>0</v>
      </c>
      <c r="S84" s="259">
        <f t="shared" si="56"/>
        <v>0</v>
      </c>
      <c r="T84" s="259">
        <f t="shared" si="56"/>
        <v>0</v>
      </c>
      <c r="U84" s="259">
        <f t="shared" si="56"/>
        <v>0</v>
      </c>
      <c r="V84" s="259">
        <f t="shared" si="56"/>
        <v>0</v>
      </c>
      <c r="W84" s="259">
        <f t="shared" si="56"/>
        <v>0</v>
      </c>
      <c r="X84" s="259">
        <f t="shared" si="56"/>
        <v>0</v>
      </c>
      <c r="Y84" s="259">
        <f t="shared" si="56"/>
        <v>0</v>
      </c>
      <c r="Z84" s="259">
        <f t="shared" si="56"/>
        <v>0</v>
      </c>
      <c r="AA84" s="259">
        <f t="shared" si="56"/>
        <v>0</v>
      </c>
      <c r="AB84" s="259">
        <f t="shared" si="56"/>
        <v>0</v>
      </c>
      <c r="AC84" s="259">
        <f t="shared" si="56"/>
        <v>0</v>
      </c>
      <c r="AD84" s="259">
        <f t="shared" si="56"/>
        <v>0</v>
      </c>
      <c r="AE84" s="259">
        <f t="shared" si="56"/>
        <v>0</v>
      </c>
      <c r="AF84" s="259">
        <f t="shared" si="56"/>
        <v>0</v>
      </c>
      <c r="AG84" s="259">
        <f t="shared" si="56"/>
        <v>0</v>
      </c>
      <c r="AH84" s="259">
        <f t="shared" si="56"/>
        <v>0</v>
      </c>
      <c r="AI84" s="259">
        <f t="shared" si="56"/>
        <v>0</v>
      </c>
      <c r="AJ84" s="259">
        <f t="shared" si="56"/>
        <v>0</v>
      </c>
      <c r="AK84" s="131">
        <f>SUM(F84:AJ84)</f>
        <v>0</v>
      </c>
      <c r="AL84" s="32"/>
      <c r="AM84" s="32"/>
      <c r="AN84" s="70"/>
      <c r="AO84" s="227">
        <v>0</v>
      </c>
      <c r="AP84" s="42">
        <f t="shared" si="51"/>
        <v>0</v>
      </c>
      <c r="AQ84" s="21" t="str">
        <f t="shared" si="49"/>
        <v>解体</v>
      </c>
      <c r="AR84" s="51">
        <f t="shared" si="48"/>
        <v>0</v>
      </c>
      <c r="AT84" s="246" t="s">
        <v>60</v>
      </c>
      <c r="AU84" s="61"/>
      <c r="AV84" s="61"/>
      <c r="AW84" s="61"/>
      <c r="AX84" s="61"/>
    </row>
    <row r="85" spans="1:56" ht="18.75" hidden="1" customHeight="1">
      <c r="A85" s="9">
        <v>1</v>
      </c>
      <c r="B85" s="379"/>
      <c r="C85" s="153" t="s">
        <v>22</v>
      </c>
      <c r="D85" s="153"/>
      <c r="E85" s="68"/>
      <c r="F85" s="260">
        <f t="shared" ref="F85:AJ85" si="57">E85+F81-F84</f>
        <v>0</v>
      </c>
      <c r="G85" s="260">
        <f t="shared" si="57"/>
        <v>0</v>
      </c>
      <c r="H85" s="260">
        <f t="shared" si="57"/>
        <v>0</v>
      </c>
      <c r="I85" s="260">
        <f t="shared" si="57"/>
        <v>0</v>
      </c>
      <c r="J85" s="260">
        <f t="shared" si="57"/>
        <v>0</v>
      </c>
      <c r="K85" s="260">
        <f t="shared" si="57"/>
        <v>0</v>
      </c>
      <c r="L85" s="260">
        <f t="shared" si="57"/>
        <v>0</v>
      </c>
      <c r="M85" s="260">
        <f t="shared" si="57"/>
        <v>0</v>
      </c>
      <c r="N85" s="260">
        <f t="shared" si="57"/>
        <v>0</v>
      </c>
      <c r="O85" s="260">
        <f t="shared" si="57"/>
        <v>0</v>
      </c>
      <c r="P85" s="260">
        <f t="shared" si="57"/>
        <v>0</v>
      </c>
      <c r="Q85" s="260">
        <f t="shared" si="57"/>
        <v>0</v>
      </c>
      <c r="R85" s="260">
        <f t="shared" si="57"/>
        <v>0</v>
      </c>
      <c r="S85" s="260">
        <f t="shared" si="57"/>
        <v>0</v>
      </c>
      <c r="T85" s="260">
        <f t="shared" si="57"/>
        <v>0</v>
      </c>
      <c r="U85" s="260">
        <f t="shared" si="57"/>
        <v>0</v>
      </c>
      <c r="V85" s="260">
        <f t="shared" si="57"/>
        <v>0</v>
      </c>
      <c r="W85" s="260">
        <f t="shared" si="57"/>
        <v>0</v>
      </c>
      <c r="X85" s="260">
        <f t="shared" si="57"/>
        <v>0</v>
      </c>
      <c r="Y85" s="260">
        <f t="shared" si="57"/>
        <v>0</v>
      </c>
      <c r="Z85" s="260">
        <f t="shared" si="57"/>
        <v>0</v>
      </c>
      <c r="AA85" s="260">
        <f t="shared" si="57"/>
        <v>0</v>
      </c>
      <c r="AB85" s="260">
        <f t="shared" si="57"/>
        <v>0</v>
      </c>
      <c r="AC85" s="260">
        <f t="shared" si="57"/>
        <v>0</v>
      </c>
      <c r="AD85" s="260">
        <f t="shared" si="57"/>
        <v>0</v>
      </c>
      <c r="AE85" s="260">
        <f t="shared" si="57"/>
        <v>0</v>
      </c>
      <c r="AF85" s="260">
        <f t="shared" si="57"/>
        <v>0</v>
      </c>
      <c r="AG85" s="260">
        <f t="shared" si="57"/>
        <v>0</v>
      </c>
      <c r="AH85" s="260">
        <f t="shared" si="57"/>
        <v>0</v>
      </c>
      <c r="AI85" s="260">
        <f t="shared" si="57"/>
        <v>0</v>
      </c>
      <c r="AJ85" s="260">
        <f t="shared" si="57"/>
        <v>0</v>
      </c>
      <c r="AK85" s="132"/>
      <c r="AL85" s="32"/>
      <c r="AM85" s="32"/>
      <c r="AN85" s="70"/>
      <c r="AO85" s="227"/>
      <c r="AP85" s="42">
        <f t="shared" si="51"/>
        <v>0</v>
      </c>
      <c r="AQ85" s="22" t="str">
        <f t="shared" si="49"/>
        <v>解体在庫</v>
      </c>
      <c r="AR85" s="52">
        <f t="shared" si="48"/>
        <v>0</v>
      </c>
      <c r="AT85" s="246" t="s">
        <v>60</v>
      </c>
      <c r="AU85" s="60"/>
      <c r="AV85" s="60"/>
      <c r="AW85" s="60"/>
      <c r="AX85" s="60"/>
    </row>
    <row r="86" spans="1:56" ht="19.5" hidden="1" customHeight="1" thickBot="1">
      <c r="A86" s="9">
        <v>1</v>
      </c>
      <c r="B86" s="380"/>
      <c r="C86" s="138" t="s">
        <v>23</v>
      </c>
      <c r="D86" s="138"/>
      <c r="E86" s="215"/>
      <c r="F86" s="262">
        <f t="shared" ref="F86:AJ86" si="58">E86+F81-F82-F83</f>
        <v>0</v>
      </c>
      <c r="G86" s="262">
        <f t="shared" si="58"/>
        <v>0</v>
      </c>
      <c r="H86" s="262">
        <f t="shared" si="58"/>
        <v>0</v>
      </c>
      <c r="I86" s="262">
        <f t="shared" si="58"/>
        <v>0</v>
      </c>
      <c r="J86" s="262">
        <f t="shared" si="58"/>
        <v>0</v>
      </c>
      <c r="K86" s="262">
        <f t="shared" si="58"/>
        <v>0</v>
      </c>
      <c r="L86" s="262">
        <f t="shared" si="58"/>
        <v>0</v>
      </c>
      <c r="M86" s="262">
        <f t="shared" si="58"/>
        <v>0</v>
      </c>
      <c r="N86" s="262">
        <f t="shared" si="58"/>
        <v>0</v>
      </c>
      <c r="O86" s="262">
        <f t="shared" si="58"/>
        <v>0</v>
      </c>
      <c r="P86" s="262">
        <f t="shared" si="58"/>
        <v>0</v>
      </c>
      <c r="Q86" s="262">
        <f t="shared" si="58"/>
        <v>0</v>
      </c>
      <c r="R86" s="262">
        <f t="shared" si="58"/>
        <v>0</v>
      </c>
      <c r="S86" s="262">
        <f t="shared" si="58"/>
        <v>0</v>
      </c>
      <c r="T86" s="262">
        <f t="shared" si="58"/>
        <v>0</v>
      </c>
      <c r="U86" s="262">
        <f t="shared" si="58"/>
        <v>0</v>
      </c>
      <c r="V86" s="262">
        <f t="shared" si="58"/>
        <v>0</v>
      </c>
      <c r="W86" s="262">
        <f t="shared" si="58"/>
        <v>0</v>
      </c>
      <c r="X86" s="262">
        <f t="shared" si="58"/>
        <v>0</v>
      </c>
      <c r="Y86" s="262">
        <f t="shared" si="58"/>
        <v>0</v>
      </c>
      <c r="Z86" s="262">
        <f t="shared" si="58"/>
        <v>0</v>
      </c>
      <c r="AA86" s="262">
        <f t="shared" si="58"/>
        <v>0</v>
      </c>
      <c r="AB86" s="262">
        <f t="shared" si="58"/>
        <v>0</v>
      </c>
      <c r="AC86" s="262">
        <f t="shared" si="58"/>
        <v>0</v>
      </c>
      <c r="AD86" s="262">
        <f t="shared" si="58"/>
        <v>0</v>
      </c>
      <c r="AE86" s="262">
        <f t="shared" si="58"/>
        <v>0</v>
      </c>
      <c r="AF86" s="262">
        <f t="shared" si="58"/>
        <v>0</v>
      </c>
      <c r="AG86" s="262">
        <f t="shared" si="58"/>
        <v>0</v>
      </c>
      <c r="AH86" s="262">
        <f t="shared" si="58"/>
        <v>0</v>
      </c>
      <c r="AI86" s="262">
        <f t="shared" si="58"/>
        <v>0</v>
      </c>
      <c r="AJ86" s="262">
        <f t="shared" si="58"/>
        <v>0</v>
      </c>
      <c r="AK86" s="222">
        <f>AJ86</f>
        <v>0</v>
      </c>
      <c r="AL86" s="33"/>
      <c r="AM86" s="33"/>
      <c r="AN86" s="488">
        <f>AK86-AL82</f>
        <v>0</v>
      </c>
      <c r="AO86" s="227">
        <v>34</v>
      </c>
      <c r="AP86" s="53">
        <f t="shared" si="51"/>
        <v>0</v>
      </c>
      <c r="AQ86" s="24" t="str">
        <f t="shared" si="49"/>
        <v>完成品在庫</v>
      </c>
      <c r="AR86" s="54">
        <f t="shared" si="48"/>
        <v>0</v>
      </c>
      <c r="AT86" s="246" t="s">
        <v>60</v>
      </c>
      <c r="AU86" s="60"/>
      <c r="AV86" s="60"/>
      <c r="AW86" s="60"/>
      <c r="AX86" s="60"/>
      <c r="BD86" s="250">
        <f>MIN(F86:AJ86)</f>
        <v>0</v>
      </c>
    </row>
    <row r="87" spans="1:56" ht="19.5" hidden="1" customHeight="1">
      <c r="A87" s="9">
        <v>0</v>
      </c>
      <c r="B87" s="325"/>
      <c r="C87" s="99" t="s">
        <v>12</v>
      </c>
      <c r="D87" s="99"/>
      <c r="E87" s="89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  <c r="AA87" s="266"/>
      <c r="AB87" s="266"/>
      <c r="AC87" s="266"/>
      <c r="AD87" s="266"/>
      <c r="AE87" s="266"/>
      <c r="AF87" s="266"/>
      <c r="AG87" s="266"/>
      <c r="AH87" s="266"/>
      <c r="AI87" s="266"/>
      <c r="AJ87" s="266"/>
      <c r="AK87" s="100">
        <f>SUM(F87:AJ87)</f>
        <v>0</v>
      </c>
      <c r="AL87" s="96">
        <f>ROUNDUP(AL94/0.92,0)</f>
        <v>0</v>
      </c>
      <c r="AM87" s="96">
        <f>ROUNDUP(AM94/0.92,0)</f>
        <v>0</v>
      </c>
      <c r="AN87" s="70"/>
      <c r="AO87" s="227">
        <v>0</v>
      </c>
      <c r="AP87" s="40">
        <f>B87</f>
        <v>0</v>
      </c>
      <c r="AQ87" s="29" t="str">
        <f t="shared" si="49"/>
        <v>素材納入計画</v>
      </c>
      <c r="AR87" s="41">
        <f t="shared" si="48"/>
        <v>0</v>
      </c>
      <c r="AT87" s="247" t="s">
        <v>59</v>
      </c>
      <c r="AU87" s="60"/>
      <c r="AV87" s="60"/>
      <c r="AW87" s="60"/>
      <c r="AX87" s="60"/>
    </row>
    <row r="88" spans="1:56" ht="19.5" hidden="1" customHeight="1">
      <c r="A88" s="9">
        <v>0</v>
      </c>
      <c r="B88" s="326"/>
      <c r="C88" s="145" t="s">
        <v>125</v>
      </c>
      <c r="D88" s="154"/>
      <c r="E88" s="35"/>
      <c r="F88" s="256">
        <f t="shared" ref="F88:AJ88" si="59">E88+F87-F89</f>
        <v>0</v>
      </c>
      <c r="G88" s="256">
        <f t="shared" si="59"/>
        <v>0</v>
      </c>
      <c r="H88" s="256">
        <f t="shared" si="59"/>
        <v>0</v>
      </c>
      <c r="I88" s="256">
        <f t="shared" si="59"/>
        <v>0</v>
      </c>
      <c r="J88" s="256">
        <f t="shared" si="59"/>
        <v>0</v>
      </c>
      <c r="K88" s="256">
        <f t="shared" si="59"/>
        <v>0</v>
      </c>
      <c r="L88" s="256">
        <f t="shared" si="59"/>
        <v>0</v>
      </c>
      <c r="M88" s="256">
        <f t="shared" si="59"/>
        <v>0</v>
      </c>
      <c r="N88" s="256">
        <f t="shared" si="59"/>
        <v>0</v>
      </c>
      <c r="O88" s="256">
        <f t="shared" si="59"/>
        <v>0</v>
      </c>
      <c r="P88" s="256">
        <f t="shared" si="59"/>
        <v>0</v>
      </c>
      <c r="Q88" s="256">
        <f t="shared" si="59"/>
        <v>0</v>
      </c>
      <c r="R88" s="256">
        <f t="shared" si="59"/>
        <v>0</v>
      </c>
      <c r="S88" s="256">
        <f t="shared" si="59"/>
        <v>0</v>
      </c>
      <c r="T88" s="256">
        <f t="shared" si="59"/>
        <v>0</v>
      </c>
      <c r="U88" s="256">
        <f t="shared" si="59"/>
        <v>0</v>
      </c>
      <c r="V88" s="256">
        <f t="shared" si="59"/>
        <v>0</v>
      </c>
      <c r="W88" s="256">
        <f t="shared" si="59"/>
        <v>0</v>
      </c>
      <c r="X88" s="256">
        <f t="shared" si="59"/>
        <v>0</v>
      </c>
      <c r="Y88" s="256">
        <f t="shared" si="59"/>
        <v>0</v>
      </c>
      <c r="Z88" s="256">
        <f t="shared" si="59"/>
        <v>0</v>
      </c>
      <c r="AA88" s="256">
        <f t="shared" si="59"/>
        <v>0</v>
      </c>
      <c r="AB88" s="256">
        <f t="shared" si="59"/>
        <v>0</v>
      </c>
      <c r="AC88" s="256">
        <f t="shared" si="59"/>
        <v>0</v>
      </c>
      <c r="AD88" s="256">
        <f t="shared" si="59"/>
        <v>0</v>
      </c>
      <c r="AE88" s="256">
        <f t="shared" si="59"/>
        <v>0</v>
      </c>
      <c r="AF88" s="256">
        <f t="shared" si="59"/>
        <v>0</v>
      </c>
      <c r="AG88" s="256">
        <f t="shared" si="59"/>
        <v>0</v>
      </c>
      <c r="AH88" s="256">
        <f t="shared" si="59"/>
        <v>0</v>
      </c>
      <c r="AI88" s="256">
        <f t="shared" si="59"/>
        <v>0</v>
      </c>
      <c r="AJ88" s="256">
        <f t="shared" si="59"/>
        <v>0</v>
      </c>
      <c r="AK88" s="169">
        <f>AJ88</f>
        <v>0</v>
      </c>
      <c r="AL88" s="32"/>
      <c r="AM88" s="32"/>
      <c r="AN88" s="70"/>
      <c r="AO88" s="227">
        <v>0</v>
      </c>
      <c r="AP88" s="42">
        <f t="shared" ref="AP88:AP99" si="60">AP87</f>
        <v>0</v>
      </c>
      <c r="AQ88" s="14" t="str">
        <f t="shared" si="49"/>
        <v>素材在庫計画</v>
      </c>
      <c r="AR88" s="43">
        <f t="shared" si="48"/>
        <v>0</v>
      </c>
      <c r="AT88" s="246" t="s">
        <v>60</v>
      </c>
      <c r="AU88" s="60"/>
      <c r="AV88" s="60"/>
      <c r="AW88" s="60"/>
      <c r="AX88" s="60"/>
    </row>
    <row r="89" spans="1:56" ht="18.75" hidden="1" customHeight="1">
      <c r="A89" s="9">
        <v>0</v>
      </c>
      <c r="B89" s="378"/>
      <c r="C89" s="135" t="s">
        <v>14</v>
      </c>
      <c r="D89" s="135"/>
      <c r="E89" s="278"/>
      <c r="F89" s="320"/>
      <c r="G89" s="320"/>
      <c r="H89" s="320"/>
      <c r="I89" s="320"/>
      <c r="J89" s="320"/>
      <c r="K89" s="320"/>
      <c r="L89" s="320"/>
      <c r="M89" s="32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  <c r="AJ89" s="320"/>
      <c r="AK89" s="280">
        <f>SUM(E89:AJ89)</f>
        <v>0</v>
      </c>
      <c r="AL89" s="281"/>
      <c r="AM89" s="123"/>
      <c r="AN89" s="70"/>
      <c r="AO89" s="227">
        <v>0</v>
      </c>
      <c r="AP89" s="42">
        <f t="shared" si="60"/>
        <v>0</v>
      </c>
      <c r="AQ89" s="16" t="str">
        <f t="shared" si="49"/>
        <v>圧検加工計画</v>
      </c>
      <c r="AR89" s="44">
        <f t="shared" si="48"/>
        <v>0</v>
      </c>
      <c r="AT89" s="248" t="s">
        <v>61</v>
      </c>
      <c r="AU89" s="60"/>
      <c r="AV89" s="60"/>
      <c r="AW89" s="60"/>
      <c r="AX89" s="60"/>
    </row>
    <row r="90" spans="1:56" ht="18.75" hidden="1" customHeight="1">
      <c r="A90" s="9">
        <v>0</v>
      </c>
      <c r="B90" s="378"/>
      <c r="C90" s="145" t="s">
        <v>15</v>
      </c>
      <c r="D90" s="155">
        <v>0.08</v>
      </c>
      <c r="E90" s="282"/>
      <c r="F90" s="321">
        <f t="shared" ref="F90:AJ90" si="61">ROUND(F89*$D90,0)</f>
        <v>0</v>
      </c>
      <c r="G90" s="321">
        <f t="shared" si="61"/>
        <v>0</v>
      </c>
      <c r="H90" s="321">
        <f t="shared" si="61"/>
        <v>0</v>
      </c>
      <c r="I90" s="321">
        <f t="shared" si="61"/>
        <v>0</v>
      </c>
      <c r="J90" s="321">
        <f t="shared" si="61"/>
        <v>0</v>
      </c>
      <c r="K90" s="321">
        <f t="shared" si="61"/>
        <v>0</v>
      </c>
      <c r="L90" s="321">
        <f t="shared" si="61"/>
        <v>0</v>
      </c>
      <c r="M90" s="321">
        <f t="shared" si="61"/>
        <v>0</v>
      </c>
      <c r="N90" s="321">
        <f t="shared" si="61"/>
        <v>0</v>
      </c>
      <c r="O90" s="321">
        <f t="shared" si="61"/>
        <v>0</v>
      </c>
      <c r="P90" s="321">
        <f t="shared" si="61"/>
        <v>0</v>
      </c>
      <c r="Q90" s="321">
        <f t="shared" si="61"/>
        <v>0</v>
      </c>
      <c r="R90" s="321">
        <f t="shared" si="61"/>
        <v>0</v>
      </c>
      <c r="S90" s="321">
        <f t="shared" si="61"/>
        <v>0</v>
      </c>
      <c r="T90" s="321">
        <f t="shared" si="61"/>
        <v>0</v>
      </c>
      <c r="U90" s="321">
        <f t="shared" si="61"/>
        <v>0</v>
      </c>
      <c r="V90" s="321">
        <f t="shared" si="61"/>
        <v>0</v>
      </c>
      <c r="W90" s="321">
        <f t="shared" si="61"/>
        <v>0</v>
      </c>
      <c r="X90" s="321">
        <f t="shared" si="61"/>
        <v>0</v>
      </c>
      <c r="Y90" s="321">
        <f t="shared" si="61"/>
        <v>0</v>
      </c>
      <c r="Z90" s="321">
        <f t="shared" si="61"/>
        <v>0</v>
      </c>
      <c r="AA90" s="321">
        <f t="shared" si="61"/>
        <v>0</v>
      </c>
      <c r="AB90" s="321">
        <f t="shared" si="61"/>
        <v>0</v>
      </c>
      <c r="AC90" s="321">
        <f t="shared" si="61"/>
        <v>0</v>
      </c>
      <c r="AD90" s="321">
        <f t="shared" si="61"/>
        <v>0</v>
      </c>
      <c r="AE90" s="321">
        <f t="shared" si="61"/>
        <v>0</v>
      </c>
      <c r="AF90" s="321">
        <f t="shared" si="61"/>
        <v>0</v>
      </c>
      <c r="AG90" s="321">
        <f t="shared" si="61"/>
        <v>0</v>
      </c>
      <c r="AH90" s="321">
        <f t="shared" si="61"/>
        <v>0</v>
      </c>
      <c r="AI90" s="321">
        <f t="shared" si="61"/>
        <v>0</v>
      </c>
      <c r="AJ90" s="321">
        <f t="shared" si="61"/>
        <v>0</v>
      </c>
      <c r="AK90" s="284">
        <f>SUM(F90:AJ90)</f>
        <v>0</v>
      </c>
      <c r="AL90" s="285"/>
      <c r="AM90" s="32"/>
      <c r="AN90" s="70"/>
      <c r="AO90" s="227">
        <v>0</v>
      </c>
      <c r="AP90" s="42">
        <f t="shared" si="60"/>
        <v>0</v>
      </c>
      <c r="AQ90" s="17" t="str">
        <f t="shared" si="49"/>
        <v>一次漏れ数</v>
      </c>
      <c r="AR90" s="45">
        <f t="shared" si="48"/>
        <v>0</v>
      </c>
      <c r="AT90" s="246" t="s">
        <v>60</v>
      </c>
      <c r="AU90" s="60"/>
      <c r="AV90" s="60"/>
      <c r="AW90" s="60"/>
      <c r="AX90" s="60"/>
    </row>
    <row r="91" spans="1:56" ht="18.75" hidden="1" customHeight="1">
      <c r="A91" s="9">
        <v>0</v>
      </c>
      <c r="B91" s="378"/>
      <c r="C91" s="145" t="s">
        <v>16</v>
      </c>
      <c r="D91" s="155"/>
      <c r="E91" s="282"/>
      <c r="F91" s="321">
        <f t="shared" ref="F91:AJ91" si="62">E91+F90-F92</f>
        <v>0</v>
      </c>
      <c r="G91" s="321">
        <f t="shared" si="62"/>
        <v>0</v>
      </c>
      <c r="H91" s="321">
        <f t="shared" si="62"/>
        <v>0</v>
      </c>
      <c r="I91" s="321">
        <f t="shared" si="62"/>
        <v>0</v>
      </c>
      <c r="J91" s="321">
        <f t="shared" si="62"/>
        <v>0</v>
      </c>
      <c r="K91" s="321">
        <f t="shared" si="62"/>
        <v>0</v>
      </c>
      <c r="L91" s="321">
        <f t="shared" si="62"/>
        <v>0</v>
      </c>
      <c r="M91" s="321">
        <f t="shared" si="62"/>
        <v>0</v>
      </c>
      <c r="N91" s="321">
        <f t="shared" si="62"/>
        <v>0</v>
      </c>
      <c r="O91" s="321">
        <f t="shared" si="62"/>
        <v>0</v>
      </c>
      <c r="P91" s="321">
        <f t="shared" si="62"/>
        <v>0</v>
      </c>
      <c r="Q91" s="321">
        <f t="shared" si="62"/>
        <v>0</v>
      </c>
      <c r="R91" s="321">
        <f t="shared" si="62"/>
        <v>0</v>
      </c>
      <c r="S91" s="321">
        <f t="shared" si="62"/>
        <v>0</v>
      </c>
      <c r="T91" s="321">
        <f t="shared" si="62"/>
        <v>0</v>
      </c>
      <c r="U91" s="321">
        <f t="shared" si="62"/>
        <v>0</v>
      </c>
      <c r="V91" s="321">
        <f t="shared" si="62"/>
        <v>0</v>
      </c>
      <c r="W91" s="321">
        <f t="shared" si="62"/>
        <v>0</v>
      </c>
      <c r="X91" s="321">
        <f t="shared" si="62"/>
        <v>0</v>
      </c>
      <c r="Y91" s="321">
        <f t="shared" si="62"/>
        <v>0</v>
      </c>
      <c r="Z91" s="321">
        <f t="shared" si="62"/>
        <v>0</v>
      </c>
      <c r="AA91" s="321">
        <f t="shared" si="62"/>
        <v>0</v>
      </c>
      <c r="AB91" s="321">
        <f t="shared" si="62"/>
        <v>0</v>
      </c>
      <c r="AC91" s="321">
        <f t="shared" si="62"/>
        <v>0</v>
      </c>
      <c r="AD91" s="321">
        <f t="shared" si="62"/>
        <v>0</v>
      </c>
      <c r="AE91" s="321">
        <f t="shared" si="62"/>
        <v>0</v>
      </c>
      <c r="AF91" s="321">
        <f t="shared" si="62"/>
        <v>0</v>
      </c>
      <c r="AG91" s="321">
        <f t="shared" si="62"/>
        <v>0</v>
      </c>
      <c r="AH91" s="321">
        <f t="shared" si="62"/>
        <v>0</v>
      </c>
      <c r="AI91" s="321">
        <f t="shared" si="62"/>
        <v>0</v>
      </c>
      <c r="AJ91" s="321">
        <f t="shared" si="62"/>
        <v>0</v>
      </c>
      <c r="AK91" s="284">
        <f>AJ91</f>
        <v>0</v>
      </c>
      <c r="AL91" s="285"/>
      <c r="AM91" s="32"/>
      <c r="AN91" s="70"/>
      <c r="AO91" s="227">
        <v>0</v>
      </c>
      <c r="AP91" s="42">
        <f t="shared" si="60"/>
        <v>0</v>
      </c>
      <c r="AQ91" s="18" t="str">
        <f t="shared" si="49"/>
        <v>一次漏れ在庫</v>
      </c>
      <c r="AR91" s="46">
        <f t="shared" si="48"/>
        <v>0</v>
      </c>
      <c r="AT91" s="246" t="s">
        <v>60</v>
      </c>
      <c r="AU91" s="60"/>
      <c r="AV91" s="60"/>
      <c r="AW91" s="60"/>
      <c r="AX91" s="60"/>
    </row>
    <row r="92" spans="1:56" ht="18.75" hidden="1" customHeight="1">
      <c r="A92" s="9">
        <v>0</v>
      </c>
      <c r="B92" s="378"/>
      <c r="C92" s="145" t="s">
        <v>17</v>
      </c>
      <c r="D92" s="155"/>
      <c r="E92" s="282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1"/>
      <c r="T92" s="321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  <c r="AF92" s="321"/>
      <c r="AG92" s="321"/>
      <c r="AH92" s="321"/>
      <c r="AI92" s="321"/>
      <c r="AJ92" s="321"/>
      <c r="AK92" s="284">
        <f>SUM(F92:AJ92)</f>
        <v>0</v>
      </c>
      <c r="AL92" s="285"/>
      <c r="AM92" s="32"/>
      <c r="AN92" s="70"/>
      <c r="AO92" s="227">
        <v>0</v>
      </c>
      <c r="AP92" s="42">
        <f t="shared" si="60"/>
        <v>0</v>
      </c>
      <c r="AQ92" s="18" t="str">
        <f t="shared" si="49"/>
        <v>二次圧検計画</v>
      </c>
      <c r="AR92" s="46">
        <f t="shared" si="48"/>
        <v>0</v>
      </c>
      <c r="AT92" s="246" t="s">
        <v>60</v>
      </c>
      <c r="AU92" s="60"/>
      <c r="AV92" s="60"/>
      <c r="AW92" s="60"/>
      <c r="AX92" s="60"/>
    </row>
    <row r="93" spans="1:56" ht="18.75" hidden="1" customHeight="1">
      <c r="A93" s="9">
        <v>0</v>
      </c>
      <c r="B93" s="378"/>
      <c r="C93" s="145" t="s">
        <v>18</v>
      </c>
      <c r="D93" s="155">
        <v>0.5</v>
      </c>
      <c r="E93" s="282"/>
      <c r="F93" s="321">
        <f t="shared" ref="F93:AJ93" si="63">ROUND(F92*$D93,0)</f>
        <v>0</v>
      </c>
      <c r="G93" s="321">
        <f t="shared" si="63"/>
        <v>0</v>
      </c>
      <c r="H93" s="321">
        <f t="shared" si="63"/>
        <v>0</v>
      </c>
      <c r="I93" s="321">
        <f t="shared" si="63"/>
        <v>0</v>
      </c>
      <c r="J93" s="321">
        <f t="shared" si="63"/>
        <v>0</v>
      </c>
      <c r="K93" s="321">
        <f t="shared" si="63"/>
        <v>0</v>
      </c>
      <c r="L93" s="321">
        <f t="shared" si="63"/>
        <v>0</v>
      </c>
      <c r="M93" s="321">
        <f t="shared" si="63"/>
        <v>0</v>
      </c>
      <c r="N93" s="321">
        <f t="shared" si="63"/>
        <v>0</v>
      </c>
      <c r="O93" s="321">
        <f t="shared" si="63"/>
        <v>0</v>
      </c>
      <c r="P93" s="321">
        <f t="shared" si="63"/>
        <v>0</v>
      </c>
      <c r="Q93" s="321">
        <f t="shared" si="63"/>
        <v>0</v>
      </c>
      <c r="R93" s="321">
        <f t="shared" si="63"/>
        <v>0</v>
      </c>
      <c r="S93" s="321">
        <f t="shared" si="63"/>
        <v>0</v>
      </c>
      <c r="T93" s="321">
        <f t="shared" si="63"/>
        <v>0</v>
      </c>
      <c r="U93" s="321">
        <f t="shared" si="63"/>
        <v>0</v>
      </c>
      <c r="V93" s="321">
        <f t="shared" si="63"/>
        <v>0</v>
      </c>
      <c r="W93" s="321">
        <f t="shared" si="63"/>
        <v>0</v>
      </c>
      <c r="X93" s="321">
        <f t="shared" si="63"/>
        <v>0</v>
      </c>
      <c r="Y93" s="321">
        <f t="shared" si="63"/>
        <v>0</v>
      </c>
      <c r="Z93" s="321">
        <f t="shared" si="63"/>
        <v>0</v>
      </c>
      <c r="AA93" s="321">
        <f t="shared" si="63"/>
        <v>0</v>
      </c>
      <c r="AB93" s="321">
        <f t="shared" si="63"/>
        <v>0</v>
      </c>
      <c r="AC93" s="321">
        <f t="shared" si="63"/>
        <v>0</v>
      </c>
      <c r="AD93" s="321">
        <f t="shared" si="63"/>
        <v>0</v>
      </c>
      <c r="AE93" s="321">
        <f t="shared" si="63"/>
        <v>0</v>
      </c>
      <c r="AF93" s="321">
        <f t="shared" si="63"/>
        <v>0</v>
      </c>
      <c r="AG93" s="321">
        <f t="shared" si="63"/>
        <v>0</v>
      </c>
      <c r="AH93" s="321">
        <f t="shared" si="63"/>
        <v>0</v>
      </c>
      <c r="AI93" s="321">
        <f t="shared" si="63"/>
        <v>0</v>
      </c>
      <c r="AJ93" s="321">
        <f t="shared" si="63"/>
        <v>0</v>
      </c>
      <c r="AK93" s="284">
        <f>SUM(F93:AJ93)</f>
        <v>0</v>
      </c>
      <c r="AL93" s="285"/>
      <c r="AM93" s="32"/>
      <c r="AN93" s="70"/>
      <c r="AO93" s="227">
        <v>0</v>
      </c>
      <c r="AP93" s="42">
        <f t="shared" si="60"/>
        <v>0</v>
      </c>
      <c r="AQ93" s="14" t="str">
        <f t="shared" si="49"/>
        <v>二次漏れ数（廃却）</v>
      </c>
      <c r="AR93" s="47">
        <f t="shared" si="48"/>
        <v>0</v>
      </c>
      <c r="AT93" s="246" t="s">
        <v>60</v>
      </c>
      <c r="AU93" s="60"/>
      <c r="AV93" s="60"/>
      <c r="AW93" s="60"/>
      <c r="AX93" s="60"/>
    </row>
    <row r="94" spans="1:56" ht="18.75" hidden="1" customHeight="1">
      <c r="A94" s="9">
        <v>0</v>
      </c>
      <c r="B94" s="378"/>
      <c r="C94" s="135" t="s">
        <v>19</v>
      </c>
      <c r="D94" s="136">
        <f>1-D90</f>
        <v>0.92</v>
      </c>
      <c r="E94" s="286"/>
      <c r="F94" s="321">
        <f t="shared" ref="F94:AJ94" si="64">(F89-F90)+(F92-F93)</f>
        <v>0</v>
      </c>
      <c r="G94" s="321">
        <f t="shared" si="64"/>
        <v>0</v>
      </c>
      <c r="H94" s="321">
        <f t="shared" si="64"/>
        <v>0</v>
      </c>
      <c r="I94" s="321">
        <f t="shared" si="64"/>
        <v>0</v>
      </c>
      <c r="J94" s="321">
        <f t="shared" si="64"/>
        <v>0</v>
      </c>
      <c r="K94" s="321">
        <f t="shared" si="64"/>
        <v>0</v>
      </c>
      <c r="L94" s="321">
        <f t="shared" si="64"/>
        <v>0</v>
      </c>
      <c r="M94" s="321">
        <f t="shared" si="64"/>
        <v>0</v>
      </c>
      <c r="N94" s="321">
        <f t="shared" si="64"/>
        <v>0</v>
      </c>
      <c r="O94" s="321">
        <f t="shared" si="64"/>
        <v>0</v>
      </c>
      <c r="P94" s="321">
        <f t="shared" si="64"/>
        <v>0</v>
      </c>
      <c r="Q94" s="321">
        <f t="shared" si="64"/>
        <v>0</v>
      </c>
      <c r="R94" s="321">
        <f t="shared" si="64"/>
        <v>0</v>
      </c>
      <c r="S94" s="321">
        <f t="shared" si="64"/>
        <v>0</v>
      </c>
      <c r="T94" s="321">
        <f t="shared" si="64"/>
        <v>0</v>
      </c>
      <c r="U94" s="321">
        <f t="shared" si="64"/>
        <v>0</v>
      </c>
      <c r="V94" s="321">
        <f t="shared" si="64"/>
        <v>0</v>
      </c>
      <c r="W94" s="321">
        <f t="shared" si="64"/>
        <v>0</v>
      </c>
      <c r="X94" s="321">
        <f t="shared" si="64"/>
        <v>0</v>
      </c>
      <c r="Y94" s="321">
        <f t="shared" si="64"/>
        <v>0</v>
      </c>
      <c r="Z94" s="321">
        <f t="shared" si="64"/>
        <v>0</v>
      </c>
      <c r="AA94" s="321">
        <f t="shared" si="64"/>
        <v>0</v>
      </c>
      <c r="AB94" s="321">
        <f t="shared" si="64"/>
        <v>0</v>
      </c>
      <c r="AC94" s="321">
        <f t="shared" si="64"/>
        <v>0</v>
      </c>
      <c r="AD94" s="321">
        <f t="shared" si="64"/>
        <v>0</v>
      </c>
      <c r="AE94" s="321">
        <f t="shared" si="64"/>
        <v>0</v>
      </c>
      <c r="AF94" s="321">
        <f t="shared" si="64"/>
        <v>0</v>
      </c>
      <c r="AG94" s="321">
        <f t="shared" si="64"/>
        <v>0</v>
      </c>
      <c r="AH94" s="321">
        <f t="shared" si="64"/>
        <v>0</v>
      </c>
      <c r="AI94" s="321">
        <f t="shared" si="64"/>
        <v>0</v>
      </c>
      <c r="AJ94" s="321">
        <f t="shared" si="64"/>
        <v>0</v>
      </c>
      <c r="AK94" s="288">
        <f>SUM(E94:AJ94)</f>
        <v>0</v>
      </c>
      <c r="AL94" s="289">
        <f>ROUNDUP(AY94*1.2,0)</f>
        <v>0</v>
      </c>
      <c r="AM94" s="82">
        <f>ROUNDUP(AZ94*1.2,0)</f>
        <v>0</v>
      </c>
      <c r="AN94" s="70"/>
      <c r="AO94" s="227">
        <v>0</v>
      </c>
      <c r="AP94" s="42">
        <f t="shared" si="60"/>
        <v>0</v>
      </c>
      <c r="AQ94" s="11" t="str">
        <f t="shared" si="49"/>
        <v>Ｌ３加工計画</v>
      </c>
      <c r="AR94" s="48">
        <f t="shared" si="48"/>
        <v>0</v>
      </c>
      <c r="AT94" s="248" t="s">
        <v>61</v>
      </c>
      <c r="AU94" s="60"/>
      <c r="AV94" s="60"/>
      <c r="AW94" s="60"/>
      <c r="AX94" s="60"/>
      <c r="AY94" s="12">
        <f>AY360</f>
        <v>0</v>
      </c>
      <c r="AZ94" s="12">
        <f>AZ360</f>
        <v>0</v>
      </c>
    </row>
    <row r="95" spans="1:56" ht="18.75" hidden="1" customHeight="1">
      <c r="A95" s="9">
        <v>0</v>
      </c>
      <c r="B95" s="384"/>
      <c r="C95" s="109" t="s">
        <v>20</v>
      </c>
      <c r="D95" s="109"/>
      <c r="E95" s="290"/>
      <c r="F95" s="321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  <c r="AF95" s="321"/>
      <c r="AG95" s="321"/>
      <c r="AH95" s="321"/>
      <c r="AI95" s="321"/>
      <c r="AJ95" s="321"/>
      <c r="AK95" s="292">
        <f>SUM(F95:AJ95)</f>
        <v>0</v>
      </c>
      <c r="AL95" s="115"/>
      <c r="AM95" s="112"/>
      <c r="AN95" s="70"/>
      <c r="AO95" s="227">
        <v>0</v>
      </c>
      <c r="AP95" s="42">
        <f t="shared" si="60"/>
        <v>0</v>
      </c>
      <c r="AQ95" s="19" t="str">
        <f t="shared" si="49"/>
        <v>組立計画</v>
      </c>
      <c r="AR95" s="49">
        <f t="shared" si="48"/>
        <v>0</v>
      </c>
      <c r="AT95" s="63" t="s">
        <v>62</v>
      </c>
      <c r="AU95" s="60"/>
      <c r="AV95" s="60"/>
      <c r="AW95" s="60"/>
      <c r="AX95" s="60"/>
    </row>
    <row r="96" spans="1:56" ht="18.75" hidden="1" customHeight="1">
      <c r="A96" s="9">
        <v>0</v>
      </c>
      <c r="B96" s="378"/>
      <c r="C96" s="113" t="s">
        <v>66</v>
      </c>
      <c r="D96" s="113"/>
      <c r="E96" s="293"/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  <c r="T96" s="322"/>
      <c r="U96" s="322"/>
      <c r="V96" s="322"/>
      <c r="W96" s="322"/>
      <c r="X96" s="322"/>
      <c r="Y96" s="322"/>
      <c r="Z96" s="322"/>
      <c r="AA96" s="322"/>
      <c r="AB96" s="322"/>
      <c r="AC96" s="322"/>
      <c r="AD96" s="322"/>
      <c r="AE96" s="322"/>
      <c r="AF96" s="322"/>
      <c r="AG96" s="322"/>
      <c r="AH96" s="322"/>
      <c r="AI96" s="322"/>
      <c r="AJ96" s="322"/>
      <c r="AK96" s="295">
        <f>SUM(F96:AJ96)</f>
        <v>0</v>
      </c>
      <c r="AL96" s="296"/>
      <c r="AM96" s="75"/>
      <c r="AN96" s="70"/>
      <c r="AO96" s="227">
        <v>0</v>
      </c>
      <c r="AP96" s="42">
        <f t="shared" si="60"/>
        <v>0</v>
      </c>
      <c r="AQ96" s="20" t="str">
        <f t="shared" si="49"/>
        <v>ＳＰ</v>
      </c>
      <c r="AR96" s="50">
        <f t="shared" si="48"/>
        <v>0</v>
      </c>
      <c r="AT96" s="63" t="s">
        <v>62</v>
      </c>
      <c r="AU96" s="60"/>
      <c r="AV96" s="60"/>
      <c r="AW96" s="60"/>
      <c r="AX96" s="60"/>
    </row>
    <row r="97" spans="1:56" ht="18.75" hidden="1" customHeight="1">
      <c r="A97" s="9">
        <v>0</v>
      </c>
      <c r="B97" s="378"/>
      <c r="C97" s="314" t="s">
        <v>21</v>
      </c>
      <c r="D97" s="314"/>
      <c r="E97" s="67"/>
      <c r="F97" s="259">
        <f t="shared" ref="F97:AJ97" si="65">SUM(M95:M96)</f>
        <v>0</v>
      </c>
      <c r="G97" s="259">
        <f t="shared" si="65"/>
        <v>0</v>
      </c>
      <c r="H97" s="259">
        <f t="shared" si="65"/>
        <v>0</v>
      </c>
      <c r="I97" s="259">
        <f t="shared" si="65"/>
        <v>0</v>
      </c>
      <c r="J97" s="259">
        <f t="shared" si="65"/>
        <v>0</v>
      </c>
      <c r="K97" s="259">
        <f t="shared" si="65"/>
        <v>0</v>
      </c>
      <c r="L97" s="259">
        <f t="shared" si="65"/>
        <v>0</v>
      </c>
      <c r="M97" s="259">
        <f t="shared" si="65"/>
        <v>0</v>
      </c>
      <c r="N97" s="259">
        <f t="shared" si="65"/>
        <v>0</v>
      </c>
      <c r="O97" s="259">
        <f t="shared" si="65"/>
        <v>0</v>
      </c>
      <c r="P97" s="259">
        <f t="shared" si="65"/>
        <v>0</v>
      </c>
      <c r="Q97" s="259">
        <f t="shared" si="65"/>
        <v>0</v>
      </c>
      <c r="R97" s="259">
        <f t="shared" si="65"/>
        <v>0</v>
      </c>
      <c r="S97" s="259">
        <f t="shared" si="65"/>
        <v>0</v>
      </c>
      <c r="T97" s="259">
        <f t="shared" si="65"/>
        <v>0</v>
      </c>
      <c r="U97" s="259">
        <f t="shared" si="65"/>
        <v>0</v>
      </c>
      <c r="V97" s="259">
        <f t="shared" si="65"/>
        <v>0</v>
      </c>
      <c r="W97" s="259">
        <f t="shared" si="65"/>
        <v>0</v>
      </c>
      <c r="X97" s="259">
        <f t="shared" si="65"/>
        <v>0</v>
      </c>
      <c r="Y97" s="259">
        <f t="shared" si="65"/>
        <v>0</v>
      </c>
      <c r="Z97" s="259">
        <f t="shared" si="65"/>
        <v>0</v>
      </c>
      <c r="AA97" s="259">
        <f t="shared" si="65"/>
        <v>0</v>
      </c>
      <c r="AB97" s="259">
        <f t="shared" si="65"/>
        <v>0</v>
      </c>
      <c r="AC97" s="259">
        <f t="shared" si="65"/>
        <v>0</v>
      </c>
      <c r="AD97" s="259">
        <f t="shared" si="65"/>
        <v>0</v>
      </c>
      <c r="AE97" s="259">
        <f t="shared" si="65"/>
        <v>0</v>
      </c>
      <c r="AF97" s="259">
        <f t="shared" si="65"/>
        <v>0</v>
      </c>
      <c r="AG97" s="259">
        <f t="shared" si="65"/>
        <v>0</v>
      </c>
      <c r="AH97" s="259">
        <f t="shared" si="65"/>
        <v>0</v>
      </c>
      <c r="AI97" s="259">
        <f t="shared" si="65"/>
        <v>0</v>
      </c>
      <c r="AJ97" s="259">
        <f t="shared" si="65"/>
        <v>0</v>
      </c>
      <c r="AK97" s="125">
        <f>SUM(F97:AJ97)</f>
        <v>0</v>
      </c>
      <c r="AL97" s="32"/>
      <c r="AM97" s="32"/>
      <c r="AN97" s="70"/>
      <c r="AO97" s="227">
        <v>0</v>
      </c>
      <c r="AP97" s="42">
        <f t="shared" si="60"/>
        <v>0</v>
      </c>
      <c r="AQ97" s="21" t="str">
        <f t="shared" si="49"/>
        <v>解体</v>
      </c>
      <c r="AR97" s="51">
        <f t="shared" si="48"/>
        <v>0</v>
      </c>
      <c r="AT97" s="246" t="s">
        <v>60</v>
      </c>
      <c r="AU97" s="60"/>
      <c r="AV97" s="60"/>
      <c r="AW97" s="60"/>
      <c r="AX97" s="60"/>
    </row>
    <row r="98" spans="1:56" ht="18.75" hidden="1" customHeight="1">
      <c r="A98" s="9">
        <v>0</v>
      </c>
      <c r="B98" s="378"/>
      <c r="C98" s="313" t="s">
        <v>22</v>
      </c>
      <c r="D98" s="313"/>
      <c r="E98" s="68"/>
      <c r="F98" s="260">
        <f t="shared" ref="F98:AJ98" si="66">E98+F94-F97</f>
        <v>0</v>
      </c>
      <c r="G98" s="260">
        <f t="shared" si="66"/>
        <v>0</v>
      </c>
      <c r="H98" s="260">
        <f t="shared" si="66"/>
        <v>0</v>
      </c>
      <c r="I98" s="260">
        <f t="shared" si="66"/>
        <v>0</v>
      </c>
      <c r="J98" s="260">
        <f t="shared" si="66"/>
        <v>0</v>
      </c>
      <c r="K98" s="260">
        <f t="shared" si="66"/>
        <v>0</v>
      </c>
      <c r="L98" s="260">
        <f t="shared" si="66"/>
        <v>0</v>
      </c>
      <c r="M98" s="260">
        <f t="shared" si="66"/>
        <v>0</v>
      </c>
      <c r="N98" s="260">
        <f t="shared" si="66"/>
        <v>0</v>
      </c>
      <c r="O98" s="260">
        <f t="shared" si="66"/>
        <v>0</v>
      </c>
      <c r="P98" s="260">
        <f t="shared" si="66"/>
        <v>0</v>
      </c>
      <c r="Q98" s="260">
        <f t="shared" si="66"/>
        <v>0</v>
      </c>
      <c r="R98" s="260">
        <f t="shared" si="66"/>
        <v>0</v>
      </c>
      <c r="S98" s="260">
        <f t="shared" si="66"/>
        <v>0</v>
      </c>
      <c r="T98" s="260">
        <f t="shared" si="66"/>
        <v>0</v>
      </c>
      <c r="U98" s="260">
        <f t="shared" si="66"/>
        <v>0</v>
      </c>
      <c r="V98" s="260">
        <f t="shared" si="66"/>
        <v>0</v>
      </c>
      <c r="W98" s="260">
        <f t="shared" si="66"/>
        <v>0</v>
      </c>
      <c r="X98" s="260">
        <f t="shared" si="66"/>
        <v>0</v>
      </c>
      <c r="Y98" s="260">
        <f t="shared" si="66"/>
        <v>0</v>
      </c>
      <c r="Z98" s="260">
        <f t="shared" si="66"/>
        <v>0</v>
      </c>
      <c r="AA98" s="260">
        <f t="shared" si="66"/>
        <v>0</v>
      </c>
      <c r="AB98" s="260">
        <f t="shared" si="66"/>
        <v>0</v>
      </c>
      <c r="AC98" s="260">
        <f t="shared" si="66"/>
        <v>0</v>
      </c>
      <c r="AD98" s="260">
        <f t="shared" si="66"/>
        <v>0</v>
      </c>
      <c r="AE98" s="260">
        <f t="shared" si="66"/>
        <v>0</v>
      </c>
      <c r="AF98" s="260">
        <f t="shared" si="66"/>
        <v>0</v>
      </c>
      <c r="AG98" s="260">
        <f t="shared" si="66"/>
        <v>0</v>
      </c>
      <c r="AH98" s="260">
        <f t="shared" si="66"/>
        <v>0</v>
      </c>
      <c r="AI98" s="260">
        <f t="shared" si="66"/>
        <v>0</v>
      </c>
      <c r="AJ98" s="260">
        <f t="shared" si="66"/>
        <v>0</v>
      </c>
      <c r="AK98" s="133"/>
      <c r="AL98" s="32"/>
      <c r="AM98" s="32"/>
      <c r="AN98" s="70"/>
      <c r="AO98" s="227"/>
      <c r="AP98" s="42">
        <f t="shared" si="60"/>
        <v>0</v>
      </c>
      <c r="AQ98" s="22" t="str">
        <f t="shared" si="49"/>
        <v>解体在庫</v>
      </c>
      <c r="AR98" s="52">
        <f t="shared" si="48"/>
        <v>0</v>
      </c>
      <c r="AT98" s="246" t="s">
        <v>60</v>
      </c>
      <c r="AU98" s="60"/>
      <c r="AV98" s="60"/>
      <c r="AW98" s="60"/>
      <c r="AX98" s="60"/>
    </row>
    <row r="99" spans="1:56" ht="19.5" hidden="1" customHeight="1" thickBot="1">
      <c r="A99" s="9">
        <v>0</v>
      </c>
      <c r="B99" s="386"/>
      <c r="C99" s="219" t="s">
        <v>23</v>
      </c>
      <c r="D99" s="219"/>
      <c r="E99" s="215"/>
      <c r="F99" s="262">
        <f t="shared" ref="F99:AJ99" si="67">E99+F94-F95-F96</f>
        <v>0</v>
      </c>
      <c r="G99" s="262">
        <f t="shared" si="67"/>
        <v>0</v>
      </c>
      <c r="H99" s="262">
        <f t="shared" si="67"/>
        <v>0</v>
      </c>
      <c r="I99" s="262">
        <f t="shared" si="67"/>
        <v>0</v>
      </c>
      <c r="J99" s="262">
        <f t="shared" si="67"/>
        <v>0</v>
      </c>
      <c r="K99" s="262">
        <f t="shared" si="67"/>
        <v>0</v>
      </c>
      <c r="L99" s="262">
        <f t="shared" si="67"/>
        <v>0</v>
      </c>
      <c r="M99" s="262">
        <f t="shared" si="67"/>
        <v>0</v>
      </c>
      <c r="N99" s="262">
        <f t="shared" si="67"/>
        <v>0</v>
      </c>
      <c r="O99" s="262">
        <f t="shared" si="67"/>
        <v>0</v>
      </c>
      <c r="P99" s="262">
        <f t="shared" si="67"/>
        <v>0</v>
      </c>
      <c r="Q99" s="262">
        <f t="shared" si="67"/>
        <v>0</v>
      </c>
      <c r="R99" s="262">
        <f t="shared" si="67"/>
        <v>0</v>
      </c>
      <c r="S99" s="262">
        <f t="shared" si="67"/>
        <v>0</v>
      </c>
      <c r="T99" s="262">
        <f t="shared" si="67"/>
        <v>0</v>
      </c>
      <c r="U99" s="262">
        <f t="shared" si="67"/>
        <v>0</v>
      </c>
      <c r="V99" s="262">
        <f t="shared" si="67"/>
        <v>0</v>
      </c>
      <c r="W99" s="262">
        <f t="shared" si="67"/>
        <v>0</v>
      </c>
      <c r="X99" s="262">
        <f t="shared" si="67"/>
        <v>0</v>
      </c>
      <c r="Y99" s="262">
        <f t="shared" si="67"/>
        <v>0</v>
      </c>
      <c r="Z99" s="262">
        <f t="shared" si="67"/>
        <v>0</v>
      </c>
      <c r="AA99" s="262">
        <f t="shared" si="67"/>
        <v>0</v>
      </c>
      <c r="AB99" s="262">
        <f t="shared" si="67"/>
        <v>0</v>
      </c>
      <c r="AC99" s="262">
        <f t="shared" si="67"/>
        <v>0</v>
      </c>
      <c r="AD99" s="262">
        <f t="shared" si="67"/>
        <v>0</v>
      </c>
      <c r="AE99" s="262">
        <f t="shared" si="67"/>
        <v>0</v>
      </c>
      <c r="AF99" s="262">
        <f t="shared" si="67"/>
        <v>0</v>
      </c>
      <c r="AG99" s="262">
        <f t="shared" si="67"/>
        <v>0</v>
      </c>
      <c r="AH99" s="262">
        <f t="shared" si="67"/>
        <v>0</v>
      </c>
      <c r="AI99" s="262">
        <f t="shared" si="67"/>
        <v>0</v>
      </c>
      <c r="AJ99" s="262">
        <f t="shared" si="67"/>
        <v>0</v>
      </c>
      <c r="AK99" s="125">
        <f>AJ99</f>
        <v>0</v>
      </c>
      <c r="AL99" s="32"/>
      <c r="AM99" s="32"/>
      <c r="AN99" s="488">
        <f>AK99-AL95</f>
        <v>0</v>
      </c>
      <c r="AO99" s="227">
        <v>160</v>
      </c>
      <c r="AP99" s="53">
        <f t="shared" si="60"/>
        <v>0</v>
      </c>
      <c r="AQ99" s="24" t="str">
        <f t="shared" si="49"/>
        <v>完成品在庫</v>
      </c>
      <c r="AR99" s="54">
        <f t="shared" si="48"/>
        <v>0</v>
      </c>
      <c r="AT99" s="246" t="s">
        <v>60</v>
      </c>
      <c r="AU99" s="60"/>
      <c r="AV99" s="60"/>
      <c r="AW99" s="60"/>
      <c r="AX99" s="60"/>
      <c r="BD99" s="250">
        <f>MIN(F99:AJ99)</f>
        <v>0</v>
      </c>
    </row>
    <row r="100" spans="1:56" ht="18.75" hidden="1" customHeight="1">
      <c r="A100" s="9">
        <v>1</v>
      </c>
      <c r="B100" s="387"/>
      <c r="C100" s="101" t="s">
        <v>12</v>
      </c>
      <c r="D100" s="101"/>
      <c r="E100" s="88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3"/>
      <c r="AI100" s="263"/>
      <c r="AJ100" s="263"/>
      <c r="AK100" s="98">
        <f>SUM(F100:AJ100)</f>
        <v>0</v>
      </c>
      <c r="AL100" s="96">
        <f>ROUNDUP(AL107/0.92,0)</f>
        <v>0</v>
      </c>
      <c r="AM100" s="96">
        <f>ROUNDUP(AM107/0.92,0)</f>
        <v>0</v>
      </c>
      <c r="AN100" s="70"/>
      <c r="AO100" s="227"/>
      <c r="AP100" s="40">
        <f>B100</f>
        <v>0</v>
      </c>
      <c r="AQ100" s="29" t="str">
        <f t="shared" si="49"/>
        <v>素材納入計画</v>
      </c>
      <c r="AR100" s="41">
        <f t="shared" si="48"/>
        <v>0</v>
      </c>
      <c r="AT100" s="247" t="s">
        <v>59</v>
      </c>
      <c r="AU100" s="60"/>
      <c r="AV100" s="60"/>
      <c r="AW100" s="60"/>
      <c r="AX100" s="60"/>
    </row>
    <row r="101" spans="1:56" ht="19.5" hidden="1" customHeight="1">
      <c r="A101" s="9">
        <v>1</v>
      </c>
      <c r="B101" s="388"/>
      <c r="C101" s="145" t="s">
        <v>125</v>
      </c>
      <c r="D101" s="154"/>
      <c r="E101" s="35"/>
      <c r="F101" s="256">
        <f t="shared" ref="F101:AJ101" si="68">E101+F100-F102</f>
        <v>0</v>
      </c>
      <c r="G101" s="256">
        <f t="shared" si="68"/>
        <v>0</v>
      </c>
      <c r="H101" s="256">
        <f t="shared" si="68"/>
        <v>0</v>
      </c>
      <c r="I101" s="256">
        <f t="shared" si="68"/>
        <v>0</v>
      </c>
      <c r="J101" s="256">
        <f t="shared" si="68"/>
        <v>0</v>
      </c>
      <c r="K101" s="256">
        <f t="shared" si="68"/>
        <v>0</v>
      </c>
      <c r="L101" s="256">
        <f t="shared" si="68"/>
        <v>0</v>
      </c>
      <c r="M101" s="256">
        <f t="shared" si="68"/>
        <v>0</v>
      </c>
      <c r="N101" s="256">
        <f t="shared" si="68"/>
        <v>0</v>
      </c>
      <c r="O101" s="256">
        <f t="shared" si="68"/>
        <v>0</v>
      </c>
      <c r="P101" s="256">
        <f t="shared" si="68"/>
        <v>0</v>
      </c>
      <c r="Q101" s="256">
        <f t="shared" si="68"/>
        <v>0</v>
      </c>
      <c r="R101" s="256">
        <f t="shared" si="68"/>
        <v>0</v>
      </c>
      <c r="S101" s="256">
        <f t="shared" si="68"/>
        <v>0</v>
      </c>
      <c r="T101" s="256">
        <f t="shared" si="68"/>
        <v>0</v>
      </c>
      <c r="U101" s="256">
        <f t="shared" si="68"/>
        <v>0</v>
      </c>
      <c r="V101" s="256">
        <f t="shared" si="68"/>
        <v>0</v>
      </c>
      <c r="W101" s="256">
        <f t="shared" si="68"/>
        <v>0</v>
      </c>
      <c r="X101" s="256">
        <f t="shared" si="68"/>
        <v>0</v>
      </c>
      <c r="Y101" s="256">
        <f t="shared" si="68"/>
        <v>0</v>
      </c>
      <c r="Z101" s="256">
        <f t="shared" si="68"/>
        <v>0</v>
      </c>
      <c r="AA101" s="256">
        <f t="shared" si="68"/>
        <v>0</v>
      </c>
      <c r="AB101" s="256">
        <f t="shared" si="68"/>
        <v>0</v>
      </c>
      <c r="AC101" s="256">
        <f t="shared" si="68"/>
        <v>0</v>
      </c>
      <c r="AD101" s="256">
        <f t="shared" si="68"/>
        <v>0</v>
      </c>
      <c r="AE101" s="256">
        <f t="shared" si="68"/>
        <v>0</v>
      </c>
      <c r="AF101" s="256">
        <f t="shared" si="68"/>
        <v>0</v>
      </c>
      <c r="AG101" s="256">
        <f t="shared" si="68"/>
        <v>0</v>
      </c>
      <c r="AH101" s="256">
        <f t="shared" si="68"/>
        <v>0</v>
      </c>
      <c r="AI101" s="256">
        <f t="shared" si="68"/>
        <v>0</v>
      </c>
      <c r="AJ101" s="256">
        <f t="shared" si="68"/>
        <v>0</v>
      </c>
      <c r="AK101" s="169">
        <f>AJ101</f>
        <v>0</v>
      </c>
      <c r="AL101" s="32"/>
      <c r="AM101" s="32"/>
      <c r="AN101" s="70"/>
      <c r="AO101" s="227"/>
      <c r="AP101" s="42">
        <f t="shared" ref="AP101:AP112" si="69">AP100</f>
        <v>0</v>
      </c>
      <c r="AQ101" s="14" t="str">
        <f t="shared" si="49"/>
        <v>素材在庫計画</v>
      </c>
      <c r="AR101" s="43">
        <f t="shared" si="48"/>
        <v>0</v>
      </c>
      <c r="AT101" s="246" t="s">
        <v>60</v>
      </c>
      <c r="AU101" s="61"/>
      <c r="AV101" s="61"/>
      <c r="AW101" s="61"/>
      <c r="AX101" s="61"/>
    </row>
    <row r="102" spans="1:56" ht="18.75" hidden="1" customHeight="1">
      <c r="A102" s="9">
        <v>1</v>
      </c>
      <c r="B102" s="327"/>
      <c r="C102" s="135" t="s">
        <v>14</v>
      </c>
      <c r="D102" s="135"/>
      <c r="E102" s="90"/>
      <c r="F102" s="255"/>
      <c r="G102" s="255"/>
      <c r="H102" s="255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117">
        <f>SUM(E102:AJ102)</f>
        <v>0</v>
      </c>
      <c r="AL102" s="123"/>
      <c r="AM102" s="123"/>
      <c r="AN102" s="70"/>
      <c r="AO102" s="227"/>
      <c r="AP102" s="42">
        <f t="shared" si="69"/>
        <v>0</v>
      </c>
      <c r="AQ102" s="16" t="str">
        <f t="shared" si="49"/>
        <v>圧検加工計画</v>
      </c>
      <c r="AR102" s="44">
        <f t="shared" si="48"/>
        <v>0</v>
      </c>
      <c r="AT102" s="248" t="s">
        <v>61</v>
      </c>
      <c r="AU102" s="61"/>
      <c r="AV102" s="61"/>
      <c r="AW102" s="61"/>
      <c r="AX102" s="61"/>
    </row>
    <row r="103" spans="1:56" ht="18.75" hidden="1" customHeight="1">
      <c r="A103" s="9">
        <v>0</v>
      </c>
      <c r="B103" s="327"/>
      <c r="C103" s="146" t="s">
        <v>15</v>
      </c>
      <c r="D103" s="147">
        <v>0.08</v>
      </c>
      <c r="E103" s="80"/>
      <c r="F103" s="257">
        <f t="shared" ref="F103:AJ103" si="70">ROUND(F102*$D103,0)</f>
        <v>0</v>
      </c>
      <c r="G103" s="257">
        <f t="shared" si="70"/>
        <v>0</v>
      </c>
      <c r="H103" s="257">
        <f t="shared" si="70"/>
        <v>0</v>
      </c>
      <c r="I103" s="257">
        <f t="shared" si="70"/>
        <v>0</v>
      </c>
      <c r="J103" s="257">
        <f t="shared" si="70"/>
        <v>0</v>
      </c>
      <c r="K103" s="257">
        <f t="shared" si="70"/>
        <v>0</v>
      </c>
      <c r="L103" s="257">
        <f t="shared" si="70"/>
        <v>0</v>
      </c>
      <c r="M103" s="257">
        <f t="shared" si="70"/>
        <v>0</v>
      </c>
      <c r="N103" s="257">
        <f t="shared" si="70"/>
        <v>0</v>
      </c>
      <c r="O103" s="257">
        <f t="shared" si="70"/>
        <v>0</v>
      </c>
      <c r="P103" s="257">
        <f t="shared" si="70"/>
        <v>0</v>
      </c>
      <c r="Q103" s="257">
        <f t="shared" si="70"/>
        <v>0</v>
      </c>
      <c r="R103" s="257">
        <f t="shared" si="70"/>
        <v>0</v>
      </c>
      <c r="S103" s="257">
        <f t="shared" si="70"/>
        <v>0</v>
      </c>
      <c r="T103" s="257">
        <f t="shared" si="70"/>
        <v>0</v>
      </c>
      <c r="U103" s="257">
        <f t="shared" si="70"/>
        <v>0</v>
      </c>
      <c r="V103" s="257">
        <f t="shared" si="70"/>
        <v>0</v>
      </c>
      <c r="W103" s="257">
        <f t="shared" si="70"/>
        <v>0</v>
      </c>
      <c r="X103" s="257">
        <f t="shared" si="70"/>
        <v>0</v>
      </c>
      <c r="Y103" s="257">
        <f t="shared" si="70"/>
        <v>0</v>
      </c>
      <c r="Z103" s="257">
        <f t="shared" si="70"/>
        <v>0</v>
      </c>
      <c r="AA103" s="257">
        <f t="shared" si="70"/>
        <v>0</v>
      </c>
      <c r="AB103" s="257">
        <f t="shared" si="70"/>
        <v>0</v>
      </c>
      <c r="AC103" s="257">
        <f t="shared" si="70"/>
        <v>0</v>
      </c>
      <c r="AD103" s="257">
        <f t="shared" si="70"/>
        <v>0</v>
      </c>
      <c r="AE103" s="257">
        <f t="shared" si="70"/>
        <v>0</v>
      </c>
      <c r="AF103" s="257">
        <f t="shared" si="70"/>
        <v>0</v>
      </c>
      <c r="AG103" s="257">
        <f t="shared" si="70"/>
        <v>0</v>
      </c>
      <c r="AH103" s="257">
        <f t="shared" si="70"/>
        <v>0</v>
      </c>
      <c r="AI103" s="257">
        <f t="shared" si="70"/>
        <v>0</v>
      </c>
      <c r="AJ103" s="257">
        <f t="shared" si="70"/>
        <v>0</v>
      </c>
      <c r="AK103" s="128">
        <f>SUM(F103:AJ103)</f>
        <v>0</v>
      </c>
      <c r="AL103" s="32"/>
      <c r="AM103" s="32"/>
      <c r="AN103" s="70"/>
      <c r="AO103" s="227">
        <v>0</v>
      </c>
      <c r="AP103" s="42">
        <f t="shared" si="69"/>
        <v>0</v>
      </c>
      <c r="AQ103" s="17" t="str">
        <f t="shared" si="49"/>
        <v>一次漏れ数</v>
      </c>
      <c r="AR103" s="45">
        <f t="shared" si="48"/>
        <v>0</v>
      </c>
      <c r="AT103" s="246" t="s">
        <v>60</v>
      </c>
      <c r="AU103" s="61"/>
      <c r="AV103" s="61"/>
      <c r="AW103" s="61"/>
      <c r="AX103" s="61"/>
    </row>
    <row r="104" spans="1:56" ht="18.75" hidden="1" customHeight="1">
      <c r="A104" s="9">
        <v>0</v>
      </c>
      <c r="B104" s="378"/>
      <c r="C104" s="148" t="s">
        <v>16</v>
      </c>
      <c r="D104" s="149"/>
      <c r="E104" s="66"/>
      <c r="F104" s="255">
        <f t="shared" ref="F104:AJ104" si="71">E104+F103-F105</f>
        <v>0</v>
      </c>
      <c r="G104" s="255">
        <f t="shared" si="71"/>
        <v>0</v>
      </c>
      <c r="H104" s="255">
        <f t="shared" si="71"/>
        <v>0</v>
      </c>
      <c r="I104" s="255">
        <f t="shared" si="71"/>
        <v>0</v>
      </c>
      <c r="J104" s="255">
        <f t="shared" si="71"/>
        <v>0</v>
      </c>
      <c r="K104" s="255">
        <f t="shared" si="71"/>
        <v>0</v>
      </c>
      <c r="L104" s="255">
        <f t="shared" si="71"/>
        <v>0</v>
      </c>
      <c r="M104" s="255">
        <f t="shared" si="71"/>
        <v>0</v>
      </c>
      <c r="N104" s="255">
        <f t="shared" si="71"/>
        <v>0</v>
      </c>
      <c r="O104" s="255">
        <f t="shared" si="71"/>
        <v>0</v>
      </c>
      <c r="P104" s="255">
        <f t="shared" si="71"/>
        <v>0</v>
      </c>
      <c r="Q104" s="255">
        <f t="shared" si="71"/>
        <v>0</v>
      </c>
      <c r="R104" s="255">
        <f t="shared" si="71"/>
        <v>0</v>
      </c>
      <c r="S104" s="255">
        <f t="shared" si="71"/>
        <v>0</v>
      </c>
      <c r="T104" s="255">
        <f t="shared" si="71"/>
        <v>0</v>
      </c>
      <c r="U104" s="255">
        <f t="shared" si="71"/>
        <v>0</v>
      </c>
      <c r="V104" s="255">
        <f t="shared" si="71"/>
        <v>0</v>
      </c>
      <c r="W104" s="255">
        <f t="shared" si="71"/>
        <v>0</v>
      </c>
      <c r="X104" s="255">
        <f t="shared" si="71"/>
        <v>0</v>
      </c>
      <c r="Y104" s="255">
        <f t="shared" si="71"/>
        <v>0</v>
      </c>
      <c r="Z104" s="255">
        <f t="shared" si="71"/>
        <v>0</v>
      </c>
      <c r="AA104" s="255">
        <f t="shared" si="71"/>
        <v>0</v>
      </c>
      <c r="AB104" s="255">
        <f t="shared" si="71"/>
        <v>0</v>
      </c>
      <c r="AC104" s="255">
        <f t="shared" si="71"/>
        <v>0</v>
      </c>
      <c r="AD104" s="255">
        <f t="shared" si="71"/>
        <v>0</v>
      </c>
      <c r="AE104" s="255">
        <f t="shared" si="71"/>
        <v>0</v>
      </c>
      <c r="AF104" s="255">
        <f t="shared" si="71"/>
        <v>0</v>
      </c>
      <c r="AG104" s="255">
        <f t="shared" si="71"/>
        <v>0</v>
      </c>
      <c r="AH104" s="255">
        <f t="shared" si="71"/>
        <v>0</v>
      </c>
      <c r="AI104" s="255">
        <f t="shared" si="71"/>
        <v>0</v>
      </c>
      <c r="AJ104" s="255">
        <f t="shared" si="71"/>
        <v>0</v>
      </c>
      <c r="AK104" s="129">
        <f>AJ104</f>
        <v>0</v>
      </c>
      <c r="AL104" s="32"/>
      <c r="AM104" s="32"/>
      <c r="AN104" s="70"/>
      <c r="AO104" s="227">
        <v>0</v>
      </c>
      <c r="AP104" s="42">
        <f t="shared" si="69"/>
        <v>0</v>
      </c>
      <c r="AQ104" s="18" t="str">
        <f t="shared" si="49"/>
        <v>一次漏れ在庫</v>
      </c>
      <c r="AR104" s="46">
        <f t="shared" si="48"/>
        <v>0</v>
      </c>
      <c r="AT104" s="246" t="s">
        <v>60</v>
      </c>
      <c r="AU104" s="61"/>
      <c r="AV104" s="61"/>
      <c r="AW104" s="61"/>
      <c r="AX104" s="61"/>
    </row>
    <row r="105" spans="1:56" ht="18.75" hidden="1" customHeight="1">
      <c r="A105" s="9">
        <v>0</v>
      </c>
      <c r="B105" s="378"/>
      <c r="C105" s="148" t="s">
        <v>17</v>
      </c>
      <c r="D105" s="149"/>
      <c r="E105" s="80"/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  <c r="AK105" s="129">
        <f>SUM(F105:AJ105)</f>
        <v>0</v>
      </c>
      <c r="AL105" s="32"/>
      <c r="AM105" s="32"/>
      <c r="AN105" s="70"/>
      <c r="AO105" s="227">
        <v>0</v>
      </c>
      <c r="AP105" s="42">
        <f t="shared" si="69"/>
        <v>0</v>
      </c>
      <c r="AQ105" s="18" t="str">
        <f t="shared" si="49"/>
        <v>二次圧検計画</v>
      </c>
      <c r="AR105" s="46">
        <f t="shared" si="48"/>
        <v>0</v>
      </c>
      <c r="AT105" s="246" t="s">
        <v>60</v>
      </c>
      <c r="AU105" s="61"/>
      <c r="AV105" s="61"/>
      <c r="AW105" s="61"/>
      <c r="AX105" s="61"/>
    </row>
    <row r="106" spans="1:56" ht="18.75" hidden="1" customHeight="1">
      <c r="A106" s="9">
        <v>0</v>
      </c>
      <c r="B106" s="378"/>
      <c r="C106" s="150" t="s">
        <v>18</v>
      </c>
      <c r="D106" s="151">
        <v>0.5</v>
      </c>
      <c r="E106" s="81"/>
      <c r="F106" s="258">
        <f t="shared" ref="F106:AJ106" si="72">ROUND(F105*$D106,0)</f>
        <v>0</v>
      </c>
      <c r="G106" s="258">
        <f t="shared" si="72"/>
        <v>0</v>
      </c>
      <c r="H106" s="258">
        <f t="shared" si="72"/>
        <v>0</v>
      </c>
      <c r="I106" s="258">
        <f t="shared" si="72"/>
        <v>0</v>
      </c>
      <c r="J106" s="258">
        <f t="shared" si="72"/>
        <v>0</v>
      </c>
      <c r="K106" s="258">
        <f t="shared" si="72"/>
        <v>0</v>
      </c>
      <c r="L106" s="258">
        <f t="shared" si="72"/>
        <v>0</v>
      </c>
      <c r="M106" s="258">
        <f t="shared" si="72"/>
        <v>0</v>
      </c>
      <c r="N106" s="258">
        <f t="shared" si="72"/>
        <v>0</v>
      </c>
      <c r="O106" s="258">
        <f t="shared" si="72"/>
        <v>0</v>
      </c>
      <c r="P106" s="258">
        <f t="shared" si="72"/>
        <v>0</v>
      </c>
      <c r="Q106" s="258">
        <f t="shared" si="72"/>
        <v>0</v>
      </c>
      <c r="R106" s="258">
        <f t="shared" si="72"/>
        <v>0</v>
      </c>
      <c r="S106" s="258">
        <f t="shared" si="72"/>
        <v>0</v>
      </c>
      <c r="T106" s="258">
        <f t="shared" si="72"/>
        <v>0</v>
      </c>
      <c r="U106" s="258">
        <f t="shared" si="72"/>
        <v>0</v>
      </c>
      <c r="V106" s="258">
        <f t="shared" si="72"/>
        <v>0</v>
      </c>
      <c r="W106" s="258">
        <f t="shared" si="72"/>
        <v>0</v>
      </c>
      <c r="X106" s="258">
        <f t="shared" si="72"/>
        <v>0</v>
      </c>
      <c r="Y106" s="258">
        <f t="shared" si="72"/>
        <v>0</v>
      </c>
      <c r="Z106" s="258">
        <f t="shared" si="72"/>
        <v>0</v>
      </c>
      <c r="AA106" s="258">
        <f t="shared" si="72"/>
        <v>0</v>
      </c>
      <c r="AB106" s="258">
        <f t="shared" si="72"/>
        <v>0</v>
      </c>
      <c r="AC106" s="258">
        <f t="shared" si="72"/>
        <v>0</v>
      </c>
      <c r="AD106" s="258">
        <f t="shared" si="72"/>
        <v>0</v>
      </c>
      <c r="AE106" s="258">
        <f t="shared" si="72"/>
        <v>0</v>
      </c>
      <c r="AF106" s="258">
        <f t="shared" si="72"/>
        <v>0</v>
      </c>
      <c r="AG106" s="258">
        <f t="shared" si="72"/>
        <v>0</v>
      </c>
      <c r="AH106" s="258">
        <f t="shared" si="72"/>
        <v>0</v>
      </c>
      <c r="AI106" s="258">
        <f t="shared" si="72"/>
        <v>0</v>
      </c>
      <c r="AJ106" s="258">
        <f t="shared" si="72"/>
        <v>0</v>
      </c>
      <c r="AK106" s="130">
        <f>SUM(F106:AJ106)</f>
        <v>0</v>
      </c>
      <c r="AL106" s="32"/>
      <c r="AM106" s="32"/>
      <c r="AN106" s="70"/>
      <c r="AO106" s="227">
        <v>0</v>
      </c>
      <c r="AP106" s="42">
        <f t="shared" si="69"/>
        <v>0</v>
      </c>
      <c r="AQ106" s="14" t="str">
        <f t="shared" si="49"/>
        <v>二次漏れ数（廃却）</v>
      </c>
      <c r="AR106" s="47">
        <f t="shared" si="48"/>
        <v>0</v>
      </c>
      <c r="AT106" s="246" t="s">
        <v>60</v>
      </c>
      <c r="AU106" s="61"/>
      <c r="AV106" s="61"/>
      <c r="AW106" s="61"/>
      <c r="AX106" s="61"/>
    </row>
    <row r="107" spans="1:56" ht="18.75" hidden="1" customHeight="1">
      <c r="A107" s="9">
        <v>1</v>
      </c>
      <c r="B107" s="327"/>
      <c r="C107" s="135" t="s">
        <v>19</v>
      </c>
      <c r="D107" s="136">
        <f>1-D103</f>
        <v>0.92</v>
      </c>
      <c r="E107" s="90"/>
      <c r="F107" s="255">
        <f t="shared" ref="F107:AJ107" si="73">(F102-F103)+(F105-F106)</f>
        <v>0</v>
      </c>
      <c r="G107" s="255">
        <f t="shared" si="73"/>
        <v>0</v>
      </c>
      <c r="H107" s="255">
        <f t="shared" si="73"/>
        <v>0</v>
      </c>
      <c r="I107" s="255">
        <f t="shared" si="73"/>
        <v>0</v>
      </c>
      <c r="J107" s="255">
        <f t="shared" si="73"/>
        <v>0</v>
      </c>
      <c r="K107" s="255">
        <f t="shared" si="73"/>
        <v>0</v>
      </c>
      <c r="L107" s="255">
        <f t="shared" si="73"/>
        <v>0</v>
      </c>
      <c r="M107" s="255">
        <f t="shared" si="73"/>
        <v>0</v>
      </c>
      <c r="N107" s="255">
        <f t="shared" si="73"/>
        <v>0</v>
      </c>
      <c r="O107" s="255">
        <f t="shared" si="73"/>
        <v>0</v>
      </c>
      <c r="P107" s="255">
        <f t="shared" si="73"/>
        <v>0</v>
      </c>
      <c r="Q107" s="255">
        <f t="shared" si="73"/>
        <v>0</v>
      </c>
      <c r="R107" s="255">
        <f t="shared" si="73"/>
        <v>0</v>
      </c>
      <c r="S107" s="255">
        <f t="shared" si="73"/>
        <v>0</v>
      </c>
      <c r="T107" s="255">
        <f t="shared" si="73"/>
        <v>0</v>
      </c>
      <c r="U107" s="255">
        <f t="shared" si="73"/>
        <v>0</v>
      </c>
      <c r="V107" s="255">
        <f t="shared" si="73"/>
        <v>0</v>
      </c>
      <c r="W107" s="255">
        <f t="shared" si="73"/>
        <v>0</v>
      </c>
      <c r="X107" s="255">
        <f t="shared" si="73"/>
        <v>0</v>
      </c>
      <c r="Y107" s="255">
        <f t="shared" si="73"/>
        <v>0</v>
      </c>
      <c r="Z107" s="255">
        <f t="shared" si="73"/>
        <v>0</v>
      </c>
      <c r="AA107" s="255">
        <f t="shared" si="73"/>
        <v>0</v>
      </c>
      <c r="AB107" s="255">
        <f t="shared" si="73"/>
        <v>0</v>
      </c>
      <c r="AC107" s="255">
        <f t="shared" si="73"/>
        <v>0</v>
      </c>
      <c r="AD107" s="255">
        <f t="shared" si="73"/>
        <v>0</v>
      </c>
      <c r="AE107" s="255">
        <f t="shared" si="73"/>
        <v>0</v>
      </c>
      <c r="AF107" s="255">
        <f t="shared" si="73"/>
        <v>0</v>
      </c>
      <c r="AG107" s="255">
        <f t="shared" si="73"/>
        <v>0</v>
      </c>
      <c r="AH107" s="255">
        <f t="shared" si="73"/>
        <v>0</v>
      </c>
      <c r="AI107" s="255">
        <f t="shared" si="73"/>
        <v>0</v>
      </c>
      <c r="AJ107" s="255">
        <f t="shared" si="73"/>
        <v>0</v>
      </c>
      <c r="AK107" s="117">
        <f>SUM(E107:AJ107)</f>
        <v>0</v>
      </c>
      <c r="AL107" s="82">
        <f>ROUNDUP(AY107*1.2,0)</f>
        <v>0</v>
      </c>
      <c r="AM107" s="82">
        <f>ROUNDUP(AZ107*1.2,0)</f>
        <v>0</v>
      </c>
      <c r="AN107" s="70"/>
      <c r="AO107" s="227"/>
      <c r="AP107" s="42">
        <f t="shared" si="69"/>
        <v>0</v>
      </c>
      <c r="AQ107" s="11" t="str">
        <f t="shared" si="49"/>
        <v>Ｌ３加工計画</v>
      </c>
      <c r="AR107" s="48">
        <f t="shared" si="48"/>
        <v>0</v>
      </c>
      <c r="AT107" s="248" t="s">
        <v>61</v>
      </c>
      <c r="AU107" s="61"/>
      <c r="AV107" s="61"/>
      <c r="AW107" s="61"/>
      <c r="AX107" s="61"/>
      <c r="AY107" s="12">
        <f>AY361</f>
        <v>0</v>
      </c>
      <c r="AZ107" s="12">
        <f>AZ361</f>
        <v>0</v>
      </c>
    </row>
    <row r="108" spans="1:56" ht="18.75" hidden="1" customHeight="1">
      <c r="A108" s="9">
        <v>1</v>
      </c>
      <c r="B108" s="325"/>
      <c r="C108" s="109" t="s">
        <v>20</v>
      </c>
      <c r="D108" s="109"/>
      <c r="E108" s="7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104">
        <f>SUM(F108:AJ108)</f>
        <v>0</v>
      </c>
      <c r="AL108" s="112"/>
      <c r="AM108" s="112"/>
      <c r="AN108" s="70"/>
      <c r="AO108" s="227"/>
      <c r="AP108" s="42">
        <f t="shared" si="69"/>
        <v>0</v>
      </c>
      <c r="AQ108" s="19" t="str">
        <f t="shared" si="49"/>
        <v>組立計画</v>
      </c>
      <c r="AR108" s="49">
        <f t="shared" si="48"/>
        <v>0</v>
      </c>
      <c r="AT108" s="63" t="s">
        <v>62</v>
      </c>
      <c r="AU108" s="60"/>
      <c r="AV108" s="60"/>
      <c r="AW108" s="60"/>
      <c r="AX108" s="60"/>
    </row>
    <row r="109" spans="1:56" ht="18.75" hidden="1" customHeight="1">
      <c r="A109" s="9">
        <v>1</v>
      </c>
      <c r="B109" s="325"/>
      <c r="C109" s="111" t="s">
        <v>66</v>
      </c>
      <c r="D109" s="111"/>
      <c r="E109" s="74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107">
        <f>SUM(F109:AJ109)</f>
        <v>0</v>
      </c>
      <c r="AL109" s="75"/>
      <c r="AM109" s="75"/>
      <c r="AN109" s="70"/>
      <c r="AO109" s="227"/>
      <c r="AP109" s="42">
        <f t="shared" si="69"/>
        <v>0</v>
      </c>
      <c r="AQ109" s="20" t="str">
        <f t="shared" si="49"/>
        <v>ＳＰ</v>
      </c>
      <c r="AR109" s="50">
        <f t="shared" si="48"/>
        <v>0</v>
      </c>
      <c r="AT109" s="63" t="s">
        <v>62</v>
      </c>
      <c r="AU109" s="60"/>
      <c r="AV109" s="60"/>
      <c r="AW109" s="60"/>
      <c r="AX109" s="60"/>
    </row>
    <row r="110" spans="1:56" ht="18.75" hidden="1" customHeight="1">
      <c r="A110" s="9">
        <v>1</v>
      </c>
      <c r="B110" s="326"/>
      <c r="C110" s="152" t="s">
        <v>21</v>
      </c>
      <c r="D110" s="152"/>
      <c r="E110" s="67"/>
      <c r="F110" s="259">
        <f t="shared" ref="F110:AJ110" si="74">SUBTOTAL(9,L108:L109)</f>
        <v>0</v>
      </c>
      <c r="G110" s="259">
        <f t="shared" si="74"/>
        <v>0</v>
      </c>
      <c r="H110" s="259">
        <f t="shared" si="74"/>
        <v>0</v>
      </c>
      <c r="I110" s="259">
        <f t="shared" si="74"/>
        <v>0</v>
      </c>
      <c r="J110" s="259">
        <f t="shared" si="74"/>
        <v>0</v>
      </c>
      <c r="K110" s="259">
        <f t="shared" si="74"/>
        <v>0</v>
      </c>
      <c r="L110" s="259">
        <f t="shared" si="74"/>
        <v>0</v>
      </c>
      <c r="M110" s="259">
        <f t="shared" si="74"/>
        <v>0</v>
      </c>
      <c r="N110" s="259">
        <f t="shared" si="74"/>
        <v>0</v>
      </c>
      <c r="O110" s="259">
        <f t="shared" si="74"/>
        <v>0</v>
      </c>
      <c r="P110" s="259">
        <f t="shared" si="74"/>
        <v>0</v>
      </c>
      <c r="Q110" s="259">
        <f t="shared" si="74"/>
        <v>0</v>
      </c>
      <c r="R110" s="259">
        <f t="shared" si="74"/>
        <v>0</v>
      </c>
      <c r="S110" s="259">
        <f t="shared" si="74"/>
        <v>0</v>
      </c>
      <c r="T110" s="259">
        <f t="shared" si="74"/>
        <v>0</v>
      </c>
      <c r="U110" s="259">
        <f t="shared" si="74"/>
        <v>0</v>
      </c>
      <c r="V110" s="259">
        <f t="shared" si="74"/>
        <v>0</v>
      </c>
      <c r="W110" s="259">
        <f t="shared" si="74"/>
        <v>0</v>
      </c>
      <c r="X110" s="259">
        <f t="shared" si="74"/>
        <v>0</v>
      </c>
      <c r="Y110" s="259">
        <f t="shared" si="74"/>
        <v>0</v>
      </c>
      <c r="Z110" s="259">
        <f t="shared" si="74"/>
        <v>0</v>
      </c>
      <c r="AA110" s="259">
        <f t="shared" si="74"/>
        <v>0</v>
      </c>
      <c r="AB110" s="259">
        <f t="shared" si="74"/>
        <v>0</v>
      </c>
      <c r="AC110" s="259">
        <f t="shared" si="74"/>
        <v>0</v>
      </c>
      <c r="AD110" s="259">
        <f t="shared" si="74"/>
        <v>0</v>
      </c>
      <c r="AE110" s="259">
        <f t="shared" si="74"/>
        <v>0</v>
      </c>
      <c r="AF110" s="259">
        <f t="shared" si="74"/>
        <v>0</v>
      </c>
      <c r="AG110" s="259">
        <f t="shared" si="74"/>
        <v>0</v>
      </c>
      <c r="AH110" s="259">
        <f t="shared" si="74"/>
        <v>0</v>
      </c>
      <c r="AI110" s="259">
        <f t="shared" si="74"/>
        <v>0</v>
      </c>
      <c r="AJ110" s="259">
        <f t="shared" si="74"/>
        <v>0</v>
      </c>
      <c r="AK110" s="131">
        <f>SUM(F110:AJ110)</f>
        <v>0</v>
      </c>
      <c r="AL110" s="32"/>
      <c r="AM110" s="32"/>
      <c r="AN110" s="70"/>
      <c r="AO110" s="227"/>
      <c r="AP110" s="42">
        <f t="shared" si="69"/>
        <v>0</v>
      </c>
      <c r="AQ110" s="21" t="str">
        <f t="shared" si="49"/>
        <v>解体</v>
      </c>
      <c r="AR110" s="51">
        <f t="shared" si="48"/>
        <v>0</v>
      </c>
      <c r="AT110" s="246" t="s">
        <v>60</v>
      </c>
      <c r="AU110" s="60"/>
      <c r="AV110" s="60"/>
      <c r="AW110" s="60"/>
      <c r="AX110" s="60"/>
    </row>
    <row r="111" spans="1:56" ht="18.75" hidden="1" customHeight="1">
      <c r="A111" s="9">
        <v>1</v>
      </c>
      <c r="B111" s="379"/>
      <c r="C111" s="153" t="s">
        <v>22</v>
      </c>
      <c r="D111" s="153"/>
      <c r="E111" s="68"/>
      <c r="F111" s="260">
        <f t="shared" ref="F111:AJ111" si="75">E111+F107-F110</f>
        <v>0</v>
      </c>
      <c r="G111" s="260">
        <f t="shared" si="75"/>
        <v>0</v>
      </c>
      <c r="H111" s="260">
        <f t="shared" si="75"/>
        <v>0</v>
      </c>
      <c r="I111" s="260">
        <f t="shared" si="75"/>
        <v>0</v>
      </c>
      <c r="J111" s="260">
        <f t="shared" si="75"/>
        <v>0</v>
      </c>
      <c r="K111" s="260">
        <f t="shared" si="75"/>
        <v>0</v>
      </c>
      <c r="L111" s="260">
        <f t="shared" si="75"/>
        <v>0</v>
      </c>
      <c r="M111" s="260">
        <f t="shared" si="75"/>
        <v>0</v>
      </c>
      <c r="N111" s="260">
        <f t="shared" si="75"/>
        <v>0</v>
      </c>
      <c r="O111" s="260">
        <f t="shared" si="75"/>
        <v>0</v>
      </c>
      <c r="P111" s="260">
        <f t="shared" si="75"/>
        <v>0</v>
      </c>
      <c r="Q111" s="260">
        <f t="shared" si="75"/>
        <v>0</v>
      </c>
      <c r="R111" s="260">
        <f t="shared" si="75"/>
        <v>0</v>
      </c>
      <c r="S111" s="260">
        <f t="shared" si="75"/>
        <v>0</v>
      </c>
      <c r="T111" s="260">
        <f t="shared" si="75"/>
        <v>0</v>
      </c>
      <c r="U111" s="260">
        <f t="shared" si="75"/>
        <v>0</v>
      </c>
      <c r="V111" s="260">
        <f t="shared" si="75"/>
        <v>0</v>
      </c>
      <c r="W111" s="260">
        <f t="shared" si="75"/>
        <v>0</v>
      </c>
      <c r="X111" s="260">
        <f t="shared" si="75"/>
        <v>0</v>
      </c>
      <c r="Y111" s="260">
        <f t="shared" si="75"/>
        <v>0</v>
      </c>
      <c r="Z111" s="260">
        <f t="shared" si="75"/>
        <v>0</v>
      </c>
      <c r="AA111" s="260">
        <f t="shared" si="75"/>
        <v>0</v>
      </c>
      <c r="AB111" s="260">
        <f t="shared" si="75"/>
        <v>0</v>
      </c>
      <c r="AC111" s="260">
        <f t="shared" si="75"/>
        <v>0</v>
      </c>
      <c r="AD111" s="260">
        <f t="shared" si="75"/>
        <v>0</v>
      </c>
      <c r="AE111" s="260">
        <f t="shared" si="75"/>
        <v>0</v>
      </c>
      <c r="AF111" s="260">
        <f t="shared" si="75"/>
        <v>0</v>
      </c>
      <c r="AG111" s="260">
        <f t="shared" si="75"/>
        <v>0</v>
      </c>
      <c r="AH111" s="260">
        <f t="shared" si="75"/>
        <v>0</v>
      </c>
      <c r="AI111" s="260">
        <f t="shared" si="75"/>
        <v>0</v>
      </c>
      <c r="AJ111" s="260">
        <f t="shared" si="75"/>
        <v>0</v>
      </c>
      <c r="AK111" s="132"/>
      <c r="AL111" s="32"/>
      <c r="AM111" s="32"/>
      <c r="AN111" s="70"/>
      <c r="AO111" s="227"/>
      <c r="AP111" s="42">
        <f t="shared" si="69"/>
        <v>0</v>
      </c>
      <c r="AQ111" s="22" t="str">
        <f t="shared" si="49"/>
        <v>解体在庫</v>
      </c>
      <c r="AR111" s="52">
        <f t="shared" si="48"/>
        <v>0</v>
      </c>
      <c r="AT111" s="246" t="s">
        <v>60</v>
      </c>
      <c r="AU111" s="60"/>
      <c r="AV111" s="60"/>
      <c r="AW111" s="60"/>
      <c r="AX111" s="60"/>
    </row>
    <row r="112" spans="1:56" ht="19.5" hidden="1" customHeight="1" thickBot="1">
      <c r="A112" s="9">
        <v>1</v>
      </c>
      <c r="B112" s="380"/>
      <c r="C112" s="138" t="s">
        <v>23</v>
      </c>
      <c r="D112" s="138"/>
      <c r="E112" s="215"/>
      <c r="F112" s="262">
        <f t="shared" ref="F112:AJ112" si="76">E112+F107-F108-F109</f>
        <v>0</v>
      </c>
      <c r="G112" s="262">
        <f t="shared" si="76"/>
        <v>0</v>
      </c>
      <c r="H112" s="262">
        <f t="shared" si="76"/>
        <v>0</v>
      </c>
      <c r="I112" s="262">
        <f t="shared" si="76"/>
        <v>0</v>
      </c>
      <c r="J112" s="262">
        <f t="shared" si="76"/>
        <v>0</v>
      </c>
      <c r="K112" s="262">
        <f t="shared" si="76"/>
        <v>0</v>
      </c>
      <c r="L112" s="262">
        <f t="shared" si="76"/>
        <v>0</v>
      </c>
      <c r="M112" s="262">
        <f t="shared" si="76"/>
        <v>0</v>
      </c>
      <c r="N112" s="262">
        <f t="shared" si="76"/>
        <v>0</v>
      </c>
      <c r="O112" s="262">
        <f t="shared" si="76"/>
        <v>0</v>
      </c>
      <c r="P112" s="262">
        <f t="shared" si="76"/>
        <v>0</v>
      </c>
      <c r="Q112" s="262">
        <f t="shared" si="76"/>
        <v>0</v>
      </c>
      <c r="R112" s="262">
        <f t="shared" si="76"/>
        <v>0</v>
      </c>
      <c r="S112" s="262">
        <f t="shared" si="76"/>
        <v>0</v>
      </c>
      <c r="T112" s="262">
        <f t="shared" si="76"/>
        <v>0</v>
      </c>
      <c r="U112" s="262">
        <f t="shared" si="76"/>
        <v>0</v>
      </c>
      <c r="V112" s="262">
        <f t="shared" si="76"/>
        <v>0</v>
      </c>
      <c r="W112" s="262">
        <f t="shared" si="76"/>
        <v>0</v>
      </c>
      <c r="X112" s="262">
        <f t="shared" si="76"/>
        <v>0</v>
      </c>
      <c r="Y112" s="262">
        <f t="shared" si="76"/>
        <v>0</v>
      </c>
      <c r="Z112" s="262">
        <f t="shared" si="76"/>
        <v>0</v>
      </c>
      <c r="AA112" s="262">
        <f t="shared" si="76"/>
        <v>0</v>
      </c>
      <c r="AB112" s="262">
        <f t="shared" si="76"/>
        <v>0</v>
      </c>
      <c r="AC112" s="262">
        <f t="shared" si="76"/>
        <v>0</v>
      </c>
      <c r="AD112" s="262">
        <f t="shared" si="76"/>
        <v>0</v>
      </c>
      <c r="AE112" s="262">
        <f t="shared" si="76"/>
        <v>0</v>
      </c>
      <c r="AF112" s="262">
        <f t="shared" si="76"/>
        <v>0</v>
      </c>
      <c r="AG112" s="262">
        <f t="shared" si="76"/>
        <v>0</v>
      </c>
      <c r="AH112" s="262">
        <f t="shared" si="76"/>
        <v>0</v>
      </c>
      <c r="AI112" s="262">
        <f t="shared" si="76"/>
        <v>0</v>
      </c>
      <c r="AJ112" s="262">
        <f t="shared" si="76"/>
        <v>0</v>
      </c>
      <c r="AK112" s="222">
        <f>AJ112</f>
        <v>0</v>
      </c>
      <c r="AL112" s="33"/>
      <c r="AM112" s="33"/>
      <c r="AN112" s="488">
        <f>AK112-AL108</f>
        <v>0</v>
      </c>
      <c r="AO112" s="227"/>
      <c r="AP112" s="53">
        <f t="shared" si="69"/>
        <v>0</v>
      </c>
      <c r="AQ112" s="24" t="str">
        <f t="shared" si="49"/>
        <v>完成品在庫</v>
      </c>
      <c r="AR112" s="54">
        <f t="shared" si="48"/>
        <v>0</v>
      </c>
      <c r="AT112" s="246" t="s">
        <v>60</v>
      </c>
      <c r="AU112" s="60"/>
      <c r="AV112" s="60"/>
      <c r="AW112" s="60"/>
      <c r="AX112" s="60"/>
      <c r="BD112" s="250">
        <f>MIN(F112:AJ112)</f>
        <v>0</v>
      </c>
    </row>
    <row r="113" spans="1:56" ht="19.5" hidden="1" customHeight="1">
      <c r="A113" s="9">
        <v>0</v>
      </c>
      <c r="B113" s="325"/>
      <c r="C113" s="99" t="s">
        <v>12</v>
      </c>
      <c r="D113" s="99"/>
      <c r="E113" s="89"/>
      <c r="F113" s="266"/>
      <c r="G113" s="266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  <c r="AA113" s="266"/>
      <c r="AB113" s="266"/>
      <c r="AC113" s="266"/>
      <c r="AD113" s="266"/>
      <c r="AE113" s="266"/>
      <c r="AF113" s="266"/>
      <c r="AG113" s="266"/>
      <c r="AH113" s="266"/>
      <c r="AI113" s="266"/>
      <c r="AJ113" s="266"/>
      <c r="AK113" s="100">
        <f>SUM(F113:AJ113)</f>
        <v>0</v>
      </c>
      <c r="AL113" s="96">
        <f>ROUNDUP(AL120/0.92,0)</f>
        <v>0</v>
      </c>
      <c r="AM113" s="96">
        <f>ROUNDUP(AM120/0.92,0)</f>
        <v>0</v>
      </c>
      <c r="AN113" s="70"/>
      <c r="AO113" s="227">
        <v>0</v>
      </c>
      <c r="AP113" s="40">
        <f>B113</f>
        <v>0</v>
      </c>
      <c r="AQ113" s="29" t="str">
        <f t="shared" si="49"/>
        <v>素材納入計画</v>
      </c>
      <c r="AR113" s="41">
        <f t="shared" si="48"/>
        <v>0</v>
      </c>
      <c r="AT113" s="247" t="s">
        <v>59</v>
      </c>
      <c r="AU113" s="60"/>
      <c r="AV113" s="60"/>
      <c r="AW113" s="60"/>
      <c r="AX113" s="60"/>
    </row>
    <row r="114" spans="1:56" ht="19.5" hidden="1" customHeight="1">
      <c r="A114" s="9">
        <v>0</v>
      </c>
      <c r="B114" s="326"/>
      <c r="C114" s="145" t="s">
        <v>125</v>
      </c>
      <c r="D114" s="154"/>
      <c r="E114" s="35"/>
      <c r="F114" s="256">
        <f t="shared" ref="F114:AJ114" si="77">E114+F113-F115</f>
        <v>0</v>
      </c>
      <c r="G114" s="256">
        <f t="shared" si="77"/>
        <v>0</v>
      </c>
      <c r="H114" s="256">
        <f t="shared" si="77"/>
        <v>0</v>
      </c>
      <c r="I114" s="256">
        <f t="shared" si="77"/>
        <v>0</v>
      </c>
      <c r="J114" s="256">
        <f t="shared" si="77"/>
        <v>0</v>
      </c>
      <c r="K114" s="256">
        <f t="shared" si="77"/>
        <v>0</v>
      </c>
      <c r="L114" s="256">
        <f t="shared" si="77"/>
        <v>0</v>
      </c>
      <c r="M114" s="256">
        <f t="shared" si="77"/>
        <v>0</v>
      </c>
      <c r="N114" s="256">
        <f t="shared" si="77"/>
        <v>0</v>
      </c>
      <c r="O114" s="256">
        <f t="shared" si="77"/>
        <v>0</v>
      </c>
      <c r="P114" s="256">
        <f t="shared" si="77"/>
        <v>0</v>
      </c>
      <c r="Q114" s="256">
        <f t="shared" si="77"/>
        <v>0</v>
      </c>
      <c r="R114" s="256">
        <f t="shared" si="77"/>
        <v>0</v>
      </c>
      <c r="S114" s="256">
        <f t="shared" si="77"/>
        <v>0</v>
      </c>
      <c r="T114" s="256">
        <f t="shared" si="77"/>
        <v>0</v>
      </c>
      <c r="U114" s="256">
        <f t="shared" si="77"/>
        <v>0</v>
      </c>
      <c r="V114" s="256">
        <f t="shared" si="77"/>
        <v>0</v>
      </c>
      <c r="W114" s="256">
        <f t="shared" si="77"/>
        <v>0</v>
      </c>
      <c r="X114" s="256">
        <f t="shared" si="77"/>
        <v>0</v>
      </c>
      <c r="Y114" s="256">
        <f t="shared" si="77"/>
        <v>0</v>
      </c>
      <c r="Z114" s="256">
        <f t="shared" si="77"/>
        <v>0</v>
      </c>
      <c r="AA114" s="256">
        <f t="shared" si="77"/>
        <v>0</v>
      </c>
      <c r="AB114" s="256">
        <f t="shared" si="77"/>
        <v>0</v>
      </c>
      <c r="AC114" s="256">
        <f t="shared" si="77"/>
        <v>0</v>
      </c>
      <c r="AD114" s="256">
        <f t="shared" si="77"/>
        <v>0</v>
      </c>
      <c r="AE114" s="256">
        <f t="shared" si="77"/>
        <v>0</v>
      </c>
      <c r="AF114" s="256">
        <f t="shared" si="77"/>
        <v>0</v>
      </c>
      <c r="AG114" s="256">
        <f t="shared" si="77"/>
        <v>0</v>
      </c>
      <c r="AH114" s="256">
        <f t="shared" si="77"/>
        <v>0</v>
      </c>
      <c r="AI114" s="256">
        <f t="shared" si="77"/>
        <v>0</v>
      </c>
      <c r="AJ114" s="256">
        <f t="shared" si="77"/>
        <v>0</v>
      </c>
      <c r="AK114" s="169">
        <f>AJ114</f>
        <v>0</v>
      </c>
      <c r="AL114" s="32"/>
      <c r="AM114" s="32"/>
      <c r="AN114" s="70"/>
      <c r="AO114" s="227">
        <v>0</v>
      </c>
      <c r="AP114" s="42">
        <f t="shared" ref="AP114:AP125" si="78">AP113</f>
        <v>0</v>
      </c>
      <c r="AQ114" s="14" t="str">
        <f t="shared" si="49"/>
        <v>素材在庫計画</v>
      </c>
      <c r="AR114" s="43">
        <f t="shared" si="48"/>
        <v>0</v>
      </c>
      <c r="AT114" s="246" t="s">
        <v>60</v>
      </c>
      <c r="AU114" s="60"/>
      <c r="AV114" s="60"/>
      <c r="AW114" s="60"/>
      <c r="AX114" s="60"/>
    </row>
    <row r="115" spans="1:56" ht="18.75" hidden="1" customHeight="1">
      <c r="A115" s="9">
        <v>0</v>
      </c>
      <c r="B115" s="327"/>
      <c r="C115" s="135" t="s">
        <v>14</v>
      </c>
      <c r="D115" s="135"/>
      <c r="E115" s="90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117">
        <f>SUM(E115:AJ115)</f>
        <v>0</v>
      </c>
      <c r="AL115" s="123"/>
      <c r="AM115" s="123"/>
      <c r="AN115" s="70"/>
      <c r="AO115" s="227">
        <v>0</v>
      </c>
      <c r="AP115" s="42">
        <f t="shared" si="78"/>
        <v>0</v>
      </c>
      <c r="AQ115" s="16" t="str">
        <f t="shared" si="49"/>
        <v>圧検加工計画</v>
      </c>
      <c r="AR115" s="44">
        <f t="shared" si="48"/>
        <v>0</v>
      </c>
      <c r="AT115" s="248" t="s">
        <v>61</v>
      </c>
      <c r="AU115" s="60"/>
      <c r="AV115" s="60"/>
      <c r="AW115" s="60"/>
      <c r="AX115" s="60"/>
    </row>
    <row r="116" spans="1:56" ht="18.75" hidden="1" customHeight="1">
      <c r="A116" s="9">
        <v>0</v>
      </c>
      <c r="B116" s="378"/>
      <c r="C116" s="145" t="s">
        <v>15</v>
      </c>
      <c r="D116" s="155">
        <v>0.08</v>
      </c>
      <c r="E116" s="69"/>
      <c r="F116" s="264">
        <f t="shared" ref="F116:AJ116" si="79">ROUND(F115*$D116,0)</f>
        <v>0</v>
      </c>
      <c r="G116" s="264">
        <f t="shared" si="79"/>
        <v>0</v>
      </c>
      <c r="H116" s="264">
        <f t="shared" si="79"/>
        <v>0</v>
      </c>
      <c r="I116" s="264">
        <f t="shared" si="79"/>
        <v>0</v>
      </c>
      <c r="J116" s="264">
        <f t="shared" si="79"/>
        <v>0</v>
      </c>
      <c r="K116" s="264">
        <f t="shared" si="79"/>
        <v>0</v>
      </c>
      <c r="L116" s="264">
        <f t="shared" si="79"/>
        <v>0</v>
      </c>
      <c r="M116" s="264">
        <f t="shared" si="79"/>
        <v>0</v>
      </c>
      <c r="N116" s="264">
        <f t="shared" si="79"/>
        <v>0</v>
      </c>
      <c r="O116" s="264">
        <f t="shared" si="79"/>
        <v>0</v>
      </c>
      <c r="P116" s="264">
        <f t="shared" si="79"/>
        <v>0</v>
      </c>
      <c r="Q116" s="264">
        <f t="shared" si="79"/>
        <v>0</v>
      </c>
      <c r="R116" s="264">
        <f t="shared" si="79"/>
        <v>0</v>
      </c>
      <c r="S116" s="264">
        <f t="shared" si="79"/>
        <v>0</v>
      </c>
      <c r="T116" s="264">
        <f t="shared" si="79"/>
        <v>0</v>
      </c>
      <c r="U116" s="264">
        <f t="shared" si="79"/>
        <v>0</v>
      </c>
      <c r="V116" s="264">
        <f t="shared" si="79"/>
        <v>0</v>
      </c>
      <c r="W116" s="264">
        <f t="shared" si="79"/>
        <v>0</v>
      </c>
      <c r="X116" s="264">
        <f t="shared" si="79"/>
        <v>0</v>
      </c>
      <c r="Y116" s="264">
        <f t="shared" si="79"/>
        <v>0</v>
      </c>
      <c r="Z116" s="264">
        <f t="shared" si="79"/>
        <v>0</v>
      </c>
      <c r="AA116" s="264">
        <f t="shared" si="79"/>
        <v>0</v>
      </c>
      <c r="AB116" s="264">
        <f t="shared" si="79"/>
        <v>0</v>
      </c>
      <c r="AC116" s="264">
        <f t="shared" si="79"/>
        <v>0</v>
      </c>
      <c r="AD116" s="264">
        <f t="shared" si="79"/>
        <v>0</v>
      </c>
      <c r="AE116" s="264">
        <f t="shared" si="79"/>
        <v>0</v>
      </c>
      <c r="AF116" s="264">
        <f t="shared" si="79"/>
        <v>0</v>
      </c>
      <c r="AG116" s="264">
        <f t="shared" si="79"/>
        <v>0</v>
      </c>
      <c r="AH116" s="264">
        <f t="shared" si="79"/>
        <v>0</v>
      </c>
      <c r="AI116" s="264">
        <f t="shared" si="79"/>
        <v>0</v>
      </c>
      <c r="AJ116" s="264">
        <f t="shared" si="79"/>
        <v>0</v>
      </c>
      <c r="AK116" s="125">
        <f>SUM(F116:AJ116)</f>
        <v>0</v>
      </c>
      <c r="AL116" s="32"/>
      <c r="AM116" s="32"/>
      <c r="AN116" s="70"/>
      <c r="AO116" s="227">
        <v>0</v>
      </c>
      <c r="AP116" s="42">
        <f t="shared" si="78"/>
        <v>0</v>
      </c>
      <c r="AQ116" s="17" t="str">
        <f t="shared" si="49"/>
        <v>一次漏れ数</v>
      </c>
      <c r="AR116" s="45">
        <f t="shared" si="48"/>
        <v>0</v>
      </c>
      <c r="AT116" s="246" t="s">
        <v>60</v>
      </c>
      <c r="AU116" s="60"/>
      <c r="AV116" s="60"/>
      <c r="AW116" s="60"/>
      <c r="AX116" s="60"/>
    </row>
    <row r="117" spans="1:56" ht="18.75" hidden="1" customHeight="1">
      <c r="A117" s="9">
        <v>0</v>
      </c>
      <c r="B117" s="378"/>
      <c r="C117" s="145" t="s">
        <v>16</v>
      </c>
      <c r="D117" s="155"/>
      <c r="E117" s="69"/>
      <c r="F117" s="264">
        <f t="shared" ref="F117:AJ117" si="80">E117+F116-F118</f>
        <v>0</v>
      </c>
      <c r="G117" s="264">
        <f t="shared" si="80"/>
        <v>0</v>
      </c>
      <c r="H117" s="264">
        <f t="shared" si="80"/>
        <v>0</v>
      </c>
      <c r="I117" s="264">
        <f t="shared" si="80"/>
        <v>0</v>
      </c>
      <c r="J117" s="264">
        <f t="shared" si="80"/>
        <v>0</v>
      </c>
      <c r="K117" s="264">
        <f t="shared" si="80"/>
        <v>0</v>
      </c>
      <c r="L117" s="264">
        <f t="shared" si="80"/>
        <v>0</v>
      </c>
      <c r="M117" s="264">
        <f t="shared" si="80"/>
        <v>0</v>
      </c>
      <c r="N117" s="264">
        <f t="shared" si="80"/>
        <v>0</v>
      </c>
      <c r="O117" s="264">
        <f t="shared" si="80"/>
        <v>0</v>
      </c>
      <c r="P117" s="264">
        <f t="shared" si="80"/>
        <v>0</v>
      </c>
      <c r="Q117" s="264">
        <f t="shared" si="80"/>
        <v>0</v>
      </c>
      <c r="R117" s="264">
        <f t="shared" si="80"/>
        <v>0</v>
      </c>
      <c r="S117" s="264">
        <f t="shared" si="80"/>
        <v>0</v>
      </c>
      <c r="T117" s="264">
        <f t="shared" si="80"/>
        <v>0</v>
      </c>
      <c r="U117" s="264">
        <f t="shared" si="80"/>
        <v>0</v>
      </c>
      <c r="V117" s="264">
        <f t="shared" si="80"/>
        <v>0</v>
      </c>
      <c r="W117" s="264">
        <f t="shared" si="80"/>
        <v>0</v>
      </c>
      <c r="X117" s="264">
        <f t="shared" si="80"/>
        <v>0</v>
      </c>
      <c r="Y117" s="264">
        <f t="shared" si="80"/>
        <v>0</v>
      </c>
      <c r="Z117" s="264">
        <f t="shared" si="80"/>
        <v>0</v>
      </c>
      <c r="AA117" s="264">
        <f t="shared" si="80"/>
        <v>0</v>
      </c>
      <c r="AB117" s="264">
        <f t="shared" si="80"/>
        <v>0</v>
      </c>
      <c r="AC117" s="264">
        <f t="shared" si="80"/>
        <v>0</v>
      </c>
      <c r="AD117" s="264">
        <f t="shared" si="80"/>
        <v>0</v>
      </c>
      <c r="AE117" s="264">
        <f t="shared" si="80"/>
        <v>0</v>
      </c>
      <c r="AF117" s="264">
        <f t="shared" si="80"/>
        <v>0</v>
      </c>
      <c r="AG117" s="264">
        <f t="shared" si="80"/>
        <v>0</v>
      </c>
      <c r="AH117" s="264">
        <f t="shared" si="80"/>
        <v>0</v>
      </c>
      <c r="AI117" s="264">
        <f t="shared" si="80"/>
        <v>0</v>
      </c>
      <c r="AJ117" s="264">
        <f t="shared" si="80"/>
        <v>0</v>
      </c>
      <c r="AK117" s="125">
        <f>AJ117</f>
        <v>0</v>
      </c>
      <c r="AL117" s="32"/>
      <c r="AM117" s="32"/>
      <c r="AN117" s="70"/>
      <c r="AO117" s="227">
        <v>0</v>
      </c>
      <c r="AP117" s="42">
        <f t="shared" si="78"/>
        <v>0</v>
      </c>
      <c r="AQ117" s="18" t="str">
        <f t="shared" si="49"/>
        <v>一次漏れ在庫</v>
      </c>
      <c r="AR117" s="46">
        <f t="shared" si="48"/>
        <v>0</v>
      </c>
      <c r="AT117" s="246" t="s">
        <v>60</v>
      </c>
      <c r="AU117" s="60"/>
      <c r="AV117" s="60"/>
      <c r="AW117" s="60"/>
      <c r="AX117" s="60"/>
    </row>
    <row r="118" spans="1:56" ht="18.75" hidden="1" customHeight="1">
      <c r="A118" s="9">
        <v>0</v>
      </c>
      <c r="B118" s="378"/>
      <c r="C118" s="145" t="s">
        <v>17</v>
      </c>
      <c r="D118" s="155"/>
      <c r="E118" s="69"/>
      <c r="F118" s="264"/>
      <c r="G118" s="264"/>
      <c r="H118" s="264"/>
      <c r="I118" s="264"/>
      <c r="J118" s="264"/>
      <c r="K118" s="264"/>
      <c r="L118" s="264"/>
      <c r="M118" s="264"/>
      <c r="N118" s="264"/>
      <c r="O118" s="264"/>
      <c r="P118" s="264"/>
      <c r="Q118" s="264"/>
      <c r="R118" s="264"/>
      <c r="S118" s="264"/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125">
        <f>SUM(F118:AJ118)</f>
        <v>0</v>
      </c>
      <c r="AL118" s="32"/>
      <c r="AM118" s="32"/>
      <c r="AN118" s="70"/>
      <c r="AO118" s="227">
        <v>0</v>
      </c>
      <c r="AP118" s="42">
        <f t="shared" si="78"/>
        <v>0</v>
      </c>
      <c r="AQ118" s="18" t="str">
        <f t="shared" si="49"/>
        <v>二次圧検計画</v>
      </c>
      <c r="AR118" s="46">
        <f t="shared" si="48"/>
        <v>0</v>
      </c>
      <c r="AT118" s="246" t="s">
        <v>60</v>
      </c>
      <c r="AU118" s="60"/>
      <c r="AV118" s="60"/>
      <c r="AW118" s="60"/>
      <c r="AX118" s="60"/>
    </row>
    <row r="119" spans="1:56" ht="18.75" hidden="1" customHeight="1">
      <c r="A119" s="9">
        <v>0</v>
      </c>
      <c r="B119" s="378"/>
      <c r="C119" s="145" t="s">
        <v>18</v>
      </c>
      <c r="D119" s="155">
        <v>0.5</v>
      </c>
      <c r="E119" s="69"/>
      <c r="F119" s="264">
        <f t="shared" ref="F119:AJ119" si="81">ROUND(F118*$D119,0)</f>
        <v>0</v>
      </c>
      <c r="G119" s="264">
        <f t="shared" si="81"/>
        <v>0</v>
      </c>
      <c r="H119" s="264">
        <f t="shared" si="81"/>
        <v>0</v>
      </c>
      <c r="I119" s="264">
        <f t="shared" si="81"/>
        <v>0</v>
      </c>
      <c r="J119" s="264">
        <f t="shared" si="81"/>
        <v>0</v>
      </c>
      <c r="K119" s="264">
        <f t="shared" si="81"/>
        <v>0</v>
      </c>
      <c r="L119" s="264">
        <f t="shared" si="81"/>
        <v>0</v>
      </c>
      <c r="M119" s="264">
        <f t="shared" si="81"/>
        <v>0</v>
      </c>
      <c r="N119" s="264">
        <f t="shared" si="81"/>
        <v>0</v>
      </c>
      <c r="O119" s="264">
        <f t="shared" si="81"/>
        <v>0</v>
      </c>
      <c r="P119" s="264">
        <f t="shared" si="81"/>
        <v>0</v>
      </c>
      <c r="Q119" s="264">
        <f t="shared" si="81"/>
        <v>0</v>
      </c>
      <c r="R119" s="264">
        <f t="shared" si="81"/>
        <v>0</v>
      </c>
      <c r="S119" s="264">
        <f t="shared" si="81"/>
        <v>0</v>
      </c>
      <c r="T119" s="264">
        <f t="shared" si="81"/>
        <v>0</v>
      </c>
      <c r="U119" s="264">
        <f t="shared" si="81"/>
        <v>0</v>
      </c>
      <c r="V119" s="264">
        <f t="shared" si="81"/>
        <v>0</v>
      </c>
      <c r="W119" s="264">
        <f t="shared" si="81"/>
        <v>0</v>
      </c>
      <c r="X119" s="264">
        <f t="shared" si="81"/>
        <v>0</v>
      </c>
      <c r="Y119" s="264">
        <f t="shared" si="81"/>
        <v>0</v>
      </c>
      <c r="Z119" s="264">
        <f t="shared" si="81"/>
        <v>0</v>
      </c>
      <c r="AA119" s="264">
        <f t="shared" si="81"/>
        <v>0</v>
      </c>
      <c r="AB119" s="264">
        <f t="shared" si="81"/>
        <v>0</v>
      </c>
      <c r="AC119" s="264">
        <f t="shared" si="81"/>
        <v>0</v>
      </c>
      <c r="AD119" s="264">
        <f t="shared" si="81"/>
        <v>0</v>
      </c>
      <c r="AE119" s="264">
        <f t="shared" si="81"/>
        <v>0</v>
      </c>
      <c r="AF119" s="264">
        <f t="shared" si="81"/>
        <v>0</v>
      </c>
      <c r="AG119" s="264">
        <f t="shared" si="81"/>
        <v>0</v>
      </c>
      <c r="AH119" s="264">
        <f t="shared" si="81"/>
        <v>0</v>
      </c>
      <c r="AI119" s="264">
        <f t="shared" si="81"/>
        <v>0</v>
      </c>
      <c r="AJ119" s="264">
        <f t="shared" si="81"/>
        <v>0</v>
      </c>
      <c r="AK119" s="125">
        <f>SUM(F119:AJ119)</f>
        <v>0</v>
      </c>
      <c r="AL119" s="32"/>
      <c r="AM119" s="32"/>
      <c r="AN119" s="70"/>
      <c r="AO119" s="227">
        <v>0</v>
      </c>
      <c r="AP119" s="42">
        <f t="shared" si="78"/>
        <v>0</v>
      </c>
      <c r="AQ119" s="14" t="str">
        <f t="shared" si="49"/>
        <v>二次漏れ数（廃却）</v>
      </c>
      <c r="AR119" s="47">
        <f t="shared" si="48"/>
        <v>0</v>
      </c>
      <c r="AT119" s="246" t="s">
        <v>60</v>
      </c>
      <c r="AU119" s="60"/>
      <c r="AV119" s="60"/>
      <c r="AW119" s="60"/>
      <c r="AX119" s="60"/>
    </row>
    <row r="120" spans="1:56" ht="18.75" hidden="1" customHeight="1">
      <c r="A120" s="9">
        <v>0</v>
      </c>
      <c r="B120" s="327"/>
      <c r="C120" s="135" t="s">
        <v>19</v>
      </c>
      <c r="D120" s="136">
        <f>1-D116</f>
        <v>0.92</v>
      </c>
      <c r="E120" s="90"/>
      <c r="F120" s="255">
        <f t="shared" ref="F120:AJ120" si="82">(F115-F116)+(F118-F119)</f>
        <v>0</v>
      </c>
      <c r="G120" s="255">
        <f t="shared" si="82"/>
        <v>0</v>
      </c>
      <c r="H120" s="255">
        <f t="shared" si="82"/>
        <v>0</v>
      </c>
      <c r="I120" s="255">
        <f t="shared" si="82"/>
        <v>0</v>
      </c>
      <c r="J120" s="255">
        <f t="shared" si="82"/>
        <v>0</v>
      </c>
      <c r="K120" s="255">
        <f t="shared" si="82"/>
        <v>0</v>
      </c>
      <c r="L120" s="255">
        <f t="shared" si="82"/>
        <v>0</v>
      </c>
      <c r="M120" s="255">
        <f t="shared" si="82"/>
        <v>0</v>
      </c>
      <c r="N120" s="255">
        <f t="shared" si="82"/>
        <v>0</v>
      </c>
      <c r="O120" s="255">
        <f t="shared" si="82"/>
        <v>0</v>
      </c>
      <c r="P120" s="255">
        <f t="shared" si="82"/>
        <v>0</v>
      </c>
      <c r="Q120" s="255">
        <f t="shared" si="82"/>
        <v>0</v>
      </c>
      <c r="R120" s="255">
        <f t="shared" si="82"/>
        <v>0</v>
      </c>
      <c r="S120" s="255">
        <f t="shared" si="82"/>
        <v>0</v>
      </c>
      <c r="T120" s="255">
        <f t="shared" si="82"/>
        <v>0</v>
      </c>
      <c r="U120" s="255">
        <f t="shared" si="82"/>
        <v>0</v>
      </c>
      <c r="V120" s="255">
        <f t="shared" si="82"/>
        <v>0</v>
      </c>
      <c r="W120" s="255">
        <f t="shared" si="82"/>
        <v>0</v>
      </c>
      <c r="X120" s="255">
        <f t="shared" si="82"/>
        <v>0</v>
      </c>
      <c r="Y120" s="255">
        <f t="shared" si="82"/>
        <v>0</v>
      </c>
      <c r="Z120" s="255">
        <f t="shared" si="82"/>
        <v>0</v>
      </c>
      <c r="AA120" s="255">
        <f t="shared" si="82"/>
        <v>0</v>
      </c>
      <c r="AB120" s="255">
        <f t="shared" si="82"/>
        <v>0</v>
      </c>
      <c r="AC120" s="255">
        <f t="shared" si="82"/>
        <v>0</v>
      </c>
      <c r="AD120" s="255">
        <f t="shared" si="82"/>
        <v>0</v>
      </c>
      <c r="AE120" s="255">
        <f t="shared" si="82"/>
        <v>0</v>
      </c>
      <c r="AF120" s="255">
        <f t="shared" si="82"/>
        <v>0</v>
      </c>
      <c r="AG120" s="255">
        <f t="shared" si="82"/>
        <v>0</v>
      </c>
      <c r="AH120" s="255">
        <f t="shared" si="82"/>
        <v>0</v>
      </c>
      <c r="AI120" s="255">
        <f t="shared" si="82"/>
        <v>0</v>
      </c>
      <c r="AJ120" s="255">
        <f t="shared" si="82"/>
        <v>0</v>
      </c>
      <c r="AK120" s="117">
        <f>SUM(E120:AJ120)</f>
        <v>0</v>
      </c>
      <c r="AL120" s="82">
        <f>ROUNDUP(AY120*1.2,0)</f>
        <v>0</v>
      </c>
      <c r="AM120" s="82">
        <f>ROUNDUP(AZ120*1.2,0)</f>
        <v>0</v>
      </c>
      <c r="AN120" s="70"/>
      <c r="AO120" s="227">
        <v>0</v>
      </c>
      <c r="AP120" s="42">
        <f t="shared" si="78"/>
        <v>0</v>
      </c>
      <c r="AQ120" s="11" t="str">
        <f t="shared" si="49"/>
        <v>Ｌ３加工計画</v>
      </c>
      <c r="AR120" s="48">
        <f t="shared" si="48"/>
        <v>0</v>
      </c>
      <c r="AT120" s="248" t="s">
        <v>61</v>
      </c>
      <c r="AU120" s="60"/>
      <c r="AV120" s="60"/>
      <c r="AW120" s="60"/>
      <c r="AX120" s="60"/>
      <c r="AY120" s="12">
        <f>AY362</f>
        <v>0</v>
      </c>
      <c r="AZ120" s="12">
        <f>AZ362</f>
        <v>0</v>
      </c>
    </row>
    <row r="121" spans="1:56" ht="18.75" hidden="1" customHeight="1">
      <c r="A121" s="9">
        <v>0</v>
      </c>
      <c r="B121" s="325"/>
      <c r="C121" s="109" t="s">
        <v>20</v>
      </c>
      <c r="D121" s="109"/>
      <c r="E121" s="7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104">
        <f>SUM(F121:AJ121)</f>
        <v>0</v>
      </c>
      <c r="AL121" s="112"/>
      <c r="AM121" s="112"/>
      <c r="AN121" s="70"/>
      <c r="AO121" s="227">
        <v>0</v>
      </c>
      <c r="AP121" s="42">
        <f t="shared" si="78"/>
        <v>0</v>
      </c>
      <c r="AQ121" s="19" t="str">
        <f t="shared" si="49"/>
        <v>組立計画</v>
      </c>
      <c r="AR121" s="49">
        <f t="shared" si="48"/>
        <v>0</v>
      </c>
      <c r="AT121" s="63" t="s">
        <v>62</v>
      </c>
      <c r="AU121" s="60"/>
      <c r="AV121" s="60"/>
      <c r="AW121" s="60"/>
      <c r="AX121" s="60"/>
    </row>
    <row r="122" spans="1:56" ht="18.75" hidden="1" customHeight="1">
      <c r="A122" s="9">
        <v>0</v>
      </c>
      <c r="B122" s="325"/>
      <c r="C122" s="113" t="s">
        <v>66</v>
      </c>
      <c r="D122" s="113"/>
      <c r="E122" s="79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  <c r="AJ122" s="265"/>
      <c r="AK122" s="114">
        <f>SUM(F122:AJ122)</f>
        <v>0</v>
      </c>
      <c r="AL122" s="78"/>
      <c r="AM122" s="78"/>
      <c r="AN122" s="70"/>
      <c r="AO122" s="227">
        <v>0</v>
      </c>
      <c r="AP122" s="42">
        <f t="shared" si="78"/>
        <v>0</v>
      </c>
      <c r="AQ122" s="20" t="str">
        <f t="shared" si="49"/>
        <v>ＳＰ</v>
      </c>
      <c r="AR122" s="50">
        <f t="shared" si="48"/>
        <v>0</v>
      </c>
      <c r="AT122" s="63" t="s">
        <v>62</v>
      </c>
      <c r="AU122" s="60"/>
      <c r="AV122" s="60"/>
      <c r="AW122" s="60"/>
      <c r="AX122" s="60"/>
    </row>
    <row r="123" spans="1:56" ht="18.75" hidden="1" customHeight="1">
      <c r="A123" s="9">
        <v>0</v>
      </c>
      <c r="B123" s="378"/>
      <c r="C123" s="145" t="s">
        <v>21</v>
      </c>
      <c r="D123" s="145"/>
      <c r="E123" s="67"/>
      <c r="F123" s="264">
        <f t="shared" ref="F123:AJ123" si="83">SUM(M121:M122)</f>
        <v>0</v>
      </c>
      <c r="G123" s="264">
        <f t="shared" si="83"/>
        <v>0</v>
      </c>
      <c r="H123" s="264">
        <f t="shared" si="83"/>
        <v>0</v>
      </c>
      <c r="I123" s="264">
        <f t="shared" si="83"/>
        <v>0</v>
      </c>
      <c r="J123" s="264">
        <f t="shared" si="83"/>
        <v>0</v>
      </c>
      <c r="K123" s="264">
        <f t="shared" si="83"/>
        <v>0</v>
      </c>
      <c r="L123" s="264">
        <f t="shared" si="83"/>
        <v>0</v>
      </c>
      <c r="M123" s="264">
        <f t="shared" si="83"/>
        <v>0</v>
      </c>
      <c r="N123" s="264">
        <f t="shared" si="83"/>
        <v>0</v>
      </c>
      <c r="O123" s="264">
        <f t="shared" si="83"/>
        <v>0</v>
      </c>
      <c r="P123" s="264">
        <f t="shared" si="83"/>
        <v>0</v>
      </c>
      <c r="Q123" s="264">
        <f t="shared" si="83"/>
        <v>0</v>
      </c>
      <c r="R123" s="264">
        <f t="shared" si="83"/>
        <v>0</v>
      </c>
      <c r="S123" s="264">
        <f t="shared" si="83"/>
        <v>0</v>
      </c>
      <c r="T123" s="264">
        <f t="shared" si="83"/>
        <v>0</v>
      </c>
      <c r="U123" s="264">
        <f t="shared" si="83"/>
        <v>0</v>
      </c>
      <c r="V123" s="264">
        <f t="shared" si="83"/>
        <v>0</v>
      </c>
      <c r="W123" s="264">
        <f t="shared" si="83"/>
        <v>0</v>
      </c>
      <c r="X123" s="264">
        <f t="shared" si="83"/>
        <v>0</v>
      </c>
      <c r="Y123" s="264">
        <f t="shared" si="83"/>
        <v>0</v>
      </c>
      <c r="Z123" s="264">
        <f t="shared" si="83"/>
        <v>0</v>
      </c>
      <c r="AA123" s="264">
        <f t="shared" si="83"/>
        <v>0</v>
      </c>
      <c r="AB123" s="264">
        <f t="shared" si="83"/>
        <v>0</v>
      </c>
      <c r="AC123" s="264">
        <f t="shared" si="83"/>
        <v>0</v>
      </c>
      <c r="AD123" s="264">
        <f t="shared" si="83"/>
        <v>0</v>
      </c>
      <c r="AE123" s="264">
        <f t="shared" si="83"/>
        <v>0</v>
      </c>
      <c r="AF123" s="264">
        <f t="shared" si="83"/>
        <v>0</v>
      </c>
      <c r="AG123" s="264">
        <f t="shared" si="83"/>
        <v>0</v>
      </c>
      <c r="AH123" s="264">
        <f t="shared" si="83"/>
        <v>0</v>
      </c>
      <c r="AI123" s="264">
        <f t="shared" si="83"/>
        <v>0</v>
      </c>
      <c r="AJ123" s="264">
        <f t="shared" si="83"/>
        <v>0</v>
      </c>
      <c r="AK123" s="125">
        <f>SUM(F123:AJ123)</f>
        <v>0</v>
      </c>
      <c r="AL123" s="32"/>
      <c r="AM123" s="32"/>
      <c r="AN123" s="70"/>
      <c r="AO123" s="227">
        <v>0</v>
      </c>
      <c r="AP123" s="42">
        <f t="shared" si="78"/>
        <v>0</v>
      </c>
      <c r="AQ123" s="21" t="str">
        <f t="shared" si="49"/>
        <v>解体</v>
      </c>
      <c r="AR123" s="51">
        <f t="shared" si="48"/>
        <v>0</v>
      </c>
      <c r="AT123" s="246" t="s">
        <v>60</v>
      </c>
      <c r="AU123" s="60"/>
      <c r="AV123" s="60"/>
      <c r="AW123" s="60"/>
      <c r="AX123" s="60"/>
    </row>
    <row r="124" spans="1:56" ht="18.75" hidden="1" customHeight="1">
      <c r="A124" s="9">
        <v>0</v>
      </c>
      <c r="B124" s="378"/>
      <c r="C124" s="145" t="s">
        <v>22</v>
      </c>
      <c r="D124" s="145"/>
      <c r="E124" s="68"/>
      <c r="F124" s="264">
        <f t="shared" ref="F124:AJ124" si="84">E124+F120-F123</f>
        <v>0</v>
      </c>
      <c r="G124" s="264">
        <f t="shared" si="84"/>
        <v>0</v>
      </c>
      <c r="H124" s="264">
        <f t="shared" si="84"/>
        <v>0</v>
      </c>
      <c r="I124" s="264">
        <f t="shared" si="84"/>
        <v>0</v>
      </c>
      <c r="J124" s="264">
        <f t="shared" si="84"/>
        <v>0</v>
      </c>
      <c r="K124" s="264">
        <f t="shared" si="84"/>
        <v>0</v>
      </c>
      <c r="L124" s="264">
        <f t="shared" si="84"/>
        <v>0</v>
      </c>
      <c r="M124" s="264">
        <f t="shared" si="84"/>
        <v>0</v>
      </c>
      <c r="N124" s="264">
        <f t="shared" si="84"/>
        <v>0</v>
      </c>
      <c r="O124" s="264">
        <f t="shared" si="84"/>
        <v>0</v>
      </c>
      <c r="P124" s="264">
        <f t="shared" si="84"/>
        <v>0</v>
      </c>
      <c r="Q124" s="264">
        <f t="shared" si="84"/>
        <v>0</v>
      </c>
      <c r="R124" s="264">
        <f t="shared" si="84"/>
        <v>0</v>
      </c>
      <c r="S124" s="264">
        <f t="shared" si="84"/>
        <v>0</v>
      </c>
      <c r="T124" s="264">
        <f t="shared" si="84"/>
        <v>0</v>
      </c>
      <c r="U124" s="264">
        <f t="shared" si="84"/>
        <v>0</v>
      </c>
      <c r="V124" s="264">
        <f t="shared" si="84"/>
        <v>0</v>
      </c>
      <c r="W124" s="264">
        <f t="shared" si="84"/>
        <v>0</v>
      </c>
      <c r="X124" s="264">
        <f t="shared" si="84"/>
        <v>0</v>
      </c>
      <c r="Y124" s="264">
        <f t="shared" si="84"/>
        <v>0</v>
      </c>
      <c r="Z124" s="264">
        <f t="shared" si="84"/>
        <v>0</v>
      </c>
      <c r="AA124" s="264">
        <f t="shared" si="84"/>
        <v>0</v>
      </c>
      <c r="AB124" s="264">
        <f t="shared" si="84"/>
        <v>0</v>
      </c>
      <c r="AC124" s="264">
        <f t="shared" si="84"/>
        <v>0</v>
      </c>
      <c r="AD124" s="264">
        <f t="shared" si="84"/>
        <v>0</v>
      </c>
      <c r="AE124" s="264">
        <f t="shared" si="84"/>
        <v>0</v>
      </c>
      <c r="AF124" s="264">
        <f t="shared" si="84"/>
        <v>0</v>
      </c>
      <c r="AG124" s="264">
        <f t="shared" si="84"/>
        <v>0</v>
      </c>
      <c r="AH124" s="264">
        <f t="shared" si="84"/>
        <v>0</v>
      </c>
      <c r="AI124" s="264">
        <f t="shared" si="84"/>
        <v>0</v>
      </c>
      <c r="AJ124" s="264">
        <f t="shared" si="84"/>
        <v>0</v>
      </c>
      <c r="AK124" s="133"/>
      <c r="AL124" s="32"/>
      <c r="AM124" s="32"/>
      <c r="AN124" s="70"/>
      <c r="AO124" s="227"/>
      <c r="AP124" s="42">
        <f t="shared" si="78"/>
        <v>0</v>
      </c>
      <c r="AQ124" s="22" t="str">
        <f t="shared" si="49"/>
        <v>解体在庫</v>
      </c>
      <c r="AR124" s="52">
        <f t="shared" si="48"/>
        <v>0</v>
      </c>
      <c r="AT124" s="246" t="s">
        <v>60</v>
      </c>
      <c r="AU124" s="61"/>
      <c r="AV124" s="61"/>
      <c r="AW124" s="61"/>
      <c r="AX124" s="61"/>
    </row>
    <row r="125" spans="1:56" ht="19.5" hidden="1" customHeight="1" thickBot="1">
      <c r="A125" s="9">
        <v>0</v>
      </c>
      <c r="B125" s="378"/>
      <c r="C125" s="34" t="s">
        <v>23</v>
      </c>
      <c r="D125" s="34"/>
      <c r="E125" s="215"/>
      <c r="F125" s="264">
        <f t="shared" ref="F125:AJ125" si="85">E125+F120-F121-F122</f>
        <v>0</v>
      </c>
      <c r="G125" s="264">
        <f t="shared" si="85"/>
        <v>0</v>
      </c>
      <c r="H125" s="264">
        <f t="shared" si="85"/>
        <v>0</v>
      </c>
      <c r="I125" s="264">
        <f t="shared" si="85"/>
        <v>0</v>
      </c>
      <c r="J125" s="264">
        <f t="shared" si="85"/>
        <v>0</v>
      </c>
      <c r="K125" s="264">
        <f t="shared" si="85"/>
        <v>0</v>
      </c>
      <c r="L125" s="264">
        <f t="shared" si="85"/>
        <v>0</v>
      </c>
      <c r="M125" s="264">
        <f t="shared" si="85"/>
        <v>0</v>
      </c>
      <c r="N125" s="264">
        <f t="shared" si="85"/>
        <v>0</v>
      </c>
      <c r="O125" s="264">
        <f t="shared" si="85"/>
        <v>0</v>
      </c>
      <c r="P125" s="264">
        <f t="shared" si="85"/>
        <v>0</v>
      </c>
      <c r="Q125" s="264">
        <f t="shared" si="85"/>
        <v>0</v>
      </c>
      <c r="R125" s="264">
        <f t="shared" si="85"/>
        <v>0</v>
      </c>
      <c r="S125" s="264">
        <f t="shared" si="85"/>
        <v>0</v>
      </c>
      <c r="T125" s="264">
        <f t="shared" si="85"/>
        <v>0</v>
      </c>
      <c r="U125" s="264">
        <f t="shared" si="85"/>
        <v>0</v>
      </c>
      <c r="V125" s="264">
        <f t="shared" si="85"/>
        <v>0</v>
      </c>
      <c r="W125" s="264">
        <f t="shared" si="85"/>
        <v>0</v>
      </c>
      <c r="X125" s="264">
        <f t="shared" si="85"/>
        <v>0</v>
      </c>
      <c r="Y125" s="264">
        <f t="shared" si="85"/>
        <v>0</v>
      </c>
      <c r="Z125" s="264">
        <f t="shared" si="85"/>
        <v>0</v>
      </c>
      <c r="AA125" s="264">
        <f t="shared" si="85"/>
        <v>0</v>
      </c>
      <c r="AB125" s="264">
        <f t="shared" si="85"/>
        <v>0</v>
      </c>
      <c r="AC125" s="264">
        <f t="shared" si="85"/>
        <v>0</v>
      </c>
      <c r="AD125" s="264">
        <f t="shared" si="85"/>
        <v>0</v>
      </c>
      <c r="AE125" s="264">
        <f t="shared" si="85"/>
        <v>0</v>
      </c>
      <c r="AF125" s="264">
        <f t="shared" si="85"/>
        <v>0</v>
      </c>
      <c r="AG125" s="264">
        <f t="shared" si="85"/>
        <v>0</v>
      </c>
      <c r="AH125" s="264">
        <f t="shared" si="85"/>
        <v>0</v>
      </c>
      <c r="AI125" s="264">
        <f t="shared" si="85"/>
        <v>0</v>
      </c>
      <c r="AJ125" s="264">
        <f t="shared" si="85"/>
        <v>0</v>
      </c>
      <c r="AK125" s="125">
        <f>AJ125</f>
        <v>0</v>
      </c>
      <c r="AL125" s="32"/>
      <c r="AM125" s="32"/>
      <c r="AN125" s="488">
        <f>AK125-AL121</f>
        <v>0</v>
      </c>
      <c r="AO125" s="227">
        <v>0</v>
      </c>
      <c r="AP125" s="53">
        <f t="shared" si="78"/>
        <v>0</v>
      </c>
      <c r="AQ125" s="24" t="str">
        <f t="shared" si="49"/>
        <v>完成品在庫</v>
      </c>
      <c r="AR125" s="54">
        <f t="shared" si="48"/>
        <v>0</v>
      </c>
      <c r="AT125" s="246" t="s">
        <v>60</v>
      </c>
      <c r="AU125" s="61"/>
      <c r="AV125" s="61"/>
      <c r="AW125" s="61"/>
      <c r="AX125" s="61"/>
      <c r="BD125" s="250">
        <f>MIN(F125:AJ125)</f>
        <v>0</v>
      </c>
    </row>
    <row r="126" spans="1:56" ht="19.5" hidden="1" customHeight="1">
      <c r="A126" s="9">
        <v>1</v>
      </c>
      <c r="B126" s="385"/>
      <c r="C126" s="101" t="s">
        <v>12</v>
      </c>
      <c r="D126" s="101"/>
      <c r="E126" s="88"/>
      <c r="F126" s="263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  <c r="AE126" s="263"/>
      <c r="AF126" s="263"/>
      <c r="AG126" s="263"/>
      <c r="AH126" s="263"/>
      <c r="AI126" s="263"/>
      <c r="AJ126" s="263"/>
      <c r="AK126" s="98">
        <f>SUM(F126:AJ126)</f>
        <v>0</v>
      </c>
      <c r="AL126" s="96">
        <f>ROUNDUP(AL133/0.92,0)</f>
        <v>0</v>
      </c>
      <c r="AM126" s="96">
        <f>ROUNDUP(AM133/0.92,0)</f>
        <v>0</v>
      </c>
      <c r="AN126" s="70"/>
      <c r="AO126" s="227">
        <v>0</v>
      </c>
      <c r="AP126" s="40">
        <f>B126</f>
        <v>0</v>
      </c>
      <c r="AQ126" s="29" t="str">
        <f t="shared" si="49"/>
        <v>素材納入計画</v>
      </c>
      <c r="AR126" s="41">
        <f t="shared" si="48"/>
        <v>0</v>
      </c>
      <c r="AT126" s="247" t="s">
        <v>59</v>
      </c>
      <c r="AU126" s="61"/>
      <c r="AV126" s="61"/>
      <c r="AW126" s="61"/>
      <c r="AX126" s="61"/>
    </row>
    <row r="127" spans="1:56" ht="19.5" hidden="1" customHeight="1">
      <c r="A127" s="9">
        <v>1</v>
      </c>
      <c r="B127" s="326"/>
      <c r="C127" s="145" t="s">
        <v>125</v>
      </c>
      <c r="D127" s="154"/>
      <c r="E127" s="35"/>
      <c r="F127" s="256">
        <f t="shared" ref="F127:AJ127" si="86">E127+F126-F128</f>
        <v>0</v>
      </c>
      <c r="G127" s="256">
        <f t="shared" si="86"/>
        <v>0</v>
      </c>
      <c r="H127" s="256">
        <f t="shared" si="86"/>
        <v>0</v>
      </c>
      <c r="I127" s="256">
        <f t="shared" si="86"/>
        <v>0</v>
      </c>
      <c r="J127" s="256">
        <f t="shared" si="86"/>
        <v>0</v>
      </c>
      <c r="K127" s="256">
        <f t="shared" si="86"/>
        <v>0</v>
      </c>
      <c r="L127" s="256">
        <f t="shared" si="86"/>
        <v>0</v>
      </c>
      <c r="M127" s="256">
        <f t="shared" si="86"/>
        <v>0</v>
      </c>
      <c r="N127" s="256">
        <f t="shared" si="86"/>
        <v>0</v>
      </c>
      <c r="O127" s="256">
        <f t="shared" si="86"/>
        <v>0</v>
      </c>
      <c r="P127" s="256">
        <f t="shared" si="86"/>
        <v>0</v>
      </c>
      <c r="Q127" s="256">
        <f t="shared" si="86"/>
        <v>0</v>
      </c>
      <c r="R127" s="256">
        <f t="shared" si="86"/>
        <v>0</v>
      </c>
      <c r="S127" s="256">
        <f t="shared" si="86"/>
        <v>0</v>
      </c>
      <c r="T127" s="256">
        <f t="shared" si="86"/>
        <v>0</v>
      </c>
      <c r="U127" s="256">
        <f t="shared" si="86"/>
        <v>0</v>
      </c>
      <c r="V127" s="256">
        <f t="shared" si="86"/>
        <v>0</v>
      </c>
      <c r="W127" s="256">
        <f t="shared" si="86"/>
        <v>0</v>
      </c>
      <c r="X127" s="256">
        <f t="shared" si="86"/>
        <v>0</v>
      </c>
      <c r="Y127" s="256">
        <f t="shared" si="86"/>
        <v>0</v>
      </c>
      <c r="Z127" s="256">
        <f t="shared" si="86"/>
        <v>0</v>
      </c>
      <c r="AA127" s="256">
        <f t="shared" si="86"/>
        <v>0</v>
      </c>
      <c r="AB127" s="256">
        <f t="shared" si="86"/>
        <v>0</v>
      </c>
      <c r="AC127" s="256">
        <f t="shared" si="86"/>
        <v>0</v>
      </c>
      <c r="AD127" s="256">
        <f t="shared" si="86"/>
        <v>0</v>
      </c>
      <c r="AE127" s="256">
        <f t="shared" si="86"/>
        <v>0</v>
      </c>
      <c r="AF127" s="256">
        <f t="shared" si="86"/>
        <v>0</v>
      </c>
      <c r="AG127" s="256">
        <f t="shared" si="86"/>
        <v>0</v>
      </c>
      <c r="AH127" s="256">
        <f t="shared" si="86"/>
        <v>0</v>
      </c>
      <c r="AI127" s="256">
        <f t="shared" si="86"/>
        <v>0</v>
      </c>
      <c r="AJ127" s="256">
        <f t="shared" si="86"/>
        <v>0</v>
      </c>
      <c r="AK127" s="169">
        <f>AJ127</f>
        <v>0</v>
      </c>
      <c r="AL127" s="32"/>
      <c r="AM127" s="32"/>
      <c r="AN127" s="70"/>
      <c r="AO127" s="227">
        <v>0</v>
      </c>
      <c r="AP127" s="42">
        <f t="shared" ref="AP127:AP138" si="87">AP126</f>
        <v>0</v>
      </c>
      <c r="AQ127" s="14" t="str">
        <f t="shared" si="49"/>
        <v>素材在庫計画</v>
      </c>
      <c r="AR127" s="43">
        <f t="shared" si="48"/>
        <v>0</v>
      </c>
      <c r="AT127" s="246" t="s">
        <v>60</v>
      </c>
      <c r="AU127" s="61"/>
      <c r="AV127" s="61"/>
      <c r="AW127" s="61"/>
      <c r="AX127" s="61"/>
    </row>
    <row r="128" spans="1:56" ht="18.75" hidden="1" customHeight="1">
      <c r="A128" s="9">
        <v>1</v>
      </c>
      <c r="B128" s="327"/>
      <c r="C128" s="135" t="s">
        <v>14</v>
      </c>
      <c r="D128" s="135"/>
      <c r="E128" s="90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117">
        <f>SUM(E128:AJ128)</f>
        <v>0</v>
      </c>
      <c r="AL128" s="123"/>
      <c r="AM128" s="123"/>
      <c r="AN128" s="70"/>
      <c r="AO128" s="227">
        <v>0</v>
      </c>
      <c r="AP128" s="42">
        <f t="shared" si="87"/>
        <v>0</v>
      </c>
      <c r="AQ128" s="16" t="str">
        <f t="shared" si="49"/>
        <v>圧検加工計画</v>
      </c>
      <c r="AR128" s="44">
        <f t="shared" si="48"/>
        <v>0</v>
      </c>
      <c r="AT128" s="248" t="s">
        <v>61</v>
      </c>
      <c r="AU128" s="61"/>
      <c r="AV128" s="61"/>
      <c r="AW128" s="61"/>
      <c r="AX128" s="61"/>
    </row>
    <row r="129" spans="1:56" ht="18.75" hidden="1" customHeight="1">
      <c r="A129" s="9">
        <v>0</v>
      </c>
      <c r="B129" s="378"/>
      <c r="C129" s="146" t="s">
        <v>15</v>
      </c>
      <c r="D129" s="147">
        <v>0.08</v>
      </c>
      <c r="E129" s="80"/>
      <c r="F129" s="257">
        <f t="shared" ref="F129:AJ129" si="88">ROUND(F128*$D129,0)</f>
        <v>0</v>
      </c>
      <c r="G129" s="257">
        <f t="shared" si="88"/>
        <v>0</v>
      </c>
      <c r="H129" s="257">
        <f t="shared" si="88"/>
        <v>0</v>
      </c>
      <c r="I129" s="257">
        <f t="shared" si="88"/>
        <v>0</v>
      </c>
      <c r="J129" s="257">
        <f t="shared" si="88"/>
        <v>0</v>
      </c>
      <c r="K129" s="257">
        <f t="shared" si="88"/>
        <v>0</v>
      </c>
      <c r="L129" s="257">
        <f t="shared" si="88"/>
        <v>0</v>
      </c>
      <c r="M129" s="257">
        <f t="shared" si="88"/>
        <v>0</v>
      </c>
      <c r="N129" s="257">
        <f t="shared" si="88"/>
        <v>0</v>
      </c>
      <c r="O129" s="257">
        <f t="shared" si="88"/>
        <v>0</v>
      </c>
      <c r="P129" s="257">
        <f t="shared" si="88"/>
        <v>0</v>
      </c>
      <c r="Q129" s="257">
        <f t="shared" si="88"/>
        <v>0</v>
      </c>
      <c r="R129" s="257">
        <f t="shared" si="88"/>
        <v>0</v>
      </c>
      <c r="S129" s="257">
        <f t="shared" si="88"/>
        <v>0</v>
      </c>
      <c r="T129" s="257">
        <f t="shared" si="88"/>
        <v>0</v>
      </c>
      <c r="U129" s="257">
        <f t="shared" si="88"/>
        <v>0</v>
      </c>
      <c r="V129" s="257">
        <f t="shared" si="88"/>
        <v>0</v>
      </c>
      <c r="W129" s="257">
        <f t="shared" si="88"/>
        <v>0</v>
      </c>
      <c r="X129" s="257">
        <f t="shared" si="88"/>
        <v>0</v>
      </c>
      <c r="Y129" s="257">
        <f t="shared" si="88"/>
        <v>0</v>
      </c>
      <c r="Z129" s="257">
        <f t="shared" si="88"/>
        <v>0</v>
      </c>
      <c r="AA129" s="257">
        <f t="shared" si="88"/>
        <v>0</v>
      </c>
      <c r="AB129" s="257">
        <f t="shared" si="88"/>
        <v>0</v>
      </c>
      <c r="AC129" s="257">
        <f t="shared" si="88"/>
        <v>0</v>
      </c>
      <c r="AD129" s="257">
        <f t="shared" si="88"/>
        <v>0</v>
      </c>
      <c r="AE129" s="257">
        <f t="shared" si="88"/>
        <v>0</v>
      </c>
      <c r="AF129" s="257">
        <f t="shared" si="88"/>
        <v>0</v>
      </c>
      <c r="AG129" s="257">
        <f t="shared" si="88"/>
        <v>0</v>
      </c>
      <c r="AH129" s="257">
        <f t="shared" si="88"/>
        <v>0</v>
      </c>
      <c r="AI129" s="257">
        <f t="shared" si="88"/>
        <v>0</v>
      </c>
      <c r="AJ129" s="257">
        <f t="shared" si="88"/>
        <v>0</v>
      </c>
      <c r="AK129" s="128">
        <f>SUM(F129:AJ129)</f>
        <v>0</v>
      </c>
      <c r="AL129" s="32"/>
      <c r="AM129" s="32"/>
      <c r="AN129" s="70"/>
      <c r="AO129" s="227">
        <v>0</v>
      </c>
      <c r="AP129" s="42">
        <f t="shared" si="87"/>
        <v>0</v>
      </c>
      <c r="AQ129" s="17" t="str">
        <f t="shared" si="49"/>
        <v>一次漏れ数</v>
      </c>
      <c r="AR129" s="45">
        <f t="shared" si="48"/>
        <v>0</v>
      </c>
      <c r="AT129" s="246" t="s">
        <v>60</v>
      </c>
      <c r="AU129" s="61"/>
      <c r="AV129" s="61"/>
      <c r="AW129" s="61"/>
      <c r="AX129" s="61"/>
    </row>
    <row r="130" spans="1:56" ht="18.75" hidden="1" customHeight="1">
      <c r="A130" s="9">
        <v>0</v>
      </c>
      <c r="B130" s="378"/>
      <c r="C130" s="148" t="s">
        <v>16</v>
      </c>
      <c r="D130" s="149"/>
      <c r="E130" s="66"/>
      <c r="F130" s="255">
        <f t="shared" ref="F130:AJ130" si="89">E130+F129-F131</f>
        <v>0</v>
      </c>
      <c r="G130" s="255">
        <f t="shared" si="89"/>
        <v>0</v>
      </c>
      <c r="H130" s="255">
        <f t="shared" si="89"/>
        <v>0</v>
      </c>
      <c r="I130" s="255">
        <f t="shared" si="89"/>
        <v>0</v>
      </c>
      <c r="J130" s="255">
        <f t="shared" si="89"/>
        <v>0</v>
      </c>
      <c r="K130" s="255">
        <f t="shared" si="89"/>
        <v>0</v>
      </c>
      <c r="L130" s="255">
        <f t="shared" si="89"/>
        <v>0</v>
      </c>
      <c r="M130" s="255">
        <f t="shared" si="89"/>
        <v>0</v>
      </c>
      <c r="N130" s="255">
        <f t="shared" si="89"/>
        <v>0</v>
      </c>
      <c r="O130" s="255">
        <f t="shared" si="89"/>
        <v>0</v>
      </c>
      <c r="P130" s="255">
        <f t="shared" si="89"/>
        <v>0</v>
      </c>
      <c r="Q130" s="255">
        <f t="shared" si="89"/>
        <v>0</v>
      </c>
      <c r="R130" s="255">
        <f t="shared" si="89"/>
        <v>0</v>
      </c>
      <c r="S130" s="255">
        <f t="shared" si="89"/>
        <v>0</v>
      </c>
      <c r="T130" s="255">
        <f t="shared" si="89"/>
        <v>0</v>
      </c>
      <c r="U130" s="255">
        <f t="shared" si="89"/>
        <v>0</v>
      </c>
      <c r="V130" s="255">
        <f t="shared" si="89"/>
        <v>0</v>
      </c>
      <c r="W130" s="255">
        <f t="shared" si="89"/>
        <v>0</v>
      </c>
      <c r="X130" s="255">
        <f t="shared" si="89"/>
        <v>0</v>
      </c>
      <c r="Y130" s="255">
        <f t="shared" si="89"/>
        <v>0</v>
      </c>
      <c r="Z130" s="255">
        <f t="shared" si="89"/>
        <v>0</v>
      </c>
      <c r="AA130" s="255">
        <f t="shared" si="89"/>
        <v>0</v>
      </c>
      <c r="AB130" s="255">
        <f t="shared" si="89"/>
        <v>0</v>
      </c>
      <c r="AC130" s="255">
        <f t="shared" si="89"/>
        <v>0</v>
      </c>
      <c r="AD130" s="255">
        <f t="shared" si="89"/>
        <v>0</v>
      </c>
      <c r="AE130" s="255">
        <f t="shared" si="89"/>
        <v>0</v>
      </c>
      <c r="AF130" s="255">
        <f t="shared" si="89"/>
        <v>0</v>
      </c>
      <c r="AG130" s="255">
        <f t="shared" si="89"/>
        <v>0</v>
      </c>
      <c r="AH130" s="255">
        <f t="shared" si="89"/>
        <v>0</v>
      </c>
      <c r="AI130" s="255">
        <f t="shared" si="89"/>
        <v>0</v>
      </c>
      <c r="AJ130" s="255">
        <f t="shared" si="89"/>
        <v>0</v>
      </c>
      <c r="AK130" s="129">
        <f>AJ130</f>
        <v>0</v>
      </c>
      <c r="AL130" s="32"/>
      <c r="AM130" s="32"/>
      <c r="AN130" s="70"/>
      <c r="AO130" s="227">
        <v>0</v>
      </c>
      <c r="AP130" s="42">
        <f t="shared" si="87"/>
        <v>0</v>
      </c>
      <c r="AQ130" s="18" t="str">
        <f t="shared" si="49"/>
        <v>一次漏れ在庫</v>
      </c>
      <c r="AR130" s="46">
        <f t="shared" si="48"/>
        <v>0</v>
      </c>
      <c r="AT130" s="246" t="s">
        <v>60</v>
      </c>
      <c r="AU130" s="61"/>
      <c r="AV130" s="61"/>
      <c r="AW130" s="61"/>
      <c r="AX130" s="61"/>
    </row>
    <row r="131" spans="1:56" ht="18.75" hidden="1" customHeight="1">
      <c r="A131" s="9">
        <v>0</v>
      </c>
      <c r="B131" s="378"/>
      <c r="C131" s="148" t="s">
        <v>17</v>
      </c>
      <c r="D131" s="149"/>
      <c r="E131" s="80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129">
        <f>SUM(F131:AJ131)</f>
        <v>0</v>
      </c>
      <c r="AL131" s="32"/>
      <c r="AM131" s="32"/>
      <c r="AN131" s="70"/>
      <c r="AO131" s="227">
        <v>0</v>
      </c>
      <c r="AP131" s="42">
        <f t="shared" si="87"/>
        <v>0</v>
      </c>
      <c r="AQ131" s="18" t="str">
        <f t="shared" si="49"/>
        <v>二次圧検計画</v>
      </c>
      <c r="AR131" s="46">
        <f t="shared" si="48"/>
        <v>0</v>
      </c>
      <c r="AT131" s="246" t="s">
        <v>60</v>
      </c>
      <c r="AU131" s="60"/>
      <c r="AV131" s="60"/>
      <c r="AW131" s="60"/>
      <c r="AX131" s="60"/>
    </row>
    <row r="132" spans="1:56" ht="18.75" hidden="1" customHeight="1">
      <c r="A132" s="9">
        <v>0</v>
      </c>
      <c r="B132" s="378"/>
      <c r="C132" s="150" t="s">
        <v>18</v>
      </c>
      <c r="D132" s="151">
        <v>0.5</v>
      </c>
      <c r="E132" s="81"/>
      <c r="F132" s="258">
        <f t="shared" ref="F132:AJ132" si="90">ROUND(F131*$D132,0)</f>
        <v>0</v>
      </c>
      <c r="G132" s="258">
        <f t="shared" si="90"/>
        <v>0</v>
      </c>
      <c r="H132" s="258">
        <f t="shared" si="90"/>
        <v>0</v>
      </c>
      <c r="I132" s="258">
        <f t="shared" si="90"/>
        <v>0</v>
      </c>
      <c r="J132" s="258">
        <f t="shared" si="90"/>
        <v>0</v>
      </c>
      <c r="K132" s="258">
        <f t="shared" si="90"/>
        <v>0</v>
      </c>
      <c r="L132" s="258">
        <f t="shared" si="90"/>
        <v>0</v>
      </c>
      <c r="M132" s="258">
        <f t="shared" si="90"/>
        <v>0</v>
      </c>
      <c r="N132" s="258">
        <f t="shared" si="90"/>
        <v>0</v>
      </c>
      <c r="O132" s="258">
        <f t="shared" si="90"/>
        <v>0</v>
      </c>
      <c r="P132" s="258">
        <f t="shared" si="90"/>
        <v>0</v>
      </c>
      <c r="Q132" s="258">
        <f t="shared" si="90"/>
        <v>0</v>
      </c>
      <c r="R132" s="258">
        <f t="shared" si="90"/>
        <v>0</v>
      </c>
      <c r="S132" s="258">
        <f t="shared" si="90"/>
        <v>0</v>
      </c>
      <c r="T132" s="258">
        <f t="shared" si="90"/>
        <v>0</v>
      </c>
      <c r="U132" s="258">
        <f t="shared" si="90"/>
        <v>0</v>
      </c>
      <c r="V132" s="258">
        <f t="shared" si="90"/>
        <v>0</v>
      </c>
      <c r="W132" s="258">
        <f t="shared" si="90"/>
        <v>0</v>
      </c>
      <c r="X132" s="258">
        <f t="shared" si="90"/>
        <v>0</v>
      </c>
      <c r="Y132" s="258">
        <f t="shared" si="90"/>
        <v>0</v>
      </c>
      <c r="Z132" s="258">
        <f t="shared" si="90"/>
        <v>0</v>
      </c>
      <c r="AA132" s="258">
        <f t="shared" si="90"/>
        <v>0</v>
      </c>
      <c r="AB132" s="258">
        <f t="shared" si="90"/>
        <v>0</v>
      </c>
      <c r="AC132" s="258">
        <f t="shared" si="90"/>
        <v>0</v>
      </c>
      <c r="AD132" s="258">
        <f t="shared" si="90"/>
        <v>0</v>
      </c>
      <c r="AE132" s="258">
        <f t="shared" si="90"/>
        <v>0</v>
      </c>
      <c r="AF132" s="258">
        <f t="shared" si="90"/>
        <v>0</v>
      </c>
      <c r="AG132" s="258">
        <f t="shared" si="90"/>
        <v>0</v>
      </c>
      <c r="AH132" s="258">
        <f t="shared" si="90"/>
        <v>0</v>
      </c>
      <c r="AI132" s="258">
        <f t="shared" si="90"/>
        <v>0</v>
      </c>
      <c r="AJ132" s="258">
        <f t="shared" si="90"/>
        <v>0</v>
      </c>
      <c r="AK132" s="130">
        <f>SUM(F132:AJ132)</f>
        <v>0</v>
      </c>
      <c r="AL132" s="32"/>
      <c r="AM132" s="32"/>
      <c r="AN132" s="70"/>
      <c r="AO132" s="227">
        <v>0</v>
      </c>
      <c r="AP132" s="42">
        <f t="shared" si="87"/>
        <v>0</v>
      </c>
      <c r="AQ132" s="14" t="str">
        <f t="shared" si="49"/>
        <v>二次漏れ数（廃却）</v>
      </c>
      <c r="AR132" s="47">
        <f t="shared" si="48"/>
        <v>0</v>
      </c>
      <c r="AT132" s="246" t="s">
        <v>60</v>
      </c>
      <c r="AU132" s="60"/>
      <c r="AV132" s="60"/>
      <c r="AW132" s="60"/>
      <c r="AX132" s="60"/>
    </row>
    <row r="133" spans="1:56" ht="18.75" hidden="1" customHeight="1">
      <c r="A133" s="9">
        <v>1</v>
      </c>
      <c r="B133" s="327"/>
      <c r="C133" s="135" t="s">
        <v>19</v>
      </c>
      <c r="D133" s="136">
        <f>1-D129</f>
        <v>0.92</v>
      </c>
      <c r="E133" s="90"/>
      <c r="F133" s="255">
        <f t="shared" ref="F133:AJ133" si="91">(F128-F129)+(F131-F132)</f>
        <v>0</v>
      </c>
      <c r="G133" s="255">
        <f t="shared" si="91"/>
        <v>0</v>
      </c>
      <c r="H133" s="255">
        <f t="shared" si="91"/>
        <v>0</v>
      </c>
      <c r="I133" s="255">
        <f t="shared" si="91"/>
        <v>0</v>
      </c>
      <c r="J133" s="255">
        <f t="shared" si="91"/>
        <v>0</v>
      </c>
      <c r="K133" s="255">
        <f t="shared" si="91"/>
        <v>0</v>
      </c>
      <c r="L133" s="255">
        <f t="shared" si="91"/>
        <v>0</v>
      </c>
      <c r="M133" s="255">
        <f t="shared" si="91"/>
        <v>0</v>
      </c>
      <c r="N133" s="255">
        <f t="shared" si="91"/>
        <v>0</v>
      </c>
      <c r="O133" s="255">
        <f t="shared" si="91"/>
        <v>0</v>
      </c>
      <c r="P133" s="255">
        <f t="shared" si="91"/>
        <v>0</v>
      </c>
      <c r="Q133" s="255">
        <f t="shared" si="91"/>
        <v>0</v>
      </c>
      <c r="R133" s="255">
        <f t="shared" si="91"/>
        <v>0</v>
      </c>
      <c r="S133" s="255">
        <f t="shared" si="91"/>
        <v>0</v>
      </c>
      <c r="T133" s="255">
        <f t="shared" si="91"/>
        <v>0</v>
      </c>
      <c r="U133" s="255">
        <f t="shared" si="91"/>
        <v>0</v>
      </c>
      <c r="V133" s="255">
        <f t="shared" si="91"/>
        <v>0</v>
      </c>
      <c r="W133" s="255">
        <f t="shared" si="91"/>
        <v>0</v>
      </c>
      <c r="X133" s="255">
        <f t="shared" si="91"/>
        <v>0</v>
      </c>
      <c r="Y133" s="255">
        <f t="shared" si="91"/>
        <v>0</v>
      </c>
      <c r="Z133" s="255">
        <f t="shared" si="91"/>
        <v>0</v>
      </c>
      <c r="AA133" s="255">
        <f t="shared" si="91"/>
        <v>0</v>
      </c>
      <c r="AB133" s="255">
        <f t="shared" si="91"/>
        <v>0</v>
      </c>
      <c r="AC133" s="255">
        <f t="shared" si="91"/>
        <v>0</v>
      </c>
      <c r="AD133" s="255">
        <f t="shared" si="91"/>
        <v>0</v>
      </c>
      <c r="AE133" s="255">
        <f t="shared" si="91"/>
        <v>0</v>
      </c>
      <c r="AF133" s="255">
        <f t="shared" si="91"/>
        <v>0</v>
      </c>
      <c r="AG133" s="255">
        <f t="shared" si="91"/>
        <v>0</v>
      </c>
      <c r="AH133" s="255">
        <f t="shared" si="91"/>
        <v>0</v>
      </c>
      <c r="AI133" s="255">
        <f t="shared" si="91"/>
        <v>0</v>
      </c>
      <c r="AJ133" s="255">
        <f t="shared" si="91"/>
        <v>0</v>
      </c>
      <c r="AK133" s="117">
        <f>SUM(E133:AJ133)</f>
        <v>0</v>
      </c>
      <c r="AL133" s="82">
        <f>ROUNDUP(AY133*1.2,0)</f>
        <v>0</v>
      </c>
      <c r="AM133" s="82">
        <f>ROUNDUP(AZ133*1.2,0)</f>
        <v>0</v>
      </c>
      <c r="AN133" s="70"/>
      <c r="AO133" s="227">
        <v>0</v>
      </c>
      <c r="AP133" s="42">
        <f t="shared" si="87"/>
        <v>0</v>
      </c>
      <c r="AQ133" s="11" t="str">
        <f t="shared" si="49"/>
        <v>Ｌ３加工計画</v>
      </c>
      <c r="AR133" s="48">
        <f t="shared" si="48"/>
        <v>0</v>
      </c>
      <c r="AT133" s="248" t="s">
        <v>61</v>
      </c>
      <c r="AU133" s="60"/>
      <c r="AV133" s="60"/>
      <c r="AW133" s="60"/>
      <c r="AX133" s="60"/>
      <c r="AY133" s="12">
        <f>AY363</f>
        <v>0</v>
      </c>
      <c r="AZ133" s="12">
        <f>AZ363</f>
        <v>0</v>
      </c>
    </row>
    <row r="134" spans="1:56" ht="18.75" hidden="1" customHeight="1">
      <c r="A134" s="9">
        <v>1</v>
      </c>
      <c r="B134" s="325"/>
      <c r="C134" s="109" t="s">
        <v>20</v>
      </c>
      <c r="D134" s="109"/>
      <c r="E134" s="7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257"/>
      <c r="Z134" s="257"/>
      <c r="AA134" s="257"/>
      <c r="AB134" s="257"/>
      <c r="AC134" s="257"/>
      <c r="AD134" s="257"/>
      <c r="AE134" s="257"/>
      <c r="AF134" s="257"/>
      <c r="AG134" s="257"/>
      <c r="AH134" s="257"/>
      <c r="AI134" s="257"/>
      <c r="AJ134" s="257"/>
      <c r="AK134" s="104">
        <f>SUM(F134:AJ134)</f>
        <v>0</v>
      </c>
      <c r="AL134" s="112"/>
      <c r="AM134" s="112"/>
      <c r="AN134" s="70"/>
      <c r="AO134" s="227">
        <v>40</v>
      </c>
      <c r="AP134" s="42">
        <f t="shared" si="87"/>
        <v>0</v>
      </c>
      <c r="AQ134" s="19" t="str">
        <f t="shared" si="49"/>
        <v>組立計画</v>
      </c>
      <c r="AR134" s="49">
        <f t="shared" si="48"/>
        <v>0</v>
      </c>
      <c r="AT134" s="63" t="s">
        <v>62</v>
      </c>
      <c r="AU134" s="60"/>
      <c r="AV134" s="60"/>
      <c r="AW134" s="60"/>
      <c r="AX134" s="60"/>
    </row>
    <row r="135" spans="1:56" ht="18.75" hidden="1" customHeight="1">
      <c r="A135" s="9">
        <v>1</v>
      </c>
      <c r="B135" s="327"/>
      <c r="C135" s="111" t="s">
        <v>66</v>
      </c>
      <c r="D135" s="111"/>
      <c r="E135" s="74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I135" s="267"/>
      <c r="AJ135" s="267"/>
      <c r="AK135" s="107">
        <f>SUM(F135:AJ135)</f>
        <v>0</v>
      </c>
      <c r="AL135" s="75"/>
      <c r="AM135" s="75"/>
      <c r="AN135" s="70"/>
      <c r="AO135" s="227">
        <v>0</v>
      </c>
      <c r="AP135" s="42">
        <f t="shared" si="87"/>
        <v>0</v>
      </c>
      <c r="AQ135" s="20" t="str">
        <f t="shared" si="49"/>
        <v>ＳＰ</v>
      </c>
      <c r="AR135" s="50">
        <f t="shared" si="48"/>
        <v>0</v>
      </c>
      <c r="AT135" s="63" t="s">
        <v>62</v>
      </c>
      <c r="AU135" s="60"/>
      <c r="AV135" s="60"/>
      <c r="AW135" s="60"/>
      <c r="AX135" s="60"/>
    </row>
    <row r="136" spans="1:56" ht="18.75" hidden="1" customHeight="1">
      <c r="A136" s="9">
        <v>1</v>
      </c>
      <c r="B136" s="326"/>
      <c r="C136" s="152" t="s">
        <v>21</v>
      </c>
      <c r="D136" s="152"/>
      <c r="E136" s="67"/>
      <c r="F136" s="259">
        <f t="shared" ref="F136:AJ136" si="92">SUBTOTAL(9,L134:L135)</f>
        <v>0</v>
      </c>
      <c r="G136" s="259">
        <f t="shared" si="92"/>
        <v>0</v>
      </c>
      <c r="H136" s="259">
        <f t="shared" si="92"/>
        <v>0</v>
      </c>
      <c r="I136" s="259">
        <f t="shared" si="92"/>
        <v>0</v>
      </c>
      <c r="J136" s="259">
        <f t="shared" si="92"/>
        <v>0</v>
      </c>
      <c r="K136" s="259">
        <f t="shared" si="92"/>
        <v>0</v>
      </c>
      <c r="L136" s="259">
        <f t="shared" si="92"/>
        <v>0</v>
      </c>
      <c r="M136" s="259">
        <f t="shared" si="92"/>
        <v>0</v>
      </c>
      <c r="N136" s="259">
        <f t="shared" si="92"/>
        <v>0</v>
      </c>
      <c r="O136" s="259">
        <f t="shared" si="92"/>
        <v>0</v>
      </c>
      <c r="P136" s="259">
        <f t="shared" si="92"/>
        <v>0</v>
      </c>
      <c r="Q136" s="259">
        <f t="shared" si="92"/>
        <v>0</v>
      </c>
      <c r="R136" s="259">
        <f t="shared" si="92"/>
        <v>0</v>
      </c>
      <c r="S136" s="259">
        <f t="shared" si="92"/>
        <v>0</v>
      </c>
      <c r="T136" s="259">
        <f t="shared" si="92"/>
        <v>0</v>
      </c>
      <c r="U136" s="259">
        <f t="shared" si="92"/>
        <v>0</v>
      </c>
      <c r="V136" s="259">
        <f t="shared" si="92"/>
        <v>0</v>
      </c>
      <c r="W136" s="259">
        <f t="shared" si="92"/>
        <v>0</v>
      </c>
      <c r="X136" s="259">
        <f t="shared" si="92"/>
        <v>0</v>
      </c>
      <c r="Y136" s="259">
        <f t="shared" si="92"/>
        <v>0</v>
      </c>
      <c r="Z136" s="259">
        <f t="shared" si="92"/>
        <v>0</v>
      </c>
      <c r="AA136" s="259">
        <f t="shared" si="92"/>
        <v>0</v>
      </c>
      <c r="AB136" s="259">
        <f t="shared" si="92"/>
        <v>0</v>
      </c>
      <c r="AC136" s="259">
        <f t="shared" si="92"/>
        <v>0</v>
      </c>
      <c r="AD136" s="259">
        <f t="shared" si="92"/>
        <v>0</v>
      </c>
      <c r="AE136" s="259">
        <f t="shared" si="92"/>
        <v>0</v>
      </c>
      <c r="AF136" s="259">
        <f t="shared" si="92"/>
        <v>0</v>
      </c>
      <c r="AG136" s="259">
        <f t="shared" si="92"/>
        <v>0</v>
      </c>
      <c r="AH136" s="259">
        <f t="shared" si="92"/>
        <v>0</v>
      </c>
      <c r="AI136" s="259">
        <f t="shared" si="92"/>
        <v>40</v>
      </c>
      <c r="AJ136" s="259">
        <f t="shared" si="92"/>
        <v>0</v>
      </c>
      <c r="AK136" s="131">
        <f>SUM(F136:AJ136)</f>
        <v>40</v>
      </c>
      <c r="AL136" s="32"/>
      <c r="AM136" s="32"/>
      <c r="AN136" s="70"/>
      <c r="AO136" s="227">
        <v>0</v>
      </c>
      <c r="AP136" s="42">
        <f t="shared" si="87"/>
        <v>0</v>
      </c>
      <c r="AQ136" s="21" t="str">
        <f t="shared" si="49"/>
        <v>解体</v>
      </c>
      <c r="AR136" s="51">
        <f t="shared" si="48"/>
        <v>40</v>
      </c>
      <c r="AT136" s="246" t="s">
        <v>60</v>
      </c>
      <c r="AU136" s="60"/>
      <c r="AV136" s="60"/>
      <c r="AW136" s="60"/>
      <c r="AX136" s="60"/>
    </row>
    <row r="137" spans="1:56" ht="18.75" hidden="1" customHeight="1">
      <c r="A137" s="9">
        <v>1</v>
      </c>
      <c r="B137" s="379"/>
      <c r="C137" s="153" t="s">
        <v>22</v>
      </c>
      <c r="D137" s="153"/>
      <c r="E137" s="68"/>
      <c r="F137" s="260">
        <f t="shared" ref="F137:AJ137" si="93">E137+F133-F136</f>
        <v>0</v>
      </c>
      <c r="G137" s="260">
        <f t="shared" si="93"/>
        <v>0</v>
      </c>
      <c r="H137" s="260">
        <f t="shared" si="93"/>
        <v>0</v>
      </c>
      <c r="I137" s="260">
        <f t="shared" si="93"/>
        <v>0</v>
      </c>
      <c r="J137" s="260">
        <f t="shared" si="93"/>
        <v>0</v>
      </c>
      <c r="K137" s="260">
        <f t="shared" si="93"/>
        <v>0</v>
      </c>
      <c r="L137" s="260">
        <f t="shared" si="93"/>
        <v>0</v>
      </c>
      <c r="M137" s="260">
        <f t="shared" si="93"/>
        <v>0</v>
      </c>
      <c r="N137" s="260">
        <f t="shared" si="93"/>
        <v>0</v>
      </c>
      <c r="O137" s="260">
        <f t="shared" si="93"/>
        <v>0</v>
      </c>
      <c r="P137" s="260">
        <f t="shared" si="93"/>
        <v>0</v>
      </c>
      <c r="Q137" s="260">
        <f t="shared" si="93"/>
        <v>0</v>
      </c>
      <c r="R137" s="260">
        <f t="shared" si="93"/>
        <v>0</v>
      </c>
      <c r="S137" s="260">
        <f t="shared" si="93"/>
        <v>0</v>
      </c>
      <c r="T137" s="260">
        <f t="shared" si="93"/>
        <v>0</v>
      </c>
      <c r="U137" s="260">
        <f t="shared" si="93"/>
        <v>0</v>
      </c>
      <c r="V137" s="260">
        <f t="shared" si="93"/>
        <v>0</v>
      </c>
      <c r="W137" s="260">
        <f t="shared" si="93"/>
        <v>0</v>
      </c>
      <c r="X137" s="260">
        <f t="shared" si="93"/>
        <v>0</v>
      </c>
      <c r="Y137" s="260">
        <f t="shared" si="93"/>
        <v>0</v>
      </c>
      <c r="Z137" s="260">
        <f t="shared" si="93"/>
        <v>0</v>
      </c>
      <c r="AA137" s="260">
        <f t="shared" si="93"/>
        <v>0</v>
      </c>
      <c r="AB137" s="260">
        <f t="shared" si="93"/>
        <v>0</v>
      </c>
      <c r="AC137" s="260">
        <f t="shared" si="93"/>
        <v>0</v>
      </c>
      <c r="AD137" s="260">
        <f t="shared" si="93"/>
        <v>0</v>
      </c>
      <c r="AE137" s="260">
        <f t="shared" si="93"/>
        <v>0</v>
      </c>
      <c r="AF137" s="260">
        <f t="shared" si="93"/>
        <v>0</v>
      </c>
      <c r="AG137" s="260">
        <f t="shared" si="93"/>
        <v>0</v>
      </c>
      <c r="AH137" s="260">
        <f t="shared" si="93"/>
        <v>0</v>
      </c>
      <c r="AI137" s="260">
        <f t="shared" si="93"/>
        <v>-40</v>
      </c>
      <c r="AJ137" s="260">
        <f t="shared" si="93"/>
        <v>-40</v>
      </c>
      <c r="AK137" s="132"/>
      <c r="AL137" s="32"/>
      <c r="AM137" s="32"/>
      <c r="AN137" s="70"/>
      <c r="AO137" s="227"/>
      <c r="AP137" s="42">
        <f t="shared" si="87"/>
        <v>0</v>
      </c>
      <c r="AQ137" s="22" t="str">
        <f t="shared" si="49"/>
        <v>解体在庫</v>
      </c>
      <c r="AR137" s="52">
        <f t="shared" ref="AR137:AR200" si="94">AK137</f>
        <v>0</v>
      </c>
      <c r="AT137" s="246" t="s">
        <v>60</v>
      </c>
      <c r="AU137" s="60"/>
      <c r="AV137" s="60"/>
      <c r="AW137" s="60"/>
      <c r="AX137" s="60"/>
    </row>
    <row r="138" spans="1:56" ht="19.5" hidden="1" customHeight="1" thickBot="1">
      <c r="A138" s="9">
        <v>1</v>
      </c>
      <c r="B138" s="380"/>
      <c r="C138" s="138" t="s">
        <v>23</v>
      </c>
      <c r="D138" s="138"/>
      <c r="E138" s="215"/>
      <c r="F138" s="262">
        <f t="shared" ref="F138:AJ138" si="95">E138+F133-F134-F135</f>
        <v>0</v>
      </c>
      <c r="G138" s="262">
        <f t="shared" si="95"/>
        <v>0</v>
      </c>
      <c r="H138" s="262">
        <f t="shared" si="95"/>
        <v>0</v>
      </c>
      <c r="I138" s="262">
        <f t="shared" si="95"/>
        <v>0</v>
      </c>
      <c r="J138" s="262">
        <f t="shared" si="95"/>
        <v>0</v>
      </c>
      <c r="K138" s="262">
        <f t="shared" si="95"/>
        <v>0</v>
      </c>
      <c r="L138" s="262">
        <f t="shared" si="95"/>
        <v>0</v>
      </c>
      <c r="M138" s="262">
        <f t="shared" si="95"/>
        <v>0</v>
      </c>
      <c r="N138" s="262">
        <f t="shared" si="95"/>
        <v>0</v>
      </c>
      <c r="O138" s="262">
        <f t="shared" si="95"/>
        <v>0</v>
      </c>
      <c r="P138" s="262">
        <f t="shared" si="95"/>
        <v>0</v>
      </c>
      <c r="Q138" s="262">
        <f t="shared" si="95"/>
        <v>0</v>
      </c>
      <c r="R138" s="262">
        <f t="shared" si="95"/>
        <v>0</v>
      </c>
      <c r="S138" s="262">
        <f t="shared" si="95"/>
        <v>0</v>
      </c>
      <c r="T138" s="262">
        <f t="shared" si="95"/>
        <v>0</v>
      </c>
      <c r="U138" s="262">
        <f t="shared" si="95"/>
        <v>0</v>
      </c>
      <c r="V138" s="262">
        <f t="shared" si="95"/>
        <v>0</v>
      </c>
      <c r="W138" s="262">
        <f t="shared" si="95"/>
        <v>0</v>
      </c>
      <c r="X138" s="262">
        <f t="shared" si="95"/>
        <v>0</v>
      </c>
      <c r="Y138" s="262">
        <f t="shared" si="95"/>
        <v>0</v>
      </c>
      <c r="Z138" s="262">
        <f t="shared" si="95"/>
        <v>0</v>
      </c>
      <c r="AA138" s="262">
        <f t="shared" si="95"/>
        <v>0</v>
      </c>
      <c r="AB138" s="262">
        <f t="shared" si="95"/>
        <v>0</v>
      </c>
      <c r="AC138" s="262">
        <f t="shared" si="95"/>
        <v>0</v>
      </c>
      <c r="AD138" s="262">
        <f t="shared" si="95"/>
        <v>0</v>
      </c>
      <c r="AE138" s="262">
        <f t="shared" si="95"/>
        <v>0</v>
      </c>
      <c r="AF138" s="262">
        <f t="shared" si="95"/>
        <v>0</v>
      </c>
      <c r="AG138" s="262">
        <f t="shared" si="95"/>
        <v>0</v>
      </c>
      <c r="AH138" s="262">
        <f t="shared" si="95"/>
        <v>0</v>
      </c>
      <c r="AI138" s="262">
        <f t="shared" si="95"/>
        <v>0</v>
      </c>
      <c r="AJ138" s="262">
        <f t="shared" si="95"/>
        <v>0</v>
      </c>
      <c r="AK138" s="222">
        <f>AJ138</f>
        <v>0</v>
      </c>
      <c r="AL138" s="33"/>
      <c r="AM138" s="33"/>
      <c r="AN138" s="488">
        <f>AK138-AL134</f>
        <v>0</v>
      </c>
      <c r="AO138" s="227">
        <v>51</v>
      </c>
      <c r="AP138" s="53">
        <f t="shared" si="87"/>
        <v>0</v>
      </c>
      <c r="AQ138" s="24" t="str">
        <f t="shared" ref="AQ138:AQ201" si="96">C138</f>
        <v>完成品在庫</v>
      </c>
      <c r="AR138" s="54">
        <f t="shared" si="94"/>
        <v>0</v>
      </c>
      <c r="AT138" s="246" t="s">
        <v>60</v>
      </c>
      <c r="AU138" s="60"/>
      <c r="AV138" s="60"/>
      <c r="AW138" s="60"/>
      <c r="AX138" s="60"/>
      <c r="BD138" s="250">
        <f>MIN(F138:AJ138)</f>
        <v>0</v>
      </c>
    </row>
    <row r="139" spans="1:56" ht="18.75" hidden="1" customHeight="1">
      <c r="A139" s="9">
        <v>1</v>
      </c>
      <c r="B139" s="387"/>
      <c r="C139" s="101" t="s">
        <v>12</v>
      </c>
      <c r="D139" s="101"/>
      <c r="E139" s="88"/>
      <c r="F139" s="263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98">
        <f>SUM(F139:AJ139)</f>
        <v>0</v>
      </c>
      <c r="AL139" s="198">
        <f>ROUNDUP(AL146/0.92,0)</f>
        <v>0</v>
      </c>
      <c r="AM139" s="198">
        <f>ROUNDUP(AM146/0.92,0)</f>
        <v>0</v>
      </c>
      <c r="AN139" s="70"/>
      <c r="AO139" s="227"/>
      <c r="AP139" s="40">
        <f>B139</f>
        <v>0</v>
      </c>
      <c r="AQ139" s="29" t="str">
        <f t="shared" si="96"/>
        <v>素材納入計画</v>
      </c>
      <c r="AR139" s="41">
        <f t="shared" si="94"/>
        <v>0</v>
      </c>
      <c r="AT139" s="247" t="s">
        <v>59</v>
      </c>
      <c r="AU139" s="60"/>
      <c r="AV139" s="60"/>
      <c r="AW139" s="60"/>
      <c r="AX139" s="60"/>
    </row>
    <row r="140" spans="1:56" ht="19.5" hidden="1" customHeight="1">
      <c r="A140" s="9">
        <v>1</v>
      </c>
      <c r="B140" s="388"/>
      <c r="C140" s="145" t="s">
        <v>125</v>
      </c>
      <c r="D140" s="154"/>
      <c r="E140" s="35"/>
      <c r="F140" s="256">
        <f t="shared" ref="F140:AJ140" si="97">E140+F139-F141</f>
        <v>0</v>
      </c>
      <c r="G140" s="256">
        <f t="shared" si="97"/>
        <v>0</v>
      </c>
      <c r="H140" s="256">
        <f t="shared" si="97"/>
        <v>0</v>
      </c>
      <c r="I140" s="256">
        <f t="shared" si="97"/>
        <v>0</v>
      </c>
      <c r="J140" s="256">
        <f t="shared" si="97"/>
        <v>0</v>
      </c>
      <c r="K140" s="256">
        <f t="shared" si="97"/>
        <v>0</v>
      </c>
      <c r="L140" s="256">
        <f t="shared" si="97"/>
        <v>0</v>
      </c>
      <c r="M140" s="256">
        <f t="shared" si="97"/>
        <v>0</v>
      </c>
      <c r="N140" s="256">
        <f t="shared" si="97"/>
        <v>0</v>
      </c>
      <c r="O140" s="256">
        <f t="shared" si="97"/>
        <v>0</v>
      </c>
      <c r="P140" s="256">
        <f t="shared" si="97"/>
        <v>0</v>
      </c>
      <c r="Q140" s="256">
        <f t="shared" si="97"/>
        <v>0</v>
      </c>
      <c r="R140" s="256">
        <f t="shared" si="97"/>
        <v>0</v>
      </c>
      <c r="S140" s="256">
        <f t="shared" si="97"/>
        <v>0</v>
      </c>
      <c r="T140" s="256">
        <f t="shared" si="97"/>
        <v>0</v>
      </c>
      <c r="U140" s="256">
        <f t="shared" si="97"/>
        <v>0</v>
      </c>
      <c r="V140" s="256">
        <f t="shared" si="97"/>
        <v>0</v>
      </c>
      <c r="W140" s="256">
        <f t="shared" si="97"/>
        <v>0</v>
      </c>
      <c r="X140" s="256">
        <f t="shared" si="97"/>
        <v>0</v>
      </c>
      <c r="Y140" s="256">
        <f t="shared" si="97"/>
        <v>0</v>
      </c>
      <c r="Z140" s="256">
        <f t="shared" si="97"/>
        <v>0</v>
      </c>
      <c r="AA140" s="256">
        <f t="shared" si="97"/>
        <v>0</v>
      </c>
      <c r="AB140" s="256">
        <f t="shared" si="97"/>
        <v>0</v>
      </c>
      <c r="AC140" s="256">
        <f t="shared" si="97"/>
        <v>0</v>
      </c>
      <c r="AD140" s="256">
        <f t="shared" si="97"/>
        <v>0</v>
      </c>
      <c r="AE140" s="256">
        <f t="shared" si="97"/>
        <v>0</v>
      </c>
      <c r="AF140" s="256">
        <f t="shared" si="97"/>
        <v>0</v>
      </c>
      <c r="AG140" s="256">
        <f t="shared" si="97"/>
        <v>0</v>
      </c>
      <c r="AH140" s="256">
        <f t="shared" si="97"/>
        <v>0</v>
      </c>
      <c r="AI140" s="256">
        <f t="shared" si="97"/>
        <v>0</v>
      </c>
      <c r="AJ140" s="256">
        <f t="shared" si="97"/>
        <v>0</v>
      </c>
      <c r="AK140" s="169">
        <f>AJ140</f>
        <v>0</v>
      </c>
      <c r="AL140" s="32"/>
      <c r="AM140" s="32"/>
      <c r="AN140" s="70"/>
      <c r="AO140" s="227"/>
      <c r="AP140" s="42">
        <f t="shared" ref="AP140:AP151" si="98">AP139</f>
        <v>0</v>
      </c>
      <c r="AQ140" s="14" t="str">
        <f t="shared" si="96"/>
        <v>素材在庫計画</v>
      </c>
      <c r="AR140" s="43">
        <f t="shared" si="94"/>
        <v>0</v>
      </c>
      <c r="AT140" s="246" t="s">
        <v>60</v>
      </c>
      <c r="AU140" s="60"/>
      <c r="AV140" s="60"/>
      <c r="AW140" s="60"/>
      <c r="AX140" s="60"/>
    </row>
    <row r="141" spans="1:56" ht="18.75" hidden="1" customHeight="1">
      <c r="A141" s="9">
        <v>1</v>
      </c>
      <c r="B141" s="327"/>
      <c r="C141" s="135" t="s">
        <v>14</v>
      </c>
      <c r="D141" s="135"/>
      <c r="E141" s="90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  <c r="AF141" s="255"/>
      <c r="AG141" s="255"/>
      <c r="AH141" s="255"/>
      <c r="AI141" s="255"/>
      <c r="AJ141" s="255"/>
      <c r="AK141" s="117">
        <f>SUM(E141:AJ141)</f>
        <v>0</v>
      </c>
      <c r="AL141" s="123"/>
      <c r="AM141" s="123"/>
      <c r="AN141" s="70"/>
      <c r="AO141" s="227"/>
      <c r="AP141" s="42">
        <f t="shared" si="98"/>
        <v>0</v>
      </c>
      <c r="AQ141" s="16" t="str">
        <f t="shared" si="96"/>
        <v>圧検加工計画</v>
      </c>
      <c r="AR141" s="44">
        <f t="shared" si="94"/>
        <v>0</v>
      </c>
      <c r="AT141" s="248" t="s">
        <v>61</v>
      </c>
      <c r="AU141" s="60"/>
      <c r="AV141" s="60"/>
      <c r="AW141" s="60"/>
      <c r="AX141" s="60"/>
    </row>
    <row r="142" spans="1:56" ht="18.75" hidden="1" customHeight="1">
      <c r="A142" s="9">
        <v>0</v>
      </c>
      <c r="B142" s="378"/>
      <c r="C142" s="146" t="s">
        <v>15</v>
      </c>
      <c r="D142" s="147">
        <v>0.08</v>
      </c>
      <c r="E142" s="80"/>
      <c r="F142" s="257">
        <f t="shared" ref="F142:AJ142" si="99">ROUND(F141*$D142,0)</f>
        <v>0</v>
      </c>
      <c r="G142" s="257">
        <f t="shared" si="99"/>
        <v>0</v>
      </c>
      <c r="H142" s="257">
        <f t="shared" si="99"/>
        <v>0</v>
      </c>
      <c r="I142" s="257">
        <f t="shared" si="99"/>
        <v>0</v>
      </c>
      <c r="J142" s="257">
        <f t="shared" si="99"/>
        <v>0</v>
      </c>
      <c r="K142" s="257">
        <f t="shared" si="99"/>
        <v>0</v>
      </c>
      <c r="L142" s="257">
        <f t="shared" si="99"/>
        <v>0</v>
      </c>
      <c r="M142" s="257">
        <f t="shared" si="99"/>
        <v>0</v>
      </c>
      <c r="N142" s="257">
        <f t="shared" si="99"/>
        <v>0</v>
      </c>
      <c r="O142" s="257">
        <f t="shared" si="99"/>
        <v>0</v>
      </c>
      <c r="P142" s="257">
        <f t="shared" si="99"/>
        <v>0</v>
      </c>
      <c r="Q142" s="257">
        <f t="shared" si="99"/>
        <v>0</v>
      </c>
      <c r="R142" s="257">
        <f t="shared" si="99"/>
        <v>0</v>
      </c>
      <c r="S142" s="257">
        <f t="shared" si="99"/>
        <v>0</v>
      </c>
      <c r="T142" s="257">
        <f t="shared" si="99"/>
        <v>0</v>
      </c>
      <c r="U142" s="257">
        <f t="shared" si="99"/>
        <v>0</v>
      </c>
      <c r="V142" s="257">
        <f t="shared" si="99"/>
        <v>0</v>
      </c>
      <c r="W142" s="257">
        <f t="shared" si="99"/>
        <v>0</v>
      </c>
      <c r="X142" s="257">
        <f t="shared" si="99"/>
        <v>0</v>
      </c>
      <c r="Y142" s="257">
        <f t="shared" si="99"/>
        <v>0</v>
      </c>
      <c r="Z142" s="257">
        <f t="shared" si="99"/>
        <v>0</v>
      </c>
      <c r="AA142" s="257">
        <f t="shared" si="99"/>
        <v>0</v>
      </c>
      <c r="AB142" s="257">
        <f t="shared" si="99"/>
        <v>0</v>
      </c>
      <c r="AC142" s="257">
        <f t="shared" si="99"/>
        <v>0</v>
      </c>
      <c r="AD142" s="257">
        <f t="shared" si="99"/>
        <v>0</v>
      </c>
      <c r="AE142" s="257">
        <f t="shared" si="99"/>
        <v>0</v>
      </c>
      <c r="AF142" s="257">
        <f t="shared" si="99"/>
        <v>0</v>
      </c>
      <c r="AG142" s="257">
        <f t="shared" si="99"/>
        <v>0</v>
      </c>
      <c r="AH142" s="257">
        <f t="shared" si="99"/>
        <v>0</v>
      </c>
      <c r="AI142" s="257">
        <f t="shared" si="99"/>
        <v>0</v>
      </c>
      <c r="AJ142" s="257">
        <f t="shared" si="99"/>
        <v>0</v>
      </c>
      <c r="AK142" s="128">
        <f>SUM(F142:AJ142)</f>
        <v>0</v>
      </c>
      <c r="AL142" s="32"/>
      <c r="AM142" s="32"/>
      <c r="AN142" s="70"/>
      <c r="AO142" s="227">
        <v>4</v>
      </c>
      <c r="AP142" s="42">
        <f t="shared" si="98"/>
        <v>0</v>
      </c>
      <c r="AQ142" s="17" t="str">
        <f t="shared" si="96"/>
        <v>一次漏れ数</v>
      </c>
      <c r="AR142" s="45">
        <f t="shared" si="94"/>
        <v>0</v>
      </c>
      <c r="AT142" s="246" t="s">
        <v>60</v>
      </c>
      <c r="AU142" s="60"/>
      <c r="AV142" s="60"/>
      <c r="AW142" s="60"/>
      <c r="AX142" s="60"/>
    </row>
    <row r="143" spans="1:56" ht="18.75" hidden="1" customHeight="1">
      <c r="A143" s="9">
        <v>0</v>
      </c>
      <c r="B143" s="378"/>
      <c r="C143" s="148" t="s">
        <v>16</v>
      </c>
      <c r="D143" s="149"/>
      <c r="E143" s="66"/>
      <c r="F143" s="255">
        <f t="shared" ref="F143:AJ143" si="100">E143+F142-F144</f>
        <v>0</v>
      </c>
      <c r="G143" s="255">
        <f t="shared" si="100"/>
        <v>0</v>
      </c>
      <c r="H143" s="255">
        <f t="shared" si="100"/>
        <v>0</v>
      </c>
      <c r="I143" s="255">
        <f t="shared" si="100"/>
        <v>0</v>
      </c>
      <c r="J143" s="255">
        <f t="shared" si="100"/>
        <v>0</v>
      </c>
      <c r="K143" s="255">
        <f t="shared" si="100"/>
        <v>0</v>
      </c>
      <c r="L143" s="255">
        <f t="shared" si="100"/>
        <v>0</v>
      </c>
      <c r="M143" s="255">
        <f t="shared" si="100"/>
        <v>0</v>
      </c>
      <c r="N143" s="255">
        <f t="shared" si="100"/>
        <v>0</v>
      </c>
      <c r="O143" s="255">
        <f t="shared" si="100"/>
        <v>0</v>
      </c>
      <c r="P143" s="255">
        <f t="shared" si="100"/>
        <v>0</v>
      </c>
      <c r="Q143" s="255">
        <f t="shared" si="100"/>
        <v>0</v>
      </c>
      <c r="R143" s="255">
        <f t="shared" si="100"/>
        <v>0</v>
      </c>
      <c r="S143" s="255">
        <f t="shared" si="100"/>
        <v>0</v>
      </c>
      <c r="T143" s="255">
        <f t="shared" si="100"/>
        <v>0</v>
      </c>
      <c r="U143" s="255">
        <f t="shared" si="100"/>
        <v>0</v>
      </c>
      <c r="V143" s="255">
        <f t="shared" si="100"/>
        <v>0</v>
      </c>
      <c r="W143" s="255">
        <f t="shared" si="100"/>
        <v>0</v>
      </c>
      <c r="X143" s="255">
        <f t="shared" si="100"/>
        <v>0</v>
      </c>
      <c r="Y143" s="255">
        <f t="shared" si="100"/>
        <v>0</v>
      </c>
      <c r="Z143" s="255">
        <f t="shared" si="100"/>
        <v>0</v>
      </c>
      <c r="AA143" s="255">
        <f t="shared" si="100"/>
        <v>0</v>
      </c>
      <c r="AB143" s="255">
        <f t="shared" si="100"/>
        <v>0</v>
      </c>
      <c r="AC143" s="255">
        <f t="shared" si="100"/>
        <v>0</v>
      </c>
      <c r="AD143" s="255">
        <f t="shared" si="100"/>
        <v>0</v>
      </c>
      <c r="AE143" s="255">
        <f t="shared" si="100"/>
        <v>0</v>
      </c>
      <c r="AF143" s="255">
        <f t="shared" si="100"/>
        <v>0</v>
      </c>
      <c r="AG143" s="255">
        <f t="shared" si="100"/>
        <v>0</v>
      </c>
      <c r="AH143" s="255">
        <f t="shared" si="100"/>
        <v>0</v>
      </c>
      <c r="AI143" s="255">
        <f t="shared" si="100"/>
        <v>0</v>
      </c>
      <c r="AJ143" s="255">
        <f t="shared" si="100"/>
        <v>0</v>
      </c>
      <c r="AK143" s="129">
        <f>AJ143</f>
        <v>0</v>
      </c>
      <c r="AL143" s="32"/>
      <c r="AM143" s="32"/>
      <c r="AN143" s="70"/>
      <c r="AO143" s="227">
        <v>4</v>
      </c>
      <c r="AP143" s="42">
        <f t="shared" si="98"/>
        <v>0</v>
      </c>
      <c r="AQ143" s="18" t="str">
        <f t="shared" si="96"/>
        <v>一次漏れ在庫</v>
      </c>
      <c r="AR143" s="46">
        <f t="shared" si="94"/>
        <v>0</v>
      </c>
      <c r="AT143" s="246" t="s">
        <v>60</v>
      </c>
      <c r="AU143" s="60"/>
      <c r="AV143" s="60"/>
      <c r="AW143" s="60"/>
      <c r="AX143" s="60"/>
    </row>
    <row r="144" spans="1:56" ht="18.75" hidden="1" customHeight="1">
      <c r="A144" s="9">
        <v>0</v>
      </c>
      <c r="B144" s="378"/>
      <c r="C144" s="148" t="s">
        <v>17</v>
      </c>
      <c r="D144" s="149"/>
      <c r="E144" s="80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55"/>
      <c r="AK144" s="129">
        <f>SUM(F144:AJ144)</f>
        <v>0</v>
      </c>
      <c r="AL144" s="32"/>
      <c r="AM144" s="32"/>
      <c r="AN144" s="70"/>
      <c r="AO144" s="227">
        <v>0</v>
      </c>
      <c r="AP144" s="42">
        <f t="shared" si="98"/>
        <v>0</v>
      </c>
      <c r="AQ144" s="18" t="str">
        <f t="shared" si="96"/>
        <v>二次圧検計画</v>
      </c>
      <c r="AR144" s="46">
        <f t="shared" si="94"/>
        <v>0</v>
      </c>
      <c r="AT144" s="246" t="s">
        <v>60</v>
      </c>
      <c r="AU144" s="60"/>
      <c r="AV144" s="60"/>
      <c r="AW144" s="60"/>
      <c r="AX144" s="60"/>
    </row>
    <row r="145" spans="1:56" ht="18.75" hidden="1" customHeight="1">
      <c r="A145" s="9">
        <v>0</v>
      </c>
      <c r="B145" s="378"/>
      <c r="C145" s="150" t="s">
        <v>18</v>
      </c>
      <c r="D145" s="151">
        <v>0.5</v>
      </c>
      <c r="E145" s="81"/>
      <c r="F145" s="258">
        <f t="shared" ref="F145:AJ145" si="101">ROUND(F144*$D145,0)</f>
        <v>0</v>
      </c>
      <c r="G145" s="258">
        <f t="shared" si="101"/>
        <v>0</v>
      </c>
      <c r="H145" s="258">
        <f t="shared" si="101"/>
        <v>0</v>
      </c>
      <c r="I145" s="258">
        <f t="shared" si="101"/>
        <v>0</v>
      </c>
      <c r="J145" s="258">
        <f t="shared" si="101"/>
        <v>0</v>
      </c>
      <c r="K145" s="258">
        <f t="shared" si="101"/>
        <v>0</v>
      </c>
      <c r="L145" s="258">
        <f t="shared" si="101"/>
        <v>0</v>
      </c>
      <c r="M145" s="258">
        <f t="shared" si="101"/>
        <v>0</v>
      </c>
      <c r="N145" s="258">
        <f t="shared" si="101"/>
        <v>0</v>
      </c>
      <c r="O145" s="258">
        <f t="shared" si="101"/>
        <v>0</v>
      </c>
      <c r="P145" s="258">
        <f t="shared" si="101"/>
        <v>0</v>
      </c>
      <c r="Q145" s="258">
        <f t="shared" si="101"/>
        <v>0</v>
      </c>
      <c r="R145" s="258">
        <f t="shared" si="101"/>
        <v>0</v>
      </c>
      <c r="S145" s="258">
        <f t="shared" si="101"/>
        <v>0</v>
      </c>
      <c r="T145" s="258">
        <f t="shared" si="101"/>
        <v>0</v>
      </c>
      <c r="U145" s="258">
        <f t="shared" si="101"/>
        <v>0</v>
      </c>
      <c r="V145" s="258">
        <f t="shared" si="101"/>
        <v>0</v>
      </c>
      <c r="W145" s="258">
        <f t="shared" si="101"/>
        <v>0</v>
      </c>
      <c r="X145" s="258">
        <f t="shared" si="101"/>
        <v>0</v>
      </c>
      <c r="Y145" s="258">
        <f t="shared" si="101"/>
        <v>0</v>
      </c>
      <c r="Z145" s="258">
        <f t="shared" si="101"/>
        <v>0</v>
      </c>
      <c r="AA145" s="258">
        <f t="shared" si="101"/>
        <v>0</v>
      </c>
      <c r="AB145" s="258">
        <f t="shared" si="101"/>
        <v>0</v>
      </c>
      <c r="AC145" s="258">
        <f t="shared" si="101"/>
        <v>0</v>
      </c>
      <c r="AD145" s="258">
        <f t="shared" si="101"/>
        <v>0</v>
      </c>
      <c r="AE145" s="258">
        <f t="shared" si="101"/>
        <v>0</v>
      </c>
      <c r="AF145" s="258">
        <f t="shared" si="101"/>
        <v>0</v>
      </c>
      <c r="AG145" s="258">
        <f t="shared" si="101"/>
        <v>0</v>
      </c>
      <c r="AH145" s="258">
        <f t="shared" si="101"/>
        <v>0</v>
      </c>
      <c r="AI145" s="258">
        <f t="shared" si="101"/>
        <v>0</v>
      </c>
      <c r="AJ145" s="258">
        <f t="shared" si="101"/>
        <v>0</v>
      </c>
      <c r="AK145" s="130">
        <f>SUM(F145:AJ145)</f>
        <v>0</v>
      </c>
      <c r="AL145" s="32"/>
      <c r="AM145" s="32"/>
      <c r="AN145" s="70"/>
      <c r="AO145" s="227">
        <v>0</v>
      </c>
      <c r="AP145" s="42">
        <f t="shared" si="98"/>
        <v>0</v>
      </c>
      <c r="AQ145" s="14" t="str">
        <f t="shared" si="96"/>
        <v>二次漏れ数（廃却）</v>
      </c>
      <c r="AR145" s="47">
        <f t="shared" si="94"/>
        <v>0</v>
      </c>
      <c r="AT145" s="246" t="s">
        <v>60</v>
      </c>
      <c r="AU145" s="60"/>
      <c r="AV145" s="60"/>
      <c r="AW145" s="60"/>
      <c r="AX145" s="60"/>
    </row>
    <row r="146" spans="1:56" ht="18.75" hidden="1" customHeight="1">
      <c r="A146" s="9">
        <v>1</v>
      </c>
      <c r="B146" s="327"/>
      <c r="C146" s="135" t="s">
        <v>19</v>
      </c>
      <c r="D146" s="136">
        <f>1-D142</f>
        <v>0.92</v>
      </c>
      <c r="E146" s="90"/>
      <c r="F146" s="255">
        <f t="shared" ref="F146:AJ146" si="102">(F141-F142)+(F144-F145)</f>
        <v>0</v>
      </c>
      <c r="G146" s="255">
        <f t="shared" si="102"/>
        <v>0</v>
      </c>
      <c r="H146" s="255">
        <f t="shared" si="102"/>
        <v>0</v>
      </c>
      <c r="I146" s="255">
        <f t="shared" si="102"/>
        <v>0</v>
      </c>
      <c r="J146" s="255">
        <f t="shared" si="102"/>
        <v>0</v>
      </c>
      <c r="K146" s="255">
        <f t="shared" si="102"/>
        <v>0</v>
      </c>
      <c r="L146" s="255">
        <f t="shared" si="102"/>
        <v>0</v>
      </c>
      <c r="M146" s="255">
        <f t="shared" si="102"/>
        <v>0</v>
      </c>
      <c r="N146" s="255">
        <f t="shared" si="102"/>
        <v>0</v>
      </c>
      <c r="O146" s="255">
        <f t="shared" si="102"/>
        <v>0</v>
      </c>
      <c r="P146" s="255">
        <f t="shared" si="102"/>
        <v>0</v>
      </c>
      <c r="Q146" s="255">
        <f t="shared" si="102"/>
        <v>0</v>
      </c>
      <c r="R146" s="255">
        <f t="shared" si="102"/>
        <v>0</v>
      </c>
      <c r="S146" s="255">
        <f t="shared" si="102"/>
        <v>0</v>
      </c>
      <c r="T146" s="255">
        <f t="shared" si="102"/>
        <v>0</v>
      </c>
      <c r="U146" s="255">
        <f t="shared" si="102"/>
        <v>0</v>
      </c>
      <c r="V146" s="255">
        <f t="shared" si="102"/>
        <v>0</v>
      </c>
      <c r="W146" s="255">
        <f t="shared" si="102"/>
        <v>0</v>
      </c>
      <c r="X146" s="255">
        <f t="shared" si="102"/>
        <v>0</v>
      </c>
      <c r="Y146" s="255">
        <f t="shared" si="102"/>
        <v>0</v>
      </c>
      <c r="Z146" s="255">
        <f t="shared" si="102"/>
        <v>0</v>
      </c>
      <c r="AA146" s="255">
        <f t="shared" si="102"/>
        <v>0</v>
      </c>
      <c r="AB146" s="255">
        <f t="shared" si="102"/>
        <v>0</v>
      </c>
      <c r="AC146" s="255">
        <f t="shared" si="102"/>
        <v>0</v>
      </c>
      <c r="AD146" s="255">
        <f t="shared" si="102"/>
        <v>0</v>
      </c>
      <c r="AE146" s="255">
        <f t="shared" si="102"/>
        <v>0</v>
      </c>
      <c r="AF146" s="255">
        <f t="shared" si="102"/>
        <v>0</v>
      </c>
      <c r="AG146" s="255">
        <f t="shared" si="102"/>
        <v>0</v>
      </c>
      <c r="AH146" s="255">
        <f t="shared" si="102"/>
        <v>0</v>
      </c>
      <c r="AI146" s="255">
        <f t="shared" si="102"/>
        <v>0</v>
      </c>
      <c r="AJ146" s="255">
        <f t="shared" si="102"/>
        <v>0</v>
      </c>
      <c r="AK146" s="117">
        <f>SUM(E146:AJ146)</f>
        <v>0</v>
      </c>
      <c r="AL146" s="82">
        <f>ROUNDUP(AY146*1.2,0)</f>
        <v>0</v>
      </c>
      <c r="AM146" s="82">
        <f>ROUNDUP(AZ146*1.2,0)</f>
        <v>0</v>
      </c>
      <c r="AN146" s="70"/>
      <c r="AO146" s="227"/>
      <c r="AP146" s="42">
        <f t="shared" si="98"/>
        <v>0</v>
      </c>
      <c r="AQ146" s="11" t="str">
        <f t="shared" si="96"/>
        <v>Ｌ３加工計画</v>
      </c>
      <c r="AR146" s="48">
        <f t="shared" si="94"/>
        <v>0</v>
      </c>
      <c r="AT146" s="248" t="s">
        <v>61</v>
      </c>
      <c r="AU146" s="60"/>
      <c r="AV146" s="60"/>
      <c r="AW146" s="60"/>
      <c r="AX146" s="60"/>
      <c r="AY146" s="12">
        <f>AY364</f>
        <v>0</v>
      </c>
      <c r="AZ146" s="12">
        <f>AZ364</f>
        <v>0</v>
      </c>
    </row>
    <row r="147" spans="1:56" ht="18.75" hidden="1" customHeight="1">
      <c r="A147" s="9">
        <v>1</v>
      </c>
      <c r="B147" s="325"/>
      <c r="C147" s="109" t="s">
        <v>20</v>
      </c>
      <c r="D147" s="109"/>
      <c r="E147" s="7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104">
        <f>SUM(F147:AJ147)</f>
        <v>0</v>
      </c>
      <c r="AL147" s="112"/>
      <c r="AM147" s="112"/>
      <c r="AN147" s="70"/>
      <c r="AO147" s="227"/>
      <c r="AP147" s="42">
        <f t="shared" si="98"/>
        <v>0</v>
      </c>
      <c r="AQ147" s="19" t="str">
        <f t="shared" si="96"/>
        <v>組立計画</v>
      </c>
      <c r="AR147" s="49">
        <f t="shared" si="94"/>
        <v>0</v>
      </c>
      <c r="AT147" s="63" t="s">
        <v>62</v>
      </c>
      <c r="AU147" s="61"/>
      <c r="AV147" s="61"/>
      <c r="AW147" s="61"/>
      <c r="AX147" s="61"/>
    </row>
    <row r="148" spans="1:56" ht="18.75" hidden="1" customHeight="1">
      <c r="A148" s="9">
        <v>1</v>
      </c>
      <c r="B148" s="325"/>
      <c r="C148" s="111" t="s">
        <v>66</v>
      </c>
      <c r="D148" s="111"/>
      <c r="E148" s="74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107">
        <f>SUM(F148:AJ148)</f>
        <v>0</v>
      </c>
      <c r="AL148" s="75"/>
      <c r="AM148" s="75"/>
      <c r="AN148" s="70"/>
      <c r="AO148" s="227"/>
      <c r="AP148" s="42">
        <f t="shared" si="98"/>
        <v>0</v>
      </c>
      <c r="AQ148" s="20" t="str">
        <f t="shared" si="96"/>
        <v>ＳＰ</v>
      </c>
      <c r="AR148" s="50">
        <f t="shared" si="94"/>
        <v>0</v>
      </c>
      <c r="AT148" s="63" t="s">
        <v>62</v>
      </c>
      <c r="AU148" s="61"/>
      <c r="AV148" s="61"/>
      <c r="AW148" s="61"/>
      <c r="AX148" s="61"/>
    </row>
    <row r="149" spans="1:56" ht="18.75" hidden="1" customHeight="1">
      <c r="A149" s="9">
        <v>1</v>
      </c>
      <c r="B149" s="326"/>
      <c r="C149" s="152" t="s">
        <v>21</v>
      </c>
      <c r="D149" s="152"/>
      <c r="E149" s="67"/>
      <c r="F149" s="259">
        <f t="shared" ref="F149:AJ149" si="103">SUBTOTAL(9,L147:L148)</f>
        <v>0</v>
      </c>
      <c r="G149" s="259">
        <f t="shared" si="103"/>
        <v>0</v>
      </c>
      <c r="H149" s="259">
        <f t="shared" si="103"/>
        <v>0</v>
      </c>
      <c r="I149" s="259">
        <f t="shared" si="103"/>
        <v>0</v>
      </c>
      <c r="J149" s="259">
        <f t="shared" si="103"/>
        <v>0</v>
      </c>
      <c r="K149" s="259">
        <f t="shared" si="103"/>
        <v>0</v>
      </c>
      <c r="L149" s="259">
        <f t="shared" si="103"/>
        <v>0</v>
      </c>
      <c r="M149" s="259">
        <f t="shared" si="103"/>
        <v>0</v>
      </c>
      <c r="N149" s="259">
        <f t="shared" si="103"/>
        <v>0</v>
      </c>
      <c r="O149" s="259">
        <f t="shared" si="103"/>
        <v>0</v>
      </c>
      <c r="P149" s="259">
        <f t="shared" si="103"/>
        <v>0</v>
      </c>
      <c r="Q149" s="259">
        <f t="shared" si="103"/>
        <v>0</v>
      </c>
      <c r="R149" s="259">
        <f t="shared" si="103"/>
        <v>0</v>
      </c>
      <c r="S149" s="259">
        <f t="shared" si="103"/>
        <v>0</v>
      </c>
      <c r="T149" s="259">
        <f t="shared" si="103"/>
        <v>0</v>
      </c>
      <c r="U149" s="259">
        <f t="shared" si="103"/>
        <v>0</v>
      </c>
      <c r="V149" s="259">
        <f t="shared" si="103"/>
        <v>0</v>
      </c>
      <c r="W149" s="259">
        <f t="shared" si="103"/>
        <v>0</v>
      </c>
      <c r="X149" s="259">
        <f t="shared" si="103"/>
        <v>0</v>
      </c>
      <c r="Y149" s="259">
        <f t="shared" si="103"/>
        <v>0</v>
      </c>
      <c r="Z149" s="259">
        <f t="shared" si="103"/>
        <v>0</v>
      </c>
      <c r="AA149" s="259">
        <f t="shared" si="103"/>
        <v>0</v>
      </c>
      <c r="AB149" s="259">
        <f t="shared" si="103"/>
        <v>0</v>
      </c>
      <c r="AC149" s="259">
        <f t="shared" si="103"/>
        <v>0</v>
      </c>
      <c r="AD149" s="259">
        <f t="shared" si="103"/>
        <v>0</v>
      </c>
      <c r="AE149" s="259">
        <f t="shared" si="103"/>
        <v>0</v>
      </c>
      <c r="AF149" s="259">
        <f t="shared" si="103"/>
        <v>0</v>
      </c>
      <c r="AG149" s="259">
        <f t="shared" si="103"/>
        <v>0</v>
      </c>
      <c r="AH149" s="259">
        <f t="shared" si="103"/>
        <v>0</v>
      </c>
      <c r="AI149" s="259">
        <f t="shared" si="103"/>
        <v>0</v>
      </c>
      <c r="AJ149" s="259">
        <f t="shared" si="103"/>
        <v>0</v>
      </c>
      <c r="AK149" s="131">
        <f>SUM(F149:AJ149)</f>
        <v>0</v>
      </c>
      <c r="AL149" s="32"/>
      <c r="AM149" s="32"/>
      <c r="AN149" s="70"/>
      <c r="AO149" s="227"/>
      <c r="AP149" s="42">
        <f t="shared" si="98"/>
        <v>0</v>
      </c>
      <c r="AQ149" s="21" t="str">
        <f t="shared" si="96"/>
        <v>解体</v>
      </c>
      <c r="AR149" s="51">
        <f t="shared" si="94"/>
        <v>0</v>
      </c>
      <c r="AT149" s="246" t="s">
        <v>60</v>
      </c>
      <c r="AU149" s="61"/>
      <c r="AV149" s="61"/>
      <c r="AW149" s="61"/>
      <c r="AX149" s="61"/>
    </row>
    <row r="150" spans="1:56" ht="18.75" hidden="1" customHeight="1">
      <c r="A150" s="9">
        <v>1</v>
      </c>
      <c r="B150" s="379"/>
      <c r="C150" s="153" t="s">
        <v>22</v>
      </c>
      <c r="D150" s="153"/>
      <c r="E150" s="68"/>
      <c r="F150" s="260">
        <f t="shared" ref="F150:AJ150" si="104">E150+F146-F149</f>
        <v>0</v>
      </c>
      <c r="G150" s="260">
        <f t="shared" si="104"/>
        <v>0</v>
      </c>
      <c r="H150" s="260">
        <f t="shared" si="104"/>
        <v>0</v>
      </c>
      <c r="I150" s="260">
        <f t="shared" si="104"/>
        <v>0</v>
      </c>
      <c r="J150" s="260">
        <f t="shared" si="104"/>
        <v>0</v>
      </c>
      <c r="K150" s="260">
        <f t="shared" si="104"/>
        <v>0</v>
      </c>
      <c r="L150" s="260">
        <f t="shared" si="104"/>
        <v>0</v>
      </c>
      <c r="M150" s="260">
        <f t="shared" si="104"/>
        <v>0</v>
      </c>
      <c r="N150" s="260">
        <f t="shared" si="104"/>
        <v>0</v>
      </c>
      <c r="O150" s="260">
        <f t="shared" si="104"/>
        <v>0</v>
      </c>
      <c r="P150" s="260">
        <f t="shared" si="104"/>
        <v>0</v>
      </c>
      <c r="Q150" s="260">
        <f t="shared" si="104"/>
        <v>0</v>
      </c>
      <c r="R150" s="260">
        <f t="shared" si="104"/>
        <v>0</v>
      </c>
      <c r="S150" s="260">
        <f t="shared" si="104"/>
        <v>0</v>
      </c>
      <c r="T150" s="260">
        <f t="shared" si="104"/>
        <v>0</v>
      </c>
      <c r="U150" s="260">
        <f t="shared" si="104"/>
        <v>0</v>
      </c>
      <c r="V150" s="260">
        <f t="shared" si="104"/>
        <v>0</v>
      </c>
      <c r="W150" s="260">
        <f t="shared" si="104"/>
        <v>0</v>
      </c>
      <c r="X150" s="260">
        <f t="shared" si="104"/>
        <v>0</v>
      </c>
      <c r="Y150" s="260">
        <f t="shared" si="104"/>
        <v>0</v>
      </c>
      <c r="Z150" s="260">
        <f t="shared" si="104"/>
        <v>0</v>
      </c>
      <c r="AA150" s="260">
        <f t="shared" si="104"/>
        <v>0</v>
      </c>
      <c r="AB150" s="260">
        <f t="shared" si="104"/>
        <v>0</v>
      </c>
      <c r="AC150" s="260">
        <f t="shared" si="104"/>
        <v>0</v>
      </c>
      <c r="AD150" s="260">
        <f t="shared" si="104"/>
        <v>0</v>
      </c>
      <c r="AE150" s="260">
        <f t="shared" si="104"/>
        <v>0</v>
      </c>
      <c r="AF150" s="260">
        <f t="shared" si="104"/>
        <v>0</v>
      </c>
      <c r="AG150" s="260">
        <f t="shared" si="104"/>
        <v>0</v>
      </c>
      <c r="AH150" s="260">
        <f t="shared" si="104"/>
        <v>0</v>
      </c>
      <c r="AI150" s="260">
        <f t="shared" si="104"/>
        <v>0</v>
      </c>
      <c r="AJ150" s="260">
        <f t="shared" si="104"/>
        <v>0</v>
      </c>
      <c r="AK150" s="132"/>
      <c r="AL150" s="32"/>
      <c r="AM150" s="32"/>
      <c r="AN150" s="70"/>
      <c r="AO150" s="227"/>
      <c r="AP150" s="42">
        <f t="shared" si="98"/>
        <v>0</v>
      </c>
      <c r="AQ150" s="22" t="str">
        <f t="shared" si="96"/>
        <v>解体在庫</v>
      </c>
      <c r="AR150" s="52">
        <f t="shared" si="94"/>
        <v>0</v>
      </c>
      <c r="AT150" s="246" t="s">
        <v>60</v>
      </c>
      <c r="AU150" s="61"/>
      <c r="AV150" s="61"/>
      <c r="AW150" s="61"/>
      <c r="AX150" s="61"/>
    </row>
    <row r="151" spans="1:56" ht="19.5" hidden="1" customHeight="1" thickBot="1">
      <c r="A151" s="9">
        <v>1</v>
      </c>
      <c r="B151" s="379"/>
      <c r="C151" s="270" t="s">
        <v>23</v>
      </c>
      <c r="D151" s="270"/>
      <c r="E151" s="215"/>
      <c r="F151" s="261">
        <f t="shared" ref="F151:AJ151" si="105">E151+F146-F147-F148</f>
        <v>0</v>
      </c>
      <c r="G151" s="261">
        <f t="shared" si="105"/>
        <v>0</v>
      </c>
      <c r="H151" s="261">
        <f t="shared" si="105"/>
        <v>0</v>
      </c>
      <c r="I151" s="261">
        <f t="shared" si="105"/>
        <v>0</v>
      </c>
      <c r="J151" s="261">
        <f t="shared" si="105"/>
        <v>0</v>
      </c>
      <c r="K151" s="261">
        <f t="shared" si="105"/>
        <v>0</v>
      </c>
      <c r="L151" s="261">
        <f t="shared" si="105"/>
        <v>0</v>
      </c>
      <c r="M151" s="261">
        <f t="shared" si="105"/>
        <v>0</v>
      </c>
      <c r="N151" s="261">
        <f t="shared" si="105"/>
        <v>0</v>
      </c>
      <c r="O151" s="261">
        <f t="shared" si="105"/>
        <v>0</v>
      </c>
      <c r="P151" s="261">
        <f t="shared" si="105"/>
        <v>0</v>
      </c>
      <c r="Q151" s="261">
        <f t="shared" si="105"/>
        <v>0</v>
      </c>
      <c r="R151" s="261">
        <f t="shared" si="105"/>
        <v>0</v>
      </c>
      <c r="S151" s="261">
        <f t="shared" si="105"/>
        <v>0</v>
      </c>
      <c r="T151" s="261">
        <f t="shared" si="105"/>
        <v>0</v>
      </c>
      <c r="U151" s="261">
        <f t="shared" si="105"/>
        <v>0</v>
      </c>
      <c r="V151" s="261">
        <f t="shared" si="105"/>
        <v>0</v>
      </c>
      <c r="W151" s="261">
        <f t="shared" si="105"/>
        <v>0</v>
      </c>
      <c r="X151" s="261">
        <f t="shared" si="105"/>
        <v>0</v>
      </c>
      <c r="Y151" s="261">
        <f t="shared" si="105"/>
        <v>0</v>
      </c>
      <c r="Z151" s="261">
        <f t="shared" si="105"/>
        <v>0</v>
      </c>
      <c r="AA151" s="261">
        <f t="shared" si="105"/>
        <v>0</v>
      </c>
      <c r="AB151" s="261">
        <f t="shared" si="105"/>
        <v>0</v>
      </c>
      <c r="AC151" s="261">
        <f t="shared" si="105"/>
        <v>0</v>
      </c>
      <c r="AD151" s="261">
        <f t="shared" si="105"/>
        <v>0</v>
      </c>
      <c r="AE151" s="261">
        <f t="shared" si="105"/>
        <v>0</v>
      </c>
      <c r="AF151" s="261">
        <f t="shared" si="105"/>
        <v>0</v>
      </c>
      <c r="AG151" s="261">
        <f t="shared" si="105"/>
        <v>0</v>
      </c>
      <c r="AH151" s="261">
        <f t="shared" si="105"/>
        <v>0</v>
      </c>
      <c r="AI151" s="261">
        <f t="shared" si="105"/>
        <v>0</v>
      </c>
      <c r="AJ151" s="261">
        <f t="shared" si="105"/>
        <v>0</v>
      </c>
      <c r="AK151" s="221">
        <f>AJ151</f>
        <v>0</v>
      </c>
      <c r="AL151" s="32"/>
      <c r="AM151" s="32"/>
      <c r="AN151" s="488">
        <f>AK151-AL147</f>
        <v>0</v>
      </c>
      <c r="AO151" s="227"/>
      <c r="AP151" s="53">
        <f t="shared" si="98"/>
        <v>0</v>
      </c>
      <c r="AQ151" s="24" t="str">
        <f t="shared" si="96"/>
        <v>完成品在庫</v>
      </c>
      <c r="AR151" s="54">
        <f t="shared" si="94"/>
        <v>0</v>
      </c>
      <c r="AT151" s="246" t="s">
        <v>60</v>
      </c>
      <c r="AU151" s="61"/>
      <c r="AV151" s="61"/>
      <c r="AW151" s="61"/>
      <c r="AX151" s="61"/>
      <c r="BD151" s="250">
        <f>MIN(F151:AJ151)</f>
        <v>0</v>
      </c>
    </row>
    <row r="152" spans="1:56" ht="19.5" hidden="1" customHeight="1">
      <c r="A152" s="9">
        <v>1</v>
      </c>
      <c r="B152" s="385"/>
      <c r="C152" s="101" t="s">
        <v>12</v>
      </c>
      <c r="D152" s="101"/>
      <c r="E152" s="88"/>
      <c r="F152" s="263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63"/>
      <c r="T152" s="263"/>
      <c r="U152" s="263"/>
      <c r="V152" s="263"/>
      <c r="W152" s="263"/>
      <c r="X152" s="263"/>
      <c r="Y152" s="263"/>
      <c r="Z152" s="263"/>
      <c r="AA152" s="263"/>
      <c r="AB152" s="263"/>
      <c r="AC152" s="263"/>
      <c r="AD152" s="263"/>
      <c r="AE152" s="263"/>
      <c r="AF152" s="263"/>
      <c r="AG152" s="263"/>
      <c r="AH152" s="263"/>
      <c r="AI152" s="263"/>
      <c r="AJ152" s="263"/>
      <c r="AK152" s="98">
        <f>SUM(F152:AJ152)</f>
        <v>0</v>
      </c>
      <c r="AL152" s="96">
        <f>ROUNDUP(AL159/0.92,0)</f>
        <v>0</v>
      </c>
      <c r="AM152" s="96">
        <f>ROUNDUP(AM159/0.92,0)</f>
        <v>0</v>
      </c>
      <c r="AN152" s="70"/>
      <c r="AO152" s="227">
        <v>0</v>
      </c>
      <c r="AP152" s="40">
        <f>B152</f>
        <v>0</v>
      </c>
      <c r="AQ152" s="29" t="str">
        <f t="shared" si="96"/>
        <v>素材納入計画</v>
      </c>
      <c r="AR152" s="41">
        <f t="shared" si="94"/>
        <v>0</v>
      </c>
      <c r="AT152" s="247" t="s">
        <v>59</v>
      </c>
      <c r="AU152" s="61"/>
      <c r="AV152" s="61"/>
      <c r="AW152" s="61"/>
      <c r="AX152" s="61"/>
    </row>
    <row r="153" spans="1:56" ht="19.5" hidden="1" customHeight="1">
      <c r="A153" s="9">
        <v>1</v>
      </c>
      <c r="B153" s="326"/>
      <c r="C153" s="145" t="s">
        <v>125</v>
      </c>
      <c r="D153" s="154"/>
      <c r="E153" s="35"/>
      <c r="F153" s="256">
        <f t="shared" ref="F153:AJ153" si="106">E153+F152-F154</f>
        <v>0</v>
      </c>
      <c r="G153" s="256">
        <f t="shared" si="106"/>
        <v>0</v>
      </c>
      <c r="H153" s="256">
        <f t="shared" si="106"/>
        <v>0</v>
      </c>
      <c r="I153" s="256">
        <f t="shared" si="106"/>
        <v>0</v>
      </c>
      <c r="J153" s="256">
        <f t="shared" si="106"/>
        <v>0</v>
      </c>
      <c r="K153" s="256">
        <f t="shared" si="106"/>
        <v>0</v>
      </c>
      <c r="L153" s="256">
        <f t="shared" si="106"/>
        <v>0</v>
      </c>
      <c r="M153" s="256">
        <f t="shared" si="106"/>
        <v>0</v>
      </c>
      <c r="N153" s="256">
        <f t="shared" si="106"/>
        <v>0</v>
      </c>
      <c r="O153" s="256">
        <f t="shared" si="106"/>
        <v>0</v>
      </c>
      <c r="P153" s="256">
        <f t="shared" si="106"/>
        <v>0</v>
      </c>
      <c r="Q153" s="256">
        <f t="shared" si="106"/>
        <v>0</v>
      </c>
      <c r="R153" s="256">
        <f t="shared" si="106"/>
        <v>0</v>
      </c>
      <c r="S153" s="256">
        <f t="shared" si="106"/>
        <v>0</v>
      </c>
      <c r="T153" s="256">
        <f t="shared" si="106"/>
        <v>0</v>
      </c>
      <c r="U153" s="256">
        <f t="shared" si="106"/>
        <v>0</v>
      </c>
      <c r="V153" s="256">
        <f t="shared" si="106"/>
        <v>0</v>
      </c>
      <c r="W153" s="256">
        <f t="shared" si="106"/>
        <v>0</v>
      </c>
      <c r="X153" s="256">
        <f t="shared" si="106"/>
        <v>0</v>
      </c>
      <c r="Y153" s="256">
        <f t="shared" si="106"/>
        <v>0</v>
      </c>
      <c r="Z153" s="256">
        <f t="shared" si="106"/>
        <v>0</v>
      </c>
      <c r="AA153" s="256">
        <f t="shared" si="106"/>
        <v>0</v>
      </c>
      <c r="AB153" s="256">
        <f t="shared" si="106"/>
        <v>0</v>
      </c>
      <c r="AC153" s="256">
        <f t="shared" si="106"/>
        <v>0</v>
      </c>
      <c r="AD153" s="256">
        <f t="shared" si="106"/>
        <v>0</v>
      </c>
      <c r="AE153" s="256">
        <f t="shared" si="106"/>
        <v>0</v>
      </c>
      <c r="AF153" s="256">
        <f t="shared" si="106"/>
        <v>0</v>
      </c>
      <c r="AG153" s="256">
        <f t="shared" si="106"/>
        <v>0</v>
      </c>
      <c r="AH153" s="256">
        <f t="shared" si="106"/>
        <v>0</v>
      </c>
      <c r="AI153" s="256">
        <f t="shared" si="106"/>
        <v>0</v>
      </c>
      <c r="AJ153" s="256">
        <f t="shared" si="106"/>
        <v>0</v>
      </c>
      <c r="AK153" s="169">
        <f>AJ153</f>
        <v>0</v>
      </c>
      <c r="AL153" s="32"/>
      <c r="AM153" s="32"/>
      <c r="AN153" s="70"/>
      <c r="AO153" s="227">
        <v>0</v>
      </c>
      <c r="AP153" s="42">
        <f t="shared" ref="AP153:AP164" si="107">AP152</f>
        <v>0</v>
      </c>
      <c r="AQ153" s="14" t="str">
        <f t="shared" si="96"/>
        <v>素材在庫計画</v>
      </c>
      <c r="AR153" s="43">
        <f t="shared" si="94"/>
        <v>0</v>
      </c>
      <c r="AT153" s="246" t="s">
        <v>60</v>
      </c>
      <c r="AU153" s="61"/>
      <c r="AV153" s="61"/>
      <c r="AW153" s="61"/>
      <c r="AX153" s="61"/>
    </row>
    <row r="154" spans="1:56" ht="18.75" hidden="1" customHeight="1">
      <c r="A154" s="9">
        <v>1</v>
      </c>
      <c r="B154" s="327"/>
      <c r="C154" s="135" t="s">
        <v>14</v>
      </c>
      <c r="D154" s="135"/>
      <c r="E154" s="90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  <c r="AF154" s="255"/>
      <c r="AG154" s="255"/>
      <c r="AH154" s="255"/>
      <c r="AI154" s="255"/>
      <c r="AJ154" s="255"/>
      <c r="AK154" s="117">
        <f>SUM(E154:AJ154)</f>
        <v>0</v>
      </c>
      <c r="AL154" s="123"/>
      <c r="AM154" s="123"/>
      <c r="AN154" s="70"/>
      <c r="AO154" s="227">
        <v>0</v>
      </c>
      <c r="AP154" s="42">
        <f t="shared" si="107"/>
        <v>0</v>
      </c>
      <c r="AQ154" s="16" t="str">
        <f t="shared" si="96"/>
        <v>圧検加工計画</v>
      </c>
      <c r="AR154" s="44">
        <f t="shared" si="94"/>
        <v>0</v>
      </c>
      <c r="AT154" s="248" t="s">
        <v>61</v>
      </c>
      <c r="AU154" s="60"/>
      <c r="AV154" s="60"/>
      <c r="AW154" s="60"/>
      <c r="AX154" s="60"/>
    </row>
    <row r="155" spans="1:56" ht="18.75" hidden="1" customHeight="1">
      <c r="A155" s="9">
        <v>0</v>
      </c>
      <c r="B155" s="378"/>
      <c r="C155" s="146" t="s">
        <v>15</v>
      </c>
      <c r="D155" s="147">
        <v>0.08</v>
      </c>
      <c r="E155" s="80"/>
      <c r="F155" s="257">
        <f t="shared" ref="F155:AJ155" si="108">ROUND(F154*$D155,0)</f>
        <v>0</v>
      </c>
      <c r="G155" s="257">
        <f t="shared" si="108"/>
        <v>0</v>
      </c>
      <c r="H155" s="257">
        <f t="shared" si="108"/>
        <v>0</v>
      </c>
      <c r="I155" s="257">
        <f t="shared" si="108"/>
        <v>0</v>
      </c>
      <c r="J155" s="257">
        <f t="shared" si="108"/>
        <v>0</v>
      </c>
      <c r="K155" s="257">
        <f t="shared" si="108"/>
        <v>0</v>
      </c>
      <c r="L155" s="257">
        <f t="shared" si="108"/>
        <v>0</v>
      </c>
      <c r="M155" s="257">
        <f t="shared" si="108"/>
        <v>0</v>
      </c>
      <c r="N155" s="257">
        <f t="shared" si="108"/>
        <v>0</v>
      </c>
      <c r="O155" s="257">
        <f t="shared" si="108"/>
        <v>0</v>
      </c>
      <c r="P155" s="257">
        <f t="shared" si="108"/>
        <v>0</v>
      </c>
      <c r="Q155" s="257">
        <f t="shared" si="108"/>
        <v>0</v>
      </c>
      <c r="R155" s="257">
        <f t="shared" si="108"/>
        <v>0</v>
      </c>
      <c r="S155" s="257">
        <f t="shared" si="108"/>
        <v>0</v>
      </c>
      <c r="T155" s="257">
        <f t="shared" si="108"/>
        <v>0</v>
      </c>
      <c r="U155" s="257">
        <f t="shared" si="108"/>
        <v>0</v>
      </c>
      <c r="V155" s="257">
        <f t="shared" si="108"/>
        <v>0</v>
      </c>
      <c r="W155" s="257">
        <f t="shared" si="108"/>
        <v>0</v>
      </c>
      <c r="X155" s="257">
        <f t="shared" si="108"/>
        <v>0</v>
      </c>
      <c r="Y155" s="257">
        <f t="shared" si="108"/>
        <v>0</v>
      </c>
      <c r="Z155" s="257">
        <f t="shared" si="108"/>
        <v>0</v>
      </c>
      <c r="AA155" s="257">
        <f t="shared" si="108"/>
        <v>0</v>
      </c>
      <c r="AB155" s="257">
        <f t="shared" si="108"/>
        <v>0</v>
      </c>
      <c r="AC155" s="257">
        <f t="shared" si="108"/>
        <v>0</v>
      </c>
      <c r="AD155" s="257">
        <f t="shared" si="108"/>
        <v>0</v>
      </c>
      <c r="AE155" s="257">
        <f t="shared" si="108"/>
        <v>0</v>
      </c>
      <c r="AF155" s="257">
        <f t="shared" si="108"/>
        <v>0</v>
      </c>
      <c r="AG155" s="257">
        <f t="shared" si="108"/>
        <v>0</v>
      </c>
      <c r="AH155" s="257">
        <f t="shared" si="108"/>
        <v>0</v>
      </c>
      <c r="AI155" s="257">
        <f t="shared" si="108"/>
        <v>0</v>
      </c>
      <c r="AJ155" s="257">
        <f t="shared" si="108"/>
        <v>0</v>
      </c>
      <c r="AK155" s="128">
        <f>SUM(F155:AJ155)</f>
        <v>0</v>
      </c>
      <c r="AL155" s="32"/>
      <c r="AM155" s="32"/>
      <c r="AN155" s="70"/>
      <c r="AO155" s="227">
        <v>0</v>
      </c>
      <c r="AP155" s="42">
        <f t="shared" si="107"/>
        <v>0</v>
      </c>
      <c r="AQ155" s="17" t="str">
        <f t="shared" si="96"/>
        <v>一次漏れ数</v>
      </c>
      <c r="AR155" s="45">
        <f t="shared" si="94"/>
        <v>0</v>
      </c>
      <c r="AT155" s="246" t="s">
        <v>60</v>
      </c>
      <c r="AU155" s="60"/>
      <c r="AV155" s="60"/>
      <c r="AW155" s="60"/>
      <c r="AX155" s="60"/>
    </row>
    <row r="156" spans="1:56" ht="18.75" hidden="1" customHeight="1">
      <c r="A156" s="9">
        <v>0</v>
      </c>
      <c r="B156" s="378"/>
      <c r="C156" s="148" t="s">
        <v>16</v>
      </c>
      <c r="D156" s="149"/>
      <c r="E156" s="66"/>
      <c r="F156" s="255">
        <f t="shared" ref="F156:AJ156" si="109">E156+F155-F157</f>
        <v>0</v>
      </c>
      <c r="G156" s="255">
        <f t="shared" si="109"/>
        <v>0</v>
      </c>
      <c r="H156" s="255">
        <f t="shared" si="109"/>
        <v>0</v>
      </c>
      <c r="I156" s="255">
        <f t="shared" si="109"/>
        <v>0</v>
      </c>
      <c r="J156" s="255">
        <f t="shared" si="109"/>
        <v>0</v>
      </c>
      <c r="K156" s="255">
        <f t="shared" si="109"/>
        <v>0</v>
      </c>
      <c r="L156" s="255">
        <f t="shared" si="109"/>
        <v>0</v>
      </c>
      <c r="M156" s="255">
        <f t="shared" si="109"/>
        <v>0</v>
      </c>
      <c r="N156" s="255">
        <f t="shared" si="109"/>
        <v>0</v>
      </c>
      <c r="O156" s="255">
        <f t="shared" si="109"/>
        <v>0</v>
      </c>
      <c r="P156" s="255">
        <f t="shared" si="109"/>
        <v>0</v>
      </c>
      <c r="Q156" s="255">
        <f t="shared" si="109"/>
        <v>0</v>
      </c>
      <c r="R156" s="255">
        <f t="shared" si="109"/>
        <v>0</v>
      </c>
      <c r="S156" s="255">
        <f t="shared" si="109"/>
        <v>0</v>
      </c>
      <c r="T156" s="255">
        <f t="shared" si="109"/>
        <v>0</v>
      </c>
      <c r="U156" s="255">
        <f t="shared" si="109"/>
        <v>0</v>
      </c>
      <c r="V156" s="255">
        <f t="shared" si="109"/>
        <v>0</v>
      </c>
      <c r="W156" s="255">
        <f t="shared" si="109"/>
        <v>0</v>
      </c>
      <c r="X156" s="255">
        <f t="shared" si="109"/>
        <v>0</v>
      </c>
      <c r="Y156" s="255">
        <f t="shared" si="109"/>
        <v>0</v>
      </c>
      <c r="Z156" s="255">
        <f t="shared" si="109"/>
        <v>0</v>
      </c>
      <c r="AA156" s="255">
        <f t="shared" si="109"/>
        <v>0</v>
      </c>
      <c r="AB156" s="255">
        <f t="shared" si="109"/>
        <v>0</v>
      </c>
      <c r="AC156" s="255">
        <f t="shared" si="109"/>
        <v>0</v>
      </c>
      <c r="AD156" s="255">
        <f t="shared" si="109"/>
        <v>0</v>
      </c>
      <c r="AE156" s="255">
        <f t="shared" si="109"/>
        <v>0</v>
      </c>
      <c r="AF156" s="255">
        <f t="shared" si="109"/>
        <v>0</v>
      </c>
      <c r="AG156" s="255">
        <f t="shared" si="109"/>
        <v>0</v>
      </c>
      <c r="AH156" s="255">
        <f t="shared" si="109"/>
        <v>0</v>
      </c>
      <c r="AI156" s="255">
        <f t="shared" si="109"/>
        <v>0</v>
      </c>
      <c r="AJ156" s="255">
        <f t="shared" si="109"/>
        <v>0</v>
      </c>
      <c r="AK156" s="129">
        <f>AJ156</f>
        <v>0</v>
      </c>
      <c r="AL156" s="32"/>
      <c r="AM156" s="32"/>
      <c r="AN156" s="70"/>
      <c r="AO156" s="227">
        <v>0</v>
      </c>
      <c r="AP156" s="42">
        <f t="shared" si="107"/>
        <v>0</v>
      </c>
      <c r="AQ156" s="18" t="str">
        <f t="shared" si="96"/>
        <v>一次漏れ在庫</v>
      </c>
      <c r="AR156" s="46">
        <f t="shared" si="94"/>
        <v>0</v>
      </c>
      <c r="AT156" s="246" t="s">
        <v>60</v>
      </c>
      <c r="AU156" s="60"/>
      <c r="AV156" s="60"/>
      <c r="AW156" s="60"/>
      <c r="AX156" s="60"/>
    </row>
    <row r="157" spans="1:56" ht="18.75" hidden="1" customHeight="1">
      <c r="A157" s="9">
        <v>0</v>
      </c>
      <c r="B157" s="378"/>
      <c r="C157" s="148" t="s">
        <v>17</v>
      </c>
      <c r="D157" s="149"/>
      <c r="E157" s="80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  <c r="AD157" s="255"/>
      <c r="AE157" s="255"/>
      <c r="AF157" s="255"/>
      <c r="AG157" s="255"/>
      <c r="AH157" s="255"/>
      <c r="AI157" s="255"/>
      <c r="AJ157" s="255"/>
      <c r="AK157" s="129">
        <f>SUM(F157:AJ157)</f>
        <v>0</v>
      </c>
      <c r="AL157" s="32"/>
      <c r="AM157" s="32"/>
      <c r="AN157" s="70"/>
      <c r="AO157" s="227">
        <v>0</v>
      </c>
      <c r="AP157" s="42">
        <f t="shared" si="107"/>
        <v>0</v>
      </c>
      <c r="AQ157" s="18" t="str">
        <f t="shared" si="96"/>
        <v>二次圧検計画</v>
      </c>
      <c r="AR157" s="46">
        <f t="shared" si="94"/>
        <v>0</v>
      </c>
      <c r="AT157" s="246" t="s">
        <v>60</v>
      </c>
      <c r="AU157" s="60"/>
      <c r="AV157" s="60"/>
      <c r="AW157" s="60"/>
      <c r="AX157" s="60"/>
    </row>
    <row r="158" spans="1:56" ht="18.75" hidden="1" customHeight="1">
      <c r="A158" s="9">
        <v>0</v>
      </c>
      <c r="B158" s="378"/>
      <c r="C158" s="150" t="s">
        <v>18</v>
      </c>
      <c r="D158" s="151">
        <v>0.5</v>
      </c>
      <c r="E158" s="81"/>
      <c r="F158" s="258">
        <f t="shared" ref="F158:AJ158" si="110">ROUND(F157*$D158,0)</f>
        <v>0</v>
      </c>
      <c r="G158" s="258">
        <f t="shared" si="110"/>
        <v>0</v>
      </c>
      <c r="H158" s="258">
        <f t="shared" si="110"/>
        <v>0</v>
      </c>
      <c r="I158" s="258">
        <f t="shared" si="110"/>
        <v>0</v>
      </c>
      <c r="J158" s="258">
        <f t="shared" si="110"/>
        <v>0</v>
      </c>
      <c r="K158" s="258">
        <f t="shared" si="110"/>
        <v>0</v>
      </c>
      <c r="L158" s="258">
        <f t="shared" si="110"/>
        <v>0</v>
      </c>
      <c r="M158" s="258">
        <f t="shared" si="110"/>
        <v>0</v>
      </c>
      <c r="N158" s="258">
        <f t="shared" si="110"/>
        <v>0</v>
      </c>
      <c r="O158" s="258">
        <f t="shared" si="110"/>
        <v>0</v>
      </c>
      <c r="P158" s="258">
        <f t="shared" si="110"/>
        <v>0</v>
      </c>
      <c r="Q158" s="258">
        <f t="shared" si="110"/>
        <v>0</v>
      </c>
      <c r="R158" s="258">
        <f t="shared" si="110"/>
        <v>0</v>
      </c>
      <c r="S158" s="258">
        <f t="shared" si="110"/>
        <v>0</v>
      </c>
      <c r="T158" s="258">
        <f t="shared" si="110"/>
        <v>0</v>
      </c>
      <c r="U158" s="258">
        <f t="shared" si="110"/>
        <v>0</v>
      </c>
      <c r="V158" s="258">
        <f t="shared" si="110"/>
        <v>0</v>
      </c>
      <c r="W158" s="258">
        <f t="shared" si="110"/>
        <v>0</v>
      </c>
      <c r="X158" s="258">
        <f t="shared" si="110"/>
        <v>0</v>
      </c>
      <c r="Y158" s="258">
        <f t="shared" si="110"/>
        <v>0</v>
      </c>
      <c r="Z158" s="258">
        <f t="shared" si="110"/>
        <v>0</v>
      </c>
      <c r="AA158" s="258">
        <f t="shared" si="110"/>
        <v>0</v>
      </c>
      <c r="AB158" s="258">
        <f t="shared" si="110"/>
        <v>0</v>
      </c>
      <c r="AC158" s="258">
        <f t="shared" si="110"/>
        <v>0</v>
      </c>
      <c r="AD158" s="258">
        <f t="shared" si="110"/>
        <v>0</v>
      </c>
      <c r="AE158" s="258">
        <f t="shared" si="110"/>
        <v>0</v>
      </c>
      <c r="AF158" s="258">
        <f t="shared" si="110"/>
        <v>0</v>
      </c>
      <c r="AG158" s="258">
        <f t="shared" si="110"/>
        <v>0</v>
      </c>
      <c r="AH158" s="258">
        <f t="shared" si="110"/>
        <v>0</v>
      </c>
      <c r="AI158" s="258">
        <f t="shared" si="110"/>
        <v>0</v>
      </c>
      <c r="AJ158" s="258">
        <f t="shared" si="110"/>
        <v>0</v>
      </c>
      <c r="AK158" s="130">
        <f>SUM(F158:AJ158)</f>
        <v>0</v>
      </c>
      <c r="AL158" s="32"/>
      <c r="AM158" s="32"/>
      <c r="AN158" s="70"/>
      <c r="AO158" s="227">
        <v>0</v>
      </c>
      <c r="AP158" s="42">
        <f t="shared" si="107"/>
        <v>0</v>
      </c>
      <c r="AQ158" s="14" t="str">
        <f t="shared" si="96"/>
        <v>二次漏れ数（廃却）</v>
      </c>
      <c r="AR158" s="47">
        <f t="shared" si="94"/>
        <v>0</v>
      </c>
      <c r="AT158" s="246" t="s">
        <v>60</v>
      </c>
      <c r="AU158" s="60"/>
      <c r="AV158" s="60"/>
      <c r="AW158" s="60"/>
      <c r="AX158" s="60"/>
    </row>
    <row r="159" spans="1:56" ht="18.75" hidden="1" customHeight="1">
      <c r="A159" s="9">
        <v>1</v>
      </c>
      <c r="B159" s="327"/>
      <c r="C159" s="135" t="s">
        <v>19</v>
      </c>
      <c r="D159" s="136">
        <f>1-D155</f>
        <v>0.92</v>
      </c>
      <c r="E159" s="90"/>
      <c r="F159" s="255">
        <f t="shared" ref="F159:AJ159" si="111">(F154-F155)+(F157-F158)</f>
        <v>0</v>
      </c>
      <c r="G159" s="255">
        <f t="shared" si="111"/>
        <v>0</v>
      </c>
      <c r="H159" s="255">
        <f t="shared" si="111"/>
        <v>0</v>
      </c>
      <c r="I159" s="255">
        <f t="shared" si="111"/>
        <v>0</v>
      </c>
      <c r="J159" s="255">
        <f t="shared" si="111"/>
        <v>0</v>
      </c>
      <c r="K159" s="255">
        <f t="shared" si="111"/>
        <v>0</v>
      </c>
      <c r="L159" s="255">
        <f t="shared" si="111"/>
        <v>0</v>
      </c>
      <c r="M159" s="255">
        <f t="shared" si="111"/>
        <v>0</v>
      </c>
      <c r="N159" s="255">
        <f t="shared" si="111"/>
        <v>0</v>
      </c>
      <c r="O159" s="255">
        <f t="shared" si="111"/>
        <v>0</v>
      </c>
      <c r="P159" s="255">
        <f t="shared" si="111"/>
        <v>0</v>
      </c>
      <c r="Q159" s="255">
        <f t="shared" si="111"/>
        <v>0</v>
      </c>
      <c r="R159" s="255">
        <f t="shared" si="111"/>
        <v>0</v>
      </c>
      <c r="S159" s="255">
        <f t="shared" si="111"/>
        <v>0</v>
      </c>
      <c r="T159" s="255">
        <f t="shared" si="111"/>
        <v>0</v>
      </c>
      <c r="U159" s="255">
        <f t="shared" si="111"/>
        <v>0</v>
      </c>
      <c r="V159" s="255">
        <f t="shared" si="111"/>
        <v>0</v>
      </c>
      <c r="W159" s="255">
        <f t="shared" si="111"/>
        <v>0</v>
      </c>
      <c r="X159" s="255">
        <f t="shared" si="111"/>
        <v>0</v>
      </c>
      <c r="Y159" s="255">
        <f t="shared" si="111"/>
        <v>0</v>
      </c>
      <c r="Z159" s="255">
        <f t="shared" si="111"/>
        <v>0</v>
      </c>
      <c r="AA159" s="255">
        <f t="shared" si="111"/>
        <v>0</v>
      </c>
      <c r="AB159" s="255">
        <f t="shared" si="111"/>
        <v>0</v>
      </c>
      <c r="AC159" s="255">
        <f t="shared" si="111"/>
        <v>0</v>
      </c>
      <c r="AD159" s="255">
        <f t="shared" si="111"/>
        <v>0</v>
      </c>
      <c r="AE159" s="255">
        <f t="shared" si="111"/>
        <v>0</v>
      </c>
      <c r="AF159" s="255">
        <f t="shared" si="111"/>
        <v>0</v>
      </c>
      <c r="AG159" s="255">
        <f t="shared" si="111"/>
        <v>0</v>
      </c>
      <c r="AH159" s="255">
        <f t="shared" si="111"/>
        <v>0</v>
      </c>
      <c r="AI159" s="255">
        <f t="shared" si="111"/>
        <v>0</v>
      </c>
      <c r="AJ159" s="255">
        <f t="shared" si="111"/>
        <v>0</v>
      </c>
      <c r="AK159" s="117">
        <f>SUM(E159:AJ159)</f>
        <v>0</v>
      </c>
      <c r="AL159" s="82">
        <f>ROUNDUP(AY159*1.2,0)</f>
        <v>0</v>
      </c>
      <c r="AM159" s="82">
        <f>ROUNDUP(AZ159*1.2,0)</f>
        <v>0</v>
      </c>
      <c r="AN159" s="70"/>
      <c r="AO159" s="227">
        <v>0</v>
      </c>
      <c r="AP159" s="42">
        <f t="shared" si="107"/>
        <v>0</v>
      </c>
      <c r="AQ159" s="11" t="str">
        <f t="shared" si="96"/>
        <v>Ｌ３加工計画</v>
      </c>
      <c r="AR159" s="48">
        <f t="shared" si="94"/>
        <v>0</v>
      </c>
      <c r="AT159" s="248" t="s">
        <v>61</v>
      </c>
      <c r="AU159" s="60"/>
      <c r="AV159" s="60"/>
      <c r="AW159" s="60"/>
      <c r="AX159" s="60"/>
      <c r="AY159" s="12">
        <f>AY365</f>
        <v>0</v>
      </c>
      <c r="AZ159" s="12">
        <f>AZ365</f>
        <v>0</v>
      </c>
    </row>
    <row r="160" spans="1:56" ht="18.75" hidden="1" customHeight="1">
      <c r="A160" s="9">
        <v>1</v>
      </c>
      <c r="B160" s="325"/>
      <c r="C160" s="109" t="s">
        <v>20</v>
      </c>
      <c r="D160" s="109"/>
      <c r="E160" s="77"/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7"/>
      <c r="Z160" s="257"/>
      <c r="AA160" s="257"/>
      <c r="AB160" s="257"/>
      <c r="AC160" s="257"/>
      <c r="AD160" s="257"/>
      <c r="AE160" s="257"/>
      <c r="AF160" s="257"/>
      <c r="AG160" s="257"/>
      <c r="AH160" s="257"/>
      <c r="AI160" s="257"/>
      <c r="AJ160" s="257"/>
      <c r="AK160" s="104">
        <f>SUM(F160:AJ160)</f>
        <v>0</v>
      </c>
      <c r="AL160" s="112"/>
      <c r="AM160" s="112"/>
      <c r="AN160" s="70"/>
      <c r="AO160" s="227">
        <v>0</v>
      </c>
      <c r="AP160" s="42">
        <f t="shared" si="107"/>
        <v>0</v>
      </c>
      <c r="AQ160" s="19" t="str">
        <f t="shared" si="96"/>
        <v>組立計画</v>
      </c>
      <c r="AR160" s="49">
        <f t="shared" si="94"/>
        <v>0</v>
      </c>
      <c r="AT160" s="63" t="s">
        <v>62</v>
      </c>
      <c r="AU160" s="60"/>
      <c r="AV160" s="60"/>
      <c r="AW160" s="60"/>
      <c r="AX160" s="60"/>
    </row>
    <row r="161" spans="1:56" ht="18.75" hidden="1" customHeight="1">
      <c r="A161" s="9">
        <v>1</v>
      </c>
      <c r="B161" s="326"/>
      <c r="C161" s="111" t="s">
        <v>66</v>
      </c>
      <c r="D161" s="111"/>
      <c r="E161" s="74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  <c r="AA161" s="267"/>
      <c r="AB161" s="267"/>
      <c r="AC161" s="267"/>
      <c r="AD161" s="267"/>
      <c r="AE161" s="267"/>
      <c r="AF161" s="267"/>
      <c r="AG161" s="267"/>
      <c r="AH161" s="267"/>
      <c r="AI161" s="267"/>
      <c r="AJ161" s="267"/>
      <c r="AK161" s="107">
        <f>SUM(F161:AJ161)</f>
        <v>0</v>
      </c>
      <c r="AL161" s="75"/>
      <c r="AM161" s="75"/>
      <c r="AN161" s="70"/>
      <c r="AO161" s="227">
        <v>0</v>
      </c>
      <c r="AP161" s="42">
        <f t="shared" si="107"/>
        <v>0</v>
      </c>
      <c r="AQ161" s="20" t="str">
        <f t="shared" si="96"/>
        <v>ＳＰ</v>
      </c>
      <c r="AR161" s="50">
        <f t="shared" si="94"/>
        <v>0</v>
      </c>
      <c r="AT161" s="63" t="s">
        <v>62</v>
      </c>
      <c r="AU161" s="60"/>
      <c r="AV161" s="60"/>
      <c r="AW161" s="60"/>
      <c r="AX161" s="60"/>
    </row>
    <row r="162" spans="1:56" ht="18.75" hidden="1" customHeight="1">
      <c r="A162" s="9">
        <v>1</v>
      </c>
      <c r="B162" s="326"/>
      <c r="C162" s="152" t="s">
        <v>21</v>
      </c>
      <c r="D162" s="152"/>
      <c r="E162" s="67"/>
      <c r="F162" s="259">
        <f t="shared" ref="F162:AJ162" si="112">SUBTOTAL(9,L160:L161)</f>
        <v>0</v>
      </c>
      <c r="G162" s="259">
        <f t="shared" si="112"/>
        <v>0</v>
      </c>
      <c r="H162" s="259">
        <f t="shared" si="112"/>
        <v>0</v>
      </c>
      <c r="I162" s="259">
        <f t="shared" si="112"/>
        <v>0</v>
      </c>
      <c r="J162" s="259">
        <f t="shared" si="112"/>
        <v>0</v>
      </c>
      <c r="K162" s="259">
        <f t="shared" si="112"/>
        <v>0</v>
      </c>
      <c r="L162" s="259">
        <f t="shared" si="112"/>
        <v>0</v>
      </c>
      <c r="M162" s="259">
        <f t="shared" si="112"/>
        <v>0</v>
      </c>
      <c r="N162" s="259">
        <f t="shared" si="112"/>
        <v>0</v>
      </c>
      <c r="O162" s="259">
        <f t="shared" si="112"/>
        <v>0</v>
      </c>
      <c r="P162" s="259">
        <f t="shared" si="112"/>
        <v>0</v>
      </c>
      <c r="Q162" s="259">
        <f t="shared" si="112"/>
        <v>0</v>
      </c>
      <c r="R162" s="259">
        <f t="shared" si="112"/>
        <v>0</v>
      </c>
      <c r="S162" s="259">
        <f t="shared" si="112"/>
        <v>0</v>
      </c>
      <c r="T162" s="259">
        <f t="shared" si="112"/>
        <v>0</v>
      </c>
      <c r="U162" s="259">
        <f t="shared" si="112"/>
        <v>0</v>
      </c>
      <c r="V162" s="259">
        <f t="shared" si="112"/>
        <v>0</v>
      </c>
      <c r="W162" s="259">
        <f t="shared" si="112"/>
        <v>0</v>
      </c>
      <c r="X162" s="259">
        <f t="shared" si="112"/>
        <v>0</v>
      </c>
      <c r="Y162" s="259">
        <f t="shared" si="112"/>
        <v>0</v>
      </c>
      <c r="Z162" s="259">
        <f t="shared" si="112"/>
        <v>0</v>
      </c>
      <c r="AA162" s="259">
        <f t="shared" si="112"/>
        <v>0</v>
      </c>
      <c r="AB162" s="259">
        <f t="shared" si="112"/>
        <v>0</v>
      </c>
      <c r="AC162" s="259">
        <f t="shared" si="112"/>
        <v>0</v>
      </c>
      <c r="AD162" s="259">
        <f t="shared" si="112"/>
        <v>0</v>
      </c>
      <c r="AE162" s="259">
        <f t="shared" si="112"/>
        <v>0</v>
      </c>
      <c r="AF162" s="259">
        <f t="shared" si="112"/>
        <v>0</v>
      </c>
      <c r="AG162" s="259">
        <f t="shared" si="112"/>
        <v>0</v>
      </c>
      <c r="AH162" s="259">
        <f t="shared" si="112"/>
        <v>0</v>
      </c>
      <c r="AI162" s="259">
        <f t="shared" si="112"/>
        <v>0</v>
      </c>
      <c r="AJ162" s="259">
        <f t="shared" si="112"/>
        <v>0</v>
      </c>
      <c r="AK162" s="131">
        <f>SUM(F162:AJ162)</f>
        <v>0</v>
      </c>
      <c r="AL162" s="32"/>
      <c r="AM162" s="32"/>
      <c r="AN162" s="70"/>
      <c r="AO162" s="227">
        <v>0</v>
      </c>
      <c r="AP162" s="42">
        <f t="shared" si="107"/>
        <v>0</v>
      </c>
      <c r="AQ162" s="21" t="str">
        <f t="shared" si="96"/>
        <v>解体</v>
      </c>
      <c r="AR162" s="51">
        <f t="shared" si="94"/>
        <v>0</v>
      </c>
      <c r="AT162" s="246" t="s">
        <v>60</v>
      </c>
      <c r="AU162" s="60"/>
      <c r="AV162" s="60"/>
      <c r="AW162" s="60"/>
      <c r="AX162" s="60"/>
    </row>
    <row r="163" spans="1:56" ht="18.75" hidden="1" customHeight="1">
      <c r="A163" s="9">
        <v>1</v>
      </c>
      <c r="B163" s="379"/>
      <c r="C163" s="153" t="s">
        <v>22</v>
      </c>
      <c r="D163" s="153"/>
      <c r="E163" s="68"/>
      <c r="F163" s="260">
        <f t="shared" ref="F163:AJ163" si="113">E163+F159-F162</f>
        <v>0</v>
      </c>
      <c r="G163" s="260">
        <f t="shared" si="113"/>
        <v>0</v>
      </c>
      <c r="H163" s="260">
        <f t="shared" si="113"/>
        <v>0</v>
      </c>
      <c r="I163" s="260">
        <f t="shared" si="113"/>
        <v>0</v>
      </c>
      <c r="J163" s="260">
        <f t="shared" si="113"/>
        <v>0</v>
      </c>
      <c r="K163" s="260">
        <f t="shared" si="113"/>
        <v>0</v>
      </c>
      <c r="L163" s="260">
        <f t="shared" si="113"/>
        <v>0</v>
      </c>
      <c r="M163" s="260">
        <f t="shared" si="113"/>
        <v>0</v>
      </c>
      <c r="N163" s="260">
        <f t="shared" si="113"/>
        <v>0</v>
      </c>
      <c r="O163" s="260">
        <f t="shared" si="113"/>
        <v>0</v>
      </c>
      <c r="P163" s="260">
        <f t="shared" si="113"/>
        <v>0</v>
      </c>
      <c r="Q163" s="260">
        <f t="shared" si="113"/>
        <v>0</v>
      </c>
      <c r="R163" s="260">
        <f t="shared" si="113"/>
        <v>0</v>
      </c>
      <c r="S163" s="260">
        <f t="shared" si="113"/>
        <v>0</v>
      </c>
      <c r="T163" s="260">
        <f t="shared" si="113"/>
        <v>0</v>
      </c>
      <c r="U163" s="260">
        <f t="shared" si="113"/>
        <v>0</v>
      </c>
      <c r="V163" s="260">
        <f t="shared" si="113"/>
        <v>0</v>
      </c>
      <c r="W163" s="260">
        <f t="shared" si="113"/>
        <v>0</v>
      </c>
      <c r="X163" s="260">
        <f t="shared" si="113"/>
        <v>0</v>
      </c>
      <c r="Y163" s="260">
        <f t="shared" si="113"/>
        <v>0</v>
      </c>
      <c r="Z163" s="260">
        <f t="shared" si="113"/>
        <v>0</v>
      </c>
      <c r="AA163" s="260">
        <f t="shared" si="113"/>
        <v>0</v>
      </c>
      <c r="AB163" s="260">
        <f t="shared" si="113"/>
        <v>0</v>
      </c>
      <c r="AC163" s="260">
        <f t="shared" si="113"/>
        <v>0</v>
      </c>
      <c r="AD163" s="260">
        <f t="shared" si="113"/>
        <v>0</v>
      </c>
      <c r="AE163" s="260">
        <f t="shared" si="113"/>
        <v>0</v>
      </c>
      <c r="AF163" s="260">
        <f t="shared" si="113"/>
        <v>0</v>
      </c>
      <c r="AG163" s="260">
        <f t="shared" si="113"/>
        <v>0</v>
      </c>
      <c r="AH163" s="260">
        <f t="shared" si="113"/>
        <v>0</v>
      </c>
      <c r="AI163" s="260">
        <f t="shared" si="113"/>
        <v>0</v>
      </c>
      <c r="AJ163" s="260">
        <f t="shared" si="113"/>
        <v>0</v>
      </c>
      <c r="AK163" s="132"/>
      <c r="AL163" s="32"/>
      <c r="AM163" s="32"/>
      <c r="AN163" s="70"/>
      <c r="AO163" s="227"/>
      <c r="AP163" s="42">
        <f t="shared" si="107"/>
        <v>0</v>
      </c>
      <c r="AQ163" s="22" t="str">
        <f t="shared" si="96"/>
        <v>解体在庫</v>
      </c>
      <c r="AR163" s="52">
        <f t="shared" si="94"/>
        <v>0</v>
      </c>
      <c r="AT163" s="246" t="s">
        <v>60</v>
      </c>
      <c r="AU163" s="60"/>
      <c r="AV163" s="60"/>
      <c r="AW163" s="60"/>
      <c r="AX163" s="60"/>
    </row>
    <row r="164" spans="1:56" ht="19.5" hidden="1" customHeight="1" thickBot="1">
      <c r="A164" s="9">
        <v>1</v>
      </c>
      <c r="B164" s="380"/>
      <c r="C164" s="138" t="s">
        <v>23</v>
      </c>
      <c r="D164" s="138"/>
      <c r="E164" s="215"/>
      <c r="F164" s="262">
        <f t="shared" ref="F164:AJ164" si="114">E164+F159-F160-F161</f>
        <v>0</v>
      </c>
      <c r="G164" s="262">
        <f t="shared" si="114"/>
        <v>0</v>
      </c>
      <c r="H164" s="262">
        <f t="shared" si="114"/>
        <v>0</v>
      </c>
      <c r="I164" s="262">
        <f t="shared" si="114"/>
        <v>0</v>
      </c>
      <c r="J164" s="262">
        <f t="shared" si="114"/>
        <v>0</v>
      </c>
      <c r="K164" s="262">
        <f t="shared" si="114"/>
        <v>0</v>
      </c>
      <c r="L164" s="262">
        <f t="shared" si="114"/>
        <v>0</v>
      </c>
      <c r="M164" s="262">
        <f t="shared" si="114"/>
        <v>0</v>
      </c>
      <c r="N164" s="262">
        <f t="shared" si="114"/>
        <v>0</v>
      </c>
      <c r="O164" s="262">
        <f t="shared" si="114"/>
        <v>0</v>
      </c>
      <c r="P164" s="262">
        <f t="shared" si="114"/>
        <v>0</v>
      </c>
      <c r="Q164" s="262">
        <f t="shared" si="114"/>
        <v>0</v>
      </c>
      <c r="R164" s="262">
        <f t="shared" si="114"/>
        <v>0</v>
      </c>
      <c r="S164" s="262">
        <f t="shared" si="114"/>
        <v>0</v>
      </c>
      <c r="T164" s="262">
        <f t="shared" si="114"/>
        <v>0</v>
      </c>
      <c r="U164" s="262">
        <f t="shared" si="114"/>
        <v>0</v>
      </c>
      <c r="V164" s="262">
        <f t="shared" si="114"/>
        <v>0</v>
      </c>
      <c r="W164" s="262">
        <f t="shared" si="114"/>
        <v>0</v>
      </c>
      <c r="X164" s="262">
        <f t="shared" si="114"/>
        <v>0</v>
      </c>
      <c r="Y164" s="262">
        <f t="shared" si="114"/>
        <v>0</v>
      </c>
      <c r="Z164" s="262">
        <f t="shared" si="114"/>
        <v>0</v>
      </c>
      <c r="AA164" s="262">
        <f t="shared" si="114"/>
        <v>0</v>
      </c>
      <c r="AB164" s="262">
        <f t="shared" si="114"/>
        <v>0</v>
      </c>
      <c r="AC164" s="262">
        <f t="shared" si="114"/>
        <v>0</v>
      </c>
      <c r="AD164" s="262">
        <f t="shared" si="114"/>
        <v>0</v>
      </c>
      <c r="AE164" s="262">
        <f t="shared" si="114"/>
        <v>0</v>
      </c>
      <c r="AF164" s="262">
        <f t="shared" si="114"/>
        <v>0</v>
      </c>
      <c r="AG164" s="262">
        <f t="shared" si="114"/>
        <v>0</v>
      </c>
      <c r="AH164" s="262">
        <f t="shared" si="114"/>
        <v>0</v>
      </c>
      <c r="AI164" s="262">
        <f t="shared" si="114"/>
        <v>0</v>
      </c>
      <c r="AJ164" s="262">
        <f t="shared" si="114"/>
        <v>0</v>
      </c>
      <c r="AK164" s="222">
        <f>AJ164</f>
        <v>0</v>
      </c>
      <c r="AL164" s="33"/>
      <c r="AM164" s="33"/>
      <c r="AN164" s="488">
        <f>AK164-AL160</f>
        <v>0</v>
      </c>
      <c r="AO164" s="227">
        <v>101</v>
      </c>
      <c r="AP164" s="53">
        <f t="shared" si="107"/>
        <v>0</v>
      </c>
      <c r="AQ164" s="24" t="str">
        <f t="shared" si="96"/>
        <v>完成品在庫</v>
      </c>
      <c r="AR164" s="54">
        <f t="shared" si="94"/>
        <v>0</v>
      </c>
      <c r="AT164" s="246" t="s">
        <v>60</v>
      </c>
      <c r="AU164" s="60"/>
      <c r="AV164" s="60"/>
      <c r="AW164" s="60"/>
      <c r="AX164" s="60"/>
      <c r="BD164" s="250">
        <f>MIN(F164:AJ164)</f>
        <v>0</v>
      </c>
    </row>
    <row r="165" spans="1:56" ht="19.5" hidden="1" customHeight="1">
      <c r="A165" s="9">
        <v>1</v>
      </c>
      <c r="B165" s="385"/>
      <c r="C165" s="101" t="s">
        <v>12</v>
      </c>
      <c r="D165" s="101"/>
      <c r="E165" s="88"/>
      <c r="F165" s="263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63"/>
      <c r="T165" s="263"/>
      <c r="U165" s="263"/>
      <c r="V165" s="263"/>
      <c r="W165" s="263"/>
      <c r="X165" s="263"/>
      <c r="Y165" s="263"/>
      <c r="Z165" s="263"/>
      <c r="AA165" s="263"/>
      <c r="AB165" s="263"/>
      <c r="AC165" s="263"/>
      <c r="AD165" s="263"/>
      <c r="AE165" s="263"/>
      <c r="AF165" s="263"/>
      <c r="AG165" s="263"/>
      <c r="AH165" s="263"/>
      <c r="AI165" s="263"/>
      <c r="AJ165" s="263"/>
      <c r="AK165" s="98">
        <f>SUM(F165:AJ165)</f>
        <v>0</v>
      </c>
      <c r="AL165" s="198">
        <f>ROUNDUP(AL172/0.92,0)</f>
        <v>0</v>
      </c>
      <c r="AM165" s="198">
        <f>ROUNDUP(AM172/0.92,0)</f>
        <v>0</v>
      </c>
      <c r="AN165" s="70"/>
      <c r="AO165" s="227">
        <v>0</v>
      </c>
      <c r="AP165" s="40">
        <f>B165</f>
        <v>0</v>
      </c>
      <c r="AQ165" s="29" t="str">
        <f t="shared" si="96"/>
        <v>素材納入計画</v>
      </c>
      <c r="AR165" s="41">
        <f t="shared" si="94"/>
        <v>0</v>
      </c>
      <c r="AT165" s="247" t="s">
        <v>59</v>
      </c>
      <c r="AU165" s="60"/>
      <c r="AV165" s="60"/>
      <c r="AW165" s="60"/>
      <c r="AX165" s="60"/>
    </row>
    <row r="166" spans="1:56" ht="19.5" hidden="1" customHeight="1">
      <c r="A166" s="9">
        <v>1</v>
      </c>
      <c r="B166" s="326"/>
      <c r="C166" s="145" t="s">
        <v>125</v>
      </c>
      <c r="D166" s="154"/>
      <c r="E166" s="35"/>
      <c r="F166" s="256">
        <f t="shared" ref="F166:AJ166" si="115">E166+F165-F167</f>
        <v>0</v>
      </c>
      <c r="G166" s="256">
        <f t="shared" si="115"/>
        <v>0</v>
      </c>
      <c r="H166" s="256">
        <f t="shared" si="115"/>
        <v>0</v>
      </c>
      <c r="I166" s="256">
        <f t="shared" si="115"/>
        <v>0</v>
      </c>
      <c r="J166" s="256">
        <f t="shared" si="115"/>
        <v>0</v>
      </c>
      <c r="K166" s="256">
        <f t="shared" si="115"/>
        <v>0</v>
      </c>
      <c r="L166" s="256">
        <f t="shared" si="115"/>
        <v>0</v>
      </c>
      <c r="M166" s="256">
        <f t="shared" si="115"/>
        <v>0</v>
      </c>
      <c r="N166" s="256">
        <f t="shared" si="115"/>
        <v>0</v>
      </c>
      <c r="O166" s="256">
        <f t="shared" si="115"/>
        <v>0</v>
      </c>
      <c r="P166" s="256">
        <f t="shared" si="115"/>
        <v>0</v>
      </c>
      <c r="Q166" s="256">
        <f t="shared" si="115"/>
        <v>0</v>
      </c>
      <c r="R166" s="256">
        <f t="shared" si="115"/>
        <v>0</v>
      </c>
      <c r="S166" s="256">
        <f t="shared" si="115"/>
        <v>0</v>
      </c>
      <c r="T166" s="256">
        <f t="shared" si="115"/>
        <v>0</v>
      </c>
      <c r="U166" s="256">
        <f t="shared" si="115"/>
        <v>0</v>
      </c>
      <c r="V166" s="256">
        <f t="shared" si="115"/>
        <v>0</v>
      </c>
      <c r="W166" s="256">
        <f t="shared" si="115"/>
        <v>0</v>
      </c>
      <c r="X166" s="256">
        <f t="shared" si="115"/>
        <v>0</v>
      </c>
      <c r="Y166" s="256">
        <f t="shared" si="115"/>
        <v>0</v>
      </c>
      <c r="Z166" s="256">
        <f t="shared" si="115"/>
        <v>0</v>
      </c>
      <c r="AA166" s="256">
        <f t="shared" si="115"/>
        <v>0</v>
      </c>
      <c r="AB166" s="256">
        <f t="shared" si="115"/>
        <v>0</v>
      </c>
      <c r="AC166" s="256">
        <f t="shared" si="115"/>
        <v>0</v>
      </c>
      <c r="AD166" s="256">
        <f t="shared" si="115"/>
        <v>0</v>
      </c>
      <c r="AE166" s="256">
        <f t="shared" si="115"/>
        <v>0</v>
      </c>
      <c r="AF166" s="256">
        <f t="shared" si="115"/>
        <v>0</v>
      </c>
      <c r="AG166" s="256">
        <f t="shared" si="115"/>
        <v>0</v>
      </c>
      <c r="AH166" s="256">
        <f t="shared" si="115"/>
        <v>0</v>
      </c>
      <c r="AI166" s="256">
        <f t="shared" si="115"/>
        <v>0</v>
      </c>
      <c r="AJ166" s="256">
        <f t="shared" si="115"/>
        <v>0</v>
      </c>
      <c r="AK166" s="169">
        <f>AJ166</f>
        <v>0</v>
      </c>
      <c r="AL166" s="32"/>
      <c r="AM166" s="32"/>
      <c r="AN166" s="70"/>
      <c r="AO166" s="227">
        <v>0</v>
      </c>
      <c r="AP166" s="42">
        <f t="shared" ref="AP166:AP177" si="116">AP165</f>
        <v>0</v>
      </c>
      <c r="AQ166" s="14" t="str">
        <f t="shared" si="96"/>
        <v>素材在庫計画</v>
      </c>
      <c r="AR166" s="43">
        <f t="shared" si="94"/>
        <v>0</v>
      </c>
      <c r="AT166" s="246" t="s">
        <v>60</v>
      </c>
      <c r="AU166" s="60"/>
      <c r="AV166" s="60"/>
      <c r="AW166" s="60"/>
      <c r="AX166" s="60"/>
    </row>
    <row r="167" spans="1:56" ht="18.75" hidden="1" customHeight="1">
      <c r="A167" s="9">
        <v>1</v>
      </c>
      <c r="B167" s="327"/>
      <c r="C167" s="135" t="s">
        <v>14</v>
      </c>
      <c r="D167" s="135"/>
      <c r="E167" s="90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  <c r="AD167" s="255"/>
      <c r="AE167" s="255"/>
      <c r="AF167" s="255"/>
      <c r="AG167" s="255"/>
      <c r="AH167" s="255"/>
      <c r="AI167" s="255"/>
      <c r="AJ167" s="255"/>
      <c r="AK167" s="117">
        <f>SUM(E167:AJ167)</f>
        <v>0</v>
      </c>
      <c r="AL167" s="123"/>
      <c r="AM167" s="123"/>
      <c r="AN167" s="70"/>
      <c r="AO167" s="227">
        <v>0</v>
      </c>
      <c r="AP167" s="42">
        <f t="shared" si="116"/>
        <v>0</v>
      </c>
      <c r="AQ167" s="16" t="str">
        <f t="shared" si="96"/>
        <v>圧検加工計画</v>
      </c>
      <c r="AR167" s="44">
        <f t="shared" si="94"/>
        <v>0</v>
      </c>
      <c r="AT167" s="248" t="s">
        <v>61</v>
      </c>
      <c r="AU167" s="60"/>
      <c r="AV167" s="60"/>
      <c r="AW167" s="60"/>
      <c r="AX167" s="60"/>
    </row>
    <row r="168" spans="1:56" ht="18.75" hidden="1" customHeight="1">
      <c r="A168" s="9">
        <v>0</v>
      </c>
      <c r="B168" s="378"/>
      <c r="C168" s="146" t="s">
        <v>15</v>
      </c>
      <c r="D168" s="147">
        <v>0.08</v>
      </c>
      <c r="E168" s="80"/>
      <c r="F168" s="257">
        <f t="shared" ref="F168:AJ168" si="117">ROUND(F167*$D168,0)</f>
        <v>0</v>
      </c>
      <c r="G168" s="257">
        <f t="shared" si="117"/>
        <v>0</v>
      </c>
      <c r="H168" s="257">
        <f t="shared" si="117"/>
        <v>0</v>
      </c>
      <c r="I168" s="257">
        <f t="shared" si="117"/>
        <v>0</v>
      </c>
      <c r="J168" s="257">
        <f t="shared" si="117"/>
        <v>0</v>
      </c>
      <c r="K168" s="257">
        <f t="shared" si="117"/>
        <v>0</v>
      </c>
      <c r="L168" s="257">
        <f t="shared" si="117"/>
        <v>0</v>
      </c>
      <c r="M168" s="257">
        <f t="shared" si="117"/>
        <v>0</v>
      </c>
      <c r="N168" s="257">
        <f t="shared" si="117"/>
        <v>0</v>
      </c>
      <c r="O168" s="257">
        <f t="shared" si="117"/>
        <v>0</v>
      </c>
      <c r="P168" s="257">
        <f t="shared" si="117"/>
        <v>0</v>
      </c>
      <c r="Q168" s="257">
        <f t="shared" si="117"/>
        <v>0</v>
      </c>
      <c r="R168" s="257">
        <f t="shared" si="117"/>
        <v>0</v>
      </c>
      <c r="S168" s="257">
        <f t="shared" si="117"/>
        <v>0</v>
      </c>
      <c r="T168" s="257">
        <f t="shared" si="117"/>
        <v>0</v>
      </c>
      <c r="U168" s="257">
        <f t="shared" si="117"/>
        <v>0</v>
      </c>
      <c r="V168" s="257">
        <f t="shared" si="117"/>
        <v>0</v>
      </c>
      <c r="W168" s="257">
        <f t="shared" si="117"/>
        <v>0</v>
      </c>
      <c r="X168" s="257">
        <f t="shared" si="117"/>
        <v>0</v>
      </c>
      <c r="Y168" s="257">
        <f t="shared" si="117"/>
        <v>0</v>
      </c>
      <c r="Z168" s="257">
        <f t="shared" si="117"/>
        <v>0</v>
      </c>
      <c r="AA168" s="257">
        <f t="shared" si="117"/>
        <v>0</v>
      </c>
      <c r="AB168" s="257">
        <f t="shared" si="117"/>
        <v>0</v>
      </c>
      <c r="AC168" s="257">
        <f t="shared" si="117"/>
        <v>0</v>
      </c>
      <c r="AD168" s="257">
        <f t="shared" si="117"/>
        <v>0</v>
      </c>
      <c r="AE168" s="257">
        <f t="shared" si="117"/>
        <v>0</v>
      </c>
      <c r="AF168" s="257">
        <f t="shared" si="117"/>
        <v>0</v>
      </c>
      <c r="AG168" s="257">
        <f t="shared" si="117"/>
        <v>0</v>
      </c>
      <c r="AH168" s="257">
        <f t="shared" si="117"/>
        <v>0</v>
      </c>
      <c r="AI168" s="257">
        <f t="shared" si="117"/>
        <v>0</v>
      </c>
      <c r="AJ168" s="257">
        <f t="shared" si="117"/>
        <v>0</v>
      </c>
      <c r="AK168" s="128">
        <f>SUM(F168:AJ168)</f>
        <v>0</v>
      </c>
      <c r="AL168" s="32"/>
      <c r="AM168" s="32"/>
      <c r="AN168" s="70"/>
      <c r="AO168" s="227">
        <v>0</v>
      </c>
      <c r="AP168" s="42">
        <f t="shared" si="116"/>
        <v>0</v>
      </c>
      <c r="AQ168" s="17" t="str">
        <f t="shared" si="96"/>
        <v>一次漏れ数</v>
      </c>
      <c r="AR168" s="45">
        <f t="shared" si="94"/>
        <v>0</v>
      </c>
      <c r="AT168" s="246" t="s">
        <v>60</v>
      </c>
      <c r="AU168" s="60"/>
      <c r="AV168" s="60"/>
      <c r="AW168" s="60"/>
      <c r="AX168" s="60"/>
    </row>
    <row r="169" spans="1:56" ht="18.75" hidden="1" customHeight="1">
      <c r="A169" s="9">
        <v>0</v>
      </c>
      <c r="B169" s="378"/>
      <c r="C169" s="148" t="s">
        <v>16</v>
      </c>
      <c r="D169" s="149"/>
      <c r="E169" s="66"/>
      <c r="F169" s="255">
        <f t="shared" ref="F169:AJ169" si="118">E169+F168-F170</f>
        <v>0</v>
      </c>
      <c r="G169" s="255">
        <f t="shared" si="118"/>
        <v>0</v>
      </c>
      <c r="H169" s="255">
        <f t="shared" si="118"/>
        <v>0</v>
      </c>
      <c r="I169" s="255">
        <f t="shared" si="118"/>
        <v>0</v>
      </c>
      <c r="J169" s="255">
        <f t="shared" si="118"/>
        <v>0</v>
      </c>
      <c r="K169" s="255">
        <f t="shared" si="118"/>
        <v>0</v>
      </c>
      <c r="L169" s="255">
        <f t="shared" si="118"/>
        <v>0</v>
      </c>
      <c r="M169" s="255">
        <f t="shared" si="118"/>
        <v>0</v>
      </c>
      <c r="N169" s="255">
        <f t="shared" si="118"/>
        <v>0</v>
      </c>
      <c r="O169" s="255">
        <f t="shared" si="118"/>
        <v>0</v>
      </c>
      <c r="P169" s="255">
        <f t="shared" si="118"/>
        <v>0</v>
      </c>
      <c r="Q169" s="255">
        <f t="shared" si="118"/>
        <v>0</v>
      </c>
      <c r="R169" s="255">
        <f t="shared" si="118"/>
        <v>0</v>
      </c>
      <c r="S169" s="255">
        <f t="shared" si="118"/>
        <v>0</v>
      </c>
      <c r="T169" s="255">
        <f t="shared" si="118"/>
        <v>0</v>
      </c>
      <c r="U169" s="255">
        <f t="shared" si="118"/>
        <v>0</v>
      </c>
      <c r="V169" s="255">
        <f t="shared" si="118"/>
        <v>0</v>
      </c>
      <c r="W169" s="255">
        <f t="shared" si="118"/>
        <v>0</v>
      </c>
      <c r="X169" s="255">
        <f t="shared" si="118"/>
        <v>0</v>
      </c>
      <c r="Y169" s="255">
        <f t="shared" si="118"/>
        <v>0</v>
      </c>
      <c r="Z169" s="255">
        <f t="shared" si="118"/>
        <v>0</v>
      </c>
      <c r="AA169" s="255">
        <f t="shared" si="118"/>
        <v>0</v>
      </c>
      <c r="AB169" s="255">
        <f t="shared" si="118"/>
        <v>0</v>
      </c>
      <c r="AC169" s="255">
        <f t="shared" si="118"/>
        <v>0</v>
      </c>
      <c r="AD169" s="255">
        <f t="shared" si="118"/>
        <v>0</v>
      </c>
      <c r="AE169" s="255">
        <f t="shared" si="118"/>
        <v>0</v>
      </c>
      <c r="AF169" s="255">
        <f t="shared" si="118"/>
        <v>0</v>
      </c>
      <c r="AG169" s="255">
        <f t="shared" si="118"/>
        <v>0</v>
      </c>
      <c r="AH169" s="255">
        <f t="shared" si="118"/>
        <v>0</v>
      </c>
      <c r="AI169" s="255">
        <f t="shared" si="118"/>
        <v>0</v>
      </c>
      <c r="AJ169" s="255">
        <f t="shared" si="118"/>
        <v>0</v>
      </c>
      <c r="AK169" s="129">
        <f>AJ169</f>
        <v>0</v>
      </c>
      <c r="AL169" s="32"/>
      <c r="AM169" s="32"/>
      <c r="AN169" s="70"/>
      <c r="AO169" s="227">
        <v>0</v>
      </c>
      <c r="AP169" s="42">
        <f t="shared" si="116"/>
        <v>0</v>
      </c>
      <c r="AQ169" s="18" t="str">
        <f t="shared" si="96"/>
        <v>一次漏れ在庫</v>
      </c>
      <c r="AR169" s="46">
        <f t="shared" si="94"/>
        <v>0</v>
      </c>
      <c r="AT169" s="246" t="s">
        <v>60</v>
      </c>
      <c r="AU169" s="60"/>
      <c r="AV169" s="60"/>
      <c r="AW169" s="60"/>
      <c r="AX169" s="60"/>
    </row>
    <row r="170" spans="1:56" ht="18.75" hidden="1" customHeight="1">
      <c r="A170" s="9">
        <v>0</v>
      </c>
      <c r="B170" s="378"/>
      <c r="C170" s="148" t="s">
        <v>17</v>
      </c>
      <c r="D170" s="149"/>
      <c r="E170" s="80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55"/>
      <c r="AK170" s="129">
        <f>SUM(F170:AJ170)</f>
        <v>0</v>
      </c>
      <c r="AL170" s="32"/>
      <c r="AM170" s="32"/>
      <c r="AN170" s="70"/>
      <c r="AO170" s="227">
        <v>0</v>
      </c>
      <c r="AP170" s="42">
        <f t="shared" si="116"/>
        <v>0</v>
      </c>
      <c r="AQ170" s="18" t="str">
        <f t="shared" si="96"/>
        <v>二次圧検計画</v>
      </c>
      <c r="AR170" s="46">
        <f t="shared" si="94"/>
        <v>0</v>
      </c>
      <c r="AT170" s="246" t="s">
        <v>60</v>
      </c>
      <c r="AU170" s="60"/>
      <c r="AV170" s="60"/>
      <c r="AW170" s="60"/>
      <c r="AX170" s="60"/>
    </row>
    <row r="171" spans="1:56" ht="18.75" hidden="1" customHeight="1">
      <c r="A171" s="9">
        <v>0</v>
      </c>
      <c r="B171" s="378"/>
      <c r="C171" s="150" t="s">
        <v>18</v>
      </c>
      <c r="D171" s="151">
        <v>0.5</v>
      </c>
      <c r="E171" s="81"/>
      <c r="F171" s="258">
        <f t="shared" ref="F171:AJ171" si="119">ROUND(F170*$D171,0)</f>
        <v>0</v>
      </c>
      <c r="G171" s="258">
        <f t="shared" si="119"/>
        <v>0</v>
      </c>
      <c r="H171" s="258">
        <f t="shared" si="119"/>
        <v>0</v>
      </c>
      <c r="I171" s="258">
        <f t="shared" si="119"/>
        <v>0</v>
      </c>
      <c r="J171" s="258">
        <f t="shared" si="119"/>
        <v>0</v>
      </c>
      <c r="K171" s="258">
        <f t="shared" si="119"/>
        <v>0</v>
      </c>
      <c r="L171" s="258">
        <f t="shared" si="119"/>
        <v>0</v>
      </c>
      <c r="M171" s="258">
        <f t="shared" si="119"/>
        <v>0</v>
      </c>
      <c r="N171" s="258">
        <f t="shared" si="119"/>
        <v>0</v>
      </c>
      <c r="O171" s="258">
        <f t="shared" si="119"/>
        <v>0</v>
      </c>
      <c r="P171" s="258">
        <f t="shared" si="119"/>
        <v>0</v>
      </c>
      <c r="Q171" s="258">
        <f t="shared" si="119"/>
        <v>0</v>
      </c>
      <c r="R171" s="258">
        <f t="shared" si="119"/>
        <v>0</v>
      </c>
      <c r="S171" s="258">
        <f t="shared" si="119"/>
        <v>0</v>
      </c>
      <c r="T171" s="258">
        <f t="shared" si="119"/>
        <v>0</v>
      </c>
      <c r="U171" s="258">
        <f t="shared" si="119"/>
        <v>0</v>
      </c>
      <c r="V171" s="258">
        <f t="shared" si="119"/>
        <v>0</v>
      </c>
      <c r="W171" s="258">
        <f t="shared" si="119"/>
        <v>0</v>
      </c>
      <c r="X171" s="258">
        <f t="shared" si="119"/>
        <v>0</v>
      </c>
      <c r="Y171" s="258">
        <f t="shared" si="119"/>
        <v>0</v>
      </c>
      <c r="Z171" s="258">
        <f t="shared" si="119"/>
        <v>0</v>
      </c>
      <c r="AA171" s="258">
        <f t="shared" si="119"/>
        <v>0</v>
      </c>
      <c r="AB171" s="258">
        <f t="shared" si="119"/>
        <v>0</v>
      </c>
      <c r="AC171" s="258">
        <f t="shared" si="119"/>
        <v>0</v>
      </c>
      <c r="AD171" s="258">
        <f t="shared" si="119"/>
        <v>0</v>
      </c>
      <c r="AE171" s="258">
        <f t="shared" si="119"/>
        <v>0</v>
      </c>
      <c r="AF171" s="258">
        <f t="shared" si="119"/>
        <v>0</v>
      </c>
      <c r="AG171" s="258">
        <f t="shared" si="119"/>
        <v>0</v>
      </c>
      <c r="AH171" s="258">
        <f t="shared" si="119"/>
        <v>0</v>
      </c>
      <c r="AI171" s="258">
        <f t="shared" si="119"/>
        <v>0</v>
      </c>
      <c r="AJ171" s="258">
        <f t="shared" si="119"/>
        <v>0</v>
      </c>
      <c r="AK171" s="130">
        <f>SUM(F171:AJ171)</f>
        <v>0</v>
      </c>
      <c r="AL171" s="32"/>
      <c r="AM171" s="32"/>
      <c r="AN171" s="70"/>
      <c r="AO171" s="227">
        <v>0</v>
      </c>
      <c r="AP171" s="42">
        <f t="shared" si="116"/>
        <v>0</v>
      </c>
      <c r="AQ171" s="14" t="str">
        <f t="shared" si="96"/>
        <v>二次漏れ数（廃却）</v>
      </c>
      <c r="AR171" s="47">
        <f t="shared" si="94"/>
        <v>0</v>
      </c>
      <c r="AT171" s="246" t="s">
        <v>60</v>
      </c>
      <c r="AU171" s="60"/>
      <c r="AV171" s="60"/>
      <c r="AW171" s="60"/>
      <c r="AX171" s="60"/>
    </row>
    <row r="172" spans="1:56" ht="18.75" hidden="1" customHeight="1">
      <c r="A172" s="9">
        <v>1</v>
      </c>
      <c r="B172" s="327"/>
      <c r="C172" s="135" t="s">
        <v>19</v>
      </c>
      <c r="D172" s="136">
        <f>1-D168</f>
        <v>0.92</v>
      </c>
      <c r="E172" s="90"/>
      <c r="F172" s="255">
        <f t="shared" ref="F172:AJ172" si="120">(F167-F168)+(F170-F171)</f>
        <v>0</v>
      </c>
      <c r="G172" s="255">
        <f t="shared" si="120"/>
        <v>0</v>
      </c>
      <c r="H172" s="255">
        <f t="shared" si="120"/>
        <v>0</v>
      </c>
      <c r="I172" s="255">
        <f t="shared" si="120"/>
        <v>0</v>
      </c>
      <c r="J172" s="255">
        <f t="shared" si="120"/>
        <v>0</v>
      </c>
      <c r="K172" s="255">
        <f t="shared" si="120"/>
        <v>0</v>
      </c>
      <c r="L172" s="255">
        <f t="shared" si="120"/>
        <v>0</v>
      </c>
      <c r="M172" s="255">
        <f t="shared" si="120"/>
        <v>0</v>
      </c>
      <c r="N172" s="255">
        <f t="shared" si="120"/>
        <v>0</v>
      </c>
      <c r="O172" s="255">
        <f t="shared" si="120"/>
        <v>0</v>
      </c>
      <c r="P172" s="255">
        <f t="shared" si="120"/>
        <v>0</v>
      </c>
      <c r="Q172" s="255">
        <f t="shared" si="120"/>
        <v>0</v>
      </c>
      <c r="R172" s="255">
        <f t="shared" si="120"/>
        <v>0</v>
      </c>
      <c r="S172" s="255">
        <f t="shared" si="120"/>
        <v>0</v>
      </c>
      <c r="T172" s="255">
        <f t="shared" si="120"/>
        <v>0</v>
      </c>
      <c r="U172" s="255">
        <f t="shared" si="120"/>
        <v>0</v>
      </c>
      <c r="V172" s="255">
        <f t="shared" si="120"/>
        <v>0</v>
      </c>
      <c r="W172" s="255">
        <f t="shared" si="120"/>
        <v>0</v>
      </c>
      <c r="X172" s="255">
        <f t="shared" si="120"/>
        <v>0</v>
      </c>
      <c r="Y172" s="255">
        <f t="shared" si="120"/>
        <v>0</v>
      </c>
      <c r="Z172" s="255">
        <f t="shared" si="120"/>
        <v>0</v>
      </c>
      <c r="AA172" s="255">
        <f t="shared" si="120"/>
        <v>0</v>
      </c>
      <c r="AB172" s="255">
        <f t="shared" si="120"/>
        <v>0</v>
      </c>
      <c r="AC172" s="255">
        <f t="shared" si="120"/>
        <v>0</v>
      </c>
      <c r="AD172" s="255">
        <f t="shared" si="120"/>
        <v>0</v>
      </c>
      <c r="AE172" s="255">
        <f t="shared" si="120"/>
        <v>0</v>
      </c>
      <c r="AF172" s="255">
        <f t="shared" si="120"/>
        <v>0</v>
      </c>
      <c r="AG172" s="255">
        <f t="shared" si="120"/>
        <v>0</v>
      </c>
      <c r="AH172" s="255">
        <f t="shared" si="120"/>
        <v>0</v>
      </c>
      <c r="AI172" s="255">
        <f t="shared" si="120"/>
        <v>0</v>
      </c>
      <c r="AJ172" s="255">
        <f t="shared" si="120"/>
        <v>0</v>
      </c>
      <c r="AK172" s="117">
        <f>SUM(E172:AJ172)</f>
        <v>0</v>
      </c>
      <c r="AL172" s="82">
        <f>ROUNDUP(AY172*1.2,0)</f>
        <v>0</v>
      </c>
      <c r="AM172" s="82">
        <f>ROUNDUP(AZ172*1.2,0)</f>
        <v>0</v>
      </c>
      <c r="AN172" s="70"/>
      <c r="AO172" s="227">
        <v>0</v>
      </c>
      <c r="AP172" s="42">
        <f t="shared" si="116"/>
        <v>0</v>
      </c>
      <c r="AQ172" s="11" t="str">
        <f t="shared" si="96"/>
        <v>Ｌ３加工計画</v>
      </c>
      <c r="AR172" s="48">
        <f t="shared" si="94"/>
        <v>0</v>
      </c>
      <c r="AT172" s="248" t="s">
        <v>61</v>
      </c>
      <c r="AU172" s="60"/>
      <c r="AV172" s="60"/>
      <c r="AW172" s="60"/>
      <c r="AX172" s="60"/>
      <c r="AY172" s="12">
        <f>AY366</f>
        <v>0</v>
      </c>
      <c r="AZ172" s="12">
        <f>AZ366</f>
        <v>0</v>
      </c>
    </row>
    <row r="173" spans="1:56" ht="18.75" hidden="1" customHeight="1">
      <c r="A173" s="9">
        <v>1</v>
      </c>
      <c r="B173" s="325"/>
      <c r="C173" s="109" t="s">
        <v>20</v>
      </c>
      <c r="D173" s="109"/>
      <c r="E173" s="77"/>
      <c r="F173" s="257"/>
      <c r="G173" s="257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257"/>
      <c r="X173" s="257"/>
      <c r="Y173" s="257"/>
      <c r="Z173" s="257"/>
      <c r="AA173" s="257"/>
      <c r="AB173" s="257"/>
      <c r="AC173" s="257"/>
      <c r="AD173" s="257"/>
      <c r="AE173" s="257"/>
      <c r="AF173" s="257"/>
      <c r="AG173" s="257"/>
      <c r="AH173" s="257"/>
      <c r="AI173" s="257"/>
      <c r="AJ173" s="257"/>
      <c r="AK173" s="104">
        <f>SUM(F173:AJ173)</f>
        <v>0</v>
      </c>
      <c r="AL173" s="112"/>
      <c r="AM173" s="112"/>
      <c r="AN173" s="70"/>
      <c r="AO173" s="227">
        <v>10</v>
      </c>
      <c r="AP173" s="42">
        <f t="shared" si="116"/>
        <v>0</v>
      </c>
      <c r="AQ173" s="19" t="str">
        <f t="shared" si="96"/>
        <v>組立計画</v>
      </c>
      <c r="AR173" s="49">
        <f t="shared" si="94"/>
        <v>0</v>
      </c>
      <c r="AT173" s="63" t="s">
        <v>62</v>
      </c>
      <c r="AU173" s="60"/>
      <c r="AV173" s="60"/>
      <c r="AW173" s="60"/>
      <c r="AX173" s="60"/>
    </row>
    <row r="174" spans="1:56" ht="18.75" hidden="1" customHeight="1">
      <c r="A174" s="9">
        <v>1</v>
      </c>
      <c r="B174" s="327"/>
      <c r="C174" s="111" t="s">
        <v>66</v>
      </c>
      <c r="D174" s="111"/>
      <c r="E174" s="74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  <c r="AA174" s="267"/>
      <c r="AB174" s="267"/>
      <c r="AC174" s="267"/>
      <c r="AD174" s="267"/>
      <c r="AE174" s="267"/>
      <c r="AF174" s="267"/>
      <c r="AG174" s="267"/>
      <c r="AH174" s="267"/>
      <c r="AI174" s="267"/>
      <c r="AJ174" s="267"/>
      <c r="AK174" s="107">
        <f>SUM(F174:AJ174)</f>
        <v>0</v>
      </c>
      <c r="AL174" s="75"/>
      <c r="AM174" s="75"/>
      <c r="AN174" s="70"/>
      <c r="AO174" s="227">
        <v>0</v>
      </c>
      <c r="AP174" s="42">
        <f t="shared" si="116"/>
        <v>0</v>
      </c>
      <c r="AQ174" s="20" t="str">
        <f t="shared" si="96"/>
        <v>ＳＰ</v>
      </c>
      <c r="AR174" s="50">
        <f t="shared" si="94"/>
        <v>0</v>
      </c>
      <c r="AT174" s="63" t="s">
        <v>62</v>
      </c>
      <c r="AU174" s="60"/>
      <c r="AV174" s="60"/>
      <c r="AW174" s="60"/>
      <c r="AX174" s="60"/>
    </row>
    <row r="175" spans="1:56" ht="18.75" hidden="1" customHeight="1">
      <c r="A175" s="9">
        <v>1</v>
      </c>
      <c r="B175" s="326"/>
      <c r="C175" s="152" t="s">
        <v>21</v>
      </c>
      <c r="D175" s="152"/>
      <c r="E175" s="67"/>
      <c r="F175" s="259">
        <f t="shared" ref="F175:AJ175" si="121">SUBTOTAL(9,L173:L174)</f>
        <v>0</v>
      </c>
      <c r="G175" s="259">
        <f t="shared" si="121"/>
        <v>0</v>
      </c>
      <c r="H175" s="259">
        <f t="shared" si="121"/>
        <v>0</v>
      </c>
      <c r="I175" s="259">
        <f t="shared" si="121"/>
        <v>0</v>
      </c>
      <c r="J175" s="259">
        <f t="shared" si="121"/>
        <v>0</v>
      </c>
      <c r="K175" s="259">
        <f t="shared" si="121"/>
        <v>0</v>
      </c>
      <c r="L175" s="259">
        <f t="shared" si="121"/>
        <v>0</v>
      </c>
      <c r="M175" s="259">
        <f t="shared" si="121"/>
        <v>0</v>
      </c>
      <c r="N175" s="259">
        <f t="shared" si="121"/>
        <v>0</v>
      </c>
      <c r="O175" s="259">
        <f t="shared" si="121"/>
        <v>0</v>
      </c>
      <c r="P175" s="259">
        <f t="shared" si="121"/>
        <v>0</v>
      </c>
      <c r="Q175" s="259">
        <f t="shared" si="121"/>
        <v>0</v>
      </c>
      <c r="R175" s="259">
        <f t="shared" si="121"/>
        <v>0</v>
      </c>
      <c r="S175" s="259">
        <f t="shared" si="121"/>
        <v>0</v>
      </c>
      <c r="T175" s="259">
        <f t="shared" si="121"/>
        <v>0</v>
      </c>
      <c r="U175" s="259">
        <f t="shared" si="121"/>
        <v>0</v>
      </c>
      <c r="V175" s="259">
        <f t="shared" si="121"/>
        <v>0</v>
      </c>
      <c r="W175" s="259">
        <f t="shared" si="121"/>
        <v>0</v>
      </c>
      <c r="X175" s="259">
        <f t="shared" si="121"/>
        <v>0</v>
      </c>
      <c r="Y175" s="259">
        <f t="shared" si="121"/>
        <v>0</v>
      </c>
      <c r="Z175" s="259">
        <f t="shared" si="121"/>
        <v>0</v>
      </c>
      <c r="AA175" s="259">
        <f t="shared" si="121"/>
        <v>0</v>
      </c>
      <c r="AB175" s="259">
        <f t="shared" si="121"/>
        <v>0</v>
      </c>
      <c r="AC175" s="259">
        <f t="shared" si="121"/>
        <v>0</v>
      </c>
      <c r="AD175" s="259">
        <f t="shared" si="121"/>
        <v>0</v>
      </c>
      <c r="AE175" s="259">
        <f t="shared" si="121"/>
        <v>0</v>
      </c>
      <c r="AF175" s="259">
        <f t="shared" si="121"/>
        <v>0</v>
      </c>
      <c r="AG175" s="259">
        <f t="shared" si="121"/>
        <v>0</v>
      </c>
      <c r="AH175" s="259">
        <f t="shared" si="121"/>
        <v>0</v>
      </c>
      <c r="AI175" s="259">
        <f t="shared" si="121"/>
        <v>10</v>
      </c>
      <c r="AJ175" s="259">
        <f t="shared" si="121"/>
        <v>0</v>
      </c>
      <c r="AK175" s="131">
        <f>SUM(F175:AJ175)</f>
        <v>10</v>
      </c>
      <c r="AL175" s="32"/>
      <c r="AM175" s="32"/>
      <c r="AN175" s="70"/>
      <c r="AO175" s="227">
        <v>0</v>
      </c>
      <c r="AP175" s="42">
        <f t="shared" si="116"/>
        <v>0</v>
      </c>
      <c r="AQ175" s="21" t="str">
        <f t="shared" si="96"/>
        <v>解体</v>
      </c>
      <c r="AR175" s="51">
        <f t="shared" si="94"/>
        <v>10</v>
      </c>
      <c r="AT175" s="246" t="s">
        <v>60</v>
      </c>
      <c r="AU175" s="60"/>
      <c r="AV175" s="60"/>
      <c r="AW175" s="60"/>
      <c r="AX175" s="60"/>
    </row>
    <row r="176" spans="1:56" ht="18.75" hidden="1" customHeight="1">
      <c r="A176" s="9">
        <v>1</v>
      </c>
      <c r="B176" s="379"/>
      <c r="C176" s="156" t="s">
        <v>22</v>
      </c>
      <c r="D176" s="156"/>
      <c r="E176" s="68"/>
      <c r="F176" s="268">
        <f t="shared" ref="F176:AJ176" si="122">E176+F172-F175</f>
        <v>0</v>
      </c>
      <c r="G176" s="268">
        <f t="shared" si="122"/>
        <v>0</v>
      </c>
      <c r="H176" s="268">
        <f t="shared" si="122"/>
        <v>0</v>
      </c>
      <c r="I176" s="268">
        <f t="shared" si="122"/>
        <v>0</v>
      </c>
      <c r="J176" s="268">
        <f t="shared" si="122"/>
        <v>0</v>
      </c>
      <c r="K176" s="268">
        <f t="shared" si="122"/>
        <v>0</v>
      </c>
      <c r="L176" s="268">
        <f t="shared" si="122"/>
        <v>0</v>
      </c>
      <c r="M176" s="268">
        <f t="shared" si="122"/>
        <v>0</v>
      </c>
      <c r="N176" s="268">
        <f t="shared" si="122"/>
        <v>0</v>
      </c>
      <c r="O176" s="268">
        <f t="shared" si="122"/>
        <v>0</v>
      </c>
      <c r="P176" s="268">
        <f t="shared" si="122"/>
        <v>0</v>
      </c>
      <c r="Q176" s="268">
        <f t="shared" si="122"/>
        <v>0</v>
      </c>
      <c r="R176" s="268">
        <f t="shared" si="122"/>
        <v>0</v>
      </c>
      <c r="S176" s="268">
        <f t="shared" si="122"/>
        <v>0</v>
      </c>
      <c r="T176" s="268">
        <f t="shared" si="122"/>
        <v>0</v>
      </c>
      <c r="U176" s="268">
        <f t="shared" si="122"/>
        <v>0</v>
      </c>
      <c r="V176" s="268">
        <f t="shared" si="122"/>
        <v>0</v>
      </c>
      <c r="W176" s="268">
        <f t="shared" si="122"/>
        <v>0</v>
      </c>
      <c r="X176" s="268">
        <f t="shared" si="122"/>
        <v>0</v>
      </c>
      <c r="Y176" s="268">
        <f t="shared" si="122"/>
        <v>0</v>
      </c>
      <c r="Z176" s="268">
        <f t="shared" si="122"/>
        <v>0</v>
      </c>
      <c r="AA176" s="268">
        <f t="shared" si="122"/>
        <v>0</v>
      </c>
      <c r="AB176" s="268">
        <f t="shared" si="122"/>
        <v>0</v>
      </c>
      <c r="AC176" s="268">
        <f t="shared" si="122"/>
        <v>0</v>
      </c>
      <c r="AD176" s="268">
        <f t="shared" si="122"/>
        <v>0</v>
      </c>
      <c r="AE176" s="268">
        <f t="shared" si="122"/>
        <v>0</v>
      </c>
      <c r="AF176" s="268">
        <f t="shared" si="122"/>
        <v>0</v>
      </c>
      <c r="AG176" s="268">
        <f t="shared" si="122"/>
        <v>0</v>
      </c>
      <c r="AH176" s="268">
        <f t="shared" si="122"/>
        <v>0</v>
      </c>
      <c r="AI176" s="268">
        <f t="shared" si="122"/>
        <v>-10</v>
      </c>
      <c r="AJ176" s="268">
        <f t="shared" si="122"/>
        <v>-10</v>
      </c>
      <c r="AK176" s="134"/>
      <c r="AL176" s="32"/>
      <c r="AM176" s="32"/>
      <c r="AN176" s="70"/>
      <c r="AO176" s="227"/>
      <c r="AP176" s="42">
        <f t="shared" si="116"/>
        <v>0</v>
      </c>
      <c r="AQ176" s="22" t="str">
        <f t="shared" si="96"/>
        <v>解体在庫</v>
      </c>
      <c r="AR176" s="52">
        <f t="shared" si="94"/>
        <v>0</v>
      </c>
      <c r="AT176" s="246" t="s">
        <v>60</v>
      </c>
      <c r="AU176" s="60"/>
      <c r="AV176" s="60"/>
      <c r="AW176" s="60"/>
      <c r="AX176" s="60"/>
    </row>
    <row r="177" spans="1:56" ht="19.5" hidden="1" customHeight="1" thickBot="1">
      <c r="A177" s="9">
        <v>1</v>
      </c>
      <c r="B177" s="389"/>
      <c r="C177" s="270" t="s">
        <v>23</v>
      </c>
      <c r="D177" s="270"/>
      <c r="E177" s="215"/>
      <c r="F177" s="261">
        <f t="shared" ref="F177:AJ177" si="123">E177+F172-F173-F174</f>
        <v>0</v>
      </c>
      <c r="G177" s="261">
        <f t="shared" si="123"/>
        <v>0</v>
      </c>
      <c r="H177" s="261">
        <f t="shared" si="123"/>
        <v>0</v>
      </c>
      <c r="I177" s="261">
        <f t="shared" si="123"/>
        <v>0</v>
      </c>
      <c r="J177" s="261">
        <f t="shared" si="123"/>
        <v>0</v>
      </c>
      <c r="K177" s="261">
        <f t="shared" si="123"/>
        <v>0</v>
      </c>
      <c r="L177" s="261">
        <f t="shared" si="123"/>
        <v>0</v>
      </c>
      <c r="M177" s="261">
        <f t="shared" si="123"/>
        <v>0</v>
      </c>
      <c r="N177" s="261">
        <f t="shared" si="123"/>
        <v>0</v>
      </c>
      <c r="O177" s="261">
        <f t="shared" si="123"/>
        <v>0</v>
      </c>
      <c r="P177" s="261">
        <f t="shared" si="123"/>
        <v>0</v>
      </c>
      <c r="Q177" s="261">
        <f t="shared" si="123"/>
        <v>0</v>
      </c>
      <c r="R177" s="261">
        <f t="shared" si="123"/>
        <v>0</v>
      </c>
      <c r="S177" s="261">
        <f t="shared" si="123"/>
        <v>0</v>
      </c>
      <c r="T177" s="261">
        <f t="shared" si="123"/>
        <v>0</v>
      </c>
      <c r="U177" s="261">
        <f t="shared" si="123"/>
        <v>0</v>
      </c>
      <c r="V177" s="261">
        <f t="shared" si="123"/>
        <v>0</v>
      </c>
      <c r="W177" s="261">
        <f t="shared" si="123"/>
        <v>0</v>
      </c>
      <c r="X177" s="261">
        <f t="shared" si="123"/>
        <v>0</v>
      </c>
      <c r="Y177" s="261">
        <f t="shared" si="123"/>
        <v>0</v>
      </c>
      <c r="Z177" s="261">
        <f t="shared" si="123"/>
        <v>0</v>
      </c>
      <c r="AA177" s="261">
        <f t="shared" si="123"/>
        <v>0</v>
      </c>
      <c r="AB177" s="261">
        <f t="shared" si="123"/>
        <v>0</v>
      </c>
      <c r="AC177" s="261">
        <f t="shared" si="123"/>
        <v>0</v>
      </c>
      <c r="AD177" s="261">
        <f t="shared" si="123"/>
        <v>0</v>
      </c>
      <c r="AE177" s="261">
        <f t="shared" si="123"/>
        <v>0</v>
      </c>
      <c r="AF177" s="261">
        <f t="shared" si="123"/>
        <v>0</v>
      </c>
      <c r="AG177" s="261">
        <f t="shared" si="123"/>
        <v>0</v>
      </c>
      <c r="AH177" s="261">
        <f t="shared" si="123"/>
        <v>0</v>
      </c>
      <c r="AI177" s="261">
        <f t="shared" si="123"/>
        <v>0</v>
      </c>
      <c r="AJ177" s="261">
        <f t="shared" si="123"/>
        <v>0</v>
      </c>
      <c r="AK177" s="221">
        <f>AJ177</f>
        <v>0</v>
      </c>
      <c r="AL177" s="244"/>
      <c r="AM177" s="244"/>
      <c r="AN177" s="488">
        <f>AK177-AL173</f>
        <v>0</v>
      </c>
      <c r="AO177" s="227">
        <v>7</v>
      </c>
      <c r="AP177" s="53">
        <f t="shared" si="116"/>
        <v>0</v>
      </c>
      <c r="AQ177" s="24" t="str">
        <f t="shared" si="96"/>
        <v>完成品在庫</v>
      </c>
      <c r="AR177" s="54">
        <f t="shared" si="94"/>
        <v>0</v>
      </c>
      <c r="AT177" s="246" t="s">
        <v>60</v>
      </c>
      <c r="AU177" s="60"/>
      <c r="AV177" s="60"/>
      <c r="AW177" s="60"/>
      <c r="AX177" s="60"/>
      <c r="BD177" s="250">
        <f>MIN(F177:AJ177)</f>
        <v>0</v>
      </c>
    </row>
    <row r="178" spans="1:56" ht="19.5" hidden="1" customHeight="1">
      <c r="A178" s="9">
        <v>1</v>
      </c>
      <c r="B178" s="390"/>
      <c r="C178" s="102" t="s">
        <v>12</v>
      </c>
      <c r="D178" s="102"/>
      <c r="E178" s="94"/>
      <c r="F178" s="269"/>
      <c r="G178" s="269"/>
      <c r="H178" s="269"/>
      <c r="I178" s="269"/>
      <c r="J178" s="269"/>
      <c r="K178" s="269"/>
      <c r="L178" s="269"/>
      <c r="M178" s="269"/>
      <c r="N178" s="269"/>
      <c r="O178" s="269"/>
      <c r="P178" s="269"/>
      <c r="Q178" s="269"/>
      <c r="R178" s="269"/>
      <c r="S178" s="269"/>
      <c r="T178" s="269"/>
      <c r="U178" s="269"/>
      <c r="V178" s="269"/>
      <c r="W178" s="269"/>
      <c r="X178" s="269"/>
      <c r="Y178" s="269"/>
      <c r="Z178" s="269"/>
      <c r="AA178" s="269"/>
      <c r="AB178" s="269"/>
      <c r="AC178" s="269"/>
      <c r="AD178" s="269"/>
      <c r="AE178" s="269"/>
      <c r="AF178" s="269"/>
      <c r="AG178" s="269"/>
      <c r="AH178" s="269"/>
      <c r="AI178" s="269"/>
      <c r="AJ178" s="269"/>
      <c r="AK178" s="95">
        <f>SUM(F178:AJ178)</f>
        <v>0</v>
      </c>
      <c r="AL178" s="96">
        <f>ROUNDUP(AL185/0.92,0)</f>
        <v>0</v>
      </c>
      <c r="AM178" s="96">
        <f>ROUNDUP(AM185/0.92,0)</f>
        <v>0</v>
      </c>
      <c r="AN178" s="70"/>
      <c r="AO178" s="227">
        <v>0</v>
      </c>
      <c r="AP178" s="40">
        <f>B178</f>
        <v>0</v>
      </c>
      <c r="AQ178" s="29" t="str">
        <f t="shared" si="96"/>
        <v>素材納入計画</v>
      </c>
      <c r="AR178" s="41">
        <f t="shared" si="94"/>
        <v>0</v>
      </c>
      <c r="AT178" s="247" t="s">
        <v>59</v>
      </c>
      <c r="AU178" s="60"/>
      <c r="AV178" s="60"/>
      <c r="AW178" s="60"/>
      <c r="AX178" s="60"/>
    </row>
    <row r="179" spans="1:56" ht="19.5" hidden="1" customHeight="1">
      <c r="A179" s="9">
        <v>1</v>
      </c>
      <c r="B179" s="388"/>
      <c r="C179" s="145" t="s">
        <v>125</v>
      </c>
      <c r="D179" s="154"/>
      <c r="E179" s="35"/>
      <c r="F179" s="256">
        <f t="shared" ref="F179:AJ179" si="124">E179+F178-F180</f>
        <v>0</v>
      </c>
      <c r="G179" s="256">
        <f t="shared" si="124"/>
        <v>0</v>
      </c>
      <c r="H179" s="256">
        <f t="shared" si="124"/>
        <v>0</v>
      </c>
      <c r="I179" s="256">
        <f t="shared" si="124"/>
        <v>0</v>
      </c>
      <c r="J179" s="256">
        <f t="shared" si="124"/>
        <v>0</v>
      </c>
      <c r="K179" s="256">
        <f t="shared" si="124"/>
        <v>0</v>
      </c>
      <c r="L179" s="256">
        <f t="shared" si="124"/>
        <v>0</v>
      </c>
      <c r="M179" s="256">
        <f t="shared" si="124"/>
        <v>0</v>
      </c>
      <c r="N179" s="256">
        <f t="shared" si="124"/>
        <v>0</v>
      </c>
      <c r="O179" s="256">
        <f t="shared" si="124"/>
        <v>0</v>
      </c>
      <c r="P179" s="256">
        <f t="shared" si="124"/>
        <v>0</v>
      </c>
      <c r="Q179" s="256">
        <f t="shared" si="124"/>
        <v>0</v>
      </c>
      <c r="R179" s="256">
        <f t="shared" si="124"/>
        <v>0</v>
      </c>
      <c r="S179" s="256">
        <f t="shared" si="124"/>
        <v>0</v>
      </c>
      <c r="T179" s="256">
        <f t="shared" si="124"/>
        <v>0</v>
      </c>
      <c r="U179" s="256">
        <f t="shared" si="124"/>
        <v>0</v>
      </c>
      <c r="V179" s="256">
        <f t="shared" si="124"/>
        <v>0</v>
      </c>
      <c r="W179" s="256">
        <f t="shared" si="124"/>
        <v>0</v>
      </c>
      <c r="X179" s="256">
        <f t="shared" si="124"/>
        <v>0</v>
      </c>
      <c r="Y179" s="256">
        <f t="shared" si="124"/>
        <v>0</v>
      </c>
      <c r="Z179" s="256">
        <f t="shared" si="124"/>
        <v>0</v>
      </c>
      <c r="AA179" s="256">
        <f t="shared" si="124"/>
        <v>0</v>
      </c>
      <c r="AB179" s="256">
        <f t="shared" si="124"/>
        <v>0</v>
      </c>
      <c r="AC179" s="256">
        <f t="shared" si="124"/>
        <v>0</v>
      </c>
      <c r="AD179" s="256">
        <f t="shared" si="124"/>
        <v>0</v>
      </c>
      <c r="AE179" s="256">
        <f t="shared" si="124"/>
        <v>0</v>
      </c>
      <c r="AF179" s="256">
        <f t="shared" si="124"/>
        <v>0</v>
      </c>
      <c r="AG179" s="256">
        <f t="shared" si="124"/>
        <v>0</v>
      </c>
      <c r="AH179" s="256">
        <f t="shared" si="124"/>
        <v>0</v>
      </c>
      <c r="AI179" s="256">
        <f t="shared" si="124"/>
        <v>0</v>
      </c>
      <c r="AJ179" s="256">
        <f t="shared" si="124"/>
        <v>0</v>
      </c>
      <c r="AK179" s="169">
        <f>AJ179</f>
        <v>0</v>
      </c>
      <c r="AL179" s="32"/>
      <c r="AM179" s="32"/>
      <c r="AN179" s="70"/>
      <c r="AO179" s="227">
        <v>0</v>
      </c>
      <c r="AP179" s="42">
        <f t="shared" ref="AP179:AP190" si="125">AP178</f>
        <v>0</v>
      </c>
      <c r="AQ179" s="14" t="str">
        <f t="shared" si="96"/>
        <v>素材在庫計画</v>
      </c>
      <c r="AR179" s="43">
        <f t="shared" si="94"/>
        <v>0</v>
      </c>
      <c r="AT179" s="246" t="s">
        <v>60</v>
      </c>
      <c r="AU179" s="60"/>
      <c r="AV179" s="60"/>
      <c r="AW179" s="60"/>
      <c r="AX179" s="60"/>
    </row>
    <row r="180" spans="1:56" ht="18.75" hidden="1" customHeight="1">
      <c r="A180" s="9">
        <v>1</v>
      </c>
      <c r="B180" s="327"/>
      <c r="C180" s="135" t="s">
        <v>14</v>
      </c>
      <c r="D180" s="135"/>
      <c r="E180" s="90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  <c r="AD180" s="255"/>
      <c r="AE180" s="255"/>
      <c r="AF180" s="255"/>
      <c r="AG180" s="255"/>
      <c r="AH180" s="255"/>
      <c r="AI180" s="255"/>
      <c r="AJ180" s="255"/>
      <c r="AK180" s="117">
        <f>SUM(E180:AJ180)</f>
        <v>0</v>
      </c>
      <c r="AL180" s="123"/>
      <c r="AM180" s="123"/>
      <c r="AN180" s="70"/>
      <c r="AO180" s="227">
        <v>0</v>
      </c>
      <c r="AP180" s="42">
        <f t="shared" si="125"/>
        <v>0</v>
      </c>
      <c r="AQ180" s="16" t="str">
        <f t="shared" si="96"/>
        <v>圧検加工計画</v>
      </c>
      <c r="AR180" s="44">
        <f t="shared" si="94"/>
        <v>0</v>
      </c>
      <c r="AT180" s="248" t="s">
        <v>61</v>
      </c>
      <c r="AU180" s="60"/>
      <c r="AV180" s="60"/>
      <c r="AW180" s="60"/>
      <c r="AX180" s="60"/>
    </row>
    <row r="181" spans="1:56" ht="18.75" hidden="1" customHeight="1">
      <c r="A181" s="9">
        <v>0</v>
      </c>
      <c r="B181" s="378"/>
      <c r="C181" s="146" t="s">
        <v>15</v>
      </c>
      <c r="D181" s="147">
        <v>0.08</v>
      </c>
      <c r="E181" s="80"/>
      <c r="F181" s="257">
        <f t="shared" ref="F181:AJ181" si="126">ROUND(F180*$D181,0)</f>
        <v>0</v>
      </c>
      <c r="G181" s="257">
        <f t="shared" si="126"/>
        <v>0</v>
      </c>
      <c r="H181" s="257">
        <f t="shared" si="126"/>
        <v>0</v>
      </c>
      <c r="I181" s="257">
        <f t="shared" si="126"/>
        <v>0</v>
      </c>
      <c r="J181" s="257">
        <f t="shared" si="126"/>
        <v>0</v>
      </c>
      <c r="K181" s="257">
        <f t="shared" si="126"/>
        <v>0</v>
      </c>
      <c r="L181" s="257">
        <f t="shared" si="126"/>
        <v>0</v>
      </c>
      <c r="M181" s="257">
        <f t="shared" si="126"/>
        <v>0</v>
      </c>
      <c r="N181" s="257">
        <f t="shared" si="126"/>
        <v>0</v>
      </c>
      <c r="O181" s="257">
        <f t="shared" si="126"/>
        <v>0</v>
      </c>
      <c r="P181" s="257">
        <f t="shared" si="126"/>
        <v>0</v>
      </c>
      <c r="Q181" s="257">
        <f t="shared" si="126"/>
        <v>0</v>
      </c>
      <c r="R181" s="257">
        <f t="shared" si="126"/>
        <v>0</v>
      </c>
      <c r="S181" s="257">
        <f t="shared" si="126"/>
        <v>0</v>
      </c>
      <c r="T181" s="257">
        <f t="shared" si="126"/>
        <v>0</v>
      </c>
      <c r="U181" s="257">
        <f t="shared" si="126"/>
        <v>0</v>
      </c>
      <c r="V181" s="257">
        <f t="shared" si="126"/>
        <v>0</v>
      </c>
      <c r="W181" s="257">
        <f t="shared" si="126"/>
        <v>0</v>
      </c>
      <c r="X181" s="257">
        <f t="shared" si="126"/>
        <v>0</v>
      </c>
      <c r="Y181" s="257">
        <f t="shared" si="126"/>
        <v>0</v>
      </c>
      <c r="Z181" s="257">
        <f t="shared" si="126"/>
        <v>0</v>
      </c>
      <c r="AA181" s="257">
        <f t="shared" si="126"/>
        <v>0</v>
      </c>
      <c r="AB181" s="257">
        <f t="shared" si="126"/>
        <v>0</v>
      </c>
      <c r="AC181" s="257">
        <f t="shared" si="126"/>
        <v>0</v>
      </c>
      <c r="AD181" s="257">
        <f t="shared" si="126"/>
        <v>0</v>
      </c>
      <c r="AE181" s="257">
        <f t="shared" si="126"/>
        <v>0</v>
      </c>
      <c r="AF181" s="257">
        <f t="shared" si="126"/>
        <v>0</v>
      </c>
      <c r="AG181" s="257">
        <f t="shared" si="126"/>
        <v>0</v>
      </c>
      <c r="AH181" s="257">
        <f t="shared" si="126"/>
        <v>0</v>
      </c>
      <c r="AI181" s="257">
        <f t="shared" si="126"/>
        <v>0</v>
      </c>
      <c r="AJ181" s="257">
        <f t="shared" si="126"/>
        <v>0</v>
      </c>
      <c r="AK181" s="128">
        <f>SUM(F181:AJ181)</f>
        <v>0</v>
      </c>
      <c r="AL181" s="32"/>
      <c r="AM181" s="32"/>
      <c r="AN181" s="70"/>
      <c r="AO181" s="227">
        <v>0</v>
      </c>
      <c r="AP181" s="42">
        <f t="shared" si="125"/>
        <v>0</v>
      </c>
      <c r="AQ181" s="17" t="str">
        <f t="shared" si="96"/>
        <v>一次漏れ数</v>
      </c>
      <c r="AR181" s="45">
        <f t="shared" si="94"/>
        <v>0</v>
      </c>
      <c r="AT181" s="246" t="s">
        <v>60</v>
      </c>
      <c r="AU181" s="60"/>
      <c r="AV181" s="60"/>
      <c r="AW181" s="60"/>
      <c r="AX181" s="60"/>
    </row>
    <row r="182" spans="1:56" ht="18.75" hidden="1" customHeight="1">
      <c r="A182" s="9">
        <v>0</v>
      </c>
      <c r="B182" s="378"/>
      <c r="C182" s="148" t="s">
        <v>16</v>
      </c>
      <c r="D182" s="149"/>
      <c r="E182" s="66"/>
      <c r="F182" s="255">
        <f t="shared" ref="F182:AJ182" si="127">E182+F181-F183</f>
        <v>0</v>
      </c>
      <c r="G182" s="255">
        <f t="shared" si="127"/>
        <v>0</v>
      </c>
      <c r="H182" s="255">
        <f t="shared" si="127"/>
        <v>0</v>
      </c>
      <c r="I182" s="255">
        <f t="shared" si="127"/>
        <v>0</v>
      </c>
      <c r="J182" s="255">
        <f t="shared" si="127"/>
        <v>0</v>
      </c>
      <c r="K182" s="255">
        <f t="shared" si="127"/>
        <v>0</v>
      </c>
      <c r="L182" s="255">
        <f t="shared" si="127"/>
        <v>0</v>
      </c>
      <c r="M182" s="255">
        <f t="shared" si="127"/>
        <v>0</v>
      </c>
      <c r="N182" s="255">
        <f t="shared" si="127"/>
        <v>0</v>
      </c>
      <c r="O182" s="255">
        <f t="shared" si="127"/>
        <v>0</v>
      </c>
      <c r="P182" s="255">
        <f t="shared" si="127"/>
        <v>0</v>
      </c>
      <c r="Q182" s="255">
        <f t="shared" si="127"/>
        <v>0</v>
      </c>
      <c r="R182" s="255">
        <f t="shared" si="127"/>
        <v>0</v>
      </c>
      <c r="S182" s="255">
        <f t="shared" si="127"/>
        <v>0</v>
      </c>
      <c r="T182" s="255">
        <f t="shared" si="127"/>
        <v>0</v>
      </c>
      <c r="U182" s="255">
        <f t="shared" si="127"/>
        <v>0</v>
      </c>
      <c r="V182" s="255">
        <f t="shared" si="127"/>
        <v>0</v>
      </c>
      <c r="W182" s="255">
        <f t="shared" si="127"/>
        <v>0</v>
      </c>
      <c r="X182" s="255">
        <f t="shared" si="127"/>
        <v>0</v>
      </c>
      <c r="Y182" s="255">
        <f t="shared" si="127"/>
        <v>0</v>
      </c>
      <c r="Z182" s="255">
        <f t="shared" si="127"/>
        <v>0</v>
      </c>
      <c r="AA182" s="255">
        <f t="shared" si="127"/>
        <v>0</v>
      </c>
      <c r="AB182" s="255">
        <f t="shared" si="127"/>
        <v>0</v>
      </c>
      <c r="AC182" s="255">
        <f t="shared" si="127"/>
        <v>0</v>
      </c>
      <c r="AD182" s="255">
        <f t="shared" si="127"/>
        <v>0</v>
      </c>
      <c r="AE182" s="255">
        <f t="shared" si="127"/>
        <v>0</v>
      </c>
      <c r="AF182" s="255">
        <f t="shared" si="127"/>
        <v>0</v>
      </c>
      <c r="AG182" s="255">
        <f t="shared" si="127"/>
        <v>0</v>
      </c>
      <c r="AH182" s="255">
        <f t="shared" si="127"/>
        <v>0</v>
      </c>
      <c r="AI182" s="255">
        <f t="shared" si="127"/>
        <v>0</v>
      </c>
      <c r="AJ182" s="255">
        <f t="shared" si="127"/>
        <v>0</v>
      </c>
      <c r="AK182" s="129">
        <f>AJ182</f>
        <v>0</v>
      </c>
      <c r="AL182" s="32"/>
      <c r="AM182" s="32"/>
      <c r="AN182" s="70"/>
      <c r="AO182" s="227">
        <v>0</v>
      </c>
      <c r="AP182" s="42">
        <f t="shared" si="125"/>
        <v>0</v>
      </c>
      <c r="AQ182" s="18" t="str">
        <f t="shared" si="96"/>
        <v>一次漏れ在庫</v>
      </c>
      <c r="AR182" s="46">
        <f t="shared" si="94"/>
        <v>0</v>
      </c>
      <c r="AT182" s="246" t="s">
        <v>60</v>
      </c>
      <c r="AU182" s="60"/>
      <c r="AV182" s="60"/>
      <c r="AW182" s="60"/>
      <c r="AX182" s="60"/>
    </row>
    <row r="183" spans="1:56" ht="18.75" hidden="1" customHeight="1">
      <c r="A183" s="9">
        <v>0</v>
      </c>
      <c r="B183" s="378"/>
      <c r="C183" s="148" t="s">
        <v>17</v>
      </c>
      <c r="D183" s="149"/>
      <c r="E183" s="80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  <c r="AD183" s="255"/>
      <c r="AE183" s="255"/>
      <c r="AF183" s="255"/>
      <c r="AG183" s="255"/>
      <c r="AH183" s="255"/>
      <c r="AI183" s="255"/>
      <c r="AJ183" s="255"/>
      <c r="AK183" s="129">
        <f>SUM(F183:AJ183)</f>
        <v>0</v>
      </c>
      <c r="AL183" s="32"/>
      <c r="AM183" s="32"/>
      <c r="AN183" s="70"/>
      <c r="AO183" s="227">
        <v>0</v>
      </c>
      <c r="AP183" s="42">
        <f t="shared" si="125"/>
        <v>0</v>
      </c>
      <c r="AQ183" s="18" t="str">
        <f t="shared" si="96"/>
        <v>二次圧検計画</v>
      </c>
      <c r="AR183" s="46">
        <f t="shared" si="94"/>
        <v>0</v>
      </c>
      <c r="AT183" s="246" t="s">
        <v>60</v>
      </c>
      <c r="AU183" s="60"/>
      <c r="AV183" s="60"/>
      <c r="AW183" s="60"/>
      <c r="AX183" s="60"/>
    </row>
    <row r="184" spans="1:56" ht="18.75" hidden="1" customHeight="1">
      <c r="A184" s="9">
        <v>0</v>
      </c>
      <c r="B184" s="378"/>
      <c r="C184" s="150" t="s">
        <v>18</v>
      </c>
      <c r="D184" s="151">
        <v>0.5</v>
      </c>
      <c r="E184" s="81"/>
      <c r="F184" s="258">
        <f t="shared" ref="F184:AJ184" si="128">ROUND(F183*$D184,0)</f>
        <v>0</v>
      </c>
      <c r="G184" s="258">
        <f t="shared" si="128"/>
        <v>0</v>
      </c>
      <c r="H184" s="258">
        <f t="shared" si="128"/>
        <v>0</v>
      </c>
      <c r="I184" s="258">
        <f t="shared" si="128"/>
        <v>0</v>
      </c>
      <c r="J184" s="258">
        <f t="shared" si="128"/>
        <v>0</v>
      </c>
      <c r="K184" s="258">
        <f t="shared" si="128"/>
        <v>0</v>
      </c>
      <c r="L184" s="258">
        <f t="shared" si="128"/>
        <v>0</v>
      </c>
      <c r="M184" s="258">
        <f t="shared" si="128"/>
        <v>0</v>
      </c>
      <c r="N184" s="258">
        <f t="shared" si="128"/>
        <v>0</v>
      </c>
      <c r="O184" s="258">
        <f t="shared" si="128"/>
        <v>0</v>
      </c>
      <c r="P184" s="258">
        <f t="shared" si="128"/>
        <v>0</v>
      </c>
      <c r="Q184" s="258">
        <f t="shared" si="128"/>
        <v>0</v>
      </c>
      <c r="R184" s="258">
        <f t="shared" si="128"/>
        <v>0</v>
      </c>
      <c r="S184" s="258">
        <f t="shared" si="128"/>
        <v>0</v>
      </c>
      <c r="T184" s="258">
        <f t="shared" si="128"/>
        <v>0</v>
      </c>
      <c r="U184" s="258">
        <f t="shared" si="128"/>
        <v>0</v>
      </c>
      <c r="V184" s="258">
        <f t="shared" si="128"/>
        <v>0</v>
      </c>
      <c r="W184" s="258">
        <f t="shared" si="128"/>
        <v>0</v>
      </c>
      <c r="X184" s="258">
        <f t="shared" si="128"/>
        <v>0</v>
      </c>
      <c r="Y184" s="258">
        <f t="shared" si="128"/>
        <v>0</v>
      </c>
      <c r="Z184" s="258">
        <f t="shared" si="128"/>
        <v>0</v>
      </c>
      <c r="AA184" s="258">
        <f t="shared" si="128"/>
        <v>0</v>
      </c>
      <c r="AB184" s="258">
        <f t="shared" si="128"/>
        <v>0</v>
      </c>
      <c r="AC184" s="258">
        <f t="shared" si="128"/>
        <v>0</v>
      </c>
      <c r="AD184" s="258">
        <f t="shared" si="128"/>
        <v>0</v>
      </c>
      <c r="AE184" s="258">
        <f t="shared" si="128"/>
        <v>0</v>
      </c>
      <c r="AF184" s="258">
        <f t="shared" si="128"/>
        <v>0</v>
      </c>
      <c r="AG184" s="258">
        <f t="shared" si="128"/>
        <v>0</v>
      </c>
      <c r="AH184" s="258">
        <f t="shared" si="128"/>
        <v>0</v>
      </c>
      <c r="AI184" s="258">
        <f t="shared" si="128"/>
        <v>0</v>
      </c>
      <c r="AJ184" s="258">
        <f t="shared" si="128"/>
        <v>0</v>
      </c>
      <c r="AK184" s="130">
        <f>SUM(F184:AJ184)</f>
        <v>0</v>
      </c>
      <c r="AL184" s="32"/>
      <c r="AM184" s="32"/>
      <c r="AN184" s="70"/>
      <c r="AO184" s="227">
        <v>0</v>
      </c>
      <c r="AP184" s="42">
        <f t="shared" si="125"/>
        <v>0</v>
      </c>
      <c r="AQ184" s="14" t="str">
        <f t="shared" si="96"/>
        <v>二次漏れ数（廃却）</v>
      </c>
      <c r="AR184" s="47">
        <f t="shared" si="94"/>
        <v>0</v>
      </c>
      <c r="AT184" s="246" t="s">
        <v>60</v>
      </c>
      <c r="AU184" s="60"/>
      <c r="AV184" s="60"/>
      <c r="AW184" s="60"/>
      <c r="AX184" s="60"/>
    </row>
    <row r="185" spans="1:56" ht="18.75" hidden="1" customHeight="1">
      <c r="A185" s="9">
        <v>1</v>
      </c>
      <c r="B185" s="327"/>
      <c r="C185" s="135" t="s">
        <v>19</v>
      </c>
      <c r="D185" s="136">
        <f>1-D181</f>
        <v>0.92</v>
      </c>
      <c r="E185" s="90"/>
      <c r="F185" s="255">
        <f t="shared" ref="F185:AJ185" si="129">(F180-F181)+(F183-F184)</f>
        <v>0</v>
      </c>
      <c r="G185" s="255">
        <f t="shared" si="129"/>
        <v>0</v>
      </c>
      <c r="H185" s="255">
        <f t="shared" si="129"/>
        <v>0</v>
      </c>
      <c r="I185" s="255">
        <f t="shared" si="129"/>
        <v>0</v>
      </c>
      <c r="J185" s="255">
        <f t="shared" si="129"/>
        <v>0</v>
      </c>
      <c r="K185" s="255">
        <f t="shared" si="129"/>
        <v>0</v>
      </c>
      <c r="L185" s="255">
        <f t="shared" si="129"/>
        <v>0</v>
      </c>
      <c r="M185" s="255">
        <f t="shared" si="129"/>
        <v>0</v>
      </c>
      <c r="N185" s="255">
        <f t="shared" si="129"/>
        <v>0</v>
      </c>
      <c r="O185" s="255">
        <f t="shared" si="129"/>
        <v>0</v>
      </c>
      <c r="P185" s="255">
        <f t="shared" si="129"/>
        <v>0</v>
      </c>
      <c r="Q185" s="255">
        <f t="shared" si="129"/>
        <v>0</v>
      </c>
      <c r="R185" s="255">
        <f t="shared" si="129"/>
        <v>0</v>
      </c>
      <c r="S185" s="255">
        <f t="shared" si="129"/>
        <v>0</v>
      </c>
      <c r="T185" s="255">
        <f t="shared" si="129"/>
        <v>0</v>
      </c>
      <c r="U185" s="255">
        <f t="shared" si="129"/>
        <v>0</v>
      </c>
      <c r="V185" s="255">
        <f t="shared" si="129"/>
        <v>0</v>
      </c>
      <c r="W185" s="255">
        <f t="shared" si="129"/>
        <v>0</v>
      </c>
      <c r="X185" s="255">
        <f t="shared" si="129"/>
        <v>0</v>
      </c>
      <c r="Y185" s="255">
        <f t="shared" si="129"/>
        <v>0</v>
      </c>
      <c r="Z185" s="255">
        <f t="shared" si="129"/>
        <v>0</v>
      </c>
      <c r="AA185" s="255">
        <f t="shared" si="129"/>
        <v>0</v>
      </c>
      <c r="AB185" s="255">
        <f t="shared" si="129"/>
        <v>0</v>
      </c>
      <c r="AC185" s="255">
        <f t="shared" si="129"/>
        <v>0</v>
      </c>
      <c r="AD185" s="255">
        <f t="shared" si="129"/>
        <v>0</v>
      </c>
      <c r="AE185" s="255">
        <f t="shared" si="129"/>
        <v>0</v>
      </c>
      <c r="AF185" s="255">
        <f t="shared" si="129"/>
        <v>0</v>
      </c>
      <c r="AG185" s="255">
        <f t="shared" si="129"/>
        <v>0</v>
      </c>
      <c r="AH185" s="255">
        <f t="shared" si="129"/>
        <v>0</v>
      </c>
      <c r="AI185" s="255">
        <f t="shared" si="129"/>
        <v>0</v>
      </c>
      <c r="AJ185" s="255">
        <f t="shared" si="129"/>
        <v>0</v>
      </c>
      <c r="AK185" s="117">
        <f>SUM(E185:AJ185)</f>
        <v>0</v>
      </c>
      <c r="AL185" s="82">
        <f>ROUNDUP(AY185*1.2,0)</f>
        <v>0</v>
      </c>
      <c r="AM185" s="82">
        <f>ROUNDUP(AZ185*1.2,0)</f>
        <v>0</v>
      </c>
      <c r="AN185" s="70"/>
      <c r="AO185" s="227">
        <v>0</v>
      </c>
      <c r="AP185" s="42">
        <f t="shared" si="125"/>
        <v>0</v>
      </c>
      <c r="AQ185" s="11" t="str">
        <f t="shared" si="96"/>
        <v>Ｌ３加工計画</v>
      </c>
      <c r="AR185" s="48">
        <f t="shared" si="94"/>
        <v>0</v>
      </c>
      <c r="AT185" s="248" t="s">
        <v>61</v>
      </c>
      <c r="AU185" s="60"/>
      <c r="AV185" s="60"/>
      <c r="AW185" s="60"/>
      <c r="AX185" s="60"/>
      <c r="AY185" s="12">
        <f>AY367</f>
        <v>0</v>
      </c>
      <c r="AZ185" s="12">
        <f>AZ367</f>
        <v>0</v>
      </c>
    </row>
    <row r="186" spans="1:56" ht="18.75" hidden="1" customHeight="1">
      <c r="A186" s="9">
        <v>1</v>
      </c>
      <c r="B186" s="325"/>
      <c r="C186" s="109" t="s">
        <v>48</v>
      </c>
      <c r="D186" s="109"/>
      <c r="E186" s="77"/>
      <c r="F186" s="257"/>
      <c r="G186" s="257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  <c r="W186" s="257"/>
      <c r="X186" s="257"/>
      <c r="Y186" s="257"/>
      <c r="Z186" s="257"/>
      <c r="AA186" s="257"/>
      <c r="AB186" s="257"/>
      <c r="AC186" s="257"/>
      <c r="AD186" s="257"/>
      <c r="AE186" s="257"/>
      <c r="AF186" s="257"/>
      <c r="AG186" s="257"/>
      <c r="AH186" s="257"/>
      <c r="AI186" s="257"/>
      <c r="AJ186" s="257"/>
      <c r="AK186" s="104">
        <f>SUM(F186:AJ186)</f>
        <v>0</v>
      </c>
      <c r="AL186" s="112"/>
      <c r="AM186" s="112"/>
      <c r="AN186" s="70"/>
      <c r="AO186" s="227">
        <v>0</v>
      </c>
      <c r="AP186" s="42">
        <f t="shared" si="125"/>
        <v>0</v>
      </c>
      <c r="AQ186" s="19" t="str">
        <f t="shared" si="96"/>
        <v>組立計画</v>
      </c>
      <c r="AR186" s="49">
        <f t="shared" si="94"/>
        <v>0</v>
      </c>
      <c r="AT186" s="63" t="s">
        <v>62</v>
      </c>
      <c r="AU186" s="60"/>
      <c r="AV186" s="60"/>
      <c r="AW186" s="60"/>
      <c r="AX186" s="60"/>
    </row>
    <row r="187" spans="1:56" ht="18.75" hidden="1" customHeight="1">
      <c r="A187" s="9">
        <v>1</v>
      </c>
      <c r="B187" s="325"/>
      <c r="C187" s="111" t="s">
        <v>66</v>
      </c>
      <c r="D187" s="111"/>
      <c r="E187" s="74"/>
      <c r="F187" s="267"/>
      <c r="G187" s="267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  <c r="AA187" s="267"/>
      <c r="AB187" s="267"/>
      <c r="AC187" s="267"/>
      <c r="AD187" s="267"/>
      <c r="AE187" s="267"/>
      <c r="AF187" s="267"/>
      <c r="AG187" s="267"/>
      <c r="AH187" s="267"/>
      <c r="AI187" s="267"/>
      <c r="AJ187" s="267"/>
      <c r="AK187" s="107">
        <f>SUM(F187:AJ187)</f>
        <v>0</v>
      </c>
      <c r="AL187" s="75"/>
      <c r="AM187" s="75"/>
      <c r="AN187" s="70"/>
      <c r="AO187" s="227">
        <v>0</v>
      </c>
      <c r="AP187" s="42">
        <f t="shared" si="125"/>
        <v>0</v>
      </c>
      <c r="AQ187" s="20" t="str">
        <f t="shared" si="96"/>
        <v>ＳＰ</v>
      </c>
      <c r="AR187" s="50">
        <f t="shared" si="94"/>
        <v>0</v>
      </c>
      <c r="AT187" s="63" t="s">
        <v>62</v>
      </c>
      <c r="AU187" s="60"/>
      <c r="AV187" s="60"/>
      <c r="AW187" s="60"/>
      <c r="AX187" s="60"/>
    </row>
    <row r="188" spans="1:56" ht="18.75" hidden="1" customHeight="1">
      <c r="A188" s="9">
        <v>1</v>
      </c>
      <c r="B188" s="326"/>
      <c r="C188" s="152" t="s">
        <v>21</v>
      </c>
      <c r="D188" s="152"/>
      <c r="E188" s="67"/>
      <c r="F188" s="259">
        <f t="shared" ref="F188:AJ188" si="130">SUBTOTAL(9,L186:L187)</f>
        <v>0</v>
      </c>
      <c r="G188" s="259">
        <f t="shared" si="130"/>
        <v>0</v>
      </c>
      <c r="H188" s="259">
        <f t="shared" si="130"/>
        <v>0</v>
      </c>
      <c r="I188" s="259">
        <f t="shared" si="130"/>
        <v>0</v>
      </c>
      <c r="J188" s="259">
        <f t="shared" si="130"/>
        <v>0</v>
      </c>
      <c r="K188" s="259">
        <f t="shared" si="130"/>
        <v>0</v>
      </c>
      <c r="L188" s="259">
        <f t="shared" si="130"/>
        <v>0</v>
      </c>
      <c r="M188" s="259">
        <f t="shared" si="130"/>
        <v>0</v>
      </c>
      <c r="N188" s="259">
        <f t="shared" si="130"/>
        <v>0</v>
      </c>
      <c r="O188" s="259">
        <f t="shared" si="130"/>
        <v>0</v>
      </c>
      <c r="P188" s="259">
        <f t="shared" si="130"/>
        <v>0</v>
      </c>
      <c r="Q188" s="259">
        <f t="shared" si="130"/>
        <v>0</v>
      </c>
      <c r="R188" s="259">
        <f t="shared" si="130"/>
        <v>0</v>
      </c>
      <c r="S188" s="259">
        <f t="shared" si="130"/>
        <v>0</v>
      </c>
      <c r="T188" s="259">
        <f t="shared" si="130"/>
        <v>0</v>
      </c>
      <c r="U188" s="259">
        <f t="shared" si="130"/>
        <v>0</v>
      </c>
      <c r="V188" s="259">
        <f t="shared" si="130"/>
        <v>0</v>
      </c>
      <c r="W188" s="259">
        <f t="shared" si="130"/>
        <v>0</v>
      </c>
      <c r="X188" s="259">
        <f t="shared" si="130"/>
        <v>0</v>
      </c>
      <c r="Y188" s="259">
        <f t="shared" si="130"/>
        <v>0</v>
      </c>
      <c r="Z188" s="259">
        <f t="shared" si="130"/>
        <v>0</v>
      </c>
      <c r="AA188" s="259">
        <f t="shared" si="130"/>
        <v>0</v>
      </c>
      <c r="AB188" s="259">
        <f t="shared" si="130"/>
        <v>0</v>
      </c>
      <c r="AC188" s="259">
        <f t="shared" si="130"/>
        <v>0</v>
      </c>
      <c r="AD188" s="259">
        <f t="shared" si="130"/>
        <v>0</v>
      </c>
      <c r="AE188" s="259">
        <f t="shared" si="130"/>
        <v>0</v>
      </c>
      <c r="AF188" s="259">
        <f t="shared" si="130"/>
        <v>0</v>
      </c>
      <c r="AG188" s="259">
        <f t="shared" si="130"/>
        <v>0</v>
      </c>
      <c r="AH188" s="259">
        <f t="shared" si="130"/>
        <v>0</v>
      </c>
      <c r="AI188" s="259">
        <f t="shared" si="130"/>
        <v>0</v>
      </c>
      <c r="AJ188" s="259">
        <f t="shared" si="130"/>
        <v>0</v>
      </c>
      <c r="AK188" s="131">
        <f>SUM(F188:AJ188)</f>
        <v>0</v>
      </c>
      <c r="AL188" s="32"/>
      <c r="AM188" s="32"/>
      <c r="AN188" s="70"/>
      <c r="AO188" s="227">
        <v>0</v>
      </c>
      <c r="AP188" s="42">
        <f t="shared" si="125"/>
        <v>0</v>
      </c>
      <c r="AQ188" s="21" t="str">
        <f t="shared" si="96"/>
        <v>解体</v>
      </c>
      <c r="AR188" s="51">
        <f t="shared" si="94"/>
        <v>0</v>
      </c>
      <c r="AT188" s="246" t="s">
        <v>60</v>
      </c>
      <c r="AU188" s="60"/>
      <c r="AV188" s="60"/>
      <c r="AW188" s="60"/>
      <c r="AX188" s="60"/>
    </row>
    <row r="189" spans="1:56" ht="18.75" hidden="1" customHeight="1">
      <c r="A189" s="9">
        <v>1</v>
      </c>
      <c r="B189" s="379"/>
      <c r="C189" s="153" t="s">
        <v>22</v>
      </c>
      <c r="D189" s="153"/>
      <c r="E189" s="68"/>
      <c r="F189" s="260">
        <f t="shared" ref="F189:AJ189" si="131">E189+F185-F188</f>
        <v>0</v>
      </c>
      <c r="G189" s="260">
        <f t="shared" si="131"/>
        <v>0</v>
      </c>
      <c r="H189" s="260">
        <f t="shared" si="131"/>
        <v>0</v>
      </c>
      <c r="I189" s="260">
        <f t="shared" si="131"/>
        <v>0</v>
      </c>
      <c r="J189" s="260">
        <f t="shared" si="131"/>
        <v>0</v>
      </c>
      <c r="K189" s="260">
        <f t="shared" si="131"/>
        <v>0</v>
      </c>
      <c r="L189" s="260">
        <f t="shared" si="131"/>
        <v>0</v>
      </c>
      <c r="M189" s="260">
        <f t="shared" si="131"/>
        <v>0</v>
      </c>
      <c r="N189" s="260">
        <f t="shared" si="131"/>
        <v>0</v>
      </c>
      <c r="O189" s="260">
        <f t="shared" si="131"/>
        <v>0</v>
      </c>
      <c r="P189" s="260">
        <f t="shared" si="131"/>
        <v>0</v>
      </c>
      <c r="Q189" s="260">
        <f t="shared" si="131"/>
        <v>0</v>
      </c>
      <c r="R189" s="260">
        <f t="shared" si="131"/>
        <v>0</v>
      </c>
      <c r="S189" s="260">
        <f t="shared" si="131"/>
        <v>0</v>
      </c>
      <c r="T189" s="260">
        <f t="shared" si="131"/>
        <v>0</v>
      </c>
      <c r="U189" s="260">
        <f t="shared" si="131"/>
        <v>0</v>
      </c>
      <c r="V189" s="260">
        <f t="shared" si="131"/>
        <v>0</v>
      </c>
      <c r="W189" s="260">
        <f t="shared" si="131"/>
        <v>0</v>
      </c>
      <c r="X189" s="260">
        <f t="shared" si="131"/>
        <v>0</v>
      </c>
      <c r="Y189" s="260">
        <f t="shared" si="131"/>
        <v>0</v>
      </c>
      <c r="Z189" s="260">
        <f t="shared" si="131"/>
        <v>0</v>
      </c>
      <c r="AA189" s="260">
        <f t="shared" si="131"/>
        <v>0</v>
      </c>
      <c r="AB189" s="260">
        <f t="shared" si="131"/>
        <v>0</v>
      </c>
      <c r="AC189" s="260">
        <f t="shared" si="131"/>
        <v>0</v>
      </c>
      <c r="AD189" s="260">
        <f t="shared" si="131"/>
        <v>0</v>
      </c>
      <c r="AE189" s="260">
        <f t="shared" si="131"/>
        <v>0</v>
      </c>
      <c r="AF189" s="260">
        <f t="shared" si="131"/>
        <v>0</v>
      </c>
      <c r="AG189" s="260">
        <f t="shared" si="131"/>
        <v>0</v>
      </c>
      <c r="AH189" s="260">
        <f t="shared" si="131"/>
        <v>0</v>
      </c>
      <c r="AI189" s="260">
        <f t="shared" si="131"/>
        <v>0</v>
      </c>
      <c r="AJ189" s="260">
        <f t="shared" si="131"/>
        <v>0</v>
      </c>
      <c r="AK189" s="132"/>
      <c r="AL189" s="32"/>
      <c r="AM189" s="32"/>
      <c r="AN189" s="70"/>
      <c r="AO189" s="227"/>
      <c r="AP189" s="42">
        <f t="shared" si="125"/>
        <v>0</v>
      </c>
      <c r="AQ189" s="22" t="str">
        <f t="shared" si="96"/>
        <v>解体在庫</v>
      </c>
      <c r="AR189" s="52">
        <f t="shared" si="94"/>
        <v>0</v>
      </c>
      <c r="AT189" s="246" t="s">
        <v>60</v>
      </c>
      <c r="AU189" s="60"/>
      <c r="AV189" s="60"/>
      <c r="AW189" s="60"/>
      <c r="AX189" s="60"/>
    </row>
    <row r="190" spans="1:56" ht="19.5" hidden="1" customHeight="1" thickBot="1">
      <c r="A190" s="9">
        <v>1</v>
      </c>
      <c r="B190" s="380"/>
      <c r="C190" s="138" t="s">
        <v>23</v>
      </c>
      <c r="D190" s="138"/>
      <c r="E190" s="215"/>
      <c r="F190" s="262">
        <f t="shared" ref="F190:AJ190" si="132">E190+F185-F186-F187</f>
        <v>0</v>
      </c>
      <c r="G190" s="262">
        <f t="shared" si="132"/>
        <v>0</v>
      </c>
      <c r="H190" s="262">
        <f t="shared" si="132"/>
        <v>0</v>
      </c>
      <c r="I190" s="262">
        <f t="shared" si="132"/>
        <v>0</v>
      </c>
      <c r="J190" s="262">
        <f t="shared" si="132"/>
        <v>0</v>
      </c>
      <c r="K190" s="262">
        <f t="shared" si="132"/>
        <v>0</v>
      </c>
      <c r="L190" s="262">
        <f t="shared" si="132"/>
        <v>0</v>
      </c>
      <c r="M190" s="262">
        <f t="shared" si="132"/>
        <v>0</v>
      </c>
      <c r="N190" s="262">
        <f t="shared" si="132"/>
        <v>0</v>
      </c>
      <c r="O190" s="262">
        <f t="shared" si="132"/>
        <v>0</v>
      </c>
      <c r="P190" s="262">
        <f t="shared" si="132"/>
        <v>0</v>
      </c>
      <c r="Q190" s="262">
        <f t="shared" si="132"/>
        <v>0</v>
      </c>
      <c r="R190" s="262">
        <f t="shared" si="132"/>
        <v>0</v>
      </c>
      <c r="S190" s="262">
        <f t="shared" si="132"/>
        <v>0</v>
      </c>
      <c r="T190" s="262">
        <f t="shared" si="132"/>
        <v>0</v>
      </c>
      <c r="U190" s="262">
        <f t="shared" si="132"/>
        <v>0</v>
      </c>
      <c r="V190" s="262">
        <f t="shared" si="132"/>
        <v>0</v>
      </c>
      <c r="W190" s="262">
        <f t="shared" si="132"/>
        <v>0</v>
      </c>
      <c r="X190" s="262">
        <f t="shared" si="132"/>
        <v>0</v>
      </c>
      <c r="Y190" s="262">
        <f t="shared" si="132"/>
        <v>0</v>
      </c>
      <c r="Z190" s="262">
        <f t="shared" si="132"/>
        <v>0</v>
      </c>
      <c r="AA190" s="262">
        <f t="shared" si="132"/>
        <v>0</v>
      </c>
      <c r="AB190" s="262">
        <f t="shared" si="132"/>
        <v>0</v>
      </c>
      <c r="AC190" s="262">
        <f t="shared" si="132"/>
        <v>0</v>
      </c>
      <c r="AD190" s="262">
        <f t="shared" si="132"/>
        <v>0</v>
      </c>
      <c r="AE190" s="262">
        <f t="shared" si="132"/>
        <v>0</v>
      </c>
      <c r="AF190" s="262">
        <f t="shared" si="132"/>
        <v>0</v>
      </c>
      <c r="AG190" s="262">
        <f t="shared" si="132"/>
        <v>0</v>
      </c>
      <c r="AH190" s="262">
        <f t="shared" si="132"/>
        <v>0</v>
      </c>
      <c r="AI190" s="262">
        <f t="shared" si="132"/>
        <v>0</v>
      </c>
      <c r="AJ190" s="262">
        <f t="shared" si="132"/>
        <v>0</v>
      </c>
      <c r="AK190" s="222">
        <f>AJ190</f>
        <v>0</v>
      </c>
      <c r="AL190" s="33"/>
      <c r="AM190" s="33"/>
      <c r="AN190" s="488">
        <f>AK190-AL186</f>
        <v>0</v>
      </c>
      <c r="AO190" s="227">
        <v>93</v>
      </c>
      <c r="AP190" s="53">
        <f t="shared" si="125"/>
        <v>0</v>
      </c>
      <c r="AQ190" s="24" t="str">
        <f t="shared" si="96"/>
        <v>完成品在庫</v>
      </c>
      <c r="AR190" s="54">
        <f t="shared" si="94"/>
        <v>0</v>
      </c>
      <c r="AT190" s="246" t="s">
        <v>60</v>
      </c>
      <c r="AU190" s="60"/>
      <c r="AV190" s="60"/>
      <c r="AW190" s="60"/>
      <c r="AX190" s="60"/>
      <c r="BD190" s="250">
        <f>MIN(F190:AJ190)</f>
        <v>0</v>
      </c>
    </row>
    <row r="191" spans="1:56" ht="19.5" hidden="1" customHeight="1">
      <c r="A191" s="9">
        <v>1</v>
      </c>
      <c r="B191" s="325"/>
      <c r="C191" s="99" t="s">
        <v>12</v>
      </c>
      <c r="D191" s="99"/>
      <c r="E191" s="89"/>
      <c r="F191" s="266"/>
      <c r="G191" s="266"/>
      <c r="H191" s="266"/>
      <c r="I191" s="266"/>
      <c r="J191" s="266"/>
      <c r="K191" s="266"/>
      <c r="L191" s="266"/>
      <c r="M191" s="266"/>
      <c r="N191" s="266"/>
      <c r="O191" s="266"/>
      <c r="P191" s="266"/>
      <c r="Q191" s="266"/>
      <c r="R191" s="266"/>
      <c r="S191" s="266"/>
      <c r="T191" s="266"/>
      <c r="U191" s="266"/>
      <c r="V191" s="266"/>
      <c r="W191" s="266"/>
      <c r="X191" s="266"/>
      <c r="Y191" s="266"/>
      <c r="Z191" s="266"/>
      <c r="AA191" s="266"/>
      <c r="AB191" s="266"/>
      <c r="AC191" s="266"/>
      <c r="AD191" s="266"/>
      <c r="AE191" s="266"/>
      <c r="AF191" s="266"/>
      <c r="AG191" s="266"/>
      <c r="AH191" s="266"/>
      <c r="AI191" s="266"/>
      <c r="AJ191" s="266"/>
      <c r="AK191" s="100">
        <f>SUM(F191:AJ191)</f>
        <v>0</v>
      </c>
      <c r="AL191" s="96">
        <f>ROUNDUP(AL198/0.92,0)</f>
        <v>0</v>
      </c>
      <c r="AM191" s="96">
        <f>ROUNDUP(AM198/0.92,0)</f>
        <v>0</v>
      </c>
      <c r="AN191" s="70"/>
      <c r="AO191" s="227">
        <v>0</v>
      </c>
      <c r="AP191" s="40">
        <f>B191</f>
        <v>0</v>
      </c>
      <c r="AQ191" s="29" t="str">
        <f t="shared" si="96"/>
        <v>素材納入計画</v>
      </c>
      <c r="AR191" s="41">
        <f t="shared" si="94"/>
        <v>0</v>
      </c>
      <c r="AT191" s="247" t="s">
        <v>59</v>
      </c>
      <c r="AU191" s="60"/>
      <c r="AV191" s="60"/>
      <c r="AW191" s="60"/>
      <c r="AX191" s="60"/>
    </row>
    <row r="192" spans="1:56" ht="19.5" hidden="1" customHeight="1">
      <c r="A192" s="9">
        <v>1</v>
      </c>
      <c r="B192" s="326"/>
      <c r="C192" s="145" t="s">
        <v>125</v>
      </c>
      <c r="D192" s="154"/>
      <c r="E192" s="35"/>
      <c r="F192" s="256">
        <f t="shared" ref="F192:AJ192" si="133">E192+F191-F193</f>
        <v>0</v>
      </c>
      <c r="G192" s="256">
        <f t="shared" si="133"/>
        <v>0</v>
      </c>
      <c r="H192" s="256">
        <f t="shared" si="133"/>
        <v>0</v>
      </c>
      <c r="I192" s="256">
        <f t="shared" si="133"/>
        <v>0</v>
      </c>
      <c r="J192" s="256">
        <f t="shared" si="133"/>
        <v>0</v>
      </c>
      <c r="K192" s="256">
        <f t="shared" si="133"/>
        <v>0</v>
      </c>
      <c r="L192" s="256">
        <f t="shared" si="133"/>
        <v>0</v>
      </c>
      <c r="M192" s="256">
        <f t="shared" si="133"/>
        <v>0</v>
      </c>
      <c r="N192" s="256">
        <f t="shared" si="133"/>
        <v>0</v>
      </c>
      <c r="O192" s="256">
        <f t="shared" si="133"/>
        <v>0</v>
      </c>
      <c r="P192" s="256">
        <f t="shared" si="133"/>
        <v>0</v>
      </c>
      <c r="Q192" s="256">
        <f t="shared" si="133"/>
        <v>0</v>
      </c>
      <c r="R192" s="256">
        <f t="shared" si="133"/>
        <v>0</v>
      </c>
      <c r="S192" s="256">
        <f t="shared" si="133"/>
        <v>0</v>
      </c>
      <c r="T192" s="256">
        <f t="shared" si="133"/>
        <v>0</v>
      </c>
      <c r="U192" s="256">
        <f t="shared" si="133"/>
        <v>0</v>
      </c>
      <c r="V192" s="256">
        <f t="shared" si="133"/>
        <v>0</v>
      </c>
      <c r="W192" s="256">
        <f t="shared" si="133"/>
        <v>0</v>
      </c>
      <c r="X192" s="256">
        <f t="shared" si="133"/>
        <v>0</v>
      </c>
      <c r="Y192" s="256">
        <f t="shared" si="133"/>
        <v>0</v>
      </c>
      <c r="Z192" s="256">
        <f t="shared" si="133"/>
        <v>0</v>
      </c>
      <c r="AA192" s="256">
        <f t="shared" si="133"/>
        <v>0</v>
      </c>
      <c r="AB192" s="256">
        <f t="shared" si="133"/>
        <v>0</v>
      </c>
      <c r="AC192" s="256">
        <f t="shared" si="133"/>
        <v>0</v>
      </c>
      <c r="AD192" s="256">
        <f t="shared" si="133"/>
        <v>0</v>
      </c>
      <c r="AE192" s="256">
        <f t="shared" si="133"/>
        <v>0</v>
      </c>
      <c r="AF192" s="256">
        <f t="shared" si="133"/>
        <v>0</v>
      </c>
      <c r="AG192" s="256">
        <f t="shared" si="133"/>
        <v>0</v>
      </c>
      <c r="AH192" s="256">
        <f t="shared" si="133"/>
        <v>0</v>
      </c>
      <c r="AI192" s="256">
        <f t="shared" si="133"/>
        <v>0</v>
      </c>
      <c r="AJ192" s="256">
        <f t="shared" si="133"/>
        <v>0</v>
      </c>
      <c r="AK192" s="169">
        <f>AJ192</f>
        <v>0</v>
      </c>
      <c r="AL192" s="32"/>
      <c r="AM192" s="32"/>
      <c r="AN192" s="70"/>
      <c r="AO192" s="227">
        <v>0</v>
      </c>
      <c r="AP192" s="42">
        <f t="shared" ref="AP192:AP203" si="134">AP191</f>
        <v>0</v>
      </c>
      <c r="AQ192" s="14" t="str">
        <f t="shared" si="96"/>
        <v>素材在庫計画</v>
      </c>
      <c r="AR192" s="43">
        <f t="shared" si="94"/>
        <v>0</v>
      </c>
      <c r="AT192" s="246" t="s">
        <v>60</v>
      </c>
      <c r="AU192" s="60"/>
      <c r="AV192" s="60"/>
      <c r="AW192" s="60"/>
      <c r="AX192" s="60"/>
    </row>
    <row r="193" spans="1:56" ht="18.75" hidden="1" customHeight="1">
      <c r="A193" s="9">
        <v>1</v>
      </c>
      <c r="B193" s="327"/>
      <c r="C193" s="135" t="s">
        <v>14</v>
      </c>
      <c r="D193" s="135"/>
      <c r="E193" s="90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  <c r="AD193" s="255"/>
      <c r="AE193" s="255"/>
      <c r="AF193" s="255"/>
      <c r="AG193" s="255"/>
      <c r="AH193" s="255"/>
      <c r="AI193" s="255"/>
      <c r="AJ193" s="255"/>
      <c r="AK193" s="117">
        <f>SUM(E193:AJ193)</f>
        <v>0</v>
      </c>
      <c r="AL193" s="123"/>
      <c r="AM193" s="123"/>
      <c r="AN193" s="70"/>
      <c r="AO193" s="227">
        <v>0</v>
      </c>
      <c r="AP193" s="42">
        <f t="shared" si="134"/>
        <v>0</v>
      </c>
      <c r="AQ193" s="16" t="str">
        <f t="shared" si="96"/>
        <v>圧検加工計画</v>
      </c>
      <c r="AR193" s="44">
        <f t="shared" si="94"/>
        <v>0</v>
      </c>
      <c r="AT193" s="248" t="s">
        <v>61</v>
      </c>
      <c r="AU193" s="60"/>
      <c r="AV193" s="60"/>
      <c r="AW193" s="60"/>
      <c r="AX193" s="60"/>
    </row>
    <row r="194" spans="1:56" ht="18.75" hidden="1" customHeight="1">
      <c r="A194" s="9">
        <v>0</v>
      </c>
      <c r="B194" s="378"/>
      <c r="C194" s="146" t="s">
        <v>15</v>
      </c>
      <c r="D194" s="147">
        <v>0.08</v>
      </c>
      <c r="E194" s="80"/>
      <c r="F194" s="257"/>
      <c r="G194" s="257"/>
      <c r="H194" s="257"/>
      <c r="I194" s="257"/>
      <c r="J194" s="257"/>
      <c r="K194" s="257"/>
      <c r="L194" s="257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  <c r="W194" s="257"/>
      <c r="X194" s="257"/>
      <c r="Y194" s="257"/>
      <c r="Z194" s="257"/>
      <c r="AA194" s="257"/>
      <c r="AB194" s="257"/>
      <c r="AC194" s="257"/>
      <c r="AD194" s="257"/>
      <c r="AE194" s="257"/>
      <c r="AF194" s="257"/>
      <c r="AG194" s="257"/>
      <c r="AH194" s="257"/>
      <c r="AI194" s="257"/>
      <c r="AJ194" s="257"/>
      <c r="AK194" s="128">
        <f>SUM(F194:AJ194)</f>
        <v>0</v>
      </c>
      <c r="AL194" s="32"/>
      <c r="AM194" s="32"/>
      <c r="AN194" s="70"/>
      <c r="AO194" s="227">
        <v>0</v>
      </c>
      <c r="AP194" s="42">
        <f t="shared" si="134"/>
        <v>0</v>
      </c>
      <c r="AQ194" s="17" t="str">
        <f t="shared" si="96"/>
        <v>一次漏れ数</v>
      </c>
      <c r="AR194" s="45">
        <f t="shared" si="94"/>
        <v>0</v>
      </c>
      <c r="AT194" s="246" t="s">
        <v>60</v>
      </c>
      <c r="AU194" s="60"/>
      <c r="AV194" s="60"/>
      <c r="AW194" s="60"/>
      <c r="AX194" s="60"/>
    </row>
    <row r="195" spans="1:56" ht="18.75" hidden="1" customHeight="1">
      <c r="A195" s="9">
        <v>0</v>
      </c>
      <c r="B195" s="378"/>
      <c r="C195" s="148" t="s">
        <v>16</v>
      </c>
      <c r="D195" s="149"/>
      <c r="E195" s="66"/>
      <c r="F195" s="255">
        <f t="shared" ref="F195:AJ195" si="135">E195+F194-F196</f>
        <v>0</v>
      </c>
      <c r="G195" s="255">
        <f t="shared" si="135"/>
        <v>0</v>
      </c>
      <c r="H195" s="255">
        <f t="shared" si="135"/>
        <v>0</v>
      </c>
      <c r="I195" s="255">
        <f t="shared" si="135"/>
        <v>0</v>
      </c>
      <c r="J195" s="255">
        <f t="shared" si="135"/>
        <v>0</v>
      </c>
      <c r="K195" s="255">
        <f t="shared" si="135"/>
        <v>0</v>
      </c>
      <c r="L195" s="255">
        <f t="shared" si="135"/>
        <v>0</v>
      </c>
      <c r="M195" s="255">
        <f t="shared" si="135"/>
        <v>0</v>
      </c>
      <c r="N195" s="255">
        <f t="shared" si="135"/>
        <v>0</v>
      </c>
      <c r="O195" s="255">
        <f t="shared" si="135"/>
        <v>0</v>
      </c>
      <c r="P195" s="255">
        <f t="shared" si="135"/>
        <v>0</v>
      </c>
      <c r="Q195" s="255">
        <f t="shared" si="135"/>
        <v>0</v>
      </c>
      <c r="R195" s="255">
        <f t="shared" si="135"/>
        <v>0</v>
      </c>
      <c r="S195" s="255">
        <f t="shared" si="135"/>
        <v>0</v>
      </c>
      <c r="T195" s="255">
        <f t="shared" si="135"/>
        <v>0</v>
      </c>
      <c r="U195" s="255">
        <f t="shared" si="135"/>
        <v>0</v>
      </c>
      <c r="V195" s="255">
        <f t="shared" si="135"/>
        <v>0</v>
      </c>
      <c r="W195" s="255">
        <f t="shared" si="135"/>
        <v>0</v>
      </c>
      <c r="X195" s="255">
        <f t="shared" si="135"/>
        <v>0</v>
      </c>
      <c r="Y195" s="255">
        <f t="shared" si="135"/>
        <v>0</v>
      </c>
      <c r="Z195" s="255">
        <f t="shared" si="135"/>
        <v>0</v>
      </c>
      <c r="AA195" s="255">
        <f t="shared" si="135"/>
        <v>0</v>
      </c>
      <c r="AB195" s="255">
        <f t="shared" si="135"/>
        <v>0</v>
      </c>
      <c r="AC195" s="255">
        <f t="shared" si="135"/>
        <v>0</v>
      </c>
      <c r="AD195" s="255">
        <f t="shared" si="135"/>
        <v>0</v>
      </c>
      <c r="AE195" s="255">
        <f t="shared" si="135"/>
        <v>0</v>
      </c>
      <c r="AF195" s="255">
        <f t="shared" si="135"/>
        <v>0</v>
      </c>
      <c r="AG195" s="255">
        <f t="shared" si="135"/>
        <v>0</v>
      </c>
      <c r="AH195" s="255">
        <f t="shared" si="135"/>
        <v>0</v>
      </c>
      <c r="AI195" s="255">
        <f t="shared" si="135"/>
        <v>0</v>
      </c>
      <c r="AJ195" s="255">
        <f t="shared" si="135"/>
        <v>0</v>
      </c>
      <c r="AK195" s="129">
        <f>AJ195</f>
        <v>0</v>
      </c>
      <c r="AL195" s="32"/>
      <c r="AM195" s="32"/>
      <c r="AN195" s="70"/>
      <c r="AO195" s="227">
        <v>0</v>
      </c>
      <c r="AP195" s="42">
        <f t="shared" si="134"/>
        <v>0</v>
      </c>
      <c r="AQ195" s="18" t="str">
        <f t="shared" si="96"/>
        <v>一次漏れ在庫</v>
      </c>
      <c r="AR195" s="46">
        <f t="shared" si="94"/>
        <v>0</v>
      </c>
      <c r="AT195" s="246" t="s">
        <v>60</v>
      </c>
      <c r="AU195" s="60"/>
      <c r="AV195" s="60"/>
      <c r="AW195" s="60"/>
      <c r="AX195" s="60"/>
    </row>
    <row r="196" spans="1:56" ht="18.75" hidden="1" customHeight="1">
      <c r="A196" s="9">
        <v>0</v>
      </c>
      <c r="B196" s="378"/>
      <c r="C196" s="148" t="s">
        <v>17</v>
      </c>
      <c r="D196" s="149"/>
      <c r="E196" s="80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  <c r="AD196" s="255"/>
      <c r="AE196" s="255"/>
      <c r="AF196" s="255"/>
      <c r="AG196" s="255"/>
      <c r="AH196" s="255"/>
      <c r="AI196" s="255"/>
      <c r="AJ196" s="255"/>
      <c r="AK196" s="129">
        <f>SUM(F196:AJ196)</f>
        <v>0</v>
      </c>
      <c r="AL196" s="32"/>
      <c r="AM196" s="32"/>
      <c r="AN196" s="70"/>
      <c r="AO196" s="227">
        <v>0</v>
      </c>
      <c r="AP196" s="42">
        <f t="shared" si="134"/>
        <v>0</v>
      </c>
      <c r="AQ196" s="18" t="str">
        <f t="shared" si="96"/>
        <v>二次圧検計画</v>
      </c>
      <c r="AR196" s="46">
        <f t="shared" si="94"/>
        <v>0</v>
      </c>
      <c r="AT196" s="246" t="s">
        <v>60</v>
      </c>
      <c r="AU196" s="60"/>
      <c r="AV196" s="60"/>
      <c r="AW196" s="60"/>
      <c r="AX196" s="60"/>
    </row>
    <row r="197" spans="1:56" ht="18.75" hidden="1" customHeight="1">
      <c r="A197" s="9">
        <v>0</v>
      </c>
      <c r="B197" s="378"/>
      <c r="C197" s="150" t="s">
        <v>18</v>
      </c>
      <c r="D197" s="151">
        <v>0.5</v>
      </c>
      <c r="E197" s="81"/>
      <c r="F197" s="258">
        <f t="shared" ref="F197:AJ197" si="136">ROUND(F196*$D197,0)</f>
        <v>0</v>
      </c>
      <c r="G197" s="258">
        <f t="shared" si="136"/>
        <v>0</v>
      </c>
      <c r="H197" s="258">
        <f t="shared" si="136"/>
        <v>0</v>
      </c>
      <c r="I197" s="258">
        <f t="shared" si="136"/>
        <v>0</v>
      </c>
      <c r="J197" s="258">
        <f t="shared" si="136"/>
        <v>0</v>
      </c>
      <c r="K197" s="258">
        <f t="shared" si="136"/>
        <v>0</v>
      </c>
      <c r="L197" s="258">
        <f t="shared" si="136"/>
        <v>0</v>
      </c>
      <c r="M197" s="258">
        <f t="shared" si="136"/>
        <v>0</v>
      </c>
      <c r="N197" s="258">
        <f t="shared" si="136"/>
        <v>0</v>
      </c>
      <c r="O197" s="258">
        <f t="shared" si="136"/>
        <v>0</v>
      </c>
      <c r="P197" s="258">
        <f t="shared" si="136"/>
        <v>0</v>
      </c>
      <c r="Q197" s="258">
        <f t="shared" si="136"/>
        <v>0</v>
      </c>
      <c r="R197" s="258">
        <f t="shared" si="136"/>
        <v>0</v>
      </c>
      <c r="S197" s="258">
        <f t="shared" si="136"/>
        <v>0</v>
      </c>
      <c r="T197" s="258">
        <f t="shared" si="136"/>
        <v>0</v>
      </c>
      <c r="U197" s="258">
        <f t="shared" si="136"/>
        <v>0</v>
      </c>
      <c r="V197" s="258">
        <f t="shared" si="136"/>
        <v>0</v>
      </c>
      <c r="W197" s="258">
        <f t="shared" si="136"/>
        <v>0</v>
      </c>
      <c r="X197" s="258">
        <f t="shared" si="136"/>
        <v>0</v>
      </c>
      <c r="Y197" s="258">
        <f t="shared" si="136"/>
        <v>0</v>
      </c>
      <c r="Z197" s="258">
        <f t="shared" si="136"/>
        <v>0</v>
      </c>
      <c r="AA197" s="258">
        <f t="shared" si="136"/>
        <v>0</v>
      </c>
      <c r="AB197" s="258">
        <f t="shared" si="136"/>
        <v>0</v>
      </c>
      <c r="AC197" s="258">
        <f t="shared" si="136"/>
        <v>0</v>
      </c>
      <c r="AD197" s="258">
        <f t="shared" si="136"/>
        <v>0</v>
      </c>
      <c r="AE197" s="258">
        <f t="shared" si="136"/>
        <v>0</v>
      </c>
      <c r="AF197" s="258">
        <f t="shared" si="136"/>
        <v>0</v>
      </c>
      <c r="AG197" s="258">
        <f t="shared" si="136"/>
        <v>0</v>
      </c>
      <c r="AH197" s="258">
        <f t="shared" si="136"/>
        <v>0</v>
      </c>
      <c r="AI197" s="258">
        <f t="shared" si="136"/>
        <v>0</v>
      </c>
      <c r="AJ197" s="258">
        <f t="shared" si="136"/>
        <v>0</v>
      </c>
      <c r="AK197" s="130">
        <f>SUM(F197:AJ197)</f>
        <v>0</v>
      </c>
      <c r="AL197" s="32"/>
      <c r="AM197" s="32"/>
      <c r="AN197" s="70"/>
      <c r="AO197" s="227">
        <v>0</v>
      </c>
      <c r="AP197" s="42">
        <f t="shared" si="134"/>
        <v>0</v>
      </c>
      <c r="AQ197" s="14" t="str">
        <f t="shared" si="96"/>
        <v>二次漏れ数（廃却）</v>
      </c>
      <c r="AR197" s="47">
        <f t="shared" si="94"/>
        <v>0</v>
      </c>
      <c r="AT197" s="246" t="s">
        <v>60</v>
      </c>
      <c r="AU197" s="60"/>
      <c r="AV197" s="60"/>
      <c r="AW197" s="60"/>
      <c r="AX197" s="60"/>
    </row>
    <row r="198" spans="1:56" ht="18.75" hidden="1" customHeight="1">
      <c r="A198" s="9">
        <v>1</v>
      </c>
      <c r="B198" s="327"/>
      <c r="C198" s="135" t="s">
        <v>19</v>
      </c>
      <c r="D198" s="136">
        <f>1-D194</f>
        <v>0.92</v>
      </c>
      <c r="E198" s="90"/>
      <c r="F198" s="255">
        <f t="shared" ref="F198:AJ198" si="137">(F193-F194)+(F196-F197)</f>
        <v>0</v>
      </c>
      <c r="G198" s="255">
        <f t="shared" si="137"/>
        <v>0</v>
      </c>
      <c r="H198" s="255">
        <f t="shared" si="137"/>
        <v>0</v>
      </c>
      <c r="I198" s="255">
        <f t="shared" si="137"/>
        <v>0</v>
      </c>
      <c r="J198" s="255">
        <f t="shared" si="137"/>
        <v>0</v>
      </c>
      <c r="K198" s="255">
        <f t="shared" si="137"/>
        <v>0</v>
      </c>
      <c r="L198" s="255">
        <f t="shared" si="137"/>
        <v>0</v>
      </c>
      <c r="M198" s="255">
        <f t="shared" si="137"/>
        <v>0</v>
      </c>
      <c r="N198" s="255">
        <f t="shared" si="137"/>
        <v>0</v>
      </c>
      <c r="O198" s="255">
        <f t="shared" si="137"/>
        <v>0</v>
      </c>
      <c r="P198" s="255">
        <f t="shared" si="137"/>
        <v>0</v>
      </c>
      <c r="Q198" s="255">
        <f t="shared" si="137"/>
        <v>0</v>
      </c>
      <c r="R198" s="255">
        <f t="shared" si="137"/>
        <v>0</v>
      </c>
      <c r="S198" s="255">
        <f t="shared" si="137"/>
        <v>0</v>
      </c>
      <c r="T198" s="255">
        <f t="shared" si="137"/>
        <v>0</v>
      </c>
      <c r="U198" s="255">
        <f t="shared" si="137"/>
        <v>0</v>
      </c>
      <c r="V198" s="255">
        <f t="shared" si="137"/>
        <v>0</v>
      </c>
      <c r="W198" s="255">
        <f t="shared" si="137"/>
        <v>0</v>
      </c>
      <c r="X198" s="255">
        <f t="shared" si="137"/>
        <v>0</v>
      </c>
      <c r="Y198" s="255">
        <f t="shared" si="137"/>
        <v>0</v>
      </c>
      <c r="Z198" s="255">
        <f t="shared" si="137"/>
        <v>0</v>
      </c>
      <c r="AA198" s="255">
        <f t="shared" si="137"/>
        <v>0</v>
      </c>
      <c r="AB198" s="255">
        <f t="shared" si="137"/>
        <v>0</v>
      </c>
      <c r="AC198" s="255">
        <f t="shared" si="137"/>
        <v>0</v>
      </c>
      <c r="AD198" s="255">
        <f t="shared" si="137"/>
        <v>0</v>
      </c>
      <c r="AE198" s="255">
        <f t="shared" si="137"/>
        <v>0</v>
      </c>
      <c r="AF198" s="255">
        <f t="shared" si="137"/>
        <v>0</v>
      </c>
      <c r="AG198" s="255">
        <f t="shared" si="137"/>
        <v>0</v>
      </c>
      <c r="AH198" s="255">
        <f t="shared" si="137"/>
        <v>0</v>
      </c>
      <c r="AI198" s="255">
        <f t="shared" si="137"/>
        <v>0</v>
      </c>
      <c r="AJ198" s="255">
        <f t="shared" si="137"/>
        <v>0</v>
      </c>
      <c r="AK198" s="117">
        <f>SUM(E198:AJ198)</f>
        <v>0</v>
      </c>
      <c r="AL198" s="82">
        <f>ROUNDUP(AY198*1.2,0)</f>
        <v>0</v>
      </c>
      <c r="AM198" s="82">
        <f>ROUNDUP(AZ198*1.2,0)</f>
        <v>0</v>
      </c>
      <c r="AN198" s="70"/>
      <c r="AO198" s="227">
        <v>0</v>
      </c>
      <c r="AP198" s="42">
        <f t="shared" si="134"/>
        <v>0</v>
      </c>
      <c r="AQ198" s="11" t="str">
        <f t="shared" si="96"/>
        <v>Ｌ３加工計画</v>
      </c>
      <c r="AR198" s="48">
        <f t="shared" si="94"/>
        <v>0</v>
      </c>
      <c r="AT198" s="248" t="s">
        <v>61</v>
      </c>
      <c r="AU198" s="60"/>
      <c r="AV198" s="60"/>
      <c r="AW198" s="60"/>
      <c r="AX198" s="60"/>
      <c r="AY198" s="12">
        <f>AY368</f>
        <v>0</v>
      </c>
      <c r="AZ198" s="12">
        <f>AZ368</f>
        <v>0</v>
      </c>
    </row>
    <row r="199" spans="1:56" ht="18.75" hidden="1" customHeight="1">
      <c r="A199" s="9">
        <v>1</v>
      </c>
      <c r="B199" s="325"/>
      <c r="C199" s="109" t="s">
        <v>48</v>
      </c>
      <c r="D199" s="109"/>
      <c r="E199" s="7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257"/>
      <c r="AK199" s="104">
        <f>SUM(F199:AJ199)</f>
        <v>0</v>
      </c>
      <c r="AL199" s="112"/>
      <c r="AM199" s="112"/>
      <c r="AN199" s="70"/>
      <c r="AO199" s="227">
        <v>32</v>
      </c>
      <c r="AP199" s="42">
        <f t="shared" si="134"/>
        <v>0</v>
      </c>
      <c r="AQ199" s="19" t="str">
        <f t="shared" si="96"/>
        <v>組立計画</v>
      </c>
      <c r="AR199" s="49">
        <f t="shared" si="94"/>
        <v>0</v>
      </c>
      <c r="AT199" s="63" t="s">
        <v>62</v>
      </c>
      <c r="AU199" s="60"/>
      <c r="AV199" s="60"/>
      <c r="AW199" s="60"/>
      <c r="AX199" s="60"/>
    </row>
    <row r="200" spans="1:56" ht="18.75" hidden="1" customHeight="1">
      <c r="A200" s="9">
        <v>1</v>
      </c>
      <c r="B200" s="325"/>
      <c r="C200" s="111" t="s">
        <v>66</v>
      </c>
      <c r="D200" s="111"/>
      <c r="E200" s="74"/>
      <c r="F200" s="267"/>
      <c r="G200" s="267"/>
      <c r="H200" s="267"/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  <c r="AA200" s="267"/>
      <c r="AB200" s="267"/>
      <c r="AC200" s="267"/>
      <c r="AD200" s="267"/>
      <c r="AE200" s="267"/>
      <c r="AF200" s="267"/>
      <c r="AG200" s="267"/>
      <c r="AH200" s="267"/>
      <c r="AI200" s="267"/>
      <c r="AJ200" s="267"/>
      <c r="AK200" s="107">
        <f>SUM(F200:AJ200)</f>
        <v>0</v>
      </c>
      <c r="AL200" s="75"/>
      <c r="AM200" s="75"/>
      <c r="AN200" s="70"/>
      <c r="AO200" s="227">
        <v>0</v>
      </c>
      <c r="AP200" s="42">
        <f t="shared" si="134"/>
        <v>0</v>
      </c>
      <c r="AQ200" s="20" t="str">
        <f t="shared" si="96"/>
        <v>ＳＰ</v>
      </c>
      <c r="AR200" s="50">
        <f t="shared" si="94"/>
        <v>0</v>
      </c>
      <c r="AT200" s="63" t="s">
        <v>62</v>
      </c>
      <c r="AU200" s="60"/>
      <c r="AV200" s="60"/>
      <c r="AW200" s="60"/>
      <c r="AX200" s="60"/>
    </row>
    <row r="201" spans="1:56" ht="18.75" hidden="1" customHeight="1">
      <c r="A201" s="9">
        <v>1</v>
      </c>
      <c r="B201" s="326"/>
      <c r="C201" s="152" t="s">
        <v>21</v>
      </c>
      <c r="D201" s="152"/>
      <c r="E201" s="67"/>
      <c r="F201" s="259">
        <f t="shared" ref="F201:AJ201" si="138">SUBTOTAL(9,L199:L200)</f>
        <v>0</v>
      </c>
      <c r="G201" s="259">
        <f t="shared" si="138"/>
        <v>0</v>
      </c>
      <c r="H201" s="259">
        <f t="shared" si="138"/>
        <v>0</v>
      </c>
      <c r="I201" s="259">
        <f t="shared" si="138"/>
        <v>0</v>
      </c>
      <c r="J201" s="259">
        <f t="shared" si="138"/>
        <v>0</v>
      </c>
      <c r="K201" s="259">
        <f t="shared" si="138"/>
        <v>0</v>
      </c>
      <c r="L201" s="259">
        <f t="shared" si="138"/>
        <v>0</v>
      </c>
      <c r="M201" s="259">
        <f t="shared" si="138"/>
        <v>0</v>
      </c>
      <c r="N201" s="259">
        <f t="shared" si="138"/>
        <v>0</v>
      </c>
      <c r="O201" s="259">
        <f t="shared" si="138"/>
        <v>0</v>
      </c>
      <c r="P201" s="259">
        <f t="shared" si="138"/>
        <v>0</v>
      </c>
      <c r="Q201" s="259">
        <f t="shared" si="138"/>
        <v>0</v>
      </c>
      <c r="R201" s="259">
        <f t="shared" si="138"/>
        <v>0</v>
      </c>
      <c r="S201" s="259">
        <f t="shared" si="138"/>
        <v>0</v>
      </c>
      <c r="T201" s="259">
        <f t="shared" si="138"/>
        <v>0</v>
      </c>
      <c r="U201" s="259">
        <f t="shared" si="138"/>
        <v>0</v>
      </c>
      <c r="V201" s="259">
        <f t="shared" si="138"/>
        <v>0</v>
      </c>
      <c r="W201" s="259">
        <f t="shared" si="138"/>
        <v>0</v>
      </c>
      <c r="X201" s="259">
        <f t="shared" si="138"/>
        <v>0</v>
      </c>
      <c r="Y201" s="259">
        <f t="shared" si="138"/>
        <v>0</v>
      </c>
      <c r="Z201" s="259">
        <f t="shared" si="138"/>
        <v>0</v>
      </c>
      <c r="AA201" s="259">
        <f t="shared" si="138"/>
        <v>0</v>
      </c>
      <c r="AB201" s="259">
        <f t="shared" si="138"/>
        <v>0</v>
      </c>
      <c r="AC201" s="259">
        <f t="shared" si="138"/>
        <v>0</v>
      </c>
      <c r="AD201" s="259">
        <f t="shared" si="138"/>
        <v>0</v>
      </c>
      <c r="AE201" s="259">
        <f t="shared" si="138"/>
        <v>0</v>
      </c>
      <c r="AF201" s="259">
        <f t="shared" si="138"/>
        <v>0</v>
      </c>
      <c r="AG201" s="259">
        <f t="shared" si="138"/>
        <v>0</v>
      </c>
      <c r="AH201" s="259">
        <f t="shared" si="138"/>
        <v>0</v>
      </c>
      <c r="AI201" s="259">
        <f t="shared" si="138"/>
        <v>32</v>
      </c>
      <c r="AJ201" s="259">
        <f t="shared" si="138"/>
        <v>0</v>
      </c>
      <c r="AK201" s="131">
        <f>SUM(F201:AJ201)</f>
        <v>32</v>
      </c>
      <c r="AL201" s="32"/>
      <c r="AM201" s="32"/>
      <c r="AN201" s="70"/>
      <c r="AO201" s="227">
        <v>32</v>
      </c>
      <c r="AP201" s="42">
        <f t="shared" si="134"/>
        <v>0</v>
      </c>
      <c r="AQ201" s="21" t="str">
        <f t="shared" si="96"/>
        <v>解体</v>
      </c>
      <c r="AR201" s="51">
        <f t="shared" ref="AR201:AR264" si="139">AK201</f>
        <v>32</v>
      </c>
      <c r="AT201" s="246" t="s">
        <v>60</v>
      </c>
      <c r="AU201" s="60"/>
      <c r="AV201" s="60"/>
      <c r="AW201" s="60"/>
      <c r="AX201" s="60"/>
    </row>
    <row r="202" spans="1:56" ht="18.75" hidden="1" customHeight="1">
      <c r="A202" s="9">
        <v>1</v>
      </c>
      <c r="B202" s="379"/>
      <c r="C202" s="153" t="s">
        <v>22</v>
      </c>
      <c r="D202" s="153"/>
      <c r="E202" s="68"/>
      <c r="F202" s="260">
        <f t="shared" ref="F202:AJ202" si="140">E202+F198-F201</f>
        <v>0</v>
      </c>
      <c r="G202" s="260">
        <f t="shared" si="140"/>
        <v>0</v>
      </c>
      <c r="H202" s="260">
        <f t="shared" si="140"/>
        <v>0</v>
      </c>
      <c r="I202" s="260">
        <f t="shared" si="140"/>
        <v>0</v>
      </c>
      <c r="J202" s="260">
        <f t="shared" si="140"/>
        <v>0</v>
      </c>
      <c r="K202" s="260">
        <f t="shared" si="140"/>
        <v>0</v>
      </c>
      <c r="L202" s="260">
        <f t="shared" si="140"/>
        <v>0</v>
      </c>
      <c r="M202" s="260">
        <f t="shared" si="140"/>
        <v>0</v>
      </c>
      <c r="N202" s="260">
        <f t="shared" si="140"/>
        <v>0</v>
      </c>
      <c r="O202" s="260">
        <f t="shared" si="140"/>
        <v>0</v>
      </c>
      <c r="P202" s="260">
        <f t="shared" si="140"/>
        <v>0</v>
      </c>
      <c r="Q202" s="260">
        <f t="shared" si="140"/>
        <v>0</v>
      </c>
      <c r="R202" s="260">
        <f t="shared" si="140"/>
        <v>0</v>
      </c>
      <c r="S202" s="260">
        <f t="shared" si="140"/>
        <v>0</v>
      </c>
      <c r="T202" s="260">
        <f t="shared" si="140"/>
        <v>0</v>
      </c>
      <c r="U202" s="260">
        <f t="shared" si="140"/>
        <v>0</v>
      </c>
      <c r="V202" s="260">
        <f t="shared" si="140"/>
        <v>0</v>
      </c>
      <c r="W202" s="260">
        <f t="shared" si="140"/>
        <v>0</v>
      </c>
      <c r="X202" s="260">
        <f t="shared" si="140"/>
        <v>0</v>
      </c>
      <c r="Y202" s="260">
        <f t="shared" si="140"/>
        <v>0</v>
      </c>
      <c r="Z202" s="260">
        <f t="shared" si="140"/>
        <v>0</v>
      </c>
      <c r="AA202" s="260">
        <f t="shared" si="140"/>
        <v>0</v>
      </c>
      <c r="AB202" s="260">
        <f t="shared" si="140"/>
        <v>0</v>
      </c>
      <c r="AC202" s="260">
        <f t="shared" si="140"/>
        <v>0</v>
      </c>
      <c r="AD202" s="260">
        <f t="shared" si="140"/>
        <v>0</v>
      </c>
      <c r="AE202" s="260">
        <f t="shared" si="140"/>
        <v>0</v>
      </c>
      <c r="AF202" s="260">
        <f t="shared" si="140"/>
        <v>0</v>
      </c>
      <c r="AG202" s="260">
        <f t="shared" si="140"/>
        <v>0</v>
      </c>
      <c r="AH202" s="260">
        <f t="shared" si="140"/>
        <v>0</v>
      </c>
      <c r="AI202" s="260">
        <f t="shared" si="140"/>
        <v>-32</v>
      </c>
      <c r="AJ202" s="260">
        <f t="shared" si="140"/>
        <v>-32</v>
      </c>
      <c r="AK202" s="132"/>
      <c r="AL202" s="32"/>
      <c r="AM202" s="32"/>
      <c r="AN202" s="70"/>
      <c r="AO202" s="227"/>
      <c r="AP202" s="42">
        <f t="shared" si="134"/>
        <v>0</v>
      </c>
      <c r="AQ202" s="22" t="str">
        <f t="shared" ref="AQ202:AQ265" si="141">C202</f>
        <v>解体在庫</v>
      </c>
      <c r="AR202" s="52">
        <f t="shared" si="139"/>
        <v>0</v>
      </c>
      <c r="AT202" s="246" t="s">
        <v>60</v>
      </c>
      <c r="AU202" s="60"/>
      <c r="AV202" s="60"/>
      <c r="AW202" s="60"/>
      <c r="AX202" s="60"/>
    </row>
    <row r="203" spans="1:56" ht="19.5" hidden="1" customHeight="1" thickBot="1">
      <c r="A203" s="9">
        <v>1</v>
      </c>
      <c r="B203" s="379"/>
      <c r="C203" s="270" t="s">
        <v>23</v>
      </c>
      <c r="D203" s="270"/>
      <c r="E203" s="215"/>
      <c r="F203" s="261">
        <f t="shared" ref="F203:AJ203" si="142">E203+F198-F199-F200</f>
        <v>0</v>
      </c>
      <c r="G203" s="261">
        <f t="shared" si="142"/>
        <v>0</v>
      </c>
      <c r="H203" s="261">
        <f t="shared" si="142"/>
        <v>0</v>
      </c>
      <c r="I203" s="261">
        <f t="shared" si="142"/>
        <v>0</v>
      </c>
      <c r="J203" s="261">
        <f t="shared" si="142"/>
        <v>0</v>
      </c>
      <c r="K203" s="261">
        <f t="shared" si="142"/>
        <v>0</v>
      </c>
      <c r="L203" s="261">
        <f t="shared" si="142"/>
        <v>0</v>
      </c>
      <c r="M203" s="261">
        <f t="shared" si="142"/>
        <v>0</v>
      </c>
      <c r="N203" s="261">
        <f t="shared" si="142"/>
        <v>0</v>
      </c>
      <c r="O203" s="261">
        <f t="shared" si="142"/>
        <v>0</v>
      </c>
      <c r="P203" s="261">
        <f t="shared" si="142"/>
        <v>0</v>
      </c>
      <c r="Q203" s="261">
        <f t="shared" si="142"/>
        <v>0</v>
      </c>
      <c r="R203" s="261">
        <f t="shared" si="142"/>
        <v>0</v>
      </c>
      <c r="S203" s="261">
        <f t="shared" si="142"/>
        <v>0</v>
      </c>
      <c r="T203" s="261">
        <f t="shared" si="142"/>
        <v>0</v>
      </c>
      <c r="U203" s="261">
        <f t="shared" si="142"/>
        <v>0</v>
      </c>
      <c r="V203" s="261">
        <f t="shared" si="142"/>
        <v>0</v>
      </c>
      <c r="W203" s="261">
        <f t="shared" si="142"/>
        <v>0</v>
      </c>
      <c r="X203" s="261">
        <f t="shared" si="142"/>
        <v>0</v>
      </c>
      <c r="Y203" s="261">
        <f t="shared" si="142"/>
        <v>0</v>
      </c>
      <c r="Z203" s="261">
        <f t="shared" si="142"/>
        <v>0</v>
      </c>
      <c r="AA203" s="261">
        <f t="shared" si="142"/>
        <v>0</v>
      </c>
      <c r="AB203" s="261">
        <f t="shared" si="142"/>
        <v>0</v>
      </c>
      <c r="AC203" s="261">
        <f t="shared" si="142"/>
        <v>0</v>
      </c>
      <c r="AD203" s="261">
        <f t="shared" si="142"/>
        <v>0</v>
      </c>
      <c r="AE203" s="261">
        <f t="shared" si="142"/>
        <v>0</v>
      </c>
      <c r="AF203" s="261">
        <f t="shared" si="142"/>
        <v>0</v>
      </c>
      <c r="AG203" s="261">
        <f t="shared" si="142"/>
        <v>0</v>
      </c>
      <c r="AH203" s="261">
        <f t="shared" si="142"/>
        <v>0</v>
      </c>
      <c r="AI203" s="261">
        <f t="shared" si="142"/>
        <v>0</v>
      </c>
      <c r="AJ203" s="261">
        <f t="shared" si="142"/>
        <v>0</v>
      </c>
      <c r="AK203" s="221">
        <f>AJ203</f>
        <v>0</v>
      </c>
      <c r="AL203" s="32"/>
      <c r="AM203" s="32"/>
      <c r="AN203" s="488">
        <f>AK203-AL199</f>
        <v>0</v>
      </c>
      <c r="AO203" s="227">
        <v>80</v>
      </c>
      <c r="AP203" s="53">
        <f t="shared" si="134"/>
        <v>0</v>
      </c>
      <c r="AQ203" s="24" t="str">
        <f t="shared" si="141"/>
        <v>完成品在庫</v>
      </c>
      <c r="AR203" s="54">
        <f t="shared" si="139"/>
        <v>0</v>
      </c>
      <c r="AT203" s="246" t="s">
        <v>60</v>
      </c>
      <c r="AU203" s="60"/>
      <c r="AV203" s="60"/>
      <c r="AW203" s="60"/>
      <c r="AX203" s="60"/>
      <c r="BD203" s="250">
        <f>MIN(F203:AJ203)</f>
        <v>0</v>
      </c>
    </row>
    <row r="204" spans="1:56" ht="19.5" hidden="1" customHeight="1">
      <c r="A204" s="9">
        <v>1</v>
      </c>
      <c r="B204" s="385"/>
      <c r="C204" s="101" t="s">
        <v>12</v>
      </c>
      <c r="D204" s="101"/>
      <c r="E204" s="88"/>
      <c r="F204" s="263"/>
      <c r="G204" s="263"/>
      <c r="H204" s="263"/>
      <c r="I204" s="26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  <c r="AE204" s="263"/>
      <c r="AF204" s="263"/>
      <c r="AG204" s="263"/>
      <c r="AH204" s="263"/>
      <c r="AI204" s="263"/>
      <c r="AJ204" s="263"/>
      <c r="AK204" s="98">
        <f>SUM(F204:AJ204)</f>
        <v>0</v>
      </c>
      <c r="AL204" s="198">
        <f>ROUNDUP(AL211/0.92,0)</f>
        <v>0</v>
      </c>
      <c r="AM204" s="198">
        <f>ROUNDUP(AM211/0.92,0)</f>
        <v>0</v>
      </c>
      <c r="AN204" s="70"/>
      <c r="AO204" s="227">
        <v>48</v>
      </c>
      <c r="AP204" s="40">
        <f>B204</f>
        <v>0</v>
      </c>
      <c r="AQ204" s="29" t="str">
        <f t="shared" si="141"/>
        <v>素材納入計画</v>
      </c>
      <c r="AR204" s="41">
        <f t="shared" si="139"/>
        <v>0</v>
      </c>
      <c r="AT204" s="247" t="s">
        <v>59</v>
      </c>
      <c r="AU204" s="60"/>
      <c r="AV204" s="60"/>
      <c r="AW204" s="60"/>
      <c r="AX204" s="60"/>
    </row>
    <row r="205" spans="1:56" ht="19.5" hidden="1" customHeight="1">
      <c r="A205" s="9">
        <v>1</v>
      </c>
      <c r="B205" s="326"/>
      <c r="C205" s="145" t="s">
        <v>125</v>
      </c>
      <c r="D205" s="154"/>
      <c r="E205" s="35"/>
      <c r="F205" s="256">
        <f t="shared" ref="F205:AJ205" si="143">E205+F204-F206</f>
        <v>0</v>
      </c>
      <c r="G205" s="256">
        <f t="shared" si="143"/>
        <v>0</v>
      </c>
      <c r="H205" s="256">
        <f t="shared" si="143"/>
        <v>0</v>
      </c>
      <c r="I205" s="256">
        <f t="shared" si="143"/>
        <v>0</v>
      </c>
      <c r="J205" s="256">
        <f t="shared" si="143"/>
        <v>0</v>
      </c>
      <c r="K205" s="256">
        <f t="shared" si="143"/>
        <v>0</v>
      </c>
      <c r="L205" s="256">
        <f t="shared" si="143"/>
        <v>0</v>
      </c>
      <c r="M205" s="256">
        <f t="shared" si="143"/>
        <v>0</v>
      </c>
      <c r="N205" s="256">
        <f t="shared" si="143"/>
        <v>0</v>
      </c>
      <c r="O205" s="256">
        <f t="shared" si="143"/>
        <v>0</v>
      </c>
      <c r="P205" s="256">
        <f t="shared" si="143"/>
        <v>0</v>
      </c>
      <c r="Q205" s="256">
        <f t="shared" si="143"/>
        <v>0</v>
      </c>
      <c r="R205" s="256">
        <f t="shared" si="143"/>
        <v>0</v>
      </c>
      <c r="S205" s="256">
        <f t="shared" si="143"/>
        <v>0</v>
      </c>
      <c r="T205" s="256">
        <f t="shared" si="143"/>
        <v>0</v>
      </c>
      <c r="U205" s="256">
        <f t="shared" si="143"/>
        <v>0</v>
      </c>
      <c r="V205" s="256">
        <f t="shared" si="143"/>
        <v>0</v>
      </c>
      <c r="W205" s="256">
        <f t="shared" si="143"/>
        <v>0</v>
      </c>
      <c r="X205" s="256">
        <f t="shared" si="143"/>
        <v>0</v>
      </c>
      <c r="Y205" s="256">
        <f t="shared" si="143"/>
        <v>0</v>
      </c>
      <c r="Z205" s="256">
        <f t="shared" si="143"/>
        <v>0</v>
      </c>
      <c r="AA205" s="256">
        <f t="shared" si="143"/>
        <v>0</v>
      </c>
      <c r="AB205" s="256">
        <f t="shared" si="143"/>
        <v>0</v>
      </c>
      <c r="AC205" s="256">
        <f t="shared" si="143"/>
        <v>0</v>
      </c>
      <c r="AD205" s="256">
        <f t="shared" si="143"/>
        <v>0</v>
      </c>
      <c r="AE205" s="256">
        <f t="shared" si="143"/>
        <v>0</v>
      </c>
      <c r="AF205" s="256">
        <f t="shared" si="143"/>
        <v>0</v>
      </c>
      <c r="AG205" s="256">
        <f t="shared" si="143"/>
        <v>0</v>
      </c>
      <c r="AH205" s="256">
        <f t="shared" si="143"/>
        <v>0</v>
      </c>
      <c r="AI205" s="256">
        <f t="shared" si="143"/>
        <v>0</v>
      </c>
      <c r="AJ205" s="256">
        <f t="shared" si="143"/>
        <v>0</v>
      </c>
      <c r="AK205" s="169">
        <f>AJ205</f>
        <v>0</v>
      </c>
      <c r="AL205" s="32"/>
      <c r="AM205" s="32"/>
      <c r="AN205" s="70"/>
      <c r="AO205" s="227">
        <v>0</v>
      </c>
      <c r="AP205" s="42">
        <f t="shared" ref="AP205:AP216" si="144">AP204</f>
        <v>0</v>
      </c>
      <c r="AQ205" s="14" t="str">
        <f t="shared" si="141"/>
        <v>素材在庫計画</v>
      </c>
      <c r="AR205" s="43">
        <f t="shared" si="139"/>
        <v>0</v>
      </c>
      <c r="AT205" s="246" t="s">
        <v>60</v>
      </c>
      <c r="AU205" s="60"/>
      <c r="AV205" s="60"/>
      <c r="AW205" s="60"/>
      <c r="AX205" s="60"/>
    </row>
    <row r="206" spans="1:56" ht="18.75" hidden="1" customHeight="1">
      <c r="A206" s="9">
        <v>1</v>
      </c>
      <c r="B206" s="327"/>
      <c r="C206" s="135" t="s">
        <v>14</v>
      </c>
      <c r="D206" s="135"/>
      <c r="E206" s="90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  <c r="AD206" s="255"/>
      <c r="AE206" s="255"/>
      <c r="AF206" s="255"/>
      <c r="AG206" s="255"/>
      <c r="AH206" s="255"/>
      <c r="AI206" s="255"/>
      <c r="AJ206" s="255"/>
      <c r="AK206" s="117">
        <f>SUM(E206:AJ206)</f>
        <v>0</v>
      </c>
      <c r="AL206" s="123"/>
      <c r="AM206" s="123"/>
      <c r="AN206" s="70"/>
      <c r="AO206" s="227">
        <v>48</v>
      </c>
      <c r="AP206" s="42">
        <f t="shared" si="144"/>
        <v>0</v>
      </c>
      <c r="AQ206" s="16" t="str">
        <f t="shared" si="141"/>
        <v>圧検加工計画</v>
      </c>
      <c r="AR206" s="44">
        <f t="shared" si="139"/>
        <v>0</v>
      </c>
      <c r="AT206" s="248" t="s">
        <v>61</v>
      </c>
      <c r="AU206" s="60"/>
      <c r="AV206" s="60"/>
      <c r="AW206" s="60"/>
      <c r="AX206" s="60"/>
    </row>
    <row r="207" spans="1:56" ht="18.75" hidden="1" customHeight="1">
      <c r="A207" s="9">
        <v>0</v>
      </c>
      <c r="B207" s="378"/>
      <c r="C207" s="146" t="s">
        <v>15</v>
      </c>
      <c r="D207" s="147">
        <v>0.08</v>
      </c>
      <c r="E207" s="80"/>
      <c r="F207" s="257">
        <f t="shared" ref="F207:AJ207" si="145">ROUND(F206*$D207,0)</f>
        <v>0</v>
      </c>
      <c r="G207" s="257">
        <f t="shared" si="145"/>
        <v>0</v>
      </c>
      <c r="H207" s="257">
        <f t="shared" si="145"/>
        <v>0</v>
      </c>
      <c r="I207" s="257">
        <f t="shared" si="145"/>
        <v>0</v>
      </c>
      <c r="J207" s="257">
        <f t="shared" si="145"/>
        <v>0</v>
      </c>
      <c r="K207" s="257">
        <f t="shared" si="145"/>
        <v>0</v>
      </c>
      <c r="L207" s="257">
        <f t="shared" si="145"/>
        <v>0</v>
      </c>
      <c r="M207" s="257">
        <f t="shared" si="145"/>
        <v>0</v>
      </c>
      <c r="N207" s="257">
        <f t="shared" si="145"/>
        <v>0</v>
      </c>
      <c r="O207" s="257">
        <f t="shared" si="145"/>
        <v>0</v>
      </c>
      <c r="P207" s="257">
        <f t="shared" si="145"/>
        <v>0</v>
      </c>
      <c r="Q207" s="257">
        <f t="shared" si="145"/>
        <v>0</v>
      </c>
      <c r="R207" s="257">
        <f t="shared" si="145"/>
        <v>0</v>
      </c>
      <c r="S207" s="257">
        <f t="shared" si="145"/>
        <v>0</v>
      </c>
      <c r="T207" s="257">
        <f t="shared" si="145"/>
        <v>0</v>
      </c>
      <c r="U207" s="257">
        <f t="shared" si="145"/>
        <v>0</v>
      </c>
      <c r="V207" s="257">
        <f t="shared" si="145"/>
        <v>0</v>
      </c>
      <c r="W207" s="257">
        <f t="shared" si="145"/>
        <v>0</v>
      </c>
      <c r="X207" s="257">
        <f t="shared" si="145"/>
        <v>0</v>
      </c>
      <c r="Y207" s="257">
        <f t="shared" si="145"/>
        <v>0</v>
      </c>
      <c r="Z207" s="257">
        <f t="shared" si="145"/>
        <v>0</v>
      </c>
      <c r="AA207" s="257">
        <f t="shared" si="145"/>
        <v>0</v>
      </c>
      <c r="AB207" s="257">
        <f t="shared" si="145"/>
        <v>0</v>
      </c>
      <c r="AC207" s="257">
        <f t="shared" si="145"/>
        <v>0</v>
      </c>
      <c r="AD207" s="257">
        <f t="shared" si="145"/>
        <v>0</v>
      </c>
      <c r="AE207" s="257">
        <f t="shared" si="145"/>
        <v>0</v>
      </c>
      <c r="AF207" s="257">
        <f t="shared" si="145"/>
        <v>0</v>
      </c>
      <c r="AG207" s="257">
        <f t="shared" si="145"/>
        <v>0</v>
      </c>
      <c r="AH207" s="257">
        <f t="shared" si="145"/>
        <v>0</v>
      </c>
      <c r="AI207" s="257">
        <f t="shared" si="145"/>
        <v>0</v>
      </c>
      <c r="AJ207" s="257">
        <f t="shared" si="145"/>
        <v>0</v>
      </c>
      <c r="AK207" s="128">
        <f>SUM(F207:AJ207)</f>
        <v>0</v>
      </c>
      <c r="AL207" s="32"/>
      <c r="AM207" s="32"/>
      <c r="AN207" s="70"/>
      <c r="AO207" s="227">
        <v>4</v>
      </c>
      <c r="AP207" s="42">
        <f t="shared" si="144"/>
        <v>0</v>
      </c>
      <c r="AQ207" s="17" t="str">
        <f t="shared" si="141"/>
        <v>一次漏れ数</v>
      </c>
      <c r="AR207" s="45">
        <f t="shared" si="139"/>
        <v>0</v>
      </c>
      <c r="AT207" s="246" t="s">
        <v>60</v>
      </c>
      <c r="AU207" s="60"/>
      <c r="AV207" s="60"/>
      <c r="AW207" s="60"/>
      <c r="AX207" s="60"/>
    </row>
    <row r="208" spans="1:56" ht="18.75" hidden="1" customHeight="1">
      <c r="A208" s="9">
        <v>0</v>
      </c>
      <c r="B208" s="378"/>
      <c r="C208" s="148" t="s">
        <v>16</v>
      </c>
      <c r="D208" s="149"/>
      <c r="E208" s="66"/>
      <c r="F208" s="255">
        <f t="shared" ref="F208:AJ208" si="146">E208+F207-F209</f>
        <v>0</v>
      </c>
      <c r="G208" s="255">
        <f t="shared" si="146"/>
        <v>0</v>
      </c>
      <c r="H208" s="255">
        <f t="shared" si="146"/>
        <v>0</v>
      </c>
      <c r="I208" s="255">
        <f t="shared" si="146"/>
        <v>0</v>
      </c>
      <c r="J208" s="255">
        <f t="shared" si="146"/>
        <v>0</v>
      </c>
      <c r="K208" s="255">
        <f t="shared" si="146"/>
        <v>0</v>
      </c>
      <c r="L208" s="255">
        <f t="shared" si="146"/>
        <v>0</v>
      </c>
      <c r="M208" s="255">
        <f t="shared" si="146"/>
        <v>0</v>
      </c>
      <c r="N208" s="255">
        <f t="shared" si="146"/>
        <v>0</v>
      </c>
      <c r="O208" s="255">
        <f t="shared" si="146"/>
        <v>0</v>
      </c>
      <c r="P208" s="255">
        <f t="shared" si="146"/>
        <v>0</v>
      </c>
      <c r="Q208" s="255">
        <f t="shared" si="146"/>
        <v>0</v>
      </c>
      <c r="R208" s="255">
        <f t="shared" si="146"/>
        <v>0</v>
      </c>
      <c r="S208" s="255">
        <f t="shared" si="146"/>
        <v>0</v>
      </c>
      <c r="T208" s="255">
        <f t="shared" si="146"/>
        <v>0</v>
      </c>
      <c r="U208" s="255">
        <f t="shared" si="146"/>
        <v>0</v>
      </c>
      <c r="V208" s="255">
        <f t="shared" si="146"/>
        <v>0</v>
      </c>
      <c r="W208" s="255">
        <f t="shared" si="146"/>
        <v>0</v>
      </c>
      <c r="X208" s="255">
        <f t="shared" si="146"/>
        <v>0</v>
      </c>
      <c r="Y208" s="255">
        <f t="shared" si="146"/>
        <v>0</v>
      </c>
      <c r="Z208" s="255">
        <f t="shared" si="146"/>
        <v>0</v>
      </c>
      <c r="AA208" s="255">
        <f t="shared" si="146"/>
        <v>0</v>
      </c>
      <c r="AB208" s="255">
        <f t="shared" si="146"/>
        <v>0</v>
      </c>
      <c r="AC208" s="255">
        <f t="shared" si="146"/>
        <v>0</v>
      </c>
      <c r="AD208" s="255">
        <f t="shared" si="146"/>
        <v>0</v>
      </c>
      <c r="AE208" s="255">
        <f t="shared" si="146"/>
        <v>0</v>
      </c>
      <c r="AF208" s="255">
        <f t="shared" si="146"/>
        <v>0</v>
      </c>
      <c r="AG208" s="255">
        <f t="shared" si="146"/>
        <v>0</v>
      </c>
      <c r="AH208" s="255">
        <f t="shared" si="146"/>
        <v>0</v>
      </c>
      <c r="AI208" s="255">
        <f t="shared" si="146"/>
        <v>0</v>
      </c>
      <c r="AJ208" s="255">
        <f t="shared" si="146"/>
        <v>0</v>
      </c>
      <c r="AK208" s="129">
        <f>AJ208</f>
        <v>0</v>
      </c>
      <c r="AL208" s="32"/>
      <c r="AM208" s="32"/>
      <c r="AN208" s="70"/>
      <c r="AO208" s="227">
        <v>4</v>
      </c>
      <c r="AP208" s="42">
        <f t="shared" si="144"/>
        <v>0</v>
      </c>
      <c r="AQ208" s="18" t="str">
        <f t="shared" si="141"/>
        <v>一次漏れ在庫</v>
      </c>
      <c r="AR208" s="46">
        <f t="shared" si="139"/>
        <v>0</v>
      </c>
      <c r="AT208" s="246" t="s">
        <v>60</v>
      </c>
      <c r="AU208" s="60"/>
      <c r="AV208" s="60"/>
      <c r="AW208" s="60"/>
      <c r="AX208" s="60"/>
    </row>
    <row r="209" spans="1:56" ht="18.75" hidden="1" customHeight="1">
      <c r="A209" s="9">
        <v>0</v>
      </c>
      <c r="B209" s="378"/>
      <c r="C209" s="148" t="s">
        <v>17</v>
      </c>
      <c r="D209" s="149"/>
      <c r="E209" s="80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  <c r="AF209" s="255"/>
      <c r="AG209" s="255"/>
      <c r="AH209" s="255"/>
      <c r="AI209" s="255"/>
      <c r="AJ209" s="255"/>
      <c r="AK209" s="129">
        <f>SUM(F209:AJ209)</f>
        <v>0</v>
      </c>
      <c r="AL209" s="32"/>
      <c r="AM209" s="32"/>
      <c r="AN209" s="70"/>
      <c r="AO209" s="227">
        <v>0</v>
      </c>
      <c r="AP209" s="42">
        <f t="shared" si="144"/>
        <v>0</v>
      </c>
      <c r="AQ209" s="18" t="str">
        <f t="shared" si="141"/>
        <v>二次圧検計画</v>
      </c>
      <c r="AR209" s="46">
        <f t="shared" si="139"/>
        <v>0</v>
      </c>
      <c r="AT209" s="246" t="s">
        <v>60</v>
      </c>
      <c r="AU209" s="60"/>
      <c r="AV209" s="60"/>
      <c r="AW209" s="60"/>
      <c r="AX209" s="60"/>
    </row>
    <row r="210" spans="1:56" ht="18.75" hidden="1" customHeight="1">
      <c r="A210" s="9">
        <v>0</v>
      </c>
      <c r="B210" s="378"/>
      <c r="C210" s="150" t="s">
        <v>18</v>
      </c>
      <c r="D210" s="151">
        <v>0.5</v>
      </c>
      <c r="E210" s="81"/>
      <c r="F210" s="258">
        <f t="shared" ref="F210:AJ210" si="147">ROUND(F209*$D210,0)</f>
        <v>0</v>
      </c>
      <c r="G210" s="258">
        <f t="shared" si="147"/>
        <v>0</v>
      </c>
      <c r="H210" s="258">
        <f t="shared" si="147"/>
        <v>0</v>
      </c>
      <c r="I210" s="258">
        <f t="shared" si="147"/>
        <v>0</v>
      </c>
      <c r="J210" s="258">
        <f t="shared" si="147"/>
        <v>0</v>
      </c>
      <c r="K210" s="258">
        <f t="shared" si="147"/>
        <v>0</v>
      </c>
      <c r="L210" s="258">
        <f t="shared" si="147"/>
        <v>0</v>
      </c>
      <c r="M210" s="258">
        <f t="shared" si="147"/>
        <v>0</v>
      </c>
      <c r="N210" s="258">
        <f t="shared" si="147"/>
        <v>0</v>
      </c>
      <c r="O210" s="258">
        <f t="shared" si="147"/>
        <v>0</v>
      </c>
      <c r="P210" s="258">
        <f t="shared" si="147"/>
        <v>0</v>
      </c>
      <c r="Q210" s="258">
        <f t="shared" si="147"/>
        <v>0</v>
      </c>
      <c r="R210" s="258">
        <f t="shared" si="147"/>
        <v>0</v>
      </c>
      <c r="S210" s="258">
        <f t="shared" si="147"/>
        <v>0</v>
      </c>
      <c r="T210" s="258">
        <f t="shared" si="147"/>
        <v>0</v>
      </c>
      <c r="U210" s="258">
        <f t="shared" si="147"/>
        <v>0</v>
      </c>
      <c r="V210" s="258">
        <f t="shared" si="147"/>
        <v>0</v>
      </c>
      <c r="W210" s="258">
        <f t="shared" si="147"/>
        <v>0</v>
      </c>
      <c r="X210" s="258">
        <f t="shared" si="147"/>
        <v>0</v>
      </c>
      <c r="Y210" s="258">
        <f t="shared" si="147"/>
        <v>0</v>
      </c>
      <c r="Z210" s="258">
        <f t="shared" si="147"/>
        <v>0</v>
      </c>
      <c r="AA210" s="258">
        <f t="shared" si="147"/>
        <v>0</v>
      </c>
      <c r="AB210" s="258">
        <f t="shared" si="147"/>
        <v>0</v>
      </c>
      <c r="AC210" s="258">
        <f t="shared" si="147"/>
        <v>0</v>
      </c>
      <c r="AD210" s="258">
        <f t="shared" si="147"/>
        <v>0</v>
      </c>
      <c r="AE210" s="258">
        <f t="shared" si="147"/>
        <v>0</v>
      </c>
      <c r="AF210" s="258">
        <f t="shared" si="147"/>
        <v>0</v>
      </c>
      <c r="AG210" s="258">
        <f t="shared" si="147"/>
        <v>0</v>
      </c>
      <c r="AH210" s="258">
        <f t="shared" si="147"/>
        <v>0</v>
      </c>
      <c r="AI210" s="258">
        <f t="shared" si="147"/>
        <v>0</v>
      </c>
      <c r="AJ210" s="258">
        <f t="shared" si="147"/>
        <v>0</v>
      </c>
      <c r="AK210" s="130">
        <f>SUM(F210:AJ210)</f>
        <v>0</v>
      </c>
      <c r="AL210" s="32"/>
      <c r="AM210" s="32"/>
      <c r="AN210" s="70"/>
      <c r="AO210" s="227">
        <v>0</v>
      </c>
      <c r="AP210" s="42">
        <f t="shared" si="144"/>
        <v>0</v>
      </c>
      <c r="AQ210" s="14" t="str">
        <f t="shared" si="141"/>
        <v>二次漏れ数（廃却）</v>
      </c>
      <c r="AR210" s="47">
        <f t="shared" si="139"/>
        <v>0</v>
      </c>
      <c r="AT210" s="246" t="s">
        <v>60</v>
      </c>
      <c r="AU210" s="60"/>
      <c r="AV210" s="60"/>
      <c r="AW210" s="60"/>
      <c r="AX210" s="60"/>
    </row>
    <row r="211" spans="1:56" ht="18.75" hidden="1" customHeight="1">
      <c r="A211" s="9">
        <v>1</v>
      </c>
      <c r="B211" s="327"/>
      <c r="C211" s="135" t="s">
        <v>19</v>
      </c>
      <c r="D211" s="136">
        <f>1-D207</f>
        <v>0.92</v>
      </c>
      <c r="E211" s="90"/>
      <c r="F211" s="255">
        <f t="shared" ref="F211:AJ211" si="148">(F206-F207)+(F209-F210)</f>
        <v>0</v>
      </c>
      <c r="G211" s="255">
        <f t="shared" si="148"/>
        <v>0</v>
      </c>
      <c r="H211" s="255">
        <f t="shared" si="148"/>
        <v>0</v>
      </c>
      <c r="I211" s="255">
        <f t="shared" si="148"/>
        <v>0</v>
      </c>
      <c r="J211" s="255">
        <f t="shared" si="148"/>
        <v>0</v>
      </c>
      <c r="K211" s="255">
        <f t="shared" si="148"/>
        <v>0</v>
      </c>
      <c r="L211" s="255">
        <f t="shared" si="148"/>
        <v>0</v>
      </c>
      <c r="M211" s="255">
        <f t="shared" si="148"/>
        <v>0</v>
      </c>
      <c r="N211" s="255">
        <f t="shared" si="148"/>
        <v>0</v>
      </c>
      <c r="O211" s="255">
        <f t="shared" si="148"/>
        <v>0</v>
      </c>
      <c r="P211" s="255">
        <f t="shared" si="148"/>
        <v>0</v>
      </c>
      <c r="Q211" s="255">
        <f t="shared" si="148"/>
        <v>0</v>
      </c>
      <c r="R211" s="255">
        <f t="shared" si="148"/>
        <v>0</v>
      </c>
      <c r="S211" s="255">
        <f t="shared" si="148"/>
        <v>0</v>
      </c>
      <c r="T211" s="255">
        <f t="shared" si="148"/>
        <v>0</v>
      </c>
      <c r="U211" s="255">
        <f t="shared" si="148"/>
        <v>0</v>
      </c>
      <c r="V211" s="255">
        <f t="shared" si="148"/>
        <v>0</v>
      </c>
      <c r="W211" s="255">
        <f t="shared" si="148"/>
        <v>0</v>
      </c>
      <c r="X211" s="255">
        <f t="shared" si="148"/>
        <v>0</v>
      </c>
      <c r="Y211" s="255">
        <f t="shared" si="148"/>
        <v>0</v>
      </c>
      <c r="Z211" s="255">
        <f t="shared" si="148"/>
        <v>0</v>
      </c>
      <c r="AA211" s="255">
        <f t="shared" si="148"/>
        <v>0</v>
      </c>
      <c r="AB211" s="255">
        <f t="shared" si="148"/>
        <v>0</v>
      </c>
      <c r="AC211" s="255">
        <f t="shared" si="148"/>
        <v>0</v>
      </c>
      <c r="AD211" s="255">
        <f t="shared" si="148"/>
        <v>0</v>
      </c>
      <c r="AE211" s="255">
        <f t="shared" si="148"/>
        <v>0</v>
      </c>
      <c r="AF211" s="255">
        <f t="shared" si="148"/>
        <v>0</v>
      </c>
      <c r="AG211" s="255">
        <f t="shared" si="148"/>
        <v>0</v>
      </c>
      <c r="AH211" s="255">
        <f t="shared" si="148"/>
        <v>0</v>
      </c>
      <c r="AI211" s="255">
        <f t="shared" si="148"/>
        <v>0</v>
      </c>
      <c r="AJ211" s="255">
        <f t="shared" si="148"/>
        <v>0</v>
      </c>
      <c r="AK211" s="117">
        <f>SUM(E211:AJ211)</f>
        <v>0</v>
      </c>
      <c r="AL211" s="82">
        <f>ROUNDUP(AY211*1.2,0)</f>
        <v>0</v>
      </c>
      <c r="AM211" s="82">
        <f>ROUNDUP(AZ211*1.2,0)</f>
        <v>0</v>
      </c>
      <c r="AN211" s="70"/>
      <c r="AO211" s="227">
        <v>44</v>
      </c>
      <c r="AP211" s="42">
        <f t="shared" si="144"/>
        <v>0</v>
      </c>
      <c r="AQ211" s="11" t="str">
        <f t="shared" si="141"/>
        <v>Ｌ３加工計画</v>
      </c>
      <c r="AR211" s="48">
        <f t="shared" si="139"/>
        <v>0</v>
      </c>
      <c r="AT211" s="248" t="s">
        <v>61</v>
      </c>
      <c r="AU211" s="60"/>
      <c r="AV211" s="60"/>
      <c r="AW211" s="60"/>
      <c r="AX211" s="60"/>
      <c r="AY211" s="12">
        <f>AY369</f>
        <v>0</v>
      </c>
      <c r="AZ211" s="12">
        <f>AZ369</f>
        <v>0</v>
      </c>
    </row>
    <row r="212" spans="1:56" ht="18.75" hidden="1" customHeight="1">
      <c r="A212" s="9">
        <v>1</v>
      </c>
      <c r="B212" s="325"/>
      <c r="C212" s="109" t="s">
        <v>48</v>
      </c>
      <c r="D212" s="109"/>
      <c r="E212" s="77"/>
      <c r="F212" s="257"/>
      <c r="G212" s="257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257"/>
      <c r="AG212" s="257"/>
      <c r="AH212" s="257"/>
      <c r="AI212" s="257"/>
      <c r="AJ212" s="257"/>
      <c r="AK212" s="104">
        <f>SUM(F212:AJ212)</f>
        <v>0</v>
      </c>
      <c r="AL212" s="112"/>
      <c r="AM212" s="112"/>
      <c r="AN212" s="70"/>
      <c r="AO212" s="227">
        <v>81</v>
      </c>
      <c r="AP212" s="42">
        <f t="shared" si="144"/>
        <v>0</v>
      </c>
      <c r="AQ212" s="19" t="str">
        <f t="shared" si="141"/>
        <v>組立計画</v>
      </c>
      <c r="AR212" s="49">
        <f t="shared" si="139"/>
        <v>0</v>
      </c>
      <c r="AT212" s="63" t="s">
        <v>62</v>
      </c>
      <c r="AU212" s="60"/>
      <c r="AV212" s="60"/>
      <c r="AW212" s="60"/>
      <c r="AX212" s="60"/>
    </row>
    <row r="213" spans="1:56" ht="19.5" hidden="1" thickBot="1">
      <c r="A213" s="9">
        <v>1</v>
      </c>
      <c r="B213" s="325"/>
      <c r="C213" s="111" t="s">
        <v>66</v>
      </c>
      <c r="D213" s="111"/>
      <c r="E213" s="74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  <c r="AA213" s="267"/>
      <c r="AB213" s="267"/>
      <c r="AC213" s="267"/>
      <c r="AD213" s="267"/>
      <c r="AE213" s="267"/>
      <c r="AF213" s="267"/>
      <c r="AG213" s="267"/>
      <c r="AH213" s="267"/>
      <c r="AI213" s="267"/>
      <c r="AJ213" s="267"/>
      <c r="AK213" s="107">
        <f>SUM(F213:AJ213)</f>
        <v>0</v>
      </c>
      <c r="AL213" s="75"/>
      <c r="AM213" s="75"/>
      <c r="AN213" s="70"/>
      <c r="AO213" s="227">
        <v>0</v>
      </c>
      <c r="AP213" s="42">
        <f t="shared" si="144"/>
        <v>0</v>
      </c>
      <c r="AQ213" s="20" t="str">
        <f t="shared" si="141"/>
        <v>ＳＰ</v>
      </c>
      <c r="AR213" s="50">
        <f t="shared" si="139"/>
        <v>0</v>
      </c>
      <c r="AT213" s="63" t="s">
        <v>62</v>
      </c>
      <c r="AU213" s="60"/>
      <c r="AV213" s="60"/>
      <c r="AW213" s="60"/>
      <c r="AX213" s="60"/>
    </row>
    <row r="214" spans="1:56" ht="19.5" hidden="1" thickBot="1">
      <c r="A214" s="9">
        <v>1</v>
      </c>
      <c r="B214" s="326"/>
      <c r="C214" s="152" t="s">
        <v>21</v>
      </c>
      <c r="D214" s="152"/>
      <c r="E214" s="67"/>
      <c r="F214" s="259">
        <f t="shared" ref="F214:AJ214" si="149">SUBTOTAL(9,L212:L213)</f>
        <v>0</v>
      </c>
      <c r="G214" s="259">
        <f t="shared" si="149"/>
        <v>0</v>
      </c>
      <c r="H214" s="259">
        <f t="shared" si="149"/>
        <v>0</v>
      </c>
      <c r="I214" s="259">
        <f t="shared" si="149"/>
        <v>0</v>
      </c>
      <c r="J214" s="259">
        <f t="shared" si="149"/>
        <v>0</v>
      </c>
      <c r="K214" s="259">
        <f t="shared" si="149"/>
        <v>0</v>
      </c>
      <c r="L214" s="259">
        <f t="shared" si="149"/>
        <v>0</v>
      </c>
      <c r="M214" s="259">
        <f t="shared" si="149"/>
        <v>0</v>
      </c>
      <c r="N214" s="259">
        <f t="shared" si="149"/>
        <v>0</v>
      </c>
      <c r="O214" s="259">
        <f t="shared" si="149"/>
        <v>0</v>
      </c>
      <c r="P214" s="259">
        <f t="shared" si="149"/>
        <v>0</v>
      </c>
      <c r="Q214" s="259">
        <f t="shared" si="149"/>
        <v>0</v>
      </c>
      <c r="R214" s="259">
        <f t="shared" si="149"/>
        <v>0</v>
      </c>
      <c r="S214" s="259">
        <f t="shared" si="149"/>
        <v>0</v>
      </c>
      <c r="T214" s="259">
        <f t="shared" si="149"/>
        <v>0</v>
      </c>
      <c r="U214" s="259">
        <f t="shared" si="149"/>
        <v>0</v>
      </c>
      <c r="V214" s="259">
        <f t="shared" si="149"/>
        <v>0</v>
      </c>
      <c r="W214" s="259">
        <f t="shared" si="149"/>
        <v>0</v>
      </c>
      <c r="X214" s="259">
        <f t="shared" si="149"/>
        <v>0</v>
      </c>
      <c r="Y214" s="259">
        <f t="shared" si="149"/>
        <v>0</v>
      </c>
      <c r="Z214" s="259">
        <f t="shared" si="149"/>
        <v>0</v>
      </c>
      <c r="AA214" s="259">
        <f t="shared" si="149"/>
        <v>0</v>
      </c>
      <c r="AB214" s="259">
        <f t="shared" si="149"/>
        <v>0</v>
      </c>
      <c r="AC214" s="259">
        <f t="shared" si="149"/>
        <v>0</v>
      </c>
      <c r="AD214" s="259">
        <f t="shared" si="149"/>
        <v>0</v>
      </c>
      <c r="AE214" s="259">
        <f t="shared" si="149"/>
        <v>0</v>
      </c>
      <c r="AF214" s="259">
        <f t="shared" si="149"/>
        <v>0</v>
      </c>
      <c r="AG214" s="259">
        <f t="shared" si="149"/>
        <v>0</v>
      </c>
      <c r="AH214" s="259">
        <f t="shared" si="149"/>
        <v>0</v>
      </c>
      <c r="AI214" s="259">
        <f t="shared" si="149"/>
        <v>81</v>
      </c>
      <c r="AJ214" s="259">
        <f t="shared" si="149"/>
        <v>0</v>
      </c>
      <c r="AK214" s="131">
        <f>SUM(F214:AJ214)</f>
        <v>81</v>
      </c>
      <c r="AL214" s="32"/>
      <c r="AM214" s="32"/>
      <c r="AN214" s="70"/>
      <c r="AO214" s="227">
        <v>35</v>
      </c>
      <c r="AP214" s="42">
        <f t="shared" si="144"/>
        <v>0</v>
      </c>
      <c r="AQ214" s="21" t="str">
        <f t="shared" si="141"/>
        <v>解体</v>
      </c>
      <c r="AR214" s="51">
        <f t="shared" si="139"/>
        <v>81</v>
      </c>
      <c r="AT214" s="246" t="s">
        <v>60</v>
      </c>
      <c r="AU214" s="60"/>
      <c r="AV214" s="60"/>
      <c r="AW214" s="60"/>
      <c r="AX214" s="60"/>
    </row>
    <row r="215" spans="1:56" ht="19.5" hidden="1" thickBot="1">
      <c r="A215" s="9">
        <v>1</v>
      </c>
      <c r="B215" s="379"/>
      <c r="C215" s="153" t="s">
        <v>22</v>
      </c>
      <c r="D215" s="153"/>
      <c r="E215" s="68"/>
      <c r="F215" s="260">
        <f t="shared" ref="F215:AJ215" si="150">E215+F211-F214</f>
        <v>0</v>
      </c>
      <c r="G215" s="260">
        <f t="shared" si="150"/>
        <v>0</v>
      </c>
      <c r="H215" s="260">
        <f t="shared" si="150"/>
        <v>0</v>
      </c>
      <c r="I215" s="260">
        <f t="shared" si="150"/>
        <v>0</v>
      </c>
      <c r="J215" s="260">
        <f t="shared" si="150"/>
        <v>0</v>
      </c>
      <c r="K215" s="260">
        <f t="shared" si="150"/>
        <v>0</v>
      </c>
      <c r="L215" s="260">
        <f t="shared" si="150"/>
        <v>0</v>
      </c>
      <c r="M215" s="260">
        <f t="shared" si="150"/>
        <v>0</v>
      </c>
      <c r="N215" s="260">
        <f t="shared" si="150"/>
        <v>0</v>
      </c>
      <c r="O215" s="260">
        <f t="shared" si="150"/>
        <v>0</v>
      </c>
      <c r="P215" s="260">
        <f t="shared" si="150"/>
        <v>0</v>
      </c>
      <c r="Q215" s="260">
        <f t="shared" si="150"/>
        <v>0</v>
      </c>
      <c r="R215" s="260">
        <f t="shared" si="150"/>
        <v>0</v>
      </c>
      <c r="S215" s="260">
        <f t="shared" si="150"/>
        <v>0</v>
      </c>
      <c r="T215" s="260">
        <f t="shared" si="150"/>
        <v>0</v>
      </c>
      <c r="U215" s="260">
        <f t="shared" si="150"/>
        <v>0</v>
      </c>
      <c r="V215" s="260">
        <f t="shared" si="150"/>
        <v>0</v>
      </c>
      <c r="W215" s="260">
        <f t="shared" si="150"/>
        <v>0</v>
      </c>
      <c r="X215" s="260">
        <f t="shared" si="150"/>
        <v>0</v>
      </c>
      <c r="Y215" s="260">
        <f t="shared" si="150"/>
        <v>0</v>
      </c>
      <c r="Z215" s="260">
        <f t="shared" si="150"/>
        <v>0</v>
      </c>
      <c r="AA215" s="260">
        <f t="shared" si="150"/>
        <v>0</v>
      </c>
      <c r="AB215" s="260">
        <f t="shared" si="150"/>
        <v>0</v>
      </c>
      <c r="AC215" s="260">
        <f t="shared" si="150"/>
        <v>0</v>
      </c>
      <c r="AD215" s="260">
        <f t="shared" si="150"/>
        <v>0</v>
      </c>
      <c r="AE215" s="260">
        <f t="shared" si="150"/>
        <v>0</v>
      </c>
      <c r="AF215" s="260">
        <f t="shared" si="150"/>
        <v>0</v>
      </c>
      <c r="AG215" s="260">
        <f t="shared" si="150"/>
        <v>0</v>
      </c>
      <c r="AH215" s="260">
        <f t="shared" si="150"/>
        <v>0</v>
      </c>
      <c r="AI215" s="260">
        <f t="shared" si="150"/>
        <v>-81</v>
      </c>
      <c r="AJ215" s="260">
        <f t="shared" si="150"/>
        <v>-81</v>
      </c>
      <c r="AK215" s="132"/>
      <c r="AL215" s="32"/>
      <c r="AM215" s="32"/>
      <c r="AN215" s="70"/>
      <c r="AO215" s="227"/>
      <c r="AP215" s="42">
        <f t="shared" si="144"/>
        <v>0</v>
      </c>
      <c r="AQ215" s="22" t="str">
        <f t="shared" si="141"/>
        <v>解体在庫</v>
      </c>
      <c r="AR215" s="52">
        <f t="shared" si="139"/>
        <v>0</v>
      </c>
      <c r="AT215" s="246" t="s">
        <v>60</v>
      </c>
      <c r="AU215" s="60"/>
      <c r="AV215" s="60"/>
      <c r="AW215" s="60"/>
      <c r="AX215" s="60"/>
    </row>
    <row r="216" spans="1:56" ht="19.5" hidden="1" thickBot="1">
      <c r="A216" s="9">
        <v>1</v>
      </c>
      <c r="B216" s="380"/>
      <c r="C216" s="138" t="s">
        <v>23</v>
      </c>
      <c r="D216" s="138"/>
      <c r="E216" s="215"/>
      <c r="F216" s="262">
        <f t="shared" ref="F216:AJ216" si="151">E216+F211-F212-F213</f>
        <v>0</v>
      </c>
      <c r="G216" s="262">
        <f t="shared" si="151"/>
        <v>0</v>
      </c>
      <c r="H216" s="262">
        <f t="shared" si="151"/>
        <v>0</v>
      </c>
      <c r="I216" s="262">
        <f t="shared" si="151"/>
        <v>0</v>
      </c>
      <c r="J216" s="262">
        <f t="shared" si="151"/>
        <v>0</v>
      </c>
      <c r="K216" s="262">
        <f t="shared" si="151"/>
        <v>0</v>
      </c>
      <c r="L216" s="262">
        <f t="shared" si="151"/>
        <v>0</v>
      </c>
      <c r="M216" s="262">
        <f t="shared" si="151"/>
        <v>0</v>
      </c>
      <c r="N216" s="262">
        <f t="shared" si="151"/>
        <v>0</v>
      </c>
      <c r="O216" s="262">
        <f t="shared" si="151"/>
        <v>0</v>
      </c>
      <c r="P216" s="262">
        <f t="shared" si="151"/>
        <v>0</v>
      </c>
      <c r="Q216" s="262">
        <f t="shared" si="151"/>
        <v>0</v>
      </c>
      <c r="R216" s="262">
        <f t="shared" si="151"/>
        <v>0</v>
      </c>
      <c r="S216" s="262">
        <f t="shared" si="151"/>
        <v>0</v>
      </c>
      <c r="T216" s="262">
        <f t="shared" si="151"/>
        <v>0</v>
      </c>
      <c r="U216" s="262">
        <f t="shared" si="151"/>
        <v>0</v>
      </c>
      <c r="V216" s="262">
        <f t="shared" si="151"/>
        <v>0</v>
      </c>
      <c r="W216" s="262">
        <f t="shared" si="151"/>
        <v>0</v>
      </c>
      <c r="X216" s="262">
        <f t="shared" si="151"/>
        <v>0</v>
      </c>
      <c r="Y216" s="262">
        <f t="shared" si="151"/>
        <v>0</v>
      </c>
      <c r="Z216" s="262">
        <f t="shared" si="151"/>
        <v>0</v>
      </c>
      <c r="AA216" s="262">
        <f t="shared" si="151"/>
        <v>0</v>
      </c>
      <c r="AB216" s="262">
        <f t="shared" si="151"/>
        <v>0</v>
      </c>
      <c r="AC216" s="262">
        <f t="shared" si="151"/>
        <v>0</v>
      </c>
      <c r="AD216" s="262">
        <f t="shared" si="151"/>
        <v>0</v>
      </c>
      <c r="AE216" s="262">
        <f t="shared" si="151"/>
        <v>0</v>
      </c>
      <c r="AF216" s="262">
        <f t="shared" si="151"/>
        <v>0</v>
      </c>
      <c r="AG216" s="262">
        <f t="shared" si="151"/>
        <v>0</v>
      </c>
      <c r="AH216" s="262">
        <f t="shared" si="151"/>
        <v>0</v>
      </c>
      <c r="AI216" s="262">
        <f t="shared" si="151"/>
        <v>0</v>
      </c>
      <c r="AJ216" s="262">
        <f t="shared" si="151"/>
        <v>0</v>
      </c>
      <c r="AK216" s="222">
        <f>AJ216</f>
        <v>0</v>
      </c>
      <c r="AL216" s="33"/>
      <c r="AM216" s="33"/>
      <c r="AN216" s="488">
        <f>AK216-AL212</f>
        <v>0</v>
      </c>
      <c r="AO216" s="227">
        <v>139</v>
      </c>
      <c r="AP216" s="53">
        <f t="shared" si="144"/>
        <v>0</v>
      </c>
      <c r="AQ216" s="24" t="str">
        <f t="shared" si="141"/>
        <v>完成品在庫</v>
      </c>
      <c r="AR216" s="54">
        <f t="shared" si="139"/>
        <v>0</v>
      </c>
      <c r="AT216" s="246" t="s">
        <v>60</v>
      </c>
      <c r="AU216" s="60"/>
      <c r="AV216" s="60"/>
      <c r="AW216" s="60"/>
      <c r="AX216" s="60"/>
      <c r="BD216" s="250">
        <f>MIN(F216:AJ216)</f>
        <v>0</v>
      </c>
    </row>
    <row r="217" spans="1:56" ht="19.5" hidden="1" thickBot="1">
      <c r="A217" s="9">
        <v>1</v>
      </c>
      <c r="B217" s="387"/>
      <c r="C217" s="99" t="s">
        <v>12</v>
      </c>
      <c r="D217" s="99"/>
      <c r="E217" s="89"/>
      <c r="F217" s="266"/>
      <c r="G217" s="266"/>
      <c r="H217" s="266"/>
      <c r="I217" s="266"/>
      <c r="J217" s="266"/>
      <c r="K217" s="188"/>
      <c r="L217" s="188"/>
      <c r="M217" s="188"/>
      <c r="N217" s="188"/>
      <c r="O217" s="188"/>
      <c r="P217" s="266"/>
      <c r="Q217" s="266"/>
      <c r="R217" s="188"/>
      <c r="S217" s="188"/>
      <c r="T217" s="188"/>
      <c r="U217" s="188"/>
      <c r="V217" s="188"/>
      <c r="W217" s="266"/>
      <c r="X217" s="266"/>
      <c r="Y217" s="188"/>
      <c r="Z217" s="188"/>
      <c r="AA217" s="188"/>
      <c r="AB217" s="188"/>
      <c r="AC217" s="188"/>
      <c r="AD217" s="266"/>
      <c r="AE217" s="266"/>
      <c r="AF217" s="188"/>
      <c r="AG217" s="188"/>
      <c r="AH217" s="188"/>
      <c r="AI217" s="188"/>
      <c r="AJ217" s="188"/>
      <c r="AK217" s="100">
        <f>SUM(F217:AJ217)</f>
        <v>0</v>
      </c>
      <c r="AL217" s="96">
        <f>ROUNDUP(AL224/0.92,0)</f>
        <v>0</v>
      </c>
      <c r="AM217" s="96">
        <f>ROUNDUP(AM224/0.92,0)</f>
        <v>0</v>
      </c>
      <c r="AN217" s="70"/>
      <c r="AO217" s="227">
        <v>0</v>
      </c>
      <c r="AP217" s="40">
        <f>B217</f>
        <v>0</v>
      </c>
      <c r="AQ217" s="29" t="str">
        <f t="shared" si="141"/>
        <v>素材納入計画</v>
      </c>
      <c r="AR217" s="41">
        <f t="shared" si="139"/>
        <v>0</v>
      </c>
      <c r="AT217" s="247" t="s">
        <v>59</v>
      </c>
      <c r="AU217" s="60"/>
      <c r="AV217" s="60"/>
      <c r="AW217" s="60"/>
      <c r="AX217" s="60"/>
    </row>
    <row r="218" spans="1:56" ht="19.5" hidden="1" thickBot="1">
      <c r="A218" s="9">
        <v>1</v>
      </c>
      <c r="B218" s="382"/>
      <c r="C218" s="145" t="s">
        <v>125</v>
      </c>
      <c r="D218" s="154"/>
      <c r="E218" s="35"/>
      <c r="F218" s="256">
        <f t="shared" ref="F218:AJ218" si="152">E218+F217-F219</f>
        <v>0</v>
      </c>
      <c r="G218" s="256">
        <f t="shared" si="152"/>
        <v>0</v>
      </c>
      <c r="H218" s="256">
        <f t="shared" si="152"/>
        <v>0</v>
      </c>
      <c r="I218" s="256">
        <f t="shared" si="152"/>
        <v>0</v>
      </c>
      <c r="J218" s="256">
        <f t="shared" si="152"/>
        <v>0</v>
      </c>
      <c r="K218" s="345">
        <f t="shared" si="152"/>
        <v>0</v>
      </c>
      <c r="L218" s="345">
        <f t="shared" si="152"/>
        <v>0</v>
      </c>
      <c r="M218" s="345">
        <f t="shared" si="152"/>
        <v>0</v>
      </c>
      <c r="N218" s="345">
        <f t="shared" si="152"/>
        <v>0</v>
      </c>
      <c r="O218" s="345">
        <f t="shared" si="152"/>
        <v>0</v>
      </c>
      <c r="P218" s="256">
        <f t="shared" si="152"/>
        <v>0</v>
      </c>
      <c r="Q218" s="256">
        <f t="shared" si="152"/>
        <v>0</v>
      </c>
      <c r="R218" s="345">
        <f t="shared" si="152"/>
        <v>0</v>
      </c>
      <c r="S218" s="345">
        <f t="shared" si="152"/>
        <v>0</v>
      </c>
      <c r="T218" s="345">
        <f t="shared" si="152"/>
        <v>0</v>
      </c>
      <c r="U218" s="345">
        <f t="shared" si="152"/>
        <v>0</v>
      </c>
      <c r="V218" s="345">
        <f t="shared" si="152"/>
        <v>0</v>
      </c>
      <c r="W218" s="256">
        <f t="shared" si="152"/>
        <v>0</v>
      </c>
      <c r="X218" s="256">
        <f t="shared" si="152"/>
        <v>0</v>
      </c>
      <c r="Y218" s="345">
        <f t="shared" si="152"/>
        <v>0</v>
      </c>
      <c r="Z218" s="345">
        <f t="shared" si="152"/>
        <v>0</v>
      </c>
      <c r="AA218" s="345">
        <f t="shared" si="152"/>
        <v>0</v>
      </c>
      <c r="AB218" s="345">
        <f t="shared" si="152"/>
        <v>0</v>
      </c>
      <c r="AC218" s="345">
        <f t="shared" si="152"/>
        <v>0</v>
      </c>
      <c r="AD218" s="256">
        <f t="shared" si="152"/>
        <v>0</v>
      </c>
      <c r="AE218" s="256">
        <f t="shared" si="152"/>
        <v>0</v>
      </c>
      <c r="AF218" s="345">
        <f t="shared" si="152"/>
        <v>0</v>
      </c>
      <c r="AG218" s="345">
        <f t="shared" si="152"/>
        <v>0</v>
      </c>
      <c r="AH218" s="345">
        <f t="shared" si="152"/>
        <v>0</v>
      </c>
      <c r="AI218" s="345">
        <f t="shared" si="152"/>
        <v>0</v>
      </c>
      <c r="AJ218" s="345">
        <f t="shared" si="152"/>
        <v>0</v>
      </c>
      <c r="AK218" s="169">
        <f>AJ218</f>
        <v>0</v>
      </c>
      <c r="AL218" s="32"/>
      <c r="AM218" s="32"/>
      <c r="AN218" s="70"/>
      <c r="AO218" s="227">
        <v>0</v>
      </c>
      <c r="AP218" s="42">
        <f t="shared" ref="AP218:AP229" si="153">AP217</f>
        <v>0</v>
      </c>
      <c r="AQ218" s="14" t="str">
        <f t="shared" si="141"/>
        <v>素材在庫計画</v>
      </c>
      <c r="AR218" s="43">
        <f t="shared" si="139"/>
        <v>0</v>
      </c>
      <c r="AT218" s="246" t="s">
        <v>60</v>
      </c>
      <c r="AU218" s="60"/>
      <c r="AV218" s="60"/>
      <c r="AW218" s="60"/>
      <c r="AX218" s="60"/>
    </row>
    <row r="219" spans="1:56" ht="19.5" hidden="1" thickBot="1">
      <c r="A219" s="9">
        <v>1</v>
      </c>
      <c r="B219" s="378"/>
      <c r="C219" s="135" t="s">
        <v>14</v>
      </c>
      <c r="D219" s="135"/>
      <c r="E219" s="90"/>
      <c r="F219" s="255"/>
      <c r="G219" s="255"/>
      <c r="H219" s="255"/>
      <c r="I219" s="255"/>
      <c r="J219" s="255"/>
      <c r="K219" s="174"/>
      <c r="L219" s="174"/>
      <c r="M219" s="174"/>
      <c r="N219" s="174"/>
      <c r="O219" s="174"/>
      <c r="P219" s="255"/>
      <c r="Q219" s="255"/>
      <c r="R219" s="174"/>
      <c r="S219" s="174"/>
      <c r="T219" s="174"/>
      <c r="U219" s="174"/>
      <c r="V219" s="174"/>
      <c r="W219" s="255"/>
      <c r="X219" s="255"/>
      <c r="Y219" s="174"/>
      <c r="Z219" s="174"/>
      <c r="AA219" s="174"/>
      <c r="AB219" s="174"/>
      <c r="AC219" s="174"/>
      <c r="AD219" s="255"/>
      <c r="AE219" s="255"/>
      <c r="AF219" s="174"/>
      <c r="AG219" s="174"/>
      <c r="AH219" s="174"/>
      <c r="AI219" s="174"/>
      <c r="AJ219" s="174"/>
      <c r="AK219" s="117">
        <f>SUM(E219:AJ219)</f>
        <v>0</v>
      </c>
      <c r="AL219" s="123"/>
      <c r="AM219" s="123"/>
      <c r="AN219" s="70"/>
      <c r="AO219" s="227">
        <v>0</v>
      </c>
      <c r="AP219" s="42">
        <f t="shared" si="153"/>
        <v>0</v>
      </c>
      <c r="AQ219" s="16" t="str">
        <f t="shared" si="141"/>
        <v>圧検加工計画</v>
      </c>
      <c r="AR219" s="44">
        <f t="shared" si="139"/>
        <v>0</v>
      </c>
      <c r="AT219" s="248" t="s">
        <v>61</v>
      </c>
      <c r="AU219" s="60"/>
      <c r="AV219" s="60"/>
      <c r="AW219" s="60"/>
      <c r="AX219" s="60"/>
    </row>
    <row r="220" spans="1:56" ht="19.5" hidden="1" thickBot="1">
      <c r="A220" s="9">
        <v>0</v>
      </c>
      <c r="B220" s="378"/>
      <c r="C220" s="146" t="s">
        <v>15</v>
      </c>
      <c r="D220" s="147">
        <v>0.08</v>
      </c>
      <c r="E220" s="80"/>
      <c r="F220" s="257">
        <f t="shared" ref="F220:AJ220" si="154">ROUND(F219*$D220,0)</f>
        <v>0</v>
      </c>
      <c r="G220" s="257">
        <f t="shared" si="154"/>
        <v>0</v>
      </c>
      <c r="H220" s="257">
        <f t="shared" si="154"/>
        <v>0</v>
      </c>
      <c r="I220" s="257">
        <f t="shared" si="154"/>
        <v>0</v>
      </c>
      <c r="J220" s="257">
        <f t="shared" si="154"/>
        <v>0</v>
      </c>
      <c r="K220" s="337">
        <f t="shared" si="154"/>
        <v>0</v>
      </c>
      <c r="L220" s="337">
        <f t="shared" si="154"/>
        <v>0</v>
      </c>
      <c r="M220" s="337">
        <f t="shared" si="154"/>
        <v>0</v>
      </c>
      <c r="N220" s="337">
        <f t="shared" si="154"/>
        <v>0</v>
      </c>
      <c r="O220" s="337">
        <f t="shared" si="154"/>
        <v>0</v>
      </c>
      <c r="P220" s="257">
        <f t="shared" si="154"/>
        <v>0</v>
      </c>
      <c r="Q220" s="257">
        <f t="shared" si="154"/>
        <v>0</v>
      </c>
      <c r="R220" s="337">
        <f t="shared" si="154"/>
        <v>0</v>
      </c>
      <c r="S220" s="337">
        <f t="shared" si="154"/>
        <v>0</v>
      </c>
      <c r="T220" s="337">
        <f t="shared" si="154"/>
        <v>0</v>
      </c>
      <c r="U220" s="337">
        <f t="shared" si="154"/>
        <v>0</v>
      </c>
      <c r="V220" s="337">
        <f t="shared" si="154"/>
        <v>0</v>
      </c>
      <c r="W220" s="257">
        <f t="shared" si="154"/>
        <v>0</v>
      </c>
      <c r="X220" s="257">
        <f t="shared" si="154"/>
        <v>0</v>
      </c>
      <c r="Y220" s="337">
        <f t="shared" si="154"/>
        <v>0</v>
      </c>
      <c r="Z220" s="337">
        <f t="shared" si="154"/>
        <v>0</v>
      </c>
      <c r="AA220" s="337">
        <f t="shared" si="154"/>
        <v>0</v>
      </c>
      <c r="AB220" s="337">
        <f t="shared" si="154"/>
        <v>0</v>
      </c>
      <c r="AC220" s="337">
        <f t="shared" si="154"/>
        <v>0</v>
      </c>
      <c r="AD220" s="257">
        <f t="shared" si="154"/>
        <v>0</v>
      </c>
      <c r="AE220" s="257">
        <f t="shared" si="154"/>
        <v>0</v>
      </c>
      <c r="AF220" s="337">
        <f t="shared" si="154"/>
        <v>0</v>
      </c>
      <c r="AG220" s="337">
        <f t="shared" si="154"/>
        <v>0</v>
      </c>
      <c r="AH220" s="337">
        <f t="shared" si="154"/>
        <v>0</v>
      </c>
      <c r="AI220" s="337">
        <f t="shared" si="154"/>
        <v>0</v>
      </c>
      <c r="AJ220" s="337">
        <f t="shared" si="154"/>
        <v>0</v>
      </c>
      <c r="AK220" s="128">
        <f>SUM(F220:AJ220)</f>
        <v>0</v>
      </c>
      <c r="AL220" s="32"/>
      <c r="AM220" s="32"/>
      <c r="AN220" s="70"/>
      <c r="AO220" s="227">
        <v>0</v>
      </c>
      <c r="AP220" s="42">
        <f t="shared" si="153"/>
        <v>0</v>
      </c>
      <c r="AQ220" s="17" t="str">
        <f t="shared" si="141"/>
        <v>一次漏れ数</v>
      </c>
      <c r="AR220" s="45">
        <f t="shared" si="139"/>
        <v>0</v>
      </c>
      <c r="AT220" s="246" t="s">
        <v>60</v>
      </c>
      <c r="AU220" s="60"/>
      <c r="AV220" s="60"/>
      <c r="AW220" s="60"/>
      <c r="AX220" s="60"/>
    </row>
    <row r="221" spans="1:56" ht="19.5" hidden="1" thickBot="1">
      <c r="A221" s="9">
        <v>0</v>
      </c>
      <c r="B221" s="378"/>
      <c r="C221" s="148" t="s">
        <v>16</v>
      </c>
      <c r="D221" s="149"/>
      <c r="E221" s="66"/>
      <c r="F221" s="255">
        <f t="shared" ref="F221:AJ221" si="155">E221+F220-F222</f>
        <v>0</v>
      </c>
      <c r="G221" s="255">
        <f t="shared" si="155"/>
        <v>0</v>
      </c>
      <c r="H221" s="255">
        <f t="shared" si="155"/>
        <v>0</v>
      </c>
      <c r="I221" s="255">
        <f t="shared" si="155"/>
        <v>0</v>
      </c>
      <c r="J221" s="255">
        <f t="shared" si="155"/>
        <v>0</v>
      </c>
      <c r="K221" s="339">
        <f t="shared" si="155"/>
        <v>0</v>
      </c>
      <c r="L221" s="339">
        <f t="shared" si="155"/>
        <v>0</v>
      </c>
      <c r="M221" s="339">
        <f t="shared" si="155"/>
        <v>0</v>
      </c>
      <c r="N221" s="339">
        <f t="shared" si="155"/>
        <v>0</v>
      </c>
      <c r="O221" s="339">
        <f t="shared" si="155"/>
        <v>0</v>
      </c>
      <c r="P221" s="255">
        <f t="shared" si="155"/>
        <v>0</v>
      </c>
      <c r="Q221" s="255">
        <f t="shared" si="155"/>
        <v>0</v>
      </c>
      <c r="R221" s="339">
        <f t="shared" si="155"/>
        <v>0</v>
      </c>
      <c r="S221" s="339">
        <f t="shared" si="155"/>
        <v>0</v>
      </c>
      <c r="T221" s="339">
        <f t="shared" si="155"/>
        <v>0</v>
      </c>
      <c r="U221" s="339">
        <f t="shared" si="155"/>
        <v>0</v>
      </c>
      <c r="V221" s="339">
        <f t="shared" si="155"/>
        <v>0</v>
      </c>
      <c r="W221" s="255">
        <f t="shared" si="155"/>
        <v>0</v>
      </c>
      <c r="X221" s="255">
        <f t="shared" si="155"/>
        <v>0</v>
      </c>
      <c r="Y221" s="339">
        <f t="shared" si="155"/>
        <v>0</v>
      </c>
      <c r="Z221" s="339">
        <f t="shared" si="155"/>
        <v>0</v>
      </c>
      <c r="AA221" s="339">
        <f t="shared" si="155"/>
        <v>0</v>
      </c>
      <c r="AB221" s="339">
        <f t="shared" si="155"/>
        <v>0</v>
      </c>
      <c r="AC221" s="339">
        <f t="shared" si="155"/>
        <v>0</v>
      </c>
      <c r="AD221" s="255">
        <f t="shared" si="155"/>
        <v>0</v>
      </c>
      <c r="AE221" s="255">
        <f t="shared" si="155"/>
        <v>0</v>
      </c>
      <c r="AF221" s="339">
        <f t="shared" si="155"/>
        <v>0</v>
      </c>
      <c r="AG221" s="339">
        <f t="shared" si="155"/>
        <v>0</v>
      </c>
      <c r="AH221" s="339">
        <f t="shared" si="155"/>
        <v>0</v>
      </c>
      <c r="AI221" s="339">
        <f t="shared" si="155"/>
        <v>0</v>
      </c>
      <c r="AJ221" s="339">
        <f t="shared" si="155"/>
        <v>0</v>
      </c>
      <c r="AK221" s="129">
        <f>AJ221</f>
        <v>0</v>
      </c>
      <c r="AL221" s="32"/>
      <c r="AM221" s="32"/>
      <c r="AN221" s="70"/>
      <c r="AO221" s="227">
        <v>0</v>
      </c>
      <c r="AP221" s="42">
        <f t="shared" si="153"/>
        <v>0</v>
      </c>
      <c r="AQ221" s="18" t="str">
        <f t="shared" si="141"/>
        <v>一次漏れ在庫</v>
      </c>
      <c r="AR221" s="46">
        <f t="shared" si="139"/>
        <v>0</v>
      </c>
      <c r="AT221" s="246" t="s">
        <v>60</v>
      </c>
      <c r="AU221" s="60"/>
      <c r="AV221" s="60"/>
      <c r="AW221" s="60"/>
      <c r="AX221" s="60"/>
    </row>
    <row r="222" spans="1:56" ht="19.5" hidden="1" thickBot="1">
      <c r="A222" s="9">
        <v>0</v>
      </c>
      <c r="B222" s="378"/>
      <c r="C222" s="148" t="s">
        <v>17</v>
      </c>
      <c r="D222" s="149"/>
      <c r="E222" s="80"/>
      <c r="F222" s="255"/>
      <c r="G222" s="255"/>
      <c r="H222" s="255"/>
      <c r="I222" s="255"/>
      <c r="J222" s="255"/>
      <c r="K222" s="339"/>
      <c r="L222" s="339"/>
      <c r="M222" s="339"/>
      <c r="N222" s="339"/>
      <c r="O222" s="339"/>
      <c r="P222" s="255"/>
      <c r="Q222" s="255"/>
      <c r="R222" s="339"/>
      <c r="S222" s="339"/>
      <c r="T222" s="339"/>
      <c r="U222" s="339"/>
      <c r="V222" s="339"/>
      <c r="W222" s="255"/>
      <c r="X222" s="255"/>
      <c r="Y222" s="339"/>
      <c r="Z222" s="339"/>
      <c r="AA222" s="339"/>
      <c r="AB222" s="339"/>
      <c r="AC222" s="339"/>
      <c r="AD222" s="255"/>
      <c r="AE222" s="255"/>
      <c r="AF222" s="339"/>
      <c r="AG222" s="339"/>
      <c r="AH222" s="339"/>
      <c r="AI222" s="339"/>
      <c r="AJ222" s="339"/>
      <c r="AK222" s="129">
        <f>SUM(F222:AJ222)</f>
        <v>0</v>
      </c>
      <c r="AL222" s="32"/>
      <c r="AM222" s="32"/>
      <c r="AN222" s="70"/>
      <c r="AO222" s="227">
        <v>0</v>
      </c>
      <c r="AP222" s="42">
        <f t="shared" si="153"/>
        <v>0</v>
      </c>
      <c r="AQ222" s="18" t="str">
        <f t="shared" si="141"/>
        <v>二次圧検計画</v>
      </c>
      <c r="AR222" s="46">
        <f t="shared" si="139"/>
        <v>0</v>
      </c>
      <c r="AT222" s="246" t="s">
        <v>60</v>
      </c>
      <c r="AU222" s="60"/>
      <c r="AV222" s="60"/>
      <c r="AW222" s="60"/>
      <c r="AX222" s="60"/>
    </row>
    <row r="223" spans="1:56" ht="19.5" hidden="1" thickBot="1">
      <c r="A223" s="9">
        <v>0</v>
      </c>
      <c r="B223" s="378"/>
      <c r="C223" s="150" t="s">
        <v>18</v>
      </c>
      <c r="D223" s="151">
        <v>0.5</v>
      </c>
      <c r="E223" s="81"/>
      <c r="F223" s="258">
        <f t="shared" ref="F223:AJ223" si="156">ROUND(F222*$D223,0)</f>
        <v>0</v>
      </c>
      <c r="G223" s="258">
        <f t="shared" si="156"/>
        <v>0</v>
      </c>
      <c r="H223" s="258">
        <f t="shared" si="156"/>
        <v>0</v>
      </c>
      <c r="I223" s="258">
        <f t="shared" si="156"/>
        <v>0</v>
      </c>
      <c r="J223" s="258">
        <f t="shared" si="156"/>
        <v>0</v>
      </c>
      <c r="K223" s="341">
        <f t="shared" si="156"/>
        <v>0</v>
      </c>
      <c r="L223" s="341">
        <f t="shared" si="156"/>
        <v>0</v>
      </c>
      <c r="M223" s="341">
        <f t="shared" si="156"/>
        <v>0</v>
      </c>
      <c r="N223" s="341">
        <f t="shared" si="156"/>
        <v>0</v>
      </c>
      <c r="O223" s="341">
        <f t="shared" si="156"/>
        <v>0</v>
      </c>
      <c r="P223" s="258">
        <f t="shared" si="156"/>
        <v>0</v>
      </c>
      <c r="Q223" s="258">
        <f t="shared" si="156"/>
        <v>0</v>
      </c>
      <c r="R223" s="341">
        <f t="shared" si="156"/>
        <v>0</v>
      </c>
      <c r="S223" s="341">
        <f t="shared" si="156"/>
        <v>0</v>
      </c>
      <c r="T223" s="341">
        <f t="shared" si="156"/>
        <v>0</v>
      </c>
      <c r="U223" s="341">
        <f t="shared" si="156"/>
        <v>0</v>
      </c>
      <c r="V223" s="341">
        <f t="shared" si="156"/>
        <v>0</v>
      </c>
      <c r="W223" s="258">
        <f t="shared" si="156"/>
        <v>0</v>
      </c>
      <c r="X223" s="258">
        <f t="shared" si="156"/>
        <v>0</v>
      </c>
      <c r="Y223" s="341">
        <f t="shared" si="156"/>
        <v>0</v>
      </c>
      <c r="Z223" s="341">
        <f t="shared" si="156"/>
        <v>0</v>
      </c>
      <c r="AA223" s="341">
        <f t="shared" si="156"/>
        <v>0</v>
      </c>
      <c r="AB223" s="341">
        <f t="shared" si="156"/>
        <v>0</v>
      </c>
      <c r="AC223" s="341">
        <f t="shared" si="156"/>
        <v>0</v>
      </c>
      <c r="AD223" s="258">
        <f t="shared" si="156"/>
        <v>0</v>
      </c>
      <c r="AE223" s="258">
        <f t="shared" si="156"/>
        <v>0</v>
      </c>
      <c r="AF223" s="341">
        <f t="shared" si="156"/>
        <v>0</v>
      </c>
      <c r="AG223" s="341">
        <f t="shared" si="156"/>
        <v>0</v>
      </c>
      <c r="AH223" s="341">
        <f t="shared" si="156"/>
        <v>0</v>
      </c>
      <c r="AI223" s="341">
        <f t="shared" si="156"/>
        <v>0</v>
      </c>
      <c r="AJ223" s="341">
        <f t="shared" si="156"/>
        <v>0</v>
      </c>
      <c r="AK223" s="130">
        <f>SUM(F223:AJ223)</f>
        <v>0</v>
      </c>
      <c r="AL223" s="32"/>
      <c r="AM223" s="32"/>
      <c r="AN223" s="70"/>
      <c r="AO223" s="227">
        <v>0</v>
      </c>
      <c r="AP223" s="42">
        <f t="shared" si="153"/>
        <v>0</v>
      </c>
      <c r="AQ223" s="14" t="str">
        <f t="shared" si="141"/>
        <v>二次漏れ数（廃却）</v>
      </c>
      <c r="AR223" s="47">
        <f t="shared" si="139"/>
        <v>0</v>
      </c>
      <c r="AT223" s="246" t="s">
        <v>60</v>
      </c>
      <c r="AU223" s="60"/>
      <c r="AV223" s="60"/>
      <c r="AW223" s="60"/>
      <c r="AX223" s="60"/>
    </row>
    <row r="224" spans="1:56" ht="19.5" hidden="1" thickBot="1">
      <c r="A224" s="9">
        <v>1</v>
      </c>
      <c r="B224" s="327"/>
      <c r="C224" s="135" t="s">
        <v>19</v>
      </c>
      <c r="D224" s="136">
        <f>1-D220</f>
        <v>0.92</v>
      </c>
      <c r="E224" s="90"/>
      <c r="F224" s="255">
        <f t="shared" ref="F224:AJ224" si="157">(F219-F220)+(F222-F223)</f>
        <v>0</v>
      </c>
      <c r="G224" s="255">
        <f t="shared" si="157"/>
        <v>0</v>
      </c>
      <c r="H224" s="255">
        <f t="shared" si="157"/>
        <v>0</v>
      </c>
      <c r="I224" s="255">
        <f t="shared" si="157"/>
        <v>0</v>
      </c>
      <c r="J224" s="255">
        <f t="shared" si="157"/>
        <v>0</v>
      </c>
      <c r="K224" s="174">
        <f t="shared" si="157"/>
        <v>0</v>
      </c>
      <c r="L224" s="174">
        <f t="shared" si="157"/>
        <v>0</v>
      </c>
      <c r="M224" s="174">
        <f t="shared" si="157"/>
        <v>0</v>
      </c>
      <c r="N224" s="174">
        <f t="shared" si="157"/>
        <v>0</v>
      </c>
      <c r="O224" s="174">
        <f t="shared" si="157"/>
        <v>0</v>
      </c>
      <c r="P224" s="255">
        <f t="shared" si="157"/>
        <v>0</v>
      </c>
      <c r="Q224" s="255">
        <f t="shared" si="157"/>
        <v>0</v>
      </c>
      <c r="R224" s="174">
        <f t="shared" si="157"/>
        <v>0</v>
      </c>
      <c r="S224" s="174">
        <f t="shared" si="157"/>
        <v>0</v>
      </c>
      <c r="T224" s="174">
        <f t="shared" si="157"/>
        <v>0</v>
      </c>
      <c r="U224" s="174">
        <f t="shared" si="157"/>
        <v>0</v>
      </c>
      <c r="V224" s="174">
        <f t="shared" si="157"/>
        <v>0</v>
      </c>
      <c r="W224" s="255">
        <f t="shared" si="157"/>
        <v>0</v>
      </c>
      <c r="X224" s="255">
        <f t="shared" si="157"/>
        <v>0</v>
      </c>
      <c r="Y224" s="174">
        <f t="shared" si="157"/>
        <v>0</v>
      </c>
      <c r="Z224" s="174">
        <f t="shared" si="157"/>
        <v>0</v>
      </c>
      <c r="AA224" s="174">
        <f t="shared" si="157"/>
        <v>0</v>
      </c>
      <c r="AB224" s="174">
        <f t="shared" si="157"/>
        <v>0</v>
      </c>
      <c r="AC224" s="174">
        <f t="shared" si="157"/>
        <v>0</v>
      </c>
      <c r="AD224" s="255">
        <f t="shared" si="157"/>
        <v>0</v>
      </c>
      <c r="AE224" s="255">
        <f t="shared" si="157"/>
        <v>0</v>
      </c>
      <c r="AF224" s="174">
        <f t="shared" si="157"/>
        <v>0</v>
      </c>
      <c r="AG224" s="174">
        <f t="shared" si="157"/>
        <v>0</v>
      </c>
      <c r="AH224" s="174">
        <f t="shared" si="157"/>
        <v>0</v>
      </c>
      <c r="AI224" s="174">
        <f t="shared" si="157"/>
        <v>0</v>
      </c>
      <c r="AJ224" s="174">
        <f t="shared" si="157"/>
        <v>0</v>
      </c>
      <c r="AK224" s="117">
        <f>SUM(E224:AJ224)</f>
        <v>0</v>
      </c>
      <c r="AL224" s="82">
        <f>ROUNDUP(AY224*1.1,0)</f>
        <v>0</v>
      </c>
      <c r="AM224" s="82">
        <f>ROUNDUP(AZ224*1.1,0)</f>
        <v>0</v>
      </c>
      <c r="AN224" s="70"/>
      <c r="AO224" s="227">
        <v>0</v>
      </c>
      <c r="AP224" s="42">
        <f t="shared" si="153"/>
        <v>0</v>
      </c>
      <c r="AQ224" s="11" t="str">
        <f t="shared" si="141"/>
        <v>Ｌ３加工計画</v>
      </c>
      <c r="AR224" s="48">
        <f t="shared" si="139"/>
        <v>0</v>
      </c>
      <c r="AT224" s="248" t="s">
        <v>61</v>
      </c>
      <c r="AU224" s="60"/>
      <c r="AV224" s="60"/>
      <c r="AW224" s="60"/>
      <c r="AX224" s="60"/>
      <c r="AY224" s="12">
        <f>AY370</f>
        <v>0</v>
      </c>
      <c r="AZ224" s="12">
        <f>AZ370</f>
        <v>0</v>
      </c>
    </row>
    <row r="225" spans="1:56" ht="19.5" hidden="1" thickBot="1">
      <c r="A225" s="9">
        <v>1</v>
      </c>
      <c r="B225" s="325"/>
      <c r="C225" s="109" t="s">
        <v>20</v>
      </c>
      <c r="D225" s="109"/>
      <c r="E225" s="77"/>
      <c r="F225" s="257"/>
      <c r="G225" s="257"/>
      <c r="H225" s="257"/>
      <c r="I225" s="257"/>
      <c r="J225" s="257"/>
      <c r="K225" s="178"/>
      <c r="L225" s="178"/>
      <c r="M225" s="178"/>
      <c r="N225" s="178"/>
      <c r="O225" s="178"/>
      <c r="P225" s="257"/>
      <c r="Q225" s="257"/>
      <c r="R225" s="178"/>
      <c r="S225" s="178"/>
      <c r="T225" s="178"/>
      <c r="U225" s="178"/>
      <c r="V225" s="178"/>
      <c r="W225" s="257"/>
      <c r="X225" s="257"/>
      <c r="Y225" s="178"/>
      <c r="Z225" s="178"/>
      <c r="AA225" s="178"/>
      <c r="AB225" s="178"/>
      <c r="AC225" s="178"/>
      <c r="AD225" s="257"/>
      <c r="AE225" s="257"/>
      <c r="AF225" s="178"/>
      <c r="AG225" s="178"/>
      <c r="AH225" s="178"/>
      <c r="AI225" s="178"/>
      <c r="AJ225" s="178"/>
      <c r="AK225" s="104">
        <f>SUM(F225:AJ225)</f>
        <v>0</v>
      </c>
      <c r="AL225" s="112"/>
      <c r="AM225" s="112"/>
      <c r="AN225" s="70"/>
      <c r="AO225" s="227">
        <v>2</v>
      </c>
      <c r="AP225" s="42">
        <f t="shared" si="153"/>
        <v>0</v>
      </c>
      <c r="AQ225" s="19" t="str">
        <f t="shared" si="141"/>
        <v>組立計画</v>
      </c>
      <c r="AR225" s="49">
        <f t="shared" si="139"/>
        <v>0</v>
      </c>
      <c r="AT225" s="63" t="s">
        <v>62</v>
      </c>
      <c r="AU225" s="60"/>
      <c r="AV225" s="60"/>
      <c r="AW225" s="60"/>
      <c r="AX225" s="60"/>
    </row>
    <row r="226" spans="1:56" ht="19.5" hidden="1" thickBot="1">
      <c r="A226" s="9">
        <v>1</v>
      </c>
      <c r="B226" s="325"/>
      <c r="C226" s="111" t="s">
        <v>66</v>
      </c>
      <c r="D226" s="111"/>
      <c r="E226" s="74"/>
      <c r="F226" s="267"/>
      <c r="G226" s="267"/>
      <c r="H226" s="267"/>
      <c r="I226" s="267"/>
      <c r="J226" s="267"/>
      <c r="K226" s="189"/>
      <c r="L226" s="189"/>
      <c r="M226" s="189"/>
      <c r="N226" s="189"/>
      <c r="O226" s="189"/>
      <c r="P226" s="267"/>
      <c r="Q226" s="267"/>
      <c r="R226" s="189"/>
      <c r="S226" s="189"/>
      <c r="T226" s="189"/>
      <c r="U226" s="189"/>
      <c r="V226" s="189"/>
      <c r="W226" s="267"/>
      <c r="X226" s="267"/>
      <c r="Y226" s="189"/>
      <c r="Z226" s="189"/>
      <c r="AA226" s="189"/>
      <c r="AB226" s="189"/>
      <c r="AC226" s="189"/>
      <c r="AD226" s="267"/>
      <c r="AE226" s="267"/>
      <c r="AF226" s="189"/>
      <c r="AG226" s="189"/>
      <c r="AH226" s="189"/>
      <c r="AI226" s="189"/>
      <c r="AJ226" s="189"/>
      <c r="AK226" s="107">
        <f>SUM(F226:AJ226)</f>
        <v>0</v>
      </c>
      <c r="AL226" s="75"/>
      <c r="AM226" s="75"/>
      <c r="AN226" s="70"/>
      <c r="AO226" s="227">
        <v>0</v>
      </c>
      <c r="AP226" s="42">
        <f t="shared" si="153"/>
        <v>0</v>
      </c>
      <c r="AQ226" s="20" t="str">
        <f t="shared" si="141"/>
        <v>ＳＰ</v>
      </c>
      <c r="AR226" s="50">
        <f t="shared" si="139"/>
        <v>0</v>
      </c>
      <c r="AT226" s="63" t="s">
        <v>62</v>
      </c>
      <c r="AU226" s="60"/>
      <c r="AV226" s="60"/>
      <c r="AW226" s="60"/>
      <c r="AX226" s="60"/>
    </row>
    <row r="227" spans="1:56" ht="19.5" hidden="1" thickBot="1">
      <c r="A227" s="9">
        <v>1</v>
      </c>
      <c r="B227" s="326"/>
      <c r="C227" s="152" t="s">
        <v>21</v>
      </c>
      <c r="D227" s="152"/>
      <c r="E227" s="67"/>
      <c r="F227" s="259">
        <f t="shared" ref="F227:AJ227" si="158">SUBTOTAL(9,L225:L226)</f>
        <v>0</v>
      </c>
      <c r="G227" s="259">
        <f t="shared" si="158"/>
        <v>0</v>
      </c>
      <c r="H227" s="259">
        <f t="shared" si="158"/>
        <v>0</v>
      </c>
      <c r="I227" s="259">
        <f t="shared" si="158"/>
        <v>0</v>
      </c>
      <c r="J227" s="259">
        <f t="shared" si="158"/>
        <v>0</v>
      </c>
      <c r="K227" s="329">
        <f t="shared" si="158"/>
        <v>0</v>
      </c>
      <c r="L227" s="329">
        <f t="shared" si="158"/>
        <v>0</v>
      </c>
      <c r="M227" s="329">
        <f t="shared" si="158"/>
        <v>0</v>
      </c>
      <c r="N227" s="329">
        <f t="shared" si="158"/>
        <v>0</v>
      </c>
      <c r="O227" s="329">
        <f t="shared" si="158"/>
        <v>0</v>
      </c>
      <c r="P227" s="259">
        <f t="shared" si="158"/>
        <v>0</v>
      </c>
      <c r="Q227" s="259">
        <f t="shared" si="158"/>
        <v>0</v>
      </c>
      <c r="R227" s="329">
        <f t="shared" si="158"/>
        <v>0</v>
      </c>
      <c r="S227" s="329">
        <f t="shared" si="158"/>
        <v>0</v>
      </c>
      <c r="T227" s="329">
        <f t="shared" si="158"/>
        <v>0</v>
      </c>
      <c r="U227" s="329">
        <f t="shared" si="158"/>
        <v>0</v>
      </c>
      <c r="V227" s="329">
        <f t="shared" si="158"/>
        <v>0</v>
      </c>
      <c r="W227" s="259">
        <f t="shared" si="158"/>
        <v>0</v>
      </c>
      <c r="X227" s="259">
        <f t="shared" si="158"/>
        <v>0</v>
      </c>
      <c r="Y227" s="329">
        <f t="shared" si="158"/>
        <v>0</v>
      </c>
      <c r="Z227" s="329">
        <f t="shared" si="158"/>
        <v>0</v>
      </c>
      <c r="AA227" s="329">
        <f t="shared" si="158"/>
        <v>0</v>
      </c>
      <c r="AB227" s="329">
        <f t="shared" si="158"/>
        <v>0</v>
      </c>
      <c r="AC227" s="329">
        <f t="shared" si="158"/>
        <v>0</v>
      </c>
      <c r="AD227" s="259">
        <f t="shared" si="158"/>
        <v>0</v>
      </c>
      <c r="AE227" s="259">
        <f t="shared" si="158"/>
        <v>0</v>
      </c>
      <c r="AF227" s="329">
        <f t="shared" si="158"/>
        <v>0</v>
      </c>
      <c r="AG227" s="329">
        <f t="shared" si="158"/>
        <v>0</v>
      </c>
      <c r="AH227" s="329">
        <f t="shared" si="158"/>
        <v>0</v>
      </c>
      <c r="AI227" s="329">
        <f t="shared" si="158"/>
        <v>2</v>
      </c>
      <c r="AJ227" s="329">
        <f t="shared" si="158"/>
        <v>0</v>
      </c>
      <c r="AK227" s="131">
        <f>SUM(F227:AJ227)</f>
        <v>2</v>
      </c>
      <c r="AL227" s="32"/>
      <c r="AM227" s="32"/>
      <c r="AN227" s="70"/>
      <c r="AO227" s="227">
        <v>2</v>
      </c>
      <c r="AP227" s="42">
        <f t="shared" si="153"/>
        <v>0</v>
      </c>
      <c r="AQ227" s="21" t="str">
        <f t="shared" si="141"/>
        <v>解体</v>
      </c>
      <c r="AR227" s="51">
        <f t="shared" si="139"/>
        <v>2</v>
      </c>
      <c r="AT227" s="246" t="s">
        <v>60</v>
      </c>
      <c r="AU227" s="60"/>
      <c r="AV227" s="60"/>
      <c r="AW227" s="60"/>
      <c r="AX227" s="60"/>
    </row>
    <row r="228" spans="1:56" ht="19.5" hidden="1" thickBot="1">
      <c r="A228" s="9">
        <v>1</v>
      </c>
      <c r="B228" s="379"/>
      <c r="C228" s="153" t="s">
        <v>22</v>
      </c>
      <c r="D228" s="153"/>
      <c r="E228" s="68"/>
      <c r="F228" s="260">
        <f t="shared" ref="F228:AJ228" si="159">E228+F224-F227</f>
        <v>0</v>
      </c>
      <c r="G228" s="260">
        <f t="shared" si="159"/>
        <v>0</v>
      </c>
      <c r="H228" s="260">
        <f t="shared" si="159"/>
        <v>0</v>
      </c>
      <c r="I228" s="260">
        <f t="shared" si="159"/>
        <v>0</v>
      </c>
      <c r="J228" s="260">
        <f t="shared" si="159"/>
        <v>0</v>
      </c>
      <c r="K228" s="330">
        <f t="shared" si="159"/>
        <v>0</v>
      </c>
      <c r="L228" s="330">
        <f t="shared" si="159"/>
        <v>0</v>
      </c>
      <c r="M228" s="330">
        <f t="shared" si="159"/>
        <v>0</v>
      </c>
      <c r="N228" s="330">
        <f t="shared" si="159"/>
        <v>0</v>
      </c>
      <c r="O228" s="330">
        <f t="shared" si="159"/>
        <v>0</v>
      </c>
      <c r="P228" s="260">
        <f t="shared" si="159"/>
        <v>0</v>
      </c>
      <c r="Q228" s="260">
        <f t="shared" si="159"/>
        <v>0</v>
      </c>
      <c r="R228" s="330">
        <f t="shared" si="159"/>
        <v>0</v>
      </c>
      <c r="S228" s="330">
        <f t="shared" si="159"/>
        <v>0</v>
      </c>
      <c r="T228" s="330">
        <f t="shared" si="159"/>
        <v>0</v>
      </c>
      <c r="U228" s="330">
        <f t="shared" si="159"/>
        <v>0</v>
      </c>
      <c r="V228" s="330">
        <f t="shared" si="159"/>
        <v>0</v>
      </c>
      <c r="W228" s="260">
        <f t="shared" si="159"/>
        <v>0</v>
      </c>
      <c r="X228" s="260">
        <f t="shared" si="159"/>
        <v>0</v>
      </c>
      <c r="Y228" s="330">
        <f t="shared" si="159"/>
        <v>0</v>
      </c>
      <c r="Z228" s="330">
        <f t="shared" si="159"/>
        <v>0</v>
      </c>
      <c r="AA228" s="330">
        <f t="shared" si="159"/>
        <v>0</v>
      </c>
      <c r="AB228" s="330">
        <f t="shared" si="159"/>
        <v>0</v>
      </c>
      <c r="AC228" s="330">
        <f t="shared" si="159"/>
        <v>0</v>
      </c>
      <c r="AD228" s="260">
        <f t="shared" si="159"/>
        <v>0</v>
      </c>
      <c r="AE228" s="260">
        <f t="shared" si="159"/>
        <v>0</v>
      </c>
      <c r="AF228" s="330">
        <f t="shared" si="159"/>
        <v>0</v>
      </c>
      <c r="AG228" s="330">
        <f t="shared" si="159"/>
        <v>0</v>
      </c>
      <c r="AH228" s="330">
        <f t="shared" si="159"/>
        <v>0</v>
      </c>
      <c r="AI228" s="330">
        <f t="shared" si="159"/>
        <v>-2</v>
      </c>
      <c r="AJ228" s="330">
        <f t="shared" si="159"/>
        <v>-2</v>
      </c>
      <c r="AK228" s="132"/>
      <c r="AL228" s="32"/>
      <c r="AM228" s="32"/>
      <c r="AN228" s="70"/>
      <c r="AO228" s="227"/>
      <c r="AP228" s="42">
        <f t="shared" si="153"/>
        <v>0</v>
      </c>
      <c r="AQ228" s="22" t="str">
        <f t="shared" si="141"/>
        <v>解体在庫</v>
      </c>
      <c r="AR228" s="52">
        <f t="shared" si="139"/>
        <v>0</v>
      </c>
      <c r="AT228" s="246" t="s">
        <v>60</v>
      </c>
      <c r="AU228" s="60"/>
      <c r="AV228" s="60"/>
      <c r="AW228" s="60"/>
      <c r="AX228" s="60"/>
    </row>
    <row r="229" spans="1:56" ht="19.5" hidden="1" thickBot="1">
      <c r="A229" s="9">
        <v>1</v>
      </c>
      <c r="B229" s="380"/>
      <c r="C229" s="270" t="s">
        <v>23</v>
      </c>
      <c r="D229" s="270"/>
      <c r="E229" s="215"/>
      <c r="F229" s="261">
        <f t="shared" ref="F229:AJ229" si="160">E229+F224-F225-F226</f>
        <v>0</v>
      </c>
      <c r="G229" s="261">
        <f t="shared" si="160"/>
        <v>0</v>
      </c>
      <c r="H229" s="261">
        <f t="shared" si="160"/>
        <v>0</v>
      </c>
      <c r="I229" s="261">
        <f t="shared" si="160"/>
        <v>0</v>
      </c>
      <c r="J229" s="261">
        <f t="shared" si="160"/>
        <v>0</v>
      </c>
      <c r="K229" s="344">
        <f t="shared" si="160"/>
        <v>0</v>
      </c>
      <c r="L229" s="344">
        <f t="shared" si="160"/>
        <v>0</v>
      </c>
      <c r="M229" s="344">
        <f t="shared" si="160"/>
        <v>0</v>
      </c>
      <c r="N229" s="344">
        <f t="shared" si="160"/>
        <v>0</v>
      </c>
      <c r="O229" s="344">
        <f t="shared" si="160"/>
        <v>0</v>
      </c>
      <c r="P229" s="261">
        <f t="shared" si="160"/>
        <v>0</v>
      </c>
      <c r="Q229" s="261">
        <f t="shared" si="160"/>
        <v>0</v>
      </c>
      <c r="R229" s="344">
        <f t="shared" si="160"/>
        <v>0</v>
      </c>
      <c r="S229" s="344">
        <f t="shared" si="160"/>
        <v>0</v>
      </c>
      <c r="T229" s="344">
        <f t="shared" si="160"/>
        <v>0</v>
      </c>
      <c r="U229" s="344">
        <f t="shared" si="160"/>
        <v>0</v>
      </c>
      <c r="V229" s="344">
        <f t="shared" si="160"/>
        <v>0</v>
      </c>
      <c r="W229" s="261">
        <f t="shared" si="160"/>
        <v>0</v>
      </c>
      <c r="X229" s="261">
        <f t="shared" si="160"/>
        <v>0</v>
      </c>
      <c r="Y229" s="344">
        <f t="shared" si="160"/>
        <v>0</v>
      </c>
      <c r="Z229" s="344">
        <f t="shared" si="160"/>
        <v>0</v>
      </c>
      <c r="AA229" s="344">
        <f t="shared" si="160"/>
        <v>0</v>
      </c>
      <c r="AB229" s="344">
        <f t="shared" si="160"/>
        <v>0</v>
      </c>
      <c r="AC229" s="344">
        <f t="shared" si="160"/>
        <v>0</v>
      </c>
      <c r="AD229" s="261">
        <f t="shared" si="160"/>
        <v>0</v>
      </c>
      <c r="AE229" s="261">
        <f t="shared" si="160"/>
        <v>0</v>
      </c>
      <c r="AF229" s="344">
        <f t="shared" si="160"/>
        <v>0</v>
      </c>
      <c r="AG229" s="344">
        <f t="shared" si="160"/>
        <v>0</v>
      </c>
      <c r="AH229" s="344">
        <f t="shared" si="160"/>
        <v>0</v>
      </c>
      <c r="AI229" s="344">
        <f t="shared" si="160"/>
        <v>0</v>
      </c>
      <c r="AJ229" s="344">
        <f t="shared" si="160"/>
        <v>0</v>
      </c>
      <c r="AK229" s="221">
        <f>AJ229</f>
        <v>0</v>
      </c>
      <c r="AL229" s="32"/>
      <c r="AM229" s="32"/>
      <c r="AN229" s="488">
        <f>AK229-AL225</f>
        <v>0</v>
      </c>
      <c r="AO229" s="227">
        <v>154</v>
      </c>
      <c r="AP229" s="53">
        <f t="shared" si="153"/>
        <v>0</v>
      </c>
      <c r="AQ229" s="24" t="str">
        <f t="shared" si="141"/>
        <v>完成品在庫</v>
      </c>
      <c r="AR229" s="54">
        <f t="shared" si="139"/>
        <v>0</v>
      </c>
      <c r="AT229" s="246" t="s">
        <v>60</v>
      </c>
      <c r="AU229" s="60"/>
      <c r="AV229" s="60"/>
      <c r="AW229" s="60"/>
      <c r="AX229" s="60"/>
      <c r="BD229" s="250">
        <f>MIN(F229:AJ229)</f>
        <v>0</v>
      </c>
    </row>
    <row r="230" spans="1:56" ht="19.5" hidden="1" thickBot="1">
      <c r="A230" s="9">
        <v>1</v>
      </c>
      <c r="B230" s="387"/>
      <c r="C230" s="101" t="s">
        <v>12</v>
      </c>
      <c r="D230" s="101"/>
      <c r="E230" s="88"/>
      <c r="F230" s="263"/>
      <c r="G230" s="263"/>
      <c r="H230" s="263"/>
      <c r="I230" s="263"/>
      <c r="J230" s="263"/>
      <c r="K230" s="185"/>
      <c r="L230" s="185"/>
      <c r="M230" s="185"/>
      <c r="N230" s="185"/>
      <c r="O230" s="185"/>
      <c r="P230" s="263"/>
      <c r="Q230" s="263"/>
      <c r="R230" s="185"/>
      <c r="S230" s="185"/>
      <c r="T230" s="185"/>
      <c r="U230" s="185"/>
      <c r="V230" s="185"/>
      <c r="W230" s="263"/>
      <c r="X230" s="263"/>
      <c r="Y230" s="185"/>
      <c r="Z230" s="185"/>
      <c r="AA230" s="185"/>
      <c r="AB230" s="185"/>
      <c r="AC230" s="185"/>
      <c r="AD230" s="263"/>
      <c r="AE230" s="263"/>
      <c r="AF230" s="185"/>
      <c r="AG230" s="185"/>
      <c r="AH230" s="185"/>
      <c r="AI230" s="185"/>
      <c r="AJ230" s="185"/>
      <c r="AK230" s="166">
        <f>SUM(F230:AJ230)</f>
        <v>0</v>
      </c>
      <c r="AL230" s="199">
        <f>ROUNDUP(AL237/0.92,0)</f>
        <v>1355</v>
      </c>
      <c r="AM230" s="198">
        <f>ROUNDUP(AM237/0.92,0)</f>
        <v>1573</v>
      </c>
      <c r="AN230" s="70"/>
      <c r="AO230" s="227"/>
      <c r="AP230" s="40">
        <f>B230</f>
        <v>0</v>
      </c>
      <c r="AQ230" s="29" t="str">
        <f t="shared" si="141"/>
        <v>素材納入計画</v>
      </c>
      <c r="AR230" s="41">
        <f t="shared" si="139"/>
        <v>0</v>
      </c>
      <c r="AT230" s="247" t="s">
        <v>59</v>
      </c>
      <c r="AU230" s="60"/>
      <c r="AV230" s="60"/>
      <c r="AW230" s="60"/>
      <c r="AX230" s="60"/>
    </row>
    <row r="231" spans="1:56" ht="19.5" hidden="1" thickBot="1">
      <c r="A231" s="9">
        <v>1</v>
      </c>
      <c r="B231" s="382"/>
      <c r="C231" s="145" t="s">
        <v>125</v>
      </c>
      <c r="D231" s="154"/>
      <c r="E231" s="35"/>
      <c r="F231" s="256">
        <f t="shared" ref="F231:AJ231" si="161">E231+F230-F232</f>
        <v>0</v>
      </c>
      <c r="G231" s="256">
        <f t="shared" si="161"/>
        <v>0</v>
      </c>
      <c r="H231" s="256">
        <f t="shared" si="161"/>
        <v>0</v>
      </c>
      <c r="I231" s="256">
        <f t="shared" si="161"/>
        <v>0</v>
      </c>
      <c r="J231" s="256">
        <f t="shared" si="161"/>
        <v>0</v>
      </c>
      <c r="K231" s="345">
        <f t="shared" si="161"/>
        <v>0</v>
      </c>
      <c r="L231" s="345">
        <f t="shared" si="161"/>
        <v>0</v>
      </c>
      <c r="M231" s="345">
        <f t="shared" si="161"/>
        <v>0</v>
      </c>
      <c r="N231" s="345">
        <f t="shared" si="161"/>
        <v>0</v>
      </c>
      <c r="O231" s="345">
        <f t="shared" si="161"/>
        <v>0</v>
      </c>
      <c r="P231" s="256">
        <f t="shared" si="161"/>
        <v>0</v>
      </c>
      <c r="Q231" s="256">
        <f t="shared" si="161"/>
        <v>0</v>
      </c>
      <c r="R231" s="345">
        <f t="shared" si="161"/>
        <v>0</v>
      </c>
      <c r="S231" s="345">
        <f t="shared" si="161"/>
        <v>0</v>
      </c>
      <c r="T231" s="345">
        <f t="shared" si="161"/>
        <v>0</v>
      </c>
      <c r="U231" s="345">
        <f t="shared" si="161"/>
        <v>0</v>
      </c>
      <c r="V231" s="345">
        <f t="shared" si="161"/>
        <v>0</v>
      </c>
      <c r="W231" s="256">
        <f t="shared" si="161"/>
        <v>0</v>
      </c>
      <c r="X231" s="256">
        <f t="shared" si="161"/>
        <v>0</v>
      </c>
      <c r="Y231" s="345">
        <f t="shared" si="161"/>
        <v>0</v>
      </c>
      <c r="Z231" s="345">
        <f t="shared" si="161"/>
        <v>0</v>
      </c>
      <c r="AA231" s="345">
        <f t="shared" si="161"/>
        <v>0</v>
      </c>
      <c r="AB231" s="345">
        <f t="shared" si="161"/>
        <v>0</v>
      </c>
      <c r="AC231" s="345">
        <f t="shared" si="161"/>
        <v>0</v>
      </c>
      <c r="AD231" s="256">
        <f t="shared" si="161"/>
        <v>0</v>
      </c>
      <c r="AE231" s="256">
        <f t="shared" si="161"/>
        <v>0</v>
      </c>
      <c r="AF231" s="345">
        <f t="shared" si="161"/>
        <v>0</v>
      </c>
      <c r="AG231" s="345">
        <f t="shared" si="161"/>
        <v>0</v>
      </c>
      <c r="AH231" s="345">
        <f t="shared" si="161"/>
        <v>0</v>
      </c>
      <c r="AI231" s="345">
        <f t="shared" si="161"/>
        <v>0</v>
      </c>
      <c r="AJ231" s="345">
        <f t="shared" si="161"/>
        <v>0</v>
      </c>
      <c r="AK231" s="171">
        <f>AJ231</f>
        <v>0</v>
      </c>
      <c r="AL231" s="32"/>
      <c r="AM231" s="32"/>
      <c r="AN231" s="70"/>
      <c r="AO231" s="227"/>
      <c r="AP231" s="42">
        <f t="shared" ref="AP231:AP242" si="162">AP230</f>
        <v>0</v>
      </c>
      <c r="AQ231" s="14" t="str">
        <f t="shared" si="141"/>
        <v>素材在庫計画</v>
      </c>
      <c r="AR231" s="43">
        <f t="shared" si="139"/>
        <v>0</v>
      </c>
      <c r="AT231" s="246" t="s">
        <v>60</v>
      </c>
      <c r="AU231" s="60"/>
      <c r="AV231" s="60"/>
      <c r="AW231" s="60"/>
      <c r="AX231" s="60"/>
    </row>
    <row r="232" spans="1:56" ht="19.5" hidden="1" thickBot="1">
      <c r="A232" s="9">
        <v>1</v>
      </c>
      <c r="B232" s="327"/>
      <c r="C232" s="135" t="s">
        <v>14</v>
      </c>
      <c r="D232" s="135"/>
      <c r="E232" s="90"/>
      <c r="F232" s="255"/>
      <c r="G232" s="255"/>
      <c r="H232" s="255"/>
      <c r="I232" s="255"/>
      <c r="J232" s="255"/>
      <c r="K232" s="174"/>
      <c r="L232" s="174"/>
      <c r="M232" s="174"/>
      <c r="N232" s="174"/>
      <c r="O232" s="174"/>
      <c r="P232" s="255"/>
      <c r="Q232" s="255"/>
      <c r="R232" s="174"/>
      <c r="S232" s="174"/>
      <c r="T232" s="174"/>
      <c r="U232" s="174"/>
      <c r="V232" s="174"/>
      <c r="W232" s="255"/>
      <c r="X232" s="255"/>
      <c r="Y232" s="174"/>
      <c r="Z232" s="174"/>
      <c r="AA232" s="174"/>
      <c r="AB232" s="174"/>
      <c r="AC232" s="174"/>
      <c r="AD232" s="255"/>
      <c r="AE232" s="255"/>
      <c r="AF232" s="174"/>
      <c r="AG232" s="174"/>
      <c r="AH232" s="174"/>
      <c r="AI232" s="174"/>
      <c r="AJ232" s="174"/>
      <c r="AK232" s="167">
        <f>SUM(E232:AJ232)</f>
        <v>0</v>
      </c>
      <c r="AL232" s="123"/>
      <c r="AM232" s="123"/>
      <c r="AN232" s="70"/>
      <c r="AO232" s="227"/>
      <c r="AP232" s="42">
        <f t="shared" si="162"/>
        <v>0</v>
      </c>
      <c r="AQ232" s="16" t="str">
        <f t="shared" si="141"/>
        <v>圧検加工計画</v>
      </c>
      <c r="AR232" s="44">
        <f t="shared" si="139"/>
        <v>0</v>
      </c>
      <c r="AT232" s="248" t="s">
        <v>61</v>
      </c>
      <c r="AU232" s="60"/>
      <c r="AV232" s="60"/>
      <c r="AW232" s="60"/>
      <c r="AX232" s="60"/>
    </row>
    <row r="233" spans="1:56" ht="19.5" hidden="1" thickBot="1">
      <c r="A233" s="9">
        <v>0</v>
      </c>
      <c r="B233" s="378"/>
      <c r="C233" s="146" t="s">
        <v>15</v>
      </c>
      <c r="D233" s="147">
        <v>0.08</v>
      </c>
      <c r="E233" s="80"/>
      <c r="F233" s="257">
        <f t="shared" ref="F233:AJ233" si="163">ROUND(F232*$D233,0)</f>
        <v>0</v>
      </c>
      <c r="G233" s="257">
        <f t="shared" si="163"/>
        <v>0</v>
      </c>
      <c r="H233" s="257">
        <f t="shared" si="163"/>
        <v>0</v>
      </c>
      <c r="I233" s="257">
        <f t="shared" si="163"/>
        <v>0</v>
      </c>
      <c r="J233" s="257">
        <f t="shared" si="163"/>
        <v>0</v>
      </c>
      <c r="K233" s="337">
        <f t="shared" si="163"/>
        <v>0</v>
      </c>
      <c r="L233" s="337">
        <f t="shared" si="163"/>
        <v>0</v>
      </c>
      <c r="M233" s="337">
        <f t="shared" si="163"/>
        <v>0</v>
      </c>
      <c r="N233" s="337">
        <f t="shared" si="163"/>
        <v>0</v>
      </c>
      <c r="O233" s="337">
        <f t="shared" si="163"/>
        <v>0</v>
      </c>
      <c r="P233" s="257">
        <f t="shared" si="163"/>
        <v>0</v>
      </c>
      <c r="Q233" s="257">
        <f t="shared" si="163"/>
        <v>0</v>
      </c>
      <c r="R233" s="337">
        <f t="shared" si="163"/>
        <v>0</v>
      </c>
      <c r="S233" s="337">
        <f t="shared" si="163"/>
        <v>0</v>
      </c>
      <c r="T233" s="337">
        <f t="shared" si="163"/>
        <v>0</v>
      </c>
      <c r="U233" s="337">
        <f t="shared" si="163"/>
        <v>0</v>
      </c>
      <c r="V233" s="337">
        <f t="shared" si="163"/>
        <v>0</v>
      </c>
      <c r="W233" s="257">
        <f t="shared" si="163"/>
        <v>0</v>
      </c>
      <c r="X233" s="257">
        <f t="shared" si="163"/>
        <v>0</v>
      </c>
      <c r="Y233" s="337">
        <f t="shared" si="163"/>
        <v>0</v>
      </c>
      <c r="Z233" s="337">
        <f t="shared" si="163"/>
        <v>0</v>
      </c>
      <c r="AA233" s="337">
        <f t="shared" si="163"/>
        <v>0</v>
      </c>
      <c r="AB233" s="337">
        <f t="shared" si="163"/>
        <v>0</v>
      </c>
      <c r="AC233" s="337">
        <f t="shared" si="163"/>
        <v>0</v>
      </c>
      <c r="AD233" s="257">
        <f t="shared" si="163"/>
        <v>0</v>
      </c>
      <c r="AE233" s="257">
        <f t="shared" si="163"/>
        <v>0</v>
      </c>
      <c r="AF233" s="337">
        <f t="shared" si="163"/>
        <v>0</v>
      </c>
      <c r="AG233" s="337">
        <f t="shared" si="163"/>
        <v>0</v>
      </c>
      <c r="AH233" s="337">
        <f t="shared" si="163"/>
        <v>0</v>
      </c>
      <c r="AI233" s="337">
        <f t="shared" si="163"/>
        <v>0</v>
      </c>
      <c r="AJ233" s="337">
        <f t="shared" si="163"/>
        <v>0</v>
      </c>
      <c r="AK233" s="128">
        <f>SUM(F233:AJ233)</f>
        <v>0</v>
      </c>
      <c r="AL233" s="32"/>
      <c r="AM233" s="32"/>
      <c r="AN233" s="70"/>
      <c r="AO233" s="227">
        <v>193</v>
      </c>
      <c r="AP233" s="42">
        <f t="shared" si="162"/>
        <v>0</v>
      </c>
      <c r="AQ233" s="17" t="str">
        <f t="shared" si="141"/>
        <v>一次漏れ数</v>
      </c>
      <c r="AR233" s="45">
        <f t="shared" si="139"/>
        <v>0</v>
      </c>
      <c r="AT233" s="246" t="s">
        <v>60</v>
      </c>
      <c r="AU233" s="60"/>
      <c r="AV233" s="60"/>
      <c r="AW233" s="60"/>
      <c r="AX233" s="60"/>
    </row>
    <row r="234" spans="1:56" ht="19.5" hidden="1" thickBot="1">
      <c r="A234" s="9">
        <v>0</v>
      </c>
      <c r="B234" s="378"/>
      <c r="C234" s="148" t="s">
        <v>16</v>
      </c>
      <c r="D234" s="149"/>
      <c r="E234" s="66"/>
      <c r="F234" s="255">
        <f t="shared" ref="F234:AJ234" si="164">E234+F233-F235</f>
        <v>0</v>
      </c>
      <c r="G234" s="255">
        <f t="shared" si="164"/>
        <v>0</v>
      </c>
      <c r="H234" s="255">
        <f t="shared" si="164"/>
        <v>0</v>
      </c>
      <c r="I234" s="255">
        <f t="shared" si="164"/>
        <v>0</v>
      </c>
      <c r="J234" s="255">
        <f t="shared" si="164"/>
        <v>0</v>
      </c>
      <c r="K234" s="339">
        <f t="shared" si="164"/>
        <v>0</v>
      </c>
      <c r="L234" s="339">
        <f t="shared" si="164"/>
        <v>0</v>
      </c>
      <c r="M234" s="339">
        <f t="shared" si="164"/>
        <v>0</v>
      </c>
      <c r="N234" s="339">
        <f t="shared" si="164"/>
        <v>0</v>
      </c>
      <c r="O234" s="339">
        <f t="shared" si="164"/>
        <v>0</v>
      </c>
      <c r="P234" s="255">
        <f t="shared" si="164"/>
        <v>0</v>
      </c>
      <c r="Q234" s="255">
        <f t="shared" si="164"/>
        <v>0</v>
      </c>
      <c r="R234" s="339">
        <f t="shared" si="164"/>
        <v>0</v>
      </c>
      <c r="S234" s="339">
        <f t="shared" si="164"/>
        <v>0</v>
      </c>
      <c r="T234" s="339">
        <f t="shared" si="164"/>
        <v>0</v>
      </c>
      <c r="U234" s="339">
        <f t="shared" si="164"/>
        <v>0</v>
      </c>
      <c r="V234" s="339">
        <f t="shared" si="164"/>
        <v>0</v>
      </c>
      <c r="W234" s="255">
        <f t="shared" si="164"/>
        <v>0</v>
      </c>
      <c r="X234" s="255">
        <f t="shared" si="164"/>
        <v>0</v>
      </c>
      <c r="Y234" s="339">
        <f t="shared" si="164"/>
        <v>0</v>
      </c>
      <c r="Z234" s="339">
        <f t="shared" si="164"/>
        <v>0</v>
      </c>
      <c r="AA234" s="339">
        <f t="shared" si="164"/>
        <v>0</v>
      </c>
      <c r="AB234" s="339">
        <f t="shared" si="164"/>
        <v>0</v>
      </c>
      <c r="AC234" s="339">
        <f t="shared" si="164"/>
        <v>0</v>
      </c>
      <c r="AD234" s="255">
        <f t="shared" si="164"/>
        <v>0</v>
      </c>
      <c r="AE234" s="255">
        <f t="shared" si="164"/>
        <v>0</v>
      </c>
      <c r="AF234" s="339">
        <f t="shared" si="164"/>
        <v>0</v>
      </c>
      <c r="AG234" s="339">
        <f t="shared" si="164"/>
        <v>0</v>
      </c>
      <c r="AH234" s="339">
        <f t="shared" si="164"/>
        <v>0</v>
      </c>
      <c r="AI234" s="339">
        <f t="shared" si="164"/>
        <v>0</v>
      </c>
      <c r="AJ234" s="339">
        <f t="shared" si="164"/>
        <v>0</v>
      </c>
      <c r="AK234" s="129">
        <f>AJ234</f>
        <v>0</v>
      </c>
      <c r="AL234" s="32"/>
      <c r="AM234" s="32"/>
      <c r="AN234" s="70"/>
      <c r="AO234" s="227">
        <v>193</v>
      </c>
      <c r="AP234" s="42">
        <f t="shared" si="162"/>
        <v>0</v>
      </c>
      <c r="AQ234" s="18" t="str">
        <f t="shared" si="141"/>
        <v>一次漏れ在庫</v>
      </c>
      <c r="AR234" s="46">
        <f t="shared" si="139"/>
        <v>0</v>
      </c>
      <c r="AT234" s="246" t="s">
        <v>60</v>
      </c>
      <c r="AU234" s="60"/>
      <c r="AV234" s="60"/>
      <c r="AW234" s="60"/>
      <c r="AX234" s="60"/>
    </row>
    <row r="235" spans="1:56" ht="19.5" hidden="1" thickBot="1">
      <c r="A235" s="9">
        <v>0</v>
      </c>
      <c r="B235" s="378"/>
      <c r="C235" s="148" t="s">
        <v>17</v>
      </c>
      <c r="D235" s="149"/>
      <c r="E235" s="80"/>
      <c r="F235" s="255"/>
      <c r="G235" s="255"/>
      <c r="H235" s="255"/>
      <c r="I235" s="255"/>
      <c r="J235" s="255"/>
      <c r="K235" s="339"/>
      <c r="L235" s="339"/>
      <c r="M235" s="339"/>
      <c r="N235" s="339"/>
      <c r="O235" s="339"/>
      <c r="P235" s="255"/>
      <c r="Q235" s="255"/>
      <c r="R235" s="339"/>
      <c r="S235" s="339"/>
      <c r="T235" s="339"/>
      <c r="U235" s="339"/>
      <c r="V235" s="339"/>
      <c r="W235" s="255"/>
      <c r="X235" s="255"/>
      <c r="Y235" s="339"/>
      <c r="Z235" s="339"/>
      <c r="AA235" s="339"/>
      <c r="AB235" s="339"/>
      <c r="AC235" s="339"/>
      <c r="AD235" s="255"/>
      <c r="AE235" s="255"/>
      <c r="AF235" s="339"/>
      <c r="AG235" s="339"/>
      <c r="AH235" s="339"/>
      <c r="AI235" s="339"/>
      <c r="AJ235" s="339"/>
      <c r="AK235" s="129">
        <f>SUM(F235:AJ235)</f>
        <v>0</v>
      </c>
      <c r="AL235" s="32"/>
      <c r="AM235" s="32"/>
      <c r="AN235" s="70"/>
      <c r="AO235" s="227">
        <v>0</v>
      </c>
      <c r="AP235" s="42">
        <f t="shared" si="162"/>
        <v>0</v>
      </c>
      <c r="AQ235" s="18" t="str">
        <f t="shared" si="141"/>
        <v>二次圧検計画</v>
      </c>
      <c r="AR235" s="46">
        <f t="shared" si="139"/>
        <v>0</v>
      </c>
      <c r="AT235" s="246" t="s">
        <v>60</v>
      </c>
      <c r="AU235" s="60"/>
      <c r="AV235" s="60"/>
      <c r="AW235" s="60"/>
      <c r="AX235" s="60"/>
    </row>
    <row r="236" spans="1:56" ht="19.5" hidden="1" thickBot="1">
      <c r="A236" s="9">
        <v>0</v>
      </c>
      <c r="B236" s="378"/>
      <c r="C236" s="150" t="s">
        <v>18</v>
      </c>
      <c r="D236" s="151">
        <v>0.5</v>
      </c>
      <c r="E236" s="81"/>
      <c r="F236" s="258">
        <f t="shared" ref="F236:AJ236" si="165">ROUND(F235*$D236,0)</f>
        <v>0</v>
      </c>
      <c r="G236" s="258">
        <f t="shared" si="165"/>
        <v>0</v>
      </c>
      <c r="H236" s="258">
        <f t="shared" si="165"/>
        <v>0</v>
      </c>
      <c r="I236" s="258">
        <f t="shared" si="165"/>
        <v>0</v>
      </c>
      <c r="J236" s="258">
        <f t="shared" si="165"/>
        <v>0</v>
      </c>
      <c r="K236" s="341">
        <f t="shared" si="165"/>
        <v>0</v>
      </c>
      <c r="L236" s="341">
        <f t="shared" si="165"/>
        <v>0</v>
      </c>
      <c r="M236" s="341">
        <f t="shared" si="165"/>
        <v>0</v>
      </c>
      <c r="N236" s="341">
        <f t="shared" si="165"/>
        <v>0</v>
      </c>
      <c r="O236" s="341">
        <f t="shared" si="165"/>
        <v>0</v>
      </c>
      <c r="P236" s="258">
        <f t="shared" si="165"/>
        <v>0</v>
      </c>
      <c r="Q236" s="258">
        <f t="shared" si="165"/>
        <v>0</v>
      </c>
      <c r="R236" s="341">
        <f t="shared" si="165"/>
        <v>0</v>
      </c>
      <c r="S236" s="341">
        <f t="shared" si="165"/>
        <v>0</v>
      </c>
      <c r="T236" s="341">
        <f t="shared" si="165"/>
        <v>0</v>
      </c>
      <c r="U236" s="341">
        <f t="shared" si="165"/>
        <v>0</v>
      </c>
      <c r="V236" s="341">
        <f t="shared" si="165"/>
        <v>0</v>
      </c>
      <c r="W236" s="258">
        <f t="shared" si="165"/>
        <v>0</v>
      </c>
      <c r="X236" s="258">
        <f t="shared" si="165"/>
        <v>0</v>
      </c>
      <c r="Y236" s="341">
        <f t="shared" si="165"/>
        <v>0</v>
      </c>
      <c r="Z236" s="341">
        <f t="shared" si="165"/>
        <v>0</v>
      </c>
      <c r="AA236" s="341">
        <f t="shared" si="165"/>
        <v>0</v>
      </c>
      <c r="AB236" s="341">
        <f t="shared" si="165"/>
        <v>0</v>
      </c>
      <c r="AC236" s="341">
        <f t="shared" si="165"/>
        <v>0</v>
      </c>
      <c r="AD236" s="258">
        <f t="shared" si="165"/>
        <v>0</v>
      </c>
      <c r="AE236" s="258">
        <f t="shared" si="165"/>
        <v>0</v>
      </c>
      <c r="AF236" s="341">
        <f t="shared" si="165"/>
        <v>0</v>
      </c>
      <c r="AG236" s="341">
        <f t="shared" si="165"/>
        <v>0</v>
      </c>
      <c r="AH236" s="341">
        <f t="shared" si="165"/>
        <v>0</v>
      </c>
      <c r="AI236" s="341">
        <f t="shared" si="165"/>
        <v>0</v>
      </c>
      <c r="AJ236" s="341">
        <f t="shared" si="165"/>
        <v>0</v>
      </c>
      <c r="AK236" s="130">
        <f>SUM(F236:AJ236)</f>
        <v>0</v>
      </c>
      <c r="AL236" s="32"/>
      <c r="AM236" s="32"/>
      <c r="AN236" s="70"/>
      <c r="AO236" s="227">
        <v>0</v>
      </c>
      <c r="AP236" s="42">
        <f t="shared" si="162"/>
        <v>0</v>
      </c>
      <c r="AQ236" s="14" t="str">
        <f t="shared" si="141"/>
        <v>二次漏れ数（廃却）</v>
      </c>
      <c r="AR236" s="47">
        <f t="shared" si="139"/>
        <v>0</v>
      </c>
      <c r="AT236" s="246" t="s">
        <v>60</v>
      </c>
      <c r="AU236" s="60"/>
      <c r="AV236" s="60"/>
      <c r="AW236" s="60"/>
      <c r="AX236" s="60"/>
    </row>
    <row r="237" spans="1:56" ht="19.5" hidden="1" thickBot="1">
      <c r="A237" s="9">
        <v>1</v>
      </c>
      <c r="B237" s="378"/>
      <c r="C237" s="135" t="s">
        <v>19</v>
      </c>
      <c r="D237" s="136">
        <f>1-D233</f>
        <v>0.92</v>
      </c>
      <c r="E237" s="90"/>
      <c r="F237" s="255">
        <f t="shared" ref="F237:AJ237" si="166">(F232-F233)+(F235-F236)</f>
        <v>0</v>
      </c>
      <c r="G237" s="255">
        <f t="shared" si="166"/>
        <v>0</v>
      </c>
      <c r="H237" s="255">
        <f t="shared" si="166"/>
        <v>0</v>
      </c>
      <c r="I237" s="255">
        <f t="shared" si="166"/>
        <v>0</v>
      </c>
      <c r="J237" s="255">
        <f t="shared" si="166"/>
        <v>0</v>
      </c>
      <c r="K237" s="174">
        <f t="shared" si="166"/>
        <v>0</v>
      </c>
      <c r="L237" s="174">
        <f t="shared" si="166"/>
        <v>0</v>
      </c>
      <c r="M237" s="174">
        <f t="shared" si="166"/>
        <v>0</v>
      </c>
      <c r="N237" s="174">
        <f t="shared" si="166"/>
        <v>0</v>
      </c>
      <c r="O237" s="174">
        <f t="shared" si="166"/>
        <v>0</v>
      </c>
      <c r="P237" s="255">
        <f t="shared" si="166"/>
        <v>0</v>
      </c>
      <c r="Q237" s="255">
        <f t="shared" si="166"/>
        <v>0</v>
      </c>
      <c r="R237" s="174">
        <f t="shared" si="166"/>
        <v>0</v>
      </c>
      <c r="S237" s="174">
        <f t="shared" si="166"/>
        <v>0</v>
      </c>
      <c r="T237" s="174">
        <f t="shared" si="166"/>
        <v>0</v>
      </c>
      <c r="U237" s="174">
        <f t="shared" si="166"/>
        <v>0</v>
      </c>
      <c r="V237" s="174">
        <f t="shared" si="166"/>
        <v>0</v>
      </c>
      <c r="W237" s="255">
        <f t="shared" si="166"/>
        <v>0</v>
      </c>
      <c r="X237" s="255">
        <f t="shared" si="166"/>
        <v>0</v>
      </c>
      <c r="Y237" s="174">
        <f t="shared" si="166"/>
        <v>0</v>
      </c>
      <c r="Z237" s="174">
        <f t="shared" si="166"/>
        <v>0</v>
      </c>
      <c r="AA237" s="174">
        <f t="shared" si="166"/>
        <v>0</v>
      </c>
      <c r="AB237" s="174">
        <f t="shared" si="166"/>
        <v>0</v>
      </c>
      <c r="AC237" s="174">
        <f t="shared" si="166"/>
        <v>0</v>
      </c>
      <c r="AD237" s="255">
        <f t="shared" si="166"/>
        <v>0</v>
      </c>
      <c r="AE237" s="255">
        <f t="shared" si="166"/>
        <v>0</v>
      </c>
      <c r="AF237" s="174">
        <f t="shared" si="166"/>
        <v>0</v>
      </c>
      <c r="AG237" s="174">
        <f t="shared" si="166"/>
        <v>0</v>
      </c>
      <c r="AH237" s="174">
        <f t="shared" si="166"/>
        <v>0</v>
      </c>
      <c r="AI237" s="174">
        <f t="shared" si="166"/>
        <v>0</v>
      </c>
      <c r="AJ237" s="174">
        <f t="shared" si="166"/>
        <v>0</v>
      </c>
      <c r="AK237" s="167">
        <f>SUM(E237:AJ237)</f>
        <v>0</v>
      </c>
      <c r="AL237" s="82">
        <f>ROUNDUP(AY237*1.1,0)</f>
        <v>1246</v>
      </c>
      <c r="AM237" s="82">
        <f>ROUNDUP(AZ237*1.1,0)</f>
        <v>1447</v>
      </c>
      <c r="AN237" s="488"/>
      <c r="AO237" s="227"/>
      <c r="AP237" s="42">
        <f t="shared" si="162"/>
        <v>0</v>
      </c>
      <c r="AQ237" s="11" t="str">
        <f t="shared" si="141"/>
        <v>Ｌ３加工計画</v>
      </c>
      <c r="AR237" s="48">
        <f t="shared" si="139"/>
        <v>0</v>
      </c>
      <c r="AT237" s="248" t="s">
        <v>61</v>
      </c>
      <c r="AU237" s="60"/>
      <c r="AV237" s="60"/>
      <c r="AW237" s="60"/>
      <c r="AX237" s="60"/>
      <c r="AY237" s="12">
        <f>AY371</f>
        <v>1132</v>
      </c>
      <c r="AZ237" s="12">
        <f>AZ371</f>
        <v>1315</v>
      </c>
    </row>
    <row r="238" spans="1:56" ht="19.5" hidden="1" thickBot="1">
      <c r="A238" s="9">
        <v>1</v>
      </c>
      <c r="B238" s="391"/>
      <c r="C238" s="109" t="s">
        <v>20</v>
      </c>
      <c r="D238" s="109"/>
      <c r="E238" s="77"/>
      <c r="F238" s="257"/>
      <c r="G238" s="257"/>
      <c r="H238" s="257"/>
      <c r="I238" s="257"/>
      <c r="J238" s="257"/>
      <c r="K238" s="178"/>
      <c r="L238" s="178"/>
      <c r="M238" s="178"/>
      <c r="N238" s="178"/>
      <c r="O238" s="178"/>
      <c r="P238" s="257"/>
      <c r="Q238" s="257"/>
      <c r="R238" s="178"/>
      <c r="S238" s="178"/>
      <c r="T238" s="178"/>
      <c r="U238" s="178"/>
      <c r="V238" s="178"/>
      <c r="W238" s="257"/>
      <c r="X238" s="257"/>
      <c r="Y238" s="178"/>
      <c r="Z238" s="178"/>
      <c r="AA238" s="178"/>
      <c r="AB238" s="178"/>
      <c r="AC238" s="178"/>
      <c r="AD238" s="257"/>
      <c r="AE238" s="257"/>
      <c r="AF238" s="178"/>
      <c r="AG238" s="178"/>
      <c r="AH238" s="178"/>
      <c r="AI238" s="178"/>
      <c r="AJ238" s="178"/>
      <c r="AK238" s="168">
        <f>SUM(F238:AJ238)</f>
        <v>0</v>
      </c>
      <c r="AL238" s="112"/>
      <c r="AM238" s="112"/>
      <c r="AN238" s="70"/>
      <c r="AO238" s="227"/>
      <c r="AP238" s="42">
        <f t="shared" si="162"/>
        <v>0</v>
      </c>
      <c r="AQ238" s="19" t="str">
        <f t="shared" si="141"/>
        <v>組立計画</v>
      </c>
      <c r="AR238" s="49">
        <f t="shared" si="139"/>
        <v>0</v>
      </c>
      <c r="AT238" s="63" t="s">
        <v>62</v>
      </c>
      <c r="AU238" s="60"/>
      <c r="AV238" s="60"/>
      <c r="AW238" s="60"/>
      <c r="AX238" s="60"/>
    </row>
    <row r="239" spans="1:56" ht="19.5" hidden="1" thickBot="1">
      <c r="A239" s="9">
        <v>1</v>
      </c>
      <c r="B239" s="325"/>
      <c r="C239" s="111" t="s">
        <v>66</v>
      </c>
      <c r="D239" s="111"/>
      <c r="E239" s="74"/>
      <c r="F239" s="267"/>
      <c r="G239" s="267"/>
      <c r="H239" s="267"/>
      <c r="I239" s="267"/>
      <c r="J239" s="267"/>
      <c r="K239" s="189"/>
      <c r="L239" s="189"/>
      <c r="M239" s="189"/>
      <c r="N239" s="189"/>
      <c r="O239" s="189"/>
      <c r="P239" s="267"/>
      <c r="Q239" s="267"/>
      <c r="R239" s="189"/>
      <c r="S239" s="189"/>
      <c r="T239" s="189"/>
      <c r="U239" s="189"/>
      <c r="V239" s="189"/>
      <c r="W239" s="267"/>
      <c r="X239" s="267"/>
      <c r="Y239" s="189"/>
      <c r="Z239" s="189"/>
      <c r="AA239" s="189"/>
      <c r="AB239" s="189"/>
      <c r="AC239" s="189"/>
      <c r="AD239" s="267"/>
      <c r="AE239" s="267"/>
      <c r="AF239" s="189"/>
      <c r="AG239" s="189"/>
      <c r="AH239" s="189"/>
      <c r="AI239" s="189"/>
      <c r="AJ239" s="189"/>
      <c r="AK239" s="163">
        <f>SUM(F239:AJ239)</f>
        <v>0</v>
      </c>
      <c r="AL239" s="75"/>
      <c r="AM239" s="75"/>
      <c r="AN239" s="70"/>
      <c r="AO239" s="227"/>
      <c r="AP239" s="42">
        <f t="shared" si="162"/>
        <v>0</v>
      </c>
      <c r="AQ239" s="20" t="str">
        <f t="shared" si="141"/>
        <v>ＳＰ</v>
      </c>
      <c r="AR239" s="50">
        <f t="shared" si="139"/>
        <v>0</v>
      </c>
      <c r="AT239" s="63" t="s">
        <v>62</v>
      </c>
      <c r="AU239" s="60"/>
      <c r="AV239" s="60"/>
      <c r="AW239" s="60"/>
      <c r="AX239" s="60"/>
    </row>
    <row r="240" spans="1:56" ht="19.5" hidden="1" thickBot="1">
      <c r="A240" s="9">
        <v>1</v>
      </c>
      <c r="B240" s="326"/>
      <c r="C240" s="152" t="s">
        <v>21</v>
      </c>
      <c r="D240" s="152"/>
      <c r="E240" s="67"/>
      <c r="F240" s="259">
        <f t="shared" ref="F240:AJ240" si="167">SUBTOTAL(9,L238:L239)</f>
        <v>0</v>
      </c>
      <c r="G240" s="259">
        <f t="shared" si="167"/>
        <v>0</v>
      </c>
      <c r="H240" s="259">
        <f t="shared" si="167"/>
        <v>0</v>
      </c>
      <c r="I240" s="259">
        <f t="shared" si="167"/>
        <v>0</v>
      </c>
      <c r="J240" s="259">
        <f t="shared" si="167"/>
        <v>0</v>
      </c>
      <c r="K240" s="329">
        <f t="shared" si="167"/>
        <v>0</v>
      </c>
      <c r="L240" s="329">
        <f t="shared" si="167"/>
        <v>0</v>
      </c>
      <c r="M240" s="329">
        <f t="shared" si="167"/>
        <v>0</v>
      </c>
      <c r="N240" s="329">
        <f t="shared" si="167"/>
        <v>0</v>
      </c>
      <c r="O240" s="329">
        <f t="shared" si="167"/>
        <v>0</v>
      </c>
      <c r="P240" s="259">
        <f t="shared" si="167"/>
        <v>0</v>
      </c>
      <c r="Q240" s="259">
        <f t="shared" si="167"/>
        <v>0</v>
      </c>
      <c r="R240" s="329">
        <f t="shared" si="167"/>
        <v>0</v>
      </c>
      <c r="S240" s="329">
        <f t="shared" si="167"/>
        <v>0</v>
      </c>
      <c r="T240" s="329">
        <f t="shared" si="167"/>
        <v>0</v>
      </c>
      <c r="U240" s="329">
        <f t="shared" si="167"/>
        <v>0</v>
      </c>
      <c r="V240" s="329">
        <f t="shared" si="167"/>
        <v>0</v>
      </c>
      <c r="W240" s="259">
        <f t="shared" si="167"/>
        <v>0</v>
      </c>
      <c r="X240" s="259">
        <f t="shared" si="167"/>
        <v>0</v>
      </c>
      <c r="Y240" s="329">
        <f t="shared" si="167"/>
        <v>0</v>
      </c>
      <c r="Z240" s="329">
        <f t="shared" si="167"/>
        <v>0</v>
      </c>
      <c r="AA240" s="329">
        <f t="shared" si="167"/>
        <v>0</v>
      </c>
      <c r="AB240" s="329">
        <f t="shared" si="167"/>
        <v>0</v>
      </c>
      <c r="AC240" s="329">
        <f t="shared" si="167"/>
        <v>0</v>
      </c>
      <c r="AD240" s="259">
        <f t="shared" si="167"/>
        <v>0</v>
      </c>
      <c r="AE240" s="259">
        <f t="shared" si="167"/>
        <v>0</v>
      </c>
      <c r="AF240" s="329">
        <f t="shared" si="167"/>
        <v>0</v>
      </c>
      <c r="AG240" s="329">
        <f t="shared" si="167"/>
        <v>0</v>
      </c>
      <c r="AH240" s="329">
        <f t="shared" si="167"/>
        <v>0</v>
      </c>
      <c r="AI240" s="329">
        <f t="shared" si="167"/>
        <v>0</v>
      </c>
      <c r="AJ240" s="329">
        <f t="shared" si="167"/>
        <v>0</v>
      </c>
      <c r="AK240" s="164">
        <f>SUM(F240:AJ240)</f>
        <v>0</v>
      </c>
      <c r="AL240" s="32"/>
      <c r="AM240" s="32"/>
      <c r="AN240" s="70"/>
      <c r="AO240" s="227"/>
      <c r="AP240" s="42">
        <f t="shared" si="162"/>
        <v>0</v>
      </c>
      <c r="AQ240" s="21" t="str">
        <f t="shared" si="141"/>
        <v>解体</v>
      </c>
      <c r="AR240" s="51">
        <f t="shared" si="139"/>
        <v>0</v>
      </c>
      <c r="AT240" s="246" t="s">
        <v>60</v>
      </c>
      <c r="AU240" s="60"/>
      <c r="AV240" s="60"/>
      <c r="AW240" s="60"/>
      <c r="AX240" s="60"/>
    </row>
    <row r="241" spans="1:56" ht="19.5" hidden="1" thickBot="1">
      <c r="A241" s="9">
        <v>1</v>
      </c>
      <c r="B241" s="379"/>
      <c r="C241" s="153" t="s">
        <v>22</v>
      </c>
      <c r="D241" s="153"/>
      <c r="E241" s="68"/>
      <c r="F241" s="260">
        <f t="shared" ref="F241:AJ241" si="168">E241+F237-F240</f>
        <v>0</v>
      </c>
      <c r="G241" s="260">
        <f t="shared" si="168"/>
        <v>0</v>
      </c>
      <c r="H241" s="260">
        <f t="shared" si="168"/>
        <v>0</v>
      </c>
      <c r="I241" s="260">
        <f t="shared" si="168"/>
        <v>0</v>
      </c>
      <c r="J241" s="260">
        <f t="shared" si="168"/>
        <v>0</v>
      </c>
      <c r="K241" s="330">
        <f t="shared" si="168"/>
        <v>0</v>
      </c>
      <c r="L241" s="330">
        <f t="shared" si="168"/>
        <v>0</v>
      </c>
      <c r="M241" s="330">
        <f t="shared" si="168"/>
        <v>0</v>
      </c>
      <c r="N241" s="330">
        <f t="shared" si="168"/>
        <v>0</v>
      </c>
      <c r="O241" s="330">
        <f t="shared" si="168"/>
        <v>0</v>
      </c>
      <c r="P241" s="260">
        <f t="shared" si="168"/>
        <v>0</v>
      </c>
      <c r="Q241" s="260">
        <f t="shared" si="168"/>
        <v>0</v>
      </c>
      <c r="R241" s="330">
        <f t="shared" si="168"/>
        <v>0</v>
      </c>
      <c r="S241" s="330">
        <f t="shared" si="168"/>
        <v>0</v>
      </c>
      <c r="T241" s="330">
        <f t="shared" si="168"/>
        <v>0</v>
      </c>
      <c r="U241" s="330">
        <f t="shared" si="168"/>
        <v>0</v>
      </c>
      <c r="V241" s="330">
        <f t="shared" si="168"/>
        <v>0</v>
      </c>
      <c r="W241" s="260">
        <f t="shared" si="168"/>
        <v>0</v>
      </c>
      <c r="X241" s="260">
        <f t="shared" si="168"/>
        <v>0</v>
      </c>
      <c r="Y241" s="330">
        <f t="shared" si="168"/>
        <v>0</v>
      </c>
      <c r="Z241" s="330">
        <f t="shared" si="168"/>
        <v>0</v>
      </c>
      <c r="AA241" s="330">
        <f t="shared" si="168"/>
        <v>0</v>
      </c>
      <c r="AB241" s="330">
        <f t="shared" si="168"/>
        <v>0</v>
      </c>
      <c r="AC241" s="330">
        <f t="shared" si="168"/>
        <v>0</v>
      </c>
      <c r="AD241" s="260">
        <f t="shared" si="168"/>
        <v>0</v>
      </c>
      <c r="AE241" s="260">
        <f t="shared" si="168"/>
        <v>0</v>
      </c>
      <c r="AF241" s="330">
        <f t="shared" si="168"/>
        <v>0</v>
      </c>
      <c r="AG241" s="330">
        <f t="shared" si="168"/>
        <v>0</v>
      </c>
      <c r="AH241" s="330">
        <f t="shared" si="168"/>
        <v>0</v>
      </c>
      <c r="AI241" s="330">
        <f t="shared" si="168"/>
        <v>0</v>
      </c>
      <c r="AJ241" s="330">
        <f t="shared" si="168"/>
        <v>0</v>
      </c>
      <c r="AK241" s="165"/>
      <c r="AL241" s="32"/>
      <c r="AM241" s="32"/>
      <c r="AN241" s="70"/>
      <c r="AO241" s="227"/>
      <c r="AP241" s="42">
        <f t="shared" si="162"/>
        <v>0</v>
      </c>
      <c r="AQ241" s="22" t="str">
        <f t="shared" si="141"/>
        <v>解体在庫</v>
      </c>
      <c r="AR241" s="52">
        <f t="shared" si="139"/>
        <v>0</v>
      </c>
      <c r="AT241" s="246" t="s">
        <v>60</v>
      </c>
      <c r="AU241" s="60"/>
      <c r="AV241" s="60"/>
      <c r="AW241" s="60"/>
      <c r="AX241" s="60"/>
    </row>
    <row r="242" spans="1:56" ht="19.5" hidden="1" thickBot="1">
      <c r="A242" s="9">
        <v>1</v>
      </c>
      <c r="B242" s="380"/>
      <c r="C242" s="138" t="s">
        <v>23</v>
      </c>
      <c r="D242" s="138"/>
      <c r="E242" s="215"/>
      <c r="F242" s="262">
        <f t="shared" ref="F242:AJ242" si="169">E242+F237-F238-F239</f>
        <v>0</v>
      </c>
      <c r="G242" s="262">
        <f t="shared" si="169"/>
        <v>0</v>
      </c>
      <c r="H242" s="262">
        <f t="shared" si="169"/>
        <v>0</v>
      </c>
      <c r="I242" s="262">
        <f t="shared" si="169"/>
        <v>0</v>
      </c>
      <c r="J242" s="262">
        <f t="shared" si="169"/>
        <v>0</v>
      </c>
      <c r="K242" s="343">
        <f t="shared" si="169"/>
        <v>0</v>
      </c>
      <c r="L242" s="343">
        <f t="shared" si="169"/>
        <v>0</v>
      </c>
      <c r="M242" s="343">
        <f t="shared" si="169"/>
        <v>0</v>
      </c>
      <c r="N242" s="343">
        <f t="shared" si="169"/>
        <v>0</v>
      </c>
      <c r="O242" s="343">
        <f t="shared" si="169"/>
        <v>0</v>
      </c>
      <c r="P242" s="262">
        <f t="shared" si="169"/>
        <v>0</v>
      </c>
      <c r="Q242" s="262">
        <f t="shared" si="169"/>
        <v>0</v>
      </c>
      <c r="R242" s="343">
        <f t="shared" si="169"/>
        <v>0</v>
      </c>
      <c r="S242" s="343">
        <f t="shared" si="169"/>
        <v>0</v>
      </c>
      <c r="T242" s="343">
        <f t="shared" si="169"/>
        <v>0</v>
      </c>
      <c r="U242" s="343">
        <f t="shared" si="169"/>
        <v>0</v>
      </c>
      <c r="V242" s="343">
        <f t="shared" si="169"/>
        <v>0</v>
      </c>
      <c r="W242" s="262">
        <f t="shared" si="169"/>
        <v>0</v>
      </c>
      <c r="X242" s="262">
        <f t="shared" si="169"/>
        <v>0</v>
      </c>
      <c r="Y242" s="343">
        <f t="shared" si="169"/>
        <v>0</v>
      </c>
      <c r="Z242" s="343">
        <f t="shared" si="169"/>
        <v>0</v>
      </c>
      <c r="AA242" s="343">
        <f t="shared" si="169"/>
        <v>0</v>
      </c>
      <c r="AB242" s="343">
        <f t="shared" si="169"/>
        <v>0</v>
      </c>
      <c r="AC242" s="343">
        <f t="shared" si="169"/>
        <v>0</v>
      </c>
      <c r="AD242" s="262">
        <f t="shared" si="169"/>
        <v>0</v>
      </c>
      <c r="AE242" s="262">
        <f t="shared" si="169"/>
        <v>0</v>
      </c>
      <c r="AF242" s="343">
        <f t="shared" si="169"/>
        <v>0</v>
      </c>
      <c r="AG242" s="343">
        <f t="shared" si="169"/>
        <v>0</v>
      </c>
      <c r="AH242" s="343">
        <f t="shared" si="169"/>
        <v>0</v>
      </c>
      <c r="AI242" s="343">
        <f t="shared" si="169"/>
        <v>0</v>
      </c>
      <c r="AJ242" s="343">
        <f t="shared" si="169"/>
        <v>0</v>
      </c>
      <c r="AK242" s="249">
        <f>AJ242</f>
        <v>0</v>
      </c>
      <c r="AL242" s="33"/>
      <c r="AM242" s="33"/>
      <c r="AN242" s="488">
        <f>AK242-AL238</f>
        <v>0</v>
      </c>
      <c r="AO242" s="227"/>
      <c r="AP242" s="53">
        <f t="shared" si="162"/>
        <v>0</v>
      </c>
      <c r="AQ242" s="24" t="str">
        <f t="shared" si="141"/>
        <v>完成品在庫</v>
      </c>
      <c r="AR242" s="54">
        <f t="shared" si="139"/>
        <v>0</v>
      </c>
      <c r="AT242" s="246" t="s">
        <v>60</v>
      </c>
      <c r="AU242" s="60"/>
      <c r="AV242" s="60"/>
      <c r="AW242" s="60"/>
      <c r="AX242" s="60"/>
      <c r="BD242" s="250">
        <f>MIN(F242:AJ242)</f>
        <v>0</v>
      </c>
    </row>
    <row r="243" spans="1:56" ht="18.75" hidden="1" customHeight="1">
      <c r="A243" s="9">
        <v>1</v>
      </c>
      <c r="B243" s="325"/>
      <c r="C243" s="99" t="s">
        <v>12</v>
      </c>
      <c r="D243" s="99"/>
      <c r="E243" s="89"/>
      <c r="F243" s="266"/>
      <c r="G243" s="266"/>
      <c r="H243" s="266"/>
      <c r="I243" s="266"/>
      <c r="J243" s="266"/>
      <c r="K243" s="188"/>
      <c r="L243" s="188"/>
      <c r="M243" s="188"/>
      <c r="N243" s="188"/>
      <c r="O243" s="188"/>
      <c r="P243" s="266"/>
      <c r="Q243" s="266"/>
      <c r="R243" s="188"/>
      <c r="S243" s="188"/>
      <c r="T243" s="188"/>
      <c r="U243" s="188"/>
      <c r="V243" s="188"/>
      <c r="W243" s="266"/>
      <c r="X243" s="266"/>
      <c r="Y243" s="188"/>
      <c r="Z243" s="188"/>
      <c r="AA243" s="188"/>
      <c r="AB243" s="188"/>
      <c r="AC243" s="188"/>
      <c r="AD243" s="266"/>
      <c r="AE243" s="266"/>
      <c r="AF243" s="188"/>
      <c r="AG243" s="188"/>
      <c r="AH243" s="188"/>
      <c r="AI243" s="188"/>
      <c r="AJ243" s="188"/>
      <c r="AK243" s="100">
        <f>SUM(F243:AJ243)</f>
        <v>0</v>
      </c>
      <c r="AL243" s="96">
        <f>ROUNDUP(AL250/0.92,0)</f>
        <v>4005</v>
      </c>
      <c r="AM243" s="96">
        <f>ROUNDUP(AM250/0.92,0)</f>
        <v>4424</v>
      </c>
      <c r="AN243" s="70"/>
      <c r="AO243" s="227"/>
      <c r="AP243" s="40">
        <f>B243</f>
        <v>0</v>
      </c>
      <c r="AQ243" s="29" t="str">
        <f t="shared" si="141"/>
        <v>素材納入計画</v>
      </c>
      <c r="AR243" s="41">
        <f t="shared" si="139"/>
        <v>0</v>
      </c>
      <c r="AT243" s="247" t="s">
        <v>59</v>
      </c>
      <c r="AU243" s="60"/>
      <c r="AV243" s="60"/>
      <c r="AW243" s="60"/>
      <c r="AX243" s="60"/>
    </row>
    <row r="244" spans="1:56" ht="18.75" hidden="1" customHeight="1">
      <c r="A244" s="9">
        <v>1</v>
      </c>
      <c r="B244" s="326"/>
      <c r="C244" s="145" t="s">
        <v>125</v>
      </c>
      <c r="D244" s="154"/>
      <c r="E244" s="35"/>
      <c r="F244" s="256">
        <f t="shared" ref="F244:AJ244" si="170">E244+F243-F245</f>
        <v>0</v>
      </c>
      <c r="G244" s="256">
        <f t="shared" si="170"/>
        <v>0</v>
      </c>
      <c r="H244" s="256">
        <f t="shared" si="170"/>
        <v>0</v>
      </c>
      <c r="I244" s="256">
        <f t="shared" si="170"/>
        <v>0</v>
      </c>
      <c r="J244" s="256">
        <f t="shared" si="170"/>
        <v>0</v>
      </c>
      <c r="K244" s="345">
        <f t="shared" si="170"/>
        <v>0</v>
      </c>
      <c r="L244" s="345">
        <f t="shared" si="170"/>
        <v>0</v>
      </c>
      <c r="M244" s="345">
        <f t="shared" si="170"/>
        <v>0</v>
      </c>
      <c r="N244" s="345">
        <f t="shared" si="170"/>
        <v>0</v>
      </c>
      <c r="O244" s="345">
        <f t="shared" si="170"/>
        <v>0</v>
      </c>
      <c r="P244" s="256">
        <f t="shared" si="170"/>
        <v>0</v>
      </c>
      <c r="Q244" s="256">
        <f t="shared" si="170"/>
        <v>0</v>
      </c>
      <c r="R244" s="345">
        <f t="shared" si="170"/>
        <v>0</v>
      </c>
      <c r="S244" s="345">
        <f t="shared" si="170"/>
        <v>0</v>
      </c>
      <c r="T244" s="345">
        <f t="shared" si="170"/>
        <v>0</v>
      </c>
      <c r="U244" s="345">
        <f t="shared" si="170"/>
        <v>0</v>
      </c>
      <c r="V244" s="345">
        <f t="shared" si="170"/>
        <v>0</v>
      </c>
      <c r="W244" s="256">
        <f t="shared" si="170"/>
        <v>0</v>
      </c>
      <c r="X244" s="256">
        <f t="shared" si="170"/>
        <v>0</v>
      </c>
      <c r="Y244" s="345">
        <f t="shared" si="170"/>
        <v>0</v>
      </c>
      <c r="Z244" s="345">
        <f t="shared" si="170"/>
        <v>0</v>
      </c>
      <c r="AA244" s="345">
        <f t="shared" si="170"/>
        <v>0</v>
      </c>
      <c r="AB244" s="345">
        <f t="shared" si="170"/>
        <v>0</v>
      </c>
      <c r="AC244" s="345">
        <f t="shared" si="170"/>
        <v>0</v>
      </c>
      <c r="AD244" s="256">
        <f t="shared" si="170"/>
        <v>0</v>
      </c>
      <c r="AE244" s="256">
        <f t="shared" si="170"/>
        <v>0</v>
      </c>
      <c r="AF244" s="345">
        <f t="shared" si="170"/>
        <v>0</v>
      </c>
      <c r="AG244" s="345">
        <f t="shared" si="170"/>
        <v>0</v>
      </c>
      <c r="AH244" s="345">
        <f t="shared" si="170"/>
        <v>0</v>
      </c>
      <c r="AI244" s="345">
        <f t="shared" si="170"/>
        <v>0</v>
      </c>
      <c r="AJ244" s="345">
        <f t="shared" si="170"/>
        <v>0</v>
      </c>
      <c r="AK244" s="170">
        <f>AJ244</f>
        <v>0</v>
      </c>
      <c r="AL244" s="32"/>
      <c r="AM244" s="32"/>
      <c r="AN244" s="70"/>
      <c r="AO244" s="227"/>
      <c r="AP244" s="42">
        <f t="shared" ref="AP244:AP255" si="171">AP243</f>
        <v>0</v>
      </c>
      <c r="AQ244" s="14" t="str">
        <f t="shared" si="141"/>
        <v>素材在庫計画</v>
      </c>
      <c r="AR244" s="43">
        <f t="shared" si="139"/>
        <v>0</v>
      </c>
      <c r="AT244" s="246" t="s">
        <v>60</v>
      </c>
      <c r="AU244" s="60"/>
      <c r="AV244" s="60"/>
      <c r="AW244" s="60"/>
      <c r="AX244" s="60"/>
    </row>
    <row r="245" spans="1:56" ht="18.75" hidden="1" customHeight="1">
      <c r="A245" s="9">
        <v>1</v>
      </c>
      <c r="B245" s="327"/>
      <c r="C245" s="135" t="s">
        <v>14</v>
      </c>
      <c r="D245" s="135"/>
      <c r="E245" s="90"/>
      <c r="F245" s="255"/>
      <c r="G245" s="255"/>
      <c r="H245" s="255"/>
      <c r="I245" s="255"/>
      <c r="J245" s="255"/>
      <c r="K245" s="174"/>
      <c r="L245" s="174"/>
      <c r="M245" s="174"/>
      <c r="N245" s="174"/>
      <c r="O245" s="174"/>
      <c r="P245" s="255"/>
      <c r="Q245" s="255"/>
      <c r="R245" s="174"/>
      <c r="S245" s="174"/>
      <c r="T245" s="174"/>
      <c r="U245" s="174"/>
      <c r="V245" s="174"/>
      <c r="W245" s="255"/>
      <c r="X245" s="255"/>
      <c r="Y245" s="174"/>
      <c r="Z245" s="174"/>
      <c r="AA245" s="174"/>
      <c r="AB245" s="174"/>
      <c r="AC245" s="174"/>
      <c r="AD245" s="255"/>
      <c r="AE245" s="255"/>
      <c r="AF245" s="174"/>
      <c r="AG245" s="174"/>
      <c r="AH245" s="174"/>
      <c r="AI245" s="174"/>
      <c r="AJ245" s="174"/>
      <c r="AK245" s="167">
        <f>SUM(E245:AJ245)</f>
        <v>0</v>
      </c>
      <c r="AL245" s="123"/>
      <c r="AM245" s="123"/>
      <c r="AN245" s="70"/>
      <c r="AO245" s="227"/>
      <c r="AP245" s="42">
        <f t="shared" si="171"/>
        <v>0</v>
      </c>
      <c r="AQ245" s="16" t="str">
        <f t="shared" si="141"/>
        <v>圧検加工計画</v>
      </c>
      <c r="AR245" s="44">
        <f t="shared" si="139"/>
        <v>0</v>
      </c>
      <c r="AT245" s="248" t="s">
        <v>61</v>
      </c>
      <c r="AU245" s="60"/>
      <c r="AV245" s="60"/>
      <c r="AW245" s="60"/>
      <c r="AX245" s="60"/>
    </row>
    <row r="246" spans="1:56" ht="18.75" hidden="1" customHeight="1">
      <c r="A246" s="9">
        <v>0</v>
      </c>
      <c r="B246" s="378"/>
      <c r="C246" s="146" t="s">
        <v>15</v>
      </c>
      <c r="D246" s="147">
        <v>0.05</v>
      </c>
      <c r="E246" s="80"/>
      <c r="F246" s="257">
        <f t="shared" ref="F246:AJ246" si="172">ROUND(F245*$D246,0)</f>
        <v>0</v>
      </c>
      <c r="G246" s="257">
        <f t="shared" si="172"/>
        <v>0</v>
      </c>
      <c r="H246" s="257">
        <f t="shared" si="172"/>
        <v>0</v>
      </c>
      <c r="I246" s="257">
        <f t="shared" si="172"/>
        <v>0</v>
      </c>
      <c r="J246" s="257">
        <f t="shared" si="172"/>
        <v>0</v>
      </c>
      <c r="K246" s="337">
        <f t="shared" si="172"/>
        <v>0</v>
      </c>
      <c r="L246" s="337">
        <f t="shared" si="172"/>
        <v>0</v>
      </c>
      <c r="M246" s="337">
        <f t="shared" si="172"/>
        <v>0</v>
      </c>
      <c r="N246" s="337">
        <f t="shared" si="172"/>
        <v>0</v>
      </c>
      <c r="O246" s="337">
        <f t="shared" si="172"/>
        <v>0</v>
      </c>
      <c r="P246" s="257">
        <f t="shared" si="172"/>
        <v>0</v>
      </c>
      <c r="Q246" s="257">
        <f t="shared" si="172"/>
        <v>0</v>
      </c>
      <c r="R246" s="337">
        <f t="shared" si="172"/>
        <v>0</v>
      </c>
      <c r="S246" s="337">
        <f t="shared" si="172"/>
        <v>0</v>
      </c>
      <c r="T246" s="337">
        <f t="shared" si="172"/>
        <v>0</v>
      </c>
      <c r="U246" s="337">
        <f t="shared" si="172"/>
        <v>0</v>
      </c>
      <c r="V246" s="337">
        <f t="shared" si="172"/>
        <v>0</v>
      </c>
      <c r="W246" s="257">
        <f t="shared" si="172"/>
        <v>0</v>
      </c>
      <c r="X246" s="257">
        <f t="shared" si="172"/>
        <v>0</v>
      </c>
      <c r="Y246" s="337">
        <f t="shared" si="172"/>
        <v>0</v>
      </c>
      <c r="Z246" s="337">
        <f t="shared" si="172"/>
        <v>0</v>
      </c>
      <c r="AA246" s="337">
        <f t="shared" si="172"/>
        <v>0</v>
      </c>
      <c r="AB246" s="337">
        <f t="shared" si="172"/>
        <v>0</v>
      </c>
      <c r="AC246" s="337">
        <f t="shared" si="172"/>
        <v>0</v>
      </c>
      <c r="AD246" s="257">
        <f t="shared" si="172"/>
        <v>0</v>
      </c>
      <c r="AE246" s="257">
        <f t="shared" si="172"/>
        <v>0</v>
      </c>
      <c r="AF246" s="337">
        <f t="shared" si="172"/>
        <v>0</v>
      </c>
      <c r="AG246" s="337">
        <f t="shared" si="172"/>
        <v>0</v>
      </c>
      <c r="AH246" s="337">
        <f t="shared" si="172"/>
        <v>0</v>
      </c>
      <c r="AI246" s="337">
        <f t="shared" si="172"/>
        <v>0</v>
      </c>
      <c r="AJ246" s="337">
        <f t="shared" si="172"/>
        <v>0</v>
      </c>
      <c r="AK246" s="128">
        <f>SUM(F246:AJ246)</f>
        <v>0</v>
      </c>
      <c r="AL246" s="32"/>
      <c r="AM246" s="32"/>
      <c r="AN246" s="70"/>
      <c r="AO246" s="227">
        <v>136</v>
      </c>
      <c r="AP246" s="42">
        <f t="shared" si="171"/>
        <v>0</v>
      </c>
      <c r="AQ246" s="17" t="str">
        <f t="shared" si="141"/>
        <v>一次漏れ数</v>
      </c>
      <c r="AR246" s="45">
        <f t="shared" si="139"/>
        <v>0</v>
      </c>
      <c r="AT246" s="246" t="s">
        <v>60</v>
      </c>
      <c r="AU246" s="60"/>
      <c r="AV246" s="60"/>
      <c r="AW246" s="60"/>
      <c r="AX246" s="60"/>
    </row>
    <row r="247" spans="1:56" ht="18.75" hidden="1" customHeight="1">
      <c r="A247" s="9">
        <v>0</v>
      </c>
      <c r="B247" s="378"/>
      <c r="C247" s="148" t="s">
        <v>16</v>
      </c>
      <c r="D247" s="149"/>
      <c r="E247" s="66"/>
      <c r="F247" s="255">
        <f t="shared" ref="F247:AJ247" si="173">E247+F246-F248</f>
        <v>0</v>
      </c>
      <c r="G247" s="255">
        <f t="shared" si="173"/>
        <v>0</v>
      </c>
      <c r="H247" s="255">
        <f t="shared" si="173"/>
        <v>0</v>
      </c>
      <c r="I247" s="255">
        <f t="shared" si="173"/>
        <v>0</v>
      </c>
      <c r="J247" s="255">
        <f t="shared" si="173"/>
        <v>0</v>
      </c>
      <c r="K247" s="339">
        <f t="shared" si="173"/>
        <v>0</v>
      </c>
      <c r="L247" s="339">
        <f t="shared" si="173"/>
        <v>0</v>
      </c>
      <c r="M247" s="339">
        <f t="shared" si="173"/>
        <v>0</v>
      </c>
      <c r="N247" s="339">
        <f t="shared" si="173"/>
        <v>0</v>
      </c>
      <c r="O247" s="339">
        <f t="shared" si="173"/>
        <v>0</v>
      </c>
      <c r="P247" s="255">
        <f t="shared" si="173"/>
        <v>0</v>
      </c>
      <c r="Q247" s="255">
        <f t="shared" si="173"/>
        <v>0</v>
      </c>
      <c r="R247" s="339">
        <f t="shared" si="173"/>
        <v>0</v>
      </c>
      <c r="S247" s="339">
        <f t="shared" si="173"/>
        <v>0</v>
      </c>
      <c r="T247" s="339">
        <f t="shared" si="173"/>
        <v>0</v>
      </c>
      <c r="U247" s="339">
        <f t="shared" si="173"/>
        <v>0</v>
      </c>
      <c r="V247" s="339">
        <f t="shared" si="173"/>
        <v>0</v>
      </c>
      <c r="W247" s="255">
        <f t="shared" si="173"/>
        <v>0</v>
      </c>
      <c r="X247" s="255">
        <f t="shared" si="173"/>
        <v>0</v>
      </c>
      <c r="Y247" s="339">
        <f t="shared" si="173"/>
        <v>0</v>
      </c>
      <c r="Z247" s="339">
        <f t="shared" si="173"/>
        <v>0</v>
      </c>
      <c r="AA247" s="339">
        <f t="shared" si="173"/>
        <v>0</v>
      </c>
      <c r="AB247" s="339">
        <f t="shared" si="173"/>
        <v>0</v>
      </c>
      <c r="AC247" s="339">
        <f t="shared" si="173"/>
        <v>0</v>
      </c>
      <c r="AD247" s="255">
        <f t="shared" si="173"/>
        <v>0</v>
      </c>
      <c r="AE247" s="255">
        <f t="shared" si="173"/>
        <v>0</v>
      </c>
      <c r="AF247" s="339">
        <f t="shared" si="173"/>
        <v>0</v>
      </c>
      <c r="AG247" s="339">
        <f t="shared" si="173"/>
        <v>0</v>
      </c>
      <c r="AH247" s="339">
        <f t="shared" si="173"/>
        <v>0</v>
      </c>
      <c r="AI247" s="339">
        <f t="shared" si="173"/>
        <v>0</v>
      </c>
      <c r="AJ247" s="339">
        <f t="shared" si="173"/>
        <v>0</v>
      </c>
      <c r="AK247" s="129">
        <f>AJ247</f>
        <v>0</v>
      </c>
      <c r="AL247" s="32"/>
      <c r="AM247" s="32"/>
      <c r="AN247" s="70"/>
      <c r="AO247" s="227">
        <v>136</v>
      </c>
      <c r="AP247" s="42">
        <f t="shared" si="171"/>
        <v>0</v>
      </c>
      <c r="AQ247" s="18" t="str">
        <f t="shared" si="141"/>
        <v>一次漏れ在庫</v>
      </c>
      <c r="AR247" s="46">
        <f t="shared" si="139"/>
        <v>0</v>
      </c>
      <c r="AT247" s="246" t="s">
        <v>60</v>
      </c>
      <c r="AU247" s="60"/>
      <c r="AV247" s="60"/>
      <c r="AW247" s="60"/>
      <c r="AX247" s="60"/>
    </row>
    <row r="248" spans="1:56" ht="18.75" hidden="1" customHeight="1">
      <c r="A248" s="9">
        <v>0</v>
      </c>
      <c r="B248" s="378"/>
      <c r="C248" s="148" t="s">
        <v>17</v>
      </c>
      <c r="D248" s="149"/>
      <c r="E248" s="80"/>
      <c r="F248" s="255"/>
      <c r="G248" s="255"/>
      <c r="H248" s="255"/>
      <c r="I248" s="255"/>
      <c r="J248" s="255"/>
      <c r="K248" s="339"/>
      <c r="L248" s="339"/>
      <c r="M248" s="339"/>
      <c r="N248" s="339"/>
      <c r="O248" s="339"/>
      <c r="P248" s="255"/>
      <c r="Q248" s="255"/>
      <c r="R248" s="339"/>
      <c r="S248" s="339"/>
      <c r="T248" s="339"/>
      <c r="U248" s="339"/>
      <c r="V248" s="339"/>
      <c r="W248" s="255"/>
      <c r="X248" s="255"/>
      <c r="Y248" s="339"/>
      <c r="Z248" s="339"/>
      <c r="AA248" s="339"/>
      <c r="AB248" s="339"/>
      <c r="AC248" s="339"/>
      <c r="AD248" s="255"/>
      <c r="AE248" s="255"/>
      <c r="AF248" s="339"/>
      <c r="AG248" s="339"/>
      <c r="AH248" s="339"/>
      <c r="AI248" s="339"/>
      <c r="AJ248" s="339"/>
      <c r="AK248" s="129">
        <f>SUM(F248:AJ248)</f>
        <v>0</v>
      </c>
      <c r="AL248" s="32"/>
      <c r="AM248" s="32"/>
      <c r="AN248" s="70"/>
      <c r="AO248" s="227">
        <v>0</v>
      </c>
      <c r="AP248" s="42">
        <f t="shared" si="171"/>
        <v>0</v>
      </c>
      <c r="AQ248" s="18" t="str">
        <f t="shared" si="141"/>
        <v>二次圧検計画</v>
      </c>
      <c r="AR248" s="46">
        <f t="shared" si="139"/>
        <v>0</v>
      </c>
      <c r="AT248" s="246" t="s">
        <v>60</v>
      </c>
      <c r="AU248" s="60"/>
      <c r="AV248" s="60"/>
      <c r="AW248" s="60"/>
      <c r="AX248" s="60"/>
    </row>
    <row r="249" spans="1:56" ht="18.75" hidden="1" customHeight="1">
      <c r="A249" s="9">
        <v>0</v>
      </c>
      <c r="B249" s="378"/>
      <c r="C249" s="150" t="s">
        <v>18</v>
      </c>
      <c r="D249" s="151">
        <v>0.5</v>
      </c>
      <c r="E249" s="81"/>
      <c r="F249" s="258">
        <f t="shared" ref="F249:AJ249" si="174">ROUND(F248*$D249,0)</f>
        <v>0</v>
      </c>
      <c r="G249" s="258">
        <f t="shared" si="174"/>
        <v>0</v>
      </c>
      <c r="H249" s="258">
        <f t="shared" si="174"/>
        <v>0</v>
      </c>
      <c r="I249" s="258">
        <f t="shared" si="174"/>
        <v>0</v>
      </c>
      <c r="J249" s="258">
        <f t="shared" si="174"/>
        <v>0</v>
      </c>
      <c r="K249" s="341">
        <f t="shared" si="174"/>
        <v>0</v>
      </c>
      <c r="L249" s="341">
        <f t="shared" si="174"/>
        <v>0</v>
      </c>
      <c r="M249" s="341">
        <f t="shared" si="174"/>
        <v>0</v>
      </c>
      <c r="N249" s="341">
        <f t="shared" si="174"/>
        <v>0</v>
      </c>
      <c r="O249" s="341">
        <f t="shared" si="174"/>
        <v>0</v>
      </c>
      <c r="P249" s="258">
        <f t="shared" si="174"/>
        <v>0</v>
      </c>
      <c r="Q249" s="258">
        <f t="shared" si="174"/>
        <v>0</v>
      </c>
      <c r="R249" s="341">
        <f t="shared" si="174"/>
        <v>0</v>
      </c>
      <c r="S249" s="341">
        <f t="shared" si="174"/>
        <v>0</v>
      </c>
      <c r="T249" s="341">
        <f t="shared" si="174"/>
        <v>0</v>
      </c>
      <c r="U249" s="341">
        <f t="shared" si="174"/>
        <v>0</v>
      </c>
      <c r="V249" s="341">
        <f t="shared" si="174"/>
        <v>0</v>
      </c>
      <c r="W249" s="258">
        <f t="shared" si="174"/>
        <v>0</v>
      </c>
      <c r="X249" s="258">
        <f t="shared" si="174"/>
        <v>0</v>
      </c>
      <c r="Y249" s="341">
        <f t="shared" si="174"/>
        <v>0</v>
      </c>
      <c r="Z249" s="341">
        <f t="shared" si="174"/>
        <v>0</v>
      </c>
      <c r="AA249" s="341">
        <f t="shared" si="174"/>
        <v>0</v>
      </c>
      <c r="AB249" s="341">
        <f t="shared" si="174"/>
        <v>0</v>
      </c>
      <c r="AC249" s="341">
        <f t="shared" si="174"/>
        <v>0</v>
      </c>
      <c r="AD249" s="258">
        <f t="shared" si="174"/>
        <v>0</v>
      </c>
      <c r="AE249" s="258">
        <f t="shared" si="174"/>
        <v>0</v>
      </c>
      <c r="AF249" s="341">
        <f t="shared" si="174"/>
        <v>0</v>
      </c>
      <c r="AG249" s="341">
        <f t="shared" si="174"/>
        <v>0</v>
      </c>
      <c r="AH249" s="341">
        <f t="shared" si="174"/>
        <v>0</v>
      </c>
      <c r="AI249" s="341">
        <f t="shared" si="174"/>
        <v>0</v>
      </c>
      <c r="AJ249" s="341">
        <f t="shared" si="174"/>
        <v>0</v>
      </c>
      <c r="AK249" s="130">
        <f>SUM(F249:AJ249)</f>
        <v>0</v>
      </c>
      <c r="AL249" s="32"/>
      <c r="AM249" s="32"/>
      <c r="AN249" s="70"/>
      <c r="AO249" s="227">
        <v>0</v>
      </c>
      <c r="AP249" s="42">
        <f t="shared" si="171"/>
        <v>0</v>
      </c>
      <c r="AQ249" s="14" t="str">
        <f t="shared" si="141"/>
        <v>二次漏れ数（廃却）</v>
      </c>
      <c r="AR249" s="47">
        <f t="shared" si="139"/>
        <v>0</v>
      </c>
      <c r="AT249" s="246" t="s">
        <v>60</v>
      </c>
      <c r="AU249" s="60"/>
      <c r="AV249" s="60"/>
      <c r="AW249" s="60"/>
      <c r="AX249" s="60"/>
    </row>
    <row r="250" spans="1:56" ht="18.75" hidden="1" customHeight="1">
      <c r="A250" s="9">
        <v>1</v>
      </c>
      <c r="B250" s="378"/>
      <c r="C250" s="135" t="s">
        <v>19</v>
      </c>
      <c r="D250" s="136">
        <f>1-D246</f>
        <v>0.95</v>
      </c>
      <c r="E250" s="90"/>
      <c r="F250" s="255">
        <f t="shared" ref="F250:AJ250" si="175">(F245-F246)+(F248-F249)</f>
        <v>0</v>
      </c>
      <c r="G250" s="255">
        <f t="shared" si="175"/>
        <v>0</v>
      </c>
      <c r="H250" s="255">
        <f t="shared" si="175"/>
        <v>0</v>
      </c>
      <c r="I250" s="255">
        <f t="shared" si="175"/>
        <v>0</v>
      </c>
      <c r="J250" s="255">
        <f t="shared" si="175"/>
        <v>0</v>
      </c>
      <c r="K250" s="174">
        <f t="shared" si="175"/>
        <v>0</v>
      </c>
      <c r="L250" s="174">
        <f t="shared" si="175"/>
        <v>0</v>
      </c>
      <c r="M250" s="174">
        <f t="shared" si="175"/>
        <v>0</v>
      </c>
      <c r="N250" s="174">
        <f t="shared" si="175"/>
        <v>0</v>
      </c>
      <c r="O250" s="174">
        <f t="shared" si="175"/>
        <v>0</v>
      </c>
      <c r="P250" s="255">
        <f t="shared" si="175"/>
        <v>0</v>
      </c>
      <c r="Q250" s="255">
        <f t="shared" si="175"/>
        <v>0</v>
      </c>
      <c r="R250" s="174">
        <f t="shared" si="175"/>
        <v>0</v>
      </c>
      <c r="S250" s="174">
        <f t="shared" si="175"/>
        <v>0</v>
      </c>
      <c r="T250" s="174">
        <f t="shared" si="175"/>
        <v>0</v>
      </c>
      <c r="U250" s="174">
        <f t="shared" si="175"/>
        <v>0</v>
      </c>
      <c r="V250" s="174">
        <f t="shared" si="175"/>
        <v>0</v>
      </c>
      <c r="W250" s="255">
        <f t="shared" si="175"/>
        <v>0</v>
      </c>
      <c r="X250" s="255">
        <f t="shared" si="175"/>
        <v>0</v>
      </c>
      <c r="Y250" s="174">
        <f t="shared" si="175"/>
        <v>0</v>
      </c>
      <c r="Z250" s="174">
        <f t="shared" si="175"/>
        <v>0</v>
      </c>
      <c r="AA250" s="174">
        <f t="shared" si="175"/>
        <v>0</v>
      </c>
      <c r="AB250" s="174">
        <f t="shared" si="175"/>
        <v>0</v>
      </c>
      <c r="AC250" s="174">
        <f t="shared" si="175"/>
        <v>0</v>
      </c>
      <c r="AD250" s="255">
        <f t="shared" si="175"/>
        <v>0</v>
      </c>
      <c r="AE250" s="255">
        <f t="shared" si="175"/>
        <v>0</v>
      </c>
      <c r="AF250" s="174">
        <f t="shared" si="175"/>
        <v>0</v>
      </c>
      <c r="AG250" s="174">
        <f t="shared" si="175"/>
        <v>0</v>
      </c>
      <c r="AH250" s="174">
        <f t="shared" si="175"/>
        <v>0</v>
      </c>
      <c r="AI250" s="174">
        <f t="shared" si="175"/>
        <v>0</v>
      </c>
      <c r="AJ250" s="174">
        <f t="shared" si="175"/>
        <v>0</v>
      </c>
      <c r="AK250" s="167">
        <f>SUM(E250:AJ250)</f>
        <v>0</v>
      </c>
      <c r="AL250" s="82">
        <f>ROUNDUP(AY250*1.1,0)</f>
        <v>3684</v>
      </c>
      <c r="AM250" s="82">
        <f>ROUNDUP(AZ250*1.1,0)</f>
        <v>4070</v>
      </c>
      <c r="AN250" s="70"/>
      <c r="AO250" s="227"/>
      <c r="AP250" s="42">
        <f t="shared" si="171"/>
        <v>0</v>
      </c>
      <c r="AQ250" s="11" t="str">
        <f t="shared" si="141"/>
        <v>Ｌ３加工計画</v>
      </c>
      <c r="AR250" s="48">
        <f t="shared" si="139"/>
        <v>0</v>
      </c>
      <c r="AT250" s="248" t="s">
        <v>61</v>
      </c>
      <c r="AU250" s="60"/>
      <c r="AV250" s="60"/>
      <c r="AW250" s="60"/>
      <c r="AX250" s="60"/>
      <c r="AY250" s="12">
        <f>AY372</f>
        <v>3349</v>
      </c>
      <c r="AZ250" s="12">
        <f>AZ372</f>
        <v>3700</v>
      </c>
    </row>
    <row r="251" spans="1:56" ht="18.75" hidden="1" customHeight="1">
      <c r="A251" s="9">
        <v>1</v>
      </c>
      <c r="B251" s="325"/>
      <c r="C251" s="109" t="s">
        <v>20</v>
      </c>
      <c r="D251" s="109"/>
      <c r="E251" s="77"/>
      <c r="F251" s="257"/>
      <c r="G251" s="257"/>
      <c r="H251" s="257"/>
      <c r="I251" s="257"/>
      <c r="J251" s="257"/>
      <c r="K251" s="178"/>
      <c r="L251" s="178"/>
      <c r="M251" s="178"/>
      <c r="N251" s="178"/>
      <c r="O251" s="178"/>
      <c r="P251" s="257"/>
      <c r="Q251" s="257"/>
      <c r="R251" s="178"/>
      <c r="S251" s="178"/>
      <c r="T251" s="178"/>
      <c r="U251" s="178"/>
      <c r="V251" s="178"/>
      <c r="W251" s="257"/>
      <c r="X251" s="257"/>
      <c r="Y251" s="178"/>
      <c r="Z251" s="178"/>
      <c r="AA251" s="178"/>
      <c r="AB251" s="178"/>
      <c r="AC251" s="178"/>
      <c r="AD251" s="257"/>
      <c r="AE251" s="257"/>
      <c r="AF251" s="178"/>
      <c r="AG251" s="178"/>
      <c r="AH251" s="178"/>
      <c r="AI251" s="178"/>
      <c r="AJ251" s="178"/>
      <c r="AK251" s="104">
        <f>SUM(F251:AJ251)</f>
        <v>0</v>
      </c>
      <c r="AL251" s="112"/>
      <c r="AM251" s="112"/>
      <c r="AN251" s="70"/>
      <c r="AO251" s="227"/>
      <c r="AP251" s="42">
        <f t="shared" si="171"/>
        <v>0</v>
      </c>
      <c r="AQ251" s="19" t="str">
        <f t="shared" si="141"/>
        <v>組立計画</v>
      </c>
      <c r="AR251" s="49">
        <f t="shared" si="139"/>
        <v>0</v>
      </c>
      <c r="AT251" s="63" t="s">
        <v>62</v>
      </c>
      <c r="AU251" s="60"/>
      <c r="AV251" s="60"/>
      <c r="AW251" s="60"/>
      <c r="AX251" s="60"/>
    </row>
    <row r="252" spans="1:56" ht="18.75" hidden="1" customHeight="1">
      <c r="A252" s="9">
        <v>1</v>
      </c>
      <c r="B252" s="325"/>
      <c r="C252" s="111" t="s">
        <v>66</v>
      </c>
      <c r="D252" s="111"/>
      <c r="E252" s="74"/>
      <c r="F252" s="267"/>
      <c r="G252" s="267"/>
      <c r="H252" s="267"/>
      <c r="I252" s="267"/>
      <c r="J252" s="267"/>
      <c r="K252" s="189"/>
      <c r="L252" s="189"/>
      <c r="M252" s="189"/>
      <c r="N252" s="189"/>
      <c r="O252" s="189"/>
      <c r="P252" s="267"/>
      <c r="Q252" s="267"/>
      <c r="R252" s="189"/>
      <c r="S252" s="189"/>
      <c r="T252" s="189"/>
      <c r="U252" s="189"/>
      <c r="V252" s="189"/>
      <c r="W252" s="267"/>
      <c r="X252" s="267"/>
      <c r="Y252" s="189"/>
      <c r="Z252" s="189"/>
      <c r="AA252" s="189"/>
      <c r="AB252" s="189"/>
      <c r="AC252" s="189"/>
      <c r="AD252" s="267"/>
      <c r="AE252" s="267"/>
      <c r="AF252" s="189"/>
      <c r="AG252" s="189"/>
      <c r="AH252" s="189"/>
      <c r="AI252" s="189"/>
      <c r="AJ252" s="189"/>
      <c r="AK252" s="163">
        <f>SUM(F252:AJ252)</f>
        <v>0</v>
      </c>
      <c r="AL252" s="75"/>
      <c r="AM252" s="75"/>
      <c r="AN252" s="70"/>
      <c r="AO252" s="227"/>
      <c r="AP252" s="42">
        <f t="shared" si="171"/>
        <v>0</v>
      </c>
      <c r="AQ252" s="20" t="str">
        <f t="shared" si="141"/>
        <v>ＳＰ</v>
      </c>
      <c r="AR252" s="50">
        <f t="shared" si="139"/>
        <v>0</v>
      </c>
      <c r="AT252" s="63" t="s">
        <v>62</v>
      </c>
      <c r="AU252" s="60"/>
      <c r="AV252" s="60"/>
      <c r="AW252" s="60"/>
      <c r="AX252" s="60"/>
    </row>
    <row r="253" spans="1:56" ht="18.75" hidden="1" customHeight="1">
      <c r="A253" s="9">
        <v>1</v>
      </c>
      <c r="B253" s="326"/>
      <c r="C253" s="152" t="s">
        <v>21</v>
      </c>
      <c r="D253" s="152"/>
      <c r="E253" s="67"/>
      <c r="F253" s="259">
        <f t="shared" ref="F253:AJ253" si="176">SUBTOTAL(9,L251:L252)</f>
        <v>0</v>
      </c>
      <c r="G253" s="259">
        <f t="shared" si="176"/>
        <v>0</v>
      </c>
      <c r="H253" s="259">
        <f t="shared" si="176"/>
        <v>0</v>
      </c>
      <c r="I253" s="259">
        <f t="shared" si="176"/>
        <v>0</v>
      </c>
      <c r="J253" s="259">
        <f t="shared" si="176"/>
        <v>0</v>
      </c>
      <c r="K253" s="329">
        <f t="shared" si="176"/>
        <v>0</v>
      </c>
      <c r="L253" s="329">
        <f t="shared" si="176"/>
        <v>0</v>
      </c>
      <c r="M253" s="329">
        <f t="shared" si="176"/>
        <v>0</v>
      </c>
      <c r="N253" s="329">
        <f t="shared" si="176"/>
        <v>0</v>
      </c>
      <c r="O253" s="329">
        <f t="shared" si="176"/>
        <v>0</v>
      </c>
      <c r="P253" s="259">
        <f t="shared" si="176"/>
        <v>0</v>
      </c>
      <c r="Q253" s="259">
        <f t="shared" si="176"/>
        <v>0</v>
      </c>
      <c r="R253" s="329">
        <f t="shared" si="176"/>
        <v>0</v>
      </c>
      <c r="S253" s="329">
        <f t="shared" si="176"/>
        <v>0</v>
      </c>
      <c r="T253" s="329">
        <f t="shared" si="176"/>
        <v>0</v>
      </c>
      <c r="U253" s="329">
        <f t="shared" si="176"/>
        <v>0</v>
      </c>
      <c r="V253" s="329">
        <f t="shared" si="176"/>
        <v>0</v>
      </c>
      <c r="W253" s="259">
        <f t="shared" si="176"/>
        <v>0</v>
      </c>
      <c r="X253" s="259">
        <f t="shared" si="176"/>
        <v>0</v>
      </c>
      <c r="Y253" s="329">
        <f t="shared" si="176"/>
        <v>0</v>
      </c>
      <c r="Z253" s="329">
        <f t="shared" si="176"/>
        <v>0</v>
      </c>
      <c r="AA253" s="329">
        <f t="shared" si="176"/>
        <v>0</v>
      </c>
      <c r="AB253" s="329">
        <f t="shared" si="176"/>
        <v>0</v>
      </c>
      <c r="AC253" s="329">
        <f t="shared" si="176"/>
        <v>0</v>
      </c>
      <c r="AD253" s="259">
        <f t="shared" si="176"/>
        <v>0</v>
      </c>
      <c r="AE253" s="259">
        <f t="shared" si="176"/>
        <v>0</v>
      </c>
      <c r="AF253" s="329">
        <f t="shared" si="176"/>
        <v>0</v>
      </c>
      <c r="AG253" s="329">
        <f t="shared" si="176"/>
        <v>0</v>
      </c>
      <c r="AH253" s="329">
        <f t="shared" si="176"/>
        <v>0</v>
      </c>
      <c r="AI253" s="329">
        <f t="shared" si="176"/>
        <v>0</v>
      </c>
      <c r="AJ253" s="329">
        <f t="shared" si="176"/>
        <v>0</v>
      </c>
      <c r="AK253" s="164">
        <f>SUM(F253:AJ253)</f>
        <v>0</v>
      </c>
      <c r="AL253" s="32"/>
      <c r="AM253" s="32"/>
      <c r="AN253" s="70"/>
      <c r="AO253" s="227"/>
      <c r="AP253" s="42">
        <f t="shared" si="171"/>
        <v>0</v>
      </c>
      <c r="AQ253" s="21" t="str">
        <f t="shared" si="141"/>
        <v>解体</v>
      </c>
      <c r="AR253" s="51">
        <f t="shared" si="139"/>
        <v>0</v>
      </c>
      <c r="AT253" s="246" t="s">
        <v>60</v>
      </c>
      <c r="AU253" s="60"/>
      <c r="AV253" s="60"/>
      <c r="AW253" s="60"/>
      <c r="AX253" s="60"/>
    </row>
    <row r="254" spans="1:56" ht="18.75" hidden="1" customHeight="1">
      <c r="A254" s="9">
        <v>1</v>
      </c>
      <c r="B254" s="379"/>
      <c r="C254" s="153" t="s">
        <v>22</v>
      </c>
      <c r="D254" s="153"/>
      <c r="E254" s="68"/>
      <c r="F254" s="260">
        <f t="shared" ref="F254:AJ254" si="177">E254+F250-F253</f>
        <v>0</v>
      </c>
      <c r="G254" s="260">
        <f t="shared" si="177"/>
        <v>0</v>
      </c>
      <c r="H254" s="260">
        <f t="shared" si="177"/>
        <v>0</v>
      </c>
      <c r="I254" s="260">
        <f t="shared" si="177"/>
        <v>0</v>
      </c>
      <c r="J254" s="260">
        <f t="shared" si="177"/>
        <v>0</v>
      </c>
      <c r="K254" s="330">
        <f t="shared" si="177"/>
        <v>0</v>
      </c>
      <c r="L254" s="330">
        <f t="shared" si="177"/>
        <v>0</v>
      </c>
      <c r="M254" s="330">
        <f t="shared" si="177"/>
        <v>0</v>
      </c>
      <c r="N254" s="330">
        <f t="shared" si="177"/>
        <v>0</v>
      </c>
      <c r="O254" s="330">
        <f t="shared" si="177"/>
        <v>0</v>
      </c>
      <c r="P254" s="260">
        <f t="shared" si="177"/>
        <v>0</v>
      </c>
      <c r="Q254" s="260">
        <f t="shared" si="177"/>
        <v>0</v>
      </c>
      <c r="R254" s="330">
        <f t="shared" si="177"/>
        <v>0</v>
      </c>
      <c r="S254" s="330">
        <f t="shared" si="177"/>
        <v>0</v>
      </c>
      <c r="T254" s="330">
        <f t="shared" si="177"/>
        <v>0</v>
      </c>
      <c r="U254" s="330">
        <f t="shared" si="177"/>
        <v>0</v>
      </c>
      <c r="V254" s="330">
        <f t="shared" si="177"/>
        <v>0</v>
      </c>
      <c r="W254" s="260">
        <f t="shared" si="177"/>
        <v>0</v>
      </c>
      <c r="X254" s="260">
        <f t="shared" si="177"/>
        <v>0</v>
      </c>
      <c r="Y254" s="330">
        <f t="shared" si="177"/>
        <v>0</v>
      </c>
      <c r="Z254" s="330">
        <f t="shared" si="177"/>
        <v>0</v>
      </c>
      <c r="AA254" s="330">
        <f t="shared" si="177"/>
        <v>0</v>
      </c>
      <c r="AB254" s="330">
        <f t="shared" si="177"/>
        <v>0</v>
      </c>
      <c r="AC254" s="330">
        <f t="shared" si="177"/>
        <v>0</v>
      </c>
      <c r="AD254" s="260">
        <f t="shared" si="177"/>
        <v>0</v>
      </c>
      <c r="AE254" s="260">
        <f t="shared" si="177"/>
        <v>0</v>
      </c>
      <c r="AF254" s="330">
        <f t="shared" si="177"/>
        <v>0</v>
      </c>
      <c r="AG254" s="330">
        <f t="shared" si="177"/>
        <v>0</v>
      </c>
      <c r="AH254" s="330">
        <f t="shared" si="177"/>
        <v>0</v>
      </c>
      <c r="AI254" s="330">
        <f t="shared" si="177"/>
        <v>0</v>
      </c>
      <c r="AJ254" s="330">
        <f t="shared" si="177"/>
        <v>0</v>
      </c>
      <c r="AK254" s="165"/>
      <c r="AL254" s="32"/>
      <c r="AM254" s="32"/>
      <c r="AN254" s="70"/>
      <c r="AO254" s="227"/>
      <c r="AP254" s="42">
        <f t="shared" si="171"/>
        <v>0</v>
      </c>
      <c r="AQ254" s="22" t="str">
        <f t="shared" si="141"/>
        <v>解体在庫</v>
      </c>
      <c r="AR254" s="52">
        <f t="shared" si="139"/>
        <v>0</v>
      </c>
      <c r="AT254" s="246" t="s">
        <v>60</v>
      </c>
      <c r="AU254" s="60"/>
      <c r="AV254" s="60"/>
      <c r="AW254" s="60"/>
      <c r="AX254" s="60"/>
    </row>
    <row r="255" spans="1:56" ht="18.75" hidden="1" customHeight="1" thickBot="1">
      <c r="A255" s="9">
        <v>1</v>
      </c>
      <c r="B255" s="379"/>
      <c r="C255" s="270" t="s">
        <v>23</v>
      </c>
      <c r="D255" s="270"/>
      <c r="E255" s="215"/>
      <c r="F255" s="261">
        <f t="shared" ref="F255:AJ255" si="178">E255+F250-F251-F252</f>
        <v>0</v>
      </c>
      <c r="G255" s="261">
        <f t="shared" si="178"/>
        <v>0</v>
      </c>
      <c r="H255" s="261">
        <f t="shared" si="178"/>
        <v>0</v>
      </c>
      <c r="I255" s="261">
        <f t="shared" si="178"/>
        <v>0</v>
      </c>
      <c r="J255" s="261">
        <f t="shared" si="178"/>
        <v>0</v>
      </c>
      <c r="K255" s="344">
        <f t="shared" si="178"/>
        <v>0</v>
      </c>
      <c r="L255" s="344">
        <f t="shared" si="178"/>
        <v>0</v>
      </c>
      <c r="M255" s="344">
        <f t="shared" si="178"/>
        <v>0</v>
      </c>
      <c r="N255" s="344">
        <f t="shared" si="178"/>
        <v>0</v>
      </c>
      <c r="O255" s="344">
        <f t="shared" si="178"/>
        <v>0</v>
      </c>
      <c r="P255" s="261">
        <f t="shared" si="178"/>
        <v>0</v>
      </c>
      <c r="Q255" s="261">
        <f t="shared" si="178"/>
        <v>0</v>
      </c>
      <c r="R255" s="344">
        <f t="shared" si="178"/>
        <v>0</v>
      </c>
      <c r="S255" s="344">
        <f t="shared" si="178"/>
        <v>0</v>
      </c>
      <c r="T255" s="344">
        <f t="shared" si="178"/>
        <v>0</v>
      </c>
      <c r="U255" s="344">
        <f t="shared" si="178"/>
        <v>0</v>
      </c>
      <c r="V255" s="344">
        <f t="shared" si="178"/>
        <v>0</v>
      </c>
      <c r="W255" s="261">
        <f t="shared" si="178"/>
        <v>0</v>
      </c>
      <c r="X255" s="261">
        <f t="shared" si="178"/>
        <v>0</v>
      </c>
      <c r="Y255" s="344">
        <f t="shared" si="178"/>
        <v>0</v>
      </c>
      <c r="Z255" s="344">
        <f t="shared" si="178"/>
        <v>0</v>
      </c>
      <c r="AA255" s="344">
        <f t="shared" si="178"/>
        <v>0</v>
      </c>
      <c r="AB255" s="344">
        <f t="shared" si="178"/>
        <v>0</v>
      </c>
      <c r="AC255" s="344">
        <f t="shared" si="178"/>
        <v>0</v>
      </c>
      <c r="AD255" s="261">
        <f t="shared" si="178"/>
        <v>0</v>
      </c>
      <c r="AE255" s="261">
        <f t="shared" si="178"/>
        <v>0</v>
      </c>
      <c r="AF255" s="344">
        <f t="shared" si="178"/>
        <v>0</v>
      </c>
      <c r="AG255" s="344">
        <f t="shared" si="178"/>
        <v>0</v>
      </c>
      <c r="AH255" s="344">
        <f t="shared" si="178"/>
        <v>0</v>
      </c>
      <c r="AI255" s="344">
        <f t="shared" si="178"/>
        <v>0</v>
      </c>
      <c r="AJ255" s="344">
        <f t="shared" si="178"/>
        <v>0</v>
      </c>
      <c r="AK255" s="223">
        <f>AJ255</f>
        <v>0</v>
      </c>
      <c r="AL255" s="32"/>
      <c r="AM255" s="32"/>
      <c r="AN255" s="488">
        <f>AK255-AL251</f>
        <v>0</v>
      </c>
      <c r="AO255" s="227"/>
      <c r="AP255" s="53">
        <f t="shared" si="171"/>
        <v>0</v>
      </c>
      <c r="AQ255" s="24" t="str">
        <f t="shared" si="141"/>
        <v>完成品在庫</v>
      </c>
      <c r="AR255" s="54">
        <f t="shared" si="139"/>
        <v>0</v>
      </c>
      <c r="AT255" s="246" t="s">
        <v>60</v>
      </c>
      <c r="AU255" s="60"/>
      <c r="AV255" s="60"/>
      <c r="AW255" s="60"/>
      <c r="AX255" s="60"/>
      <c r="BD255" s="250">
        <f>MIN(F255:AJ255)</f>
        <v>0</v>
      </c>
    </row>
    <row r="256" spans="1:56" ht="18.75" hidden="1" customHeight="1">
      <c r="A256" s="9">
        <v>1</v>
      </c>
      <c r="B256" s="385"/>
      <c r="C256" s="101" t="s">
        <v>12</v>
      </c>
      <c r="D256" s="101"/>
      <c r="E256" s="89"/>
      <c r="F256" s="263"/>
      <c r="G256" s="263"/>
      <c r="H256" s="263"/>
      <c r="I256" s="263"/>
      <c r="J256" s="263"/>
      <c r="K256" s="185"/>
      <c r="L256" s="185"/>
      <c r="M256" s="185"/>
      <c r="N256" s="185"/>
      <c r="O256" s="185"/>
      <c r="P256" s="263"/>
      <c r="Q256" s="263"/>
      <c r="R256" s="185"/>
      <c r="S256" s="185"/>
      <c r="T256" s="185"/>
      <c r="U256" s="185"/>
      <c r="V256" s="185"/>
      <c r="W256" s="263"/>
      <c r="X256" s="263"/>
      <c r="Y256" s="185"/>
      <c r="Z256" s="185"/>
      <c r="AA256" s="185"/>
      <c r="AB256" s="185"/>
      <c r="AC256" s="185"/>
      <c r="AD256" s="263"/>
      <c r="AE256" s="263"/>
      <c r="AF256" s="185"/>
      <c r="AG256" s="185"/>
      <c r="AH256" s="185"/>
      <c r="AI256" s="185"/>
      <c r="AJ256" s="185"/>
      <c r="AK256" s="166">
        <f>SUM(F256:AJ256)</f>
        <v>0</v>
      </c>
      <c r="AL256" s="198">
        <f>ROUNDUP(AL263/0.92,0)</f>
        <v>4886</v>
      </c>
      <c r="AM256" s="198">
        <f>ROUNDUP(AM263/0.92,0)</f>
        <v>4195</v>
      </c>
      <c r="AN256" s="70"/>
      <c r="AO256" s="227"/>
      <c r="AP256" s="40">
        <f>B256</f>
        <v>0</v>
      </c>
      <c r="AQ256" s="29" t="str">
        <f t="shared" si="141"/>
        <v>素材納入計画</v>
      </c>
      <c r="AR256" s="41">
        <f t="shared" si="139"/>
        <v>0</v>
      </c>
      <c r="AT256" s="247" t="s">
        <v>59</v>
      </c>
      <c r="AU256" s="60"/>
      <c r="AV256" s="60"/>
      <c r="AW256" s="60"/>
      <c r="AX256" s="60"/>
    </row>
    <row r="257" spans="1:56" ht="19.5" hidden="1" customHeight="1">
      <c r="A257" s="9">
        <v>1</v>
      </c>
      <c r="B257" s="326"/>
      <c r="C257" s="145" t="s">
        <v>125</v>
      </c>
      <c r="D257" s="154"/>
      <c r="E257" s="35"/>
      <c r="F257" s="397">
        <f t="shared" ref="F257:AJ257" si="179">E257+F256-F258</f>
        <v>0</v>
      </c>
      <c r="G257" s="397">
        <f t="shared" si="179"/>
        <v>0</v>
      </c>
      <c r="H257" s="397">
        <f t="shared" si="179"/>
        <v>0</v>
      </c>
      <c r="I257" s="397">
        <f t="shared" si="179"/>
        <v>0</v>
      </c>
      <c r="J257" s="397">
        <f t="shared" si="179"/>
        <v>0</v>
      </c>
      <c r="K257" s="69">
        <f t="shared" si="179"/>
        <v>0</v>
      </c>
      <c r="L257" s="69">
        <f t="shared" si="179"/>
        <v>0</v>
      </c>
      <c r="M257" s="69">
        <f t="shared" si="179"/>
        <v>0</v>
      </c>
      <c r="N257" s="69">
        <f t="shared" si="179"/>
        <v>0</v>
      </c>
      <c r="O257" s="69">
        <f t="shared" si="179"/>
        <v>0</v>
      </c>
      <c r="P257" s="397">
        <f t="shared" si="179"/>
        <v>0</v>
      </c>
      <c r="Q257" s="397">
        <f t="shared" si="179"/>
        <v>0</v>
      </c>
      <c r="R257" s="69">
        <f t="shared" si="179"/>
        <v>0</v>
      </c>
      <c r="S257" s="69">
        <f t="shared" si="179"/>
        <v>0</v>
      </c>
      <c r="T257" s="69">
        <f t="shared" si="179"/>
        <v>0</v>
      </c>
      <c r="U257" s="69">
        <f t="shared" si="179"/>
        <v>0</v>
      </c>
      <c r="V257" s="69">
        <f t="shared" si="179"/>
        <v>0</v>
      </c>
      <c r="W257" s="397">
        <f t="shared" si="179"/>
        <v>0</v>
      </c>
      <c r="X257" s="397">
        <f t="shared" si="179"/>
        <v>0</v>
      </c>
      <c r="Y257" s="69">
        <f t="shared" si="179"/>
        <v>0</v>
      </c>
      <c r="Z257" s="69">
        <f t="shared" si="179"/>
        <v>0</v>
      </c>
      <c r="AA257" s="69">
        <f t="shared" si="179"/>
        <v>0</v>
      </c>
      <c r="AB257" s="69">
        <f t="shared" si="179"/>
        <v>0</v>
      </c>
      <c r="AC257" s="69">
        <f t="shared" si="179"/>
        <v>0</v>
      </c>
      <c r="AD257" s="397">
        <f t="shared" si="179"/>
        <v>0</v>
      </c>
      <c r="AE257" s="397">
        <f t="shared" si="179"/>
        <v>0</v>
      </c>
      <c r="AF257" s="69">
        <f t="shared" si="179"/>
        <v>0</v>
      </c>
      <c r="AG257" s="69">
        <f t="shared" si="179"/>
        <v>0</v>
      </c>
      <c r="AH257" s="69">
        <f t="shared" si="179"/>
        <v>0</v>
      </c>
      <c r="AI257" s="69">
        <f t="shared" si="179"/>
        <v>0</v>
      </c>
      <c r="AJ257" s="69">
        <f t="shared" si="179"/>
        <v>0</v>
      </c>
      <c r="AK257" s="171">
        <f>AJ257</f>
        <v>0</v>
      </c>
      <c r="AL257" s="32"/>
      <c r="AM257" s="32"/>
      <c r="AN257" s="70"/>
      <c r="AO257" s="227"/>
      <c r="AP257" s="42">
        <f t="shared" ref="AP257:AP281" si="180">AP256</f>
        <v>0</v>
      </c>
      <c r="AQ257" s="14" t="str">
        <f t="shared" si="141"/>
        <v>素材在庫計画</v>
      </c>
      <c r="AR257" s="43">
        <f t="shared" si="139"/>
        <v>0</v>
      </c>
      <c r="AT257" s="246" t="s">
        <v>60</v>
      </c>
      <c r="AU257" s="60"/>
      <c r="AV257" s="60"/>
      <c r="AW257" s="60"/>
      <c r="AX257" s="60"/>
    </row>
    <row r="258" spans="1:56" ht="18.75" hidden="1" customHeight="1">
      <c r="A258" s="9">
        <v>1</v>
      </c>
      <c r="B258" s="378"/>
      <c r="C258" s="135" t="s">
        <v>14</v>
      </c>
      <c r="D258" s="135"/>
      <c r="E258" s="90"/>
      <c r="F258" s="255"/>
      <c r="G258" s="255"/>
      <c r="H258" s="255"/>
      <c r="I258" s="255"/>
      <c r="J258" s="255"/>
      <c r="K258" s="174"/>
      <c r="L258" s="174"/>
      <c r="M258" s="174"/>
      <c r="N258" s="174"/>
      <c r="O258" s="174"/>
      <c r="P258" s="255"/>
      <c r="Q258" s="255"/>
      <c r="R258" s="174"/>
      <c r="S258" s="174"/>
      <c r="T258" s="174"/>
      <c r="U258" s="174"/>
      <c r="V258" s="174"/>
      <c r="W258" s="255"/>
      <c r="X258" s="255"/>
      <c r="Y258" s="174"/>
      <c r="Z258" s="174"/>
      <c r="AA258" s="174"/>
      <c r="AB258" s="174"/>
      <c r="AC258" s="174"/>
      <c r="AD258" s="255"/>
      <c r="AE258" s="255"/>
      <c r="AF258" s="174"/>
      <c r="AG258" s="174"/>
      <c r="AH258" s="174"/>
      <c r="AI258" s="174"/>
      <c r="AJ258" s="174"/>
      <c r="AK258" s="167">
        <f>SUM(E258:AJ258)</f>
        <v>0</v>
      </c>
      <c r="AL258" s="123"/>
      <c r="AM258" s="123"/>
      <c r="AN258" s="70"/>
      <c r="AO258" s="227"/>
      <c r="AP258" s="42">
        <f t="shared" si="180"/>
        <v>0</v>
      </c>
      <c r="AQ258" s="16" t="str">
        <f t="shared" si="141"/>
        <v>圧検加工計画</v>
      </c>
      <c r="AR258" s="44">
        <f t="shared" si="139"/>
        <v>0</v>
      </c>
      <c r="AT258" s="248" t="s">
        <v>61</v>
      </c>
      <c r="AU258" s="60"/>
      <c r="AV258" s="60"/>
      <c r="AW258" s="60"/>
      <c r="AX258" s="60"/>
    </row>
    <row r="259" spans="1:56" ht="18.75" hidden="1" customHeight="1">
      <c r="A259" s="9">
        <v>0</v>
      </c>
      <c r="B259" s="392"/>
      <c r="C259" s="146" t="s">
        <v>15</v>
      </c>
      <c r="D259" s="147">
        <v>0.05</v>
      </c>
      <c r="E259" s="80"/>
      <c r="F259" s="257">
        <f t="shared" ref="F259:AJ259" si="181">ROUND(F258*$D259,0)</f>
        <v>0</v>
      </c>
      <c r="G259" s="257">
        <f t="shared" si="181"/>
        <v>0</v>
      </c>
      <c r="H259" s="257">
        <f t="shared" si="181"/>
        <v>0</v>
      </c>
      <c r="I259" s="257">
        <f t="shared" si="181"/>
        <v>0</v>
      </c>
      <c r="J259" s="257">
        <f t="shared" si="181"/>
        <v>0</v>
      </c>
      <c r="K259" s="337">
        <f t="shared" si="181"/>
        <v>0</v>
      </c>
      <c r="L259" s="337">
        <f t="shared" si="181"/>
        <v>0</v>
      </c>
      <c r="M259" s="337">
        <f t="shared" si="181"/>
        <v>0</v>
      </c>
      <c r="N259" s="337">
        <f t="shared" si="181"/>
        <v>0</v>
      </c>
      <c r="O259" s="337">
        <f t="shared" si="181"/>
        <v>0</v>
      </c>
      <c r="P259" s="257">
        <f t="shared" si="181"/>
        <v>0</v>
      </c>
      <c r="Q259" s="257">
        <f t="shared" si="181"/>
        <v>0</v>
      </c>
      <c r="R259" s="337">
        <f t="shared" si="181"/>
        <v>0</v>
      </c>
      <c r="S259" s="337">
        <f t="shared" si="181"/>
        <v>0</v>
      </c>
      <c r="T259" s="337">
        <f t="shared" si="181"/>
        <v>0</v>
      </c>
      <c r="U259" s="337">
        <f t="shared" si="181"/>
        <v>0</v>
      </c>
      <c r="V259" s="337">
        <f t="shared" si="181"/>
        <v>0</v>
      </c>
      <c r="W259" s="257">
        <f t="shared" si="181"/>
        <v>0</v>
      </c>
      <c r="X259" s="257">
        <f t="shared" si="181"/>
        <v>0</v>
      </c>
      <c r="Y259" s="337">
        <f t="shared" si="181"/>
        <v>0</v>
      </c>
      <c r="Z259" s="337">
        <f t="shared" si="181"/>
        <v>0</v>
      </c>
      <c r="AA259" s="337">
        <f t="shared" si="181"/>
        <v>0</v>
      </c>
      <c r="AB259" s="337">
        <f t="shared" si="181"/>
        <v>0</v>
      </c>
      <c r="AC259" s="337">
        <f t="shared" si="181"/>
        <v>0</v>
      </c>
      <c r="AD259" s="257">
        <f t="shared" si="181"/>
        <v>0</v>
      </c>
      <c r="AE259" s="257">
        <f t="shared" si="181"/>
        <v>0</v>
      </c>
      <c r="AF259" s="337">
        <f t="shared" si="181"/>
        <v>0</v>
      </c>
      <c r="AG259" s="337">
        <f t="shared" si="181"/>
        <v>0</v>
      </c>
      <c r="AH259" s="337">
        <f t="shared" si="181"/>
        <v>0</v>
      </c>
      <c r="AI259" s="337">
        <f t="shared" si="181"/>
        <v>0</v>
      </c>
      <c r="AJ259" s="337">
        <f t="shared" si="181"/>
        <v>0</v>
      </c>
      <c r="AK259" s="128">
        <f>SUM(F259:AJ259)</f>
        <v>0</v>
      </c>
      <c r="AL259" s="32"/>
      <c r="AM259" s="32"/>
      <c r="AN259" s="70"/>
      <c r="AO259" s="227">
        <v>0</v>
      </c>
      <c r="AP259" s="42">
        <f t="shared" si="180"/>
        <v>0</v>
      </c>
      <c r="AQ259" s="17" t="str">
        <f t="shared" si="141"/>
        <v>一次漏れ数</v>
      </c>
      <c r="AR259" s="45">
        <f t="shared" si="139"/>
        <v>0</v>
      </c>
      <c r="AT259" s="246" t="s">
        <v>60</v>
      </c>
      <c r="AU259" s="60"/>
      <c r="AV259" s="60"/>
      <c r="AW259" s="60"/>
      <c r="AX259" s="60"/>
    </row>
    <row r="260" spans="1:56" ht="18.75" hidden="1" customHeight="1">
      <c r="A260" s="9">
        <v>0</v>
      </c>
      <c r="B260" s="392"/>
      <c r="C260" s="148" t="s">
        <v>16</v>
      </c>
      <c r="D260" s="149"/>
      <c r="E260" s="66"/>
      <c r="F260" s="255">
        <f t="shared" ref="F260:AJ260" si="182">E260+F259-F261</f>
        <v>0</v>
      </c>
      <c r="G260" s="255">
        <f t="shared" si="182"/>
        <v>0</v>
      </c>
      <c r="H260" s="255">
        <f t="shared" si="182"/>
        <v>0</v>
      </c>
      <c r="I260" s="255">
        <f t="shared" si="182"/>
        <v>0</v>
      </c>
      <c r="J260" s="255">
        <f t="shared" si="182"/>
        <v>0</v>
      </c>
      <c r="K260" s="339">
        <f t="shared" si="182"/>
        <v>0</v>
      </c>
      <c r="L260" s="339">
        <f t="shared" si="182"/>
        <v>0</v>
      </c>
      <c r="M260" s="339">
        <f t="shared" si="182"/>
        <v>0</v>
      </c>
      <c r="N260" s="339">
        <f t="shared" si="182"/>
        <v>0</v>
      </c>
      <c r="O260" s="339">
        <f t="shared" si="182"/>
        <v>0</v>
      </c>
      <c r="P260" s="255">
        <f t="shared" si="182"/>
        <v>0</v>
      </c>
      <c r="Q260" s="255">
        <f t="shared" si="182"/>
        <v>0</v>
      </c>
      <c r="R260" s="339">
        <f t="shared" si="182"/>
        <v>0</v>
      </c>
      <c r="S260" s="339">
        <f t="shared" si="182"/>
        <v>0</v>
      </c>
      <c r="T260" s="339">
        <f t="shared" si="182"/>
        <v>0</v>
      </c>
      <c r="U260" s="339">
        <f t="shared" si="182"/>
        <v>0</v>
      </c>
      <c r="V260" s="339">
        <f t="shared" si="182"/>
        <v>0</v>
      </c>
      <c r="W260" s="255">
        <f t="shared" si="182"/>
        <v>0</v>
      </c>
      <c r="X260" s="255">
        <f t="shared" si="182"/>
        <v>0</v>
      </c>
      <c r="Y260" s="339">
        <f t="shared" si="182"/>
        <v>0</v>
      </c>
      <c r="Z260" s="339">
        <f t="shared" si="182"/>
        <v>0</v>
      </c>
      <c r="AA260" s="339">
        <f t="shared" si="182"/>
        <v>0</v>
      </c>
      <c r="AB260" s="339">
        <f t="shared" si="182"/>
        <v>0</v>
      </c>
      <c r="AC260" s="339">
        <f t="shared" si="182"/>
        <v>0</v>
      </c>
      <c r="AD260" s="255">
        <f t="shared" si="182"/>
        <v>0</v>
      </c>
      <c r="AE260" s="255">
        <f t="shared" si="182"/>
        <v>0</v>
      </c>
      <c r="AF260" s="339">
        <f t="shared" si="182"/>
        <v>0</v>
      </c>
      <c r="AG260" s="339">
        <f t="shared" si="182"/>
        <v>0</v>
      </c>
      <c r="AH260" s="339">
        <f t="shared" si="182"/>
        <v>0</v>
      </c>
      <c r="AI260" s="339">
        <f t="shared" si="182"/>
        <v>0</v>
      </c>
      <c r="AJ260" s="339">
        <f t="shared" si="182"/>
        <v>0</v>
      </c>
      <c r="AK260" s="129">
        <f>AJ260</f>
        <v>0</v>
      </c>
      <c r="AL260" s="32"/>
      <c r="AM260" s="32"/>
      <c r="AN260" s="70"/>
      <c r="AO260" s="227">
        <v>0</v>
      </c>
      <c r="AP260" s="42">
        <f t="shared" si="180"/>
        <v>0</v>
      </c>
      <c r="AQ260" s="18" t="str">
        <f t="shared" si="141"/>
        <v>一次漏れ在庫</v>
      </c>
      <c r="AR260" s="46">
        <f t="shared" si="139"/>
        <v>0</v>
      </c>
      <c r="AT260" s="246" t="s">
        <v>60</v>
      </c>
      <c r="AU260" s="60"/>
      <c r="AV260" s="60"/>
      <c r="AW260" s="60"/>
      <c r="AX260" s="60"/>
    </row>
    <row r="261" spans="1:56" ht="18.75" hidden="1" customHeight="1">
      <c r="A261" s="9">
        <v>0</v>
      </c>
      <c r="B261" s="392"/>
      <c r="C261" s="148" t="s">
        <v>17</v>
      </c>
      <c r="D261" s="149"/>
      <c r="E261" s="80"/>
      <c r="F261" s="255"/>
      <c r="G261" s="255"/>
      <c r="H261" s="255"/>
      <c r="I261" s="255"/>
      <c r="J261" s="255"/>
      <c r="K261" s="339"/>
      <c r="L261" s="339"/>
      <c r="M261" s="339"/>
      <c r="N261" s="339"/>
      <c r="O261" s="339"/>
      <c r="P261" s="255"/>
      <c r="Q261" s="255"/>
      <c r="R261" s="339"/>
      <c r="S261" s="339"/>
      <c r="T261" s="339"/>
      <c r="U261" s="339"/>
      <c r="V261" s="339"/>
      <c r="W261" s="255"/>
      <c r="X261" s="255"/>
      <c r="Y261" s="339"/>
      <c r="Z261" s="339"/>
      <c r="AA261" s="339"/>
      <c r="AB261" s="339"/>
      <c r="AC261" s="339"/>
      <c r="AD261" s="255"/>
      <c r="AE261" s="255"/>
      <c r="AF261" s="339"/>
      <c r="AG261" s="339"/>
      <c r="AH261" s="339"/>
      <c r="AI261" s="339"/>
      <c r="AJ261" s="339"/>
      <c r="AK261" s="129">
        <f>SUM(F261:AJ261)</f>
        <v>0</v>
      </c>
      <c r="AL261" s="32"/>
      <c r="AM261" s="32"/>
      <c r="AN261" s="70"/>
      <c r="AO261" s="227">
        <v>0</v>
      </c>
      <c r="AP261" s="42">
        <f t="shared" si="180"/>
        <v>0</v>
      </c>
      <c r="AQ261" s="18" t="str">
        <f t="shared" si="141"/>
        <v>二次圧検計画</v>
      </c>
      <c r="AR261" s="46">
        <f t="shared" si="139"/>
        <v>0</v>
      </c>
      <c r="AT261" s="246" t="s">
        <v>60</v>
      </c>
      <c r="AU261" s="60"/>
      <c r="AV261" s="60"/>
      <c r="AW261" s="60"/>
      <c r="AX261" s="60"/>
    </row>
    <row r="262" spans="1:56" ht="18.75" hidden="1" customHeight="1">
      <c r="A262" s="9">
        <v>0</v>
      </c>
      <c r="B262" s="378"/>
      <c r="C262" s="150" t="s">
        <v>18</v>
      </c>
      <c r="D262" s="151">
        <v>0.5</v>
      </c>
      <c r="E262" s="81"/>
      <c r="F262" s="258">
        <f t="shared" ref="F262:AJ262" si="183">ROUND(F261*$D262,0)</f>
        <v>0</v>
      </c>
      <c r="G262" s="258">
        <f t="shared" si="183"/>
        <v>0</v>
      </c>
      <c r="H262" s="258">
        <f t="shared" si="183"/>
        <v>0</v>
      </c>
      <c r="I262" s="258">
        <f t="shared" si="183"/>
        <v>0</v>
      </c>
      <c r="J262" s="258">
        <f t="shared" si="183"/>
        <v>0</v>
      </c>
      <c r="K262" s="341">
        <f t="shared" si="183"/>
        <v>0</v>
      </c>
      <c r="L262" s="341">
        <f t="shared" si="183"/>
        <v>0</v>
      </c>
      <c r="M262" s="341">
        <f t="shared" si="183"/>
        <v>0</v>
      </c>
      <c r="N262" s="341">
        <f t="shared" si="183"/>
        <v>0</v>
      </c>
      <c r="O262" s="341">
        <f t="shared" si="183"/>
        <v>0</v>
      </c>
      <c r="P262" s="258">
        <f t="shared" si="183"/>
        <v>0</v>
      </c>
      <c r="Q262" s="258">
        <f t="shared" si="183"/>
        <v>0</v>
      </c>
      <c r="R262" s="341">
        <f t="shared" si="183"/>
        <v>0</v>
      </c>
      <c r="S262" s="341">
        <f t="shared" si="183"/>
        <v>0</v>
      </c>
      <c r="T262" s="341">
        <f t="shared" si="183"/>
        <v>0</v>
      </c>
      <c r="U262" s="341">
        <f t="shared" si="183"/>
        <v>0</v>
      </c>
      <c r="V262" s="341">
        <f t="shared" si="183"/>
        <v>0</v>
      </c>
      <c r="W262" s="258">
        <f t="shared" si="183"/>
        <v>0</v>
      </c>
      <c r="X262" s="258">
        <f t="shared" si="183"/>
        <v>0</v>
      </c>
      <c r="Y262" s="341">
        <f t="shared" si="183"/>
        <v>0</v>
      </c>
      <c r="Z262" s="341">
        <f t="shared" si="183"/>
        <v>0</v>
      </c>
      <c r="AA262" s="341">
        <f t="shared" si="183"/>
        <v>0</v>
      </c>
      <c r="AB262" s="341">
        <f t="shared" si="183"/>
        <v>0</v>
      </c>
      <c r="AC262" s="341">
        <f t="shared" si="183"/>
        <v>0</v>
      </c>
      <c r="AD262" s="258">
        <f t="shared" si="183"/>
        <v>0</v>
      </c>
      <c r="AE262" s="258">
        <f t="shared" si="183"/>
        <v>0</v>
      </c>
      <c r="AF262" s="341">
        <f t="shared" si="183"/>
        <v>0</v>
      </c>
      <c r="AG262" s="341">
        <f t="shared" si="183"/>
        <v>0</v>
      </c>
      <c r="AH262" s="341">
        <f t="shared" si="183"/>
        <v>0</v>
      </c>
      <c r="AI262" s="341">
        <f t="shared" si="183"/>
        <v>0</v>
      </c>
      <c r="AJ262" s="341">
        <f t="shared" si="183"/>
        <v>0</v>
      </c>
      <c r="AK262" s="130">
        <f>SUM(F262:AJ262)</f>
        <v>0</v>
      </c>
      <c r="AL262" s="32"/>
      <c r="AM262" s="32"/>
      <c r="AN262" s="70"/>
      <c r="AO262" s="227">
        <v>0</v>
      </c>
      <c r="AP262" s="42">
        <f t="shared" si="180"/>
        <v>0</v>
      </c>
      <c r="AQ262" s="14" t="str">
        <f t="shared" si="141"/>
        <v>二次漏れ数（廃却）</v>
      </c>
      <c r="AR262" s="47">
        <f t="shared" si="139"/>
        <v>0</v>
      </c>
      <c r="AT262" s="246" t="s">
        <v>60</v>
      </c>
      <c r="AU262" s="60"/>
      <c r="AV262" s="60"/>
      <c r="AW262" s="60"/>
      <c r="AX262" s="60"/>
    </row>
    <row r="263" spans="1:56" ht="18.75" hidden="1" customHeight="1">
      <c r="A263" s="9">
        <v>1</v>
      </c>
      <c r="B263" s="327"/>
      <c r="C263" s="135" t="s">
        <v>19</v>
      </c>
      <c r="D263" s="136">
        <f>1-D259</f>
        <v>0.95</v>
      </c>
      <c r="E263" s="90"/>
      <c r="F263" s="255">
        <f t="shared" ref="F263:AJ263" si="184">(F258-F259)+(F261-F262)</f>
        <v>0</v>
      </c>
      <c r="G263" s="255">
        <f t="shared" si="184"/>
        <v>0</v>
      </c>
      <c r="H263" s="255">
        <f t="shared" si="184"/>
        <v>0</v>
      </c>
      <c r="I263" s="255">
        <f t="shared" si="184"/>
        <v>0</v>
      </c>
      <c r="J263" s="255">
        <f t="shared" si="184"/>
        <v>0</v>
      </c>
      <c r="K263" s="174">
        <f t="shared" si="184"/>
        <v>0</v>
      </c>
      <c r="L263" s="174">
        <f t="shared" si="184"/>
        <v>0</v>
      </c>
      <c r="M263" s="174">
        <f t="shared" si="184"/>
        <v>0</v>
      </c>
      <c r="N263" s="174">
        <f t="shared" si="184"/>
        <v>0</v>
      </c>
      <c r="O263" s="174">
        <f t="shared" si="184"/>
        <v>0</v>
      </c>
      <c r="P263" s="255">
        <f t="shared" si="184"/>
        <v>0</v>
      </c>
      <c r="Q263" s="255">
        <f t="shared" si="184"/>
        <v>0</v>
      </c>
      <c r="R263" s="174">
        <f t="shared" si="184"/>
        <v>0</v>
      </c>
      <c r="S263" s="174">
        <f t="shared" si="184"/>
        <v>0</v>
      </c>
      <c r="T263" s="174">
        <f t="shared" si="184"/>
        <v>0</v>
      </c>
      <c r="U263" s="174">
        <f t="shared" si="184"/>
        <v>0</v>
      </c>
      <c r="V263" s="174">
        <f t="shared" si="184"/>
        <v>0</v>
      </c>
      <c r="W263" s="255">
        <f t="shared" si="184"/>
        <v>0</v>
      </c>
      <c r="X263" s="255">
        <f t="shared" si="184"/>
        <v>0</v>
      </c>
      <c r="Y263" s="174">
        <f t="shared" si="184"/>
        <v>0</v>
      </c>
      <c r="Z263" s="174">
        <f t="shared" si="184"/>
        <v>0</v>
      </c>
      <c r="AA263" s="174">
        <f t="shared" si="184"/>
        <v>0</v>
      </c>
      <c r="AB263" s="174">
        <f t="shared" si="184"/>
        <v>0</v>
      </c>
      <c r="AC263" s="174">
        <f t="shared" si="184"/>
        <v>0</v>
      </c>
      <c r="AD263" s="255">
        <f t="shared" si="184"/>
        <v>0</v>
      </c>
      <c r="AE263" s="255">
        <f t="shared" si="184"/>
        <v>0</v>
      </c>
      <c r="AF263" s="174">
        <f t="shared" si="184"/>
        <v>0</v>
      </c>
      <c r="AG263" s="174">
        <f t="shared" si="184"/>
        <v>0</v>
      </c>
      <c r="AH263" s="174">
        <f t="shared" si="184"/>
        <v>0</v>
      </c>
      <c r="AI263" s="174">
        <f t="shared" si="184"/>
        <v>0</v>
      </c>
      <c r="AJ263" s="174">
        <f t="shared" si="184"/>
        <v>0</v>
      </c>
      <c r="AK263" s="167">
        <f>SUM(E263:AJ263)</f>
        <v>0</v>
      </c>
      <c r="AL263" s="82">
        <f>ROUNDUP(AY263*1.1,0)</f>
        <v>4495</v>
      </c>
      <c r="AM263" s="82">
        <f>ROUNDUP(AZ263*1.1,0)</f>
        <v>3859</v>
      </c>
      <c r="AN263" s="70"/>
      <c r="AO263" s="227"/>
      <c r="AP263" s="42">
        <f t="shared" si="180"/>
        <v>0</v>
      </c>
      <c r="AQ263" s="11" t="str">
        <f t="shared" si="141"/>
        <v>Ｌ３加工計画</v>
      </c>
      <c r="AR263" s="48">
        <f t="shared" si="139"/>
        <v>0</v>
      </c>
      <c r="AT263" s="248" t="s">
        <v>61</v>
      </c>
      <c r="AU263" s="60"/>
      <c r="AV263" s="60"/>
      <c r="AW263" s="60"/>
      <c r="AX263" s="60"/>
      <c r="AY263" s="12">
        <f>AY373</f>
        <v>4086</v>
      </c>
      <c r="AZ263" s="12">
        <f>AZ373</f>
        <v>3508</v>
      </c>
    </row>
    <row r="264" spans="1:56" ht="18.75" hidden="1" customHeight="1">
      <c r="A264" s="9">
        <v>1</v>
      </c>
      <c r="B264" s="325"/>
      <c r="C264" s="109" t="s">
        <v>48</v>
      </c>
      <c r="D264" s="109"/>
      <c r="E264" s="77"/>
      <c r="F264" s="257"/>
      <c r="G264" s="257"/>
      <c r="H264" s="257"/>
      <c r="I264" s="257"/>
      <c r="J264" s="257"/>
      <c r="K264" s="178"/>
      <c r="L264" s="178"/>
      <c r="M264" s="178"/>
      <c r="N264" s="178"/>
      <c r="O264" s="178"/>
      <c r="P264" s="257"/>
      <c r="Q264" s="257"/>
      <c r="R264" s="178"/>
      <c r="S264" s="178"/>
      <c r="T264" s="178"/>
      <c r="U264" s="178"/>
      <c r="V264" s="178"/>
      <c r="W264" s="257"/>
      <c r="X264" s="257"/>
      <c r="Y264" s="178"/>
      <c r="Z264" s="178"/>
      <c r="AA264" s="178"/>
      <c r="AB264" s="178"/>
      <c r="AC264" s="178"/>
      <c r="AD264" s="257"/>
      <c r="AE264" s="257"/>
      <c r="AF264" s="178"/>
      <c r="AG264" s="178"/>
      <c r="AH264" s="178"/>
      <c r="AI264" s="178"/>
      <c r="AJ264" s="178"/>
      <c r="AK264" s="168">
        <f>SUM(F264:AJ264)</f>
        <v>0</v>
      </c>
      <c r="AL264" s="112"/>
      <c r="AM264" s="112"/>
      <c r="AN264" s="70"/>
      <c r="AO264" s="227"/>
      <c r="AP264" s="42">
        <f t="shared" si="180"/>
        <v>0</v>
      </c>
      <c r="AQ264" s="19" t="str">
        <f t="shared" si="141"/>
        <v>組立計画</v>
      </c>
      <c r="AR264" s="49">
        <f t="shared" si="139"/>
        <v>0</v>
      </c>
      <c r="AT264" s="63" t="s">
        <v>62</v>
      </c>
      <c r="AU264" s="60"/>
      <c r="AV264" s="60"/>
      <c r="AW264" s="60"/>
      <c r="AX264" s="60"/>
    </row>
    <row r="265" spans="1:56" ht="18.75" hidden="1" customHeight="1">
      <c r="A265" s="9">
        <v>1</v>
      </c>
      <c r="B265" s="325"/>
      <c r="C265" s="111" t="s">
        <v>66</v>
      </c>
      <c r="D265" s="111"/>
      <c r="E265" s="74"/>
      <c r="F265" s="267"/>
      <c r="G265" s="267"/>
      <c r="H265" s="267"/>
      <c r="I265" s="267"/>
      <c r="J265" s="267"/>
      <c r="K265" s="189"/>
      <c r="L265" s="189"/>
      <c r="M265" s="189"/>
      <c r="N265" s="189"/>
      <c r="O265" s="189"/>
      <c r="P265" s="267"/>
      <c r="Q265" s="267"/>
      <c r="R265" s="189"/>
      <c r="S265" s="189"/>
      <c r="T265" s="189"/>
      <c r="U265" s="189"/>
      <c r="V265" s="189"/>
      <c r="W265" s="267"/>
      <c r="X265" s="267"/>
      <c r="Y265" s="189"/>
      <c r="Z265" s="189"/>
      <c r="AA265" s="189"/>
      <c r="AB265" s="189"/>
      <c r="AC265" s="189"/>
      <c r="AD265" s="267"/>
      <c r="AE265" s="267"/>
      <c r="AF265" s="189"/>
      <c r="AG265" s="189"/>
      <c r="AH265" s="189"/>
      <c r="AI265" s="189"/>
      <c r="AJ265" s="189"/>
      <c r="AK265" s="163">
        <f>SUM(F265:AJ265)</f>
        <v>0</v>
      </c>
      <c r="AL265" s="75"/>
      <c r="AM265" s="75"/>
      <c r="AN265" s="70"/>
      <c r="AO265" s="227"/>
      <c r="AP265" s="42">
        <f t="shared" si="180"/>
        <v>0</v>
      </c>
      <c r="AQ265" s="20" t="str">
        <f t="shared" si="141"/>
        <v>ＳＰ</v>
      </c>
      <c r="AR265" s="50">
        <f t="shared" ref="AR265:AR336" si="185">AK265</f>
        <v>0</v>
      </c>
      <c r="AT265" s="63" t="s">
        <v>62</v>
      </c>
      <c r="AU265" s="60"/>
      <c r="AV265" s="60"/>
      <c r="AW265" s="60"/>
      <c r="AX265" s="60"/>
    </row>
    <row r="266" spans="1:56" ht="18.75" hidden="1" customHeight="1">
      <c r="A266" s="9">
        <v>1</v>
      </c>
      <c r="B266" s="326"/>
      <c r="C266" s="152" t="s">
        <v>21</v>
      </c>
      <c r="D266" s="152"/>
      <c r="E266" s="67"/>
      <c r="F266" s="259">
        <f t="shared" ref="F266:AJ266" si="186">SUBTOTAL(9,L264:L265)</f>
        <v>0</v>
      </c>
      <c r="G266" s="259">
        <f t="shared" si="186"/>
        <v>0</v>
      </c>
      <c r="H266" s="259">
        <f t="shared" si="186"/>
        <v>0</v>
      </c>
      <c r="I266" s="259">
        <f t="shared" si="186"/>
        <v>0</v>
      </c>
      <c r="J266" s="259">
        <f t="shared" si="186"/>
        <v>0</v>
      </c>
      <c r="K266" s="329">
        <f t="shared" si="186"/>
        <v>0</v>
      </c>
      <c r="L266" s="329">
        <f t="shared" si="186"/>
        <v>0</v>
      </c>
      <c r="M266" s="329">
        <f t="shared" si="186"/>
        <v>0</v>
      </c>
      <c r="N266" s="329">
        <f t="shared" si="186"/>
        <v>0</v>
      </c>
      <c r="O266" s="329">
        <f t="shared" si="186"/>
        <v>0</v>
      </c>
      <c r="P266" s="259">
        <f t="shared" si="186"/>
        <v>0</v>
      </c>
      <c r="Q266" s="259">
        <f t="shared" si="186"/>
        <v>0</v>
      </c>
      <c r="R266" s="329">
        <f t="shared" si="186"/>
        <v>0</v>
      </c>
      <c r="S266" s="329">
        <f t="shared" si="186"/>
        <v>0</v>
      </c>
      <c r="T266" s="329">
        <f t="shared" si="186"/>
        <v>0</v>
      </c>
      <c r="U266" s="329">
        <f t="shared" si="186"/>
        <v>0</v>
      </c>
      <c r="V266" s="329">
        <f t="shared" si="186"/>
        <v>0</v>
      </c>
      <c r="W266" s="259">
        <f t="shared" si="186"/>
        <v>0</v>
      </c>
      <c r="X266" s="259">
        <f t="shared" si="186"/>
        <v>0</v>
      </c>
      <c r="Y266" s="329">
        <f t="shared" si="186"/>
        <v>0</v>
      </c>
      <c r="Z266" s="329">
        <f t="shared" si="186"/>
        <v>0</v>
      </c>
      <c r="AA266" s="329">
        <f t="shared" si="186"/>
        <v>0</v>
      </c>
      <c r="AB266" s="329">
        <f t="shared" si="186"/>
        <v>0</v>
      </c>
      <c r="AC266" s="329">
        <f t="shared" si="186"/>
        <v>0</v>
      </c>
      <c r="AD266" s="259">
        <f t="shared" si="186"/>
        <v>0</v>
      </c>
      <c r="AE266" s="259">
        <f t="shared" si="186"/>
        <v>0</v>
      </c>
      <c r="AF266" s="329">
        <f t="shared" si="186"/>
        <v>0</v>
      </c>
      <c r="AG266" s="329">
        <f t="shared" si="186"/>
        <v>0</v>
      </c>
      <c r="AH266" s="329">
        <f t="shared" si="186"/>
        <v>0</v>
      </c>
      <c r="AI266" s="329">
        <f t="shared" si="186"/>
        <v>0</v>
      </c>
      <c r="AJ266" s="329">
        <f t="shared" si="186"/>
        <v>0</v>
      </c>
      <c r="AK266" s="164">
        <f>SUM(F266:AJ266)</f>
        <v>0</v>
      </c>
      <c r="AL266" s="32"/>
      <c r="AM266" s="32"/>
      <c r="AN266" s="70"/>
      <c r="AO266" s="227"/>
      <c r="AP266" s="42">
        <f t="shared" si="180"/>
        <v>0</v>
      </c>
      <c r="AQ266" s="21" t="str">
        <f t="shared" ref="AQ266:AQ336" si="187">C266</f>
        <v>解体</v>
      </c>
      <c r="AR266" s="51">
        <f t="shared" si="185"/>
        <v>0</v>
      </c>
      <c r="AT266" s="246" t="s">
        <v>60</v>
      </c>
      <c r="AU266" s="60"/>
      <c r="AV266" s="60"/>
      <c r="AW266" s="60"/>
      <c r="AX266" s="60"/>
    </row>
    <row r="267" spans="1:56" ht="18.75" hidden="1" customHeight="1">
      <c r="A267" s="9">
        <v>1</v>
      </c>
      <c r="B267" s="379"/>
      <c r="C267" s="153" t="s">
        <v>22</v>
      </c>
      <c r="D267" s="153"/>
      <c r="E267" s="68"/>
      <c r="F267" s="260">
        <f t="shared" ref="F267:AJ267" si="188">E267+F263-F266</f>
        <v>0</v>
      </c>
      <c r="G267" s="260">
        <f t="shared" si="188"/>
        <v>0</v>
      </c>
      <c r="H267" s="260">
        <f t="shared" si="188"/>
        <v>0</v>
      </c>
      <c r="I267" s="260">
        <f t="shared" si="188"/>
        <v>0</v>
      </c>
      <c r="J267" s="260">
        <f t="shared" si="188"/>
        <v>0</v>
      </c>
      <c r="K267" s="330">
        <f t="shared" si="188"/>
        <v>0</v>
      </c>
      <c r="L267" s="330">
        <f t="shared" si="188"/>
        <v>0</v>
      </c>
      <c r="M267" s="330">
        <f t="shared" si="188"/>
        <v>0</v>
      </c>
      <c r="N267" s="330">
        <f t="shared" si="188"/>
        <v>0</v>
      </c>
      <c r="O267" s="330">
        <f t="shared" si="188"/>
        <v>0</v>
      </c>
      <c r="P267" s="260">
        <f t="shared" si="188"/>
        <v>0</v>
      </c>
      <c r="Q267" s="260">
        <f t="shared" si="188"/>
        <v>0</v>
      </c>
      <c r="R267" s="330">
        <f t="shared" si="188"/>
        <v>0</v>
      </c>
      <c r="S267" s="330">
        <f t="shared" si="188"/>
        <v>0</v>
      </c>
      <c r="T267" s="330">
        <f t="shared" si="188"/>
        <v>0</v>
      </c>
      <c r="U267" s="330">
        <f t="shared" si="188"/>
        <v>0</v>
      </c>
      <c r="V267" s="330">
        <f t="shared" si="188"/>
        <v>0</v>
      </c>
      <c r="W267" s="260">
        <f t="shared" si="188"/>
        <v>0</v>
      </c>
      <c r="X267" s="260">
        <f t="shared" si="188"/>
        <v>0</v>
      </c>
      <c r="Y267" s="330">
        <f t="shared" si="188"/>
        <v>0</v>
      </c>
      <c r="Z267" s="330">
        <f t="shared" si="188"/>
        <v>0</v>
      </c>
      <c r="AA267" s="330">
        <f t="shared" si="188"/>
        <v>0</v>
      </c>
      <c r="AB267" s="330">
        <f t="shared" si="188"/>
        <v>0</v>
      </c>
      <c r="AC267" s="330">
        <f t="shared" si="188"/>
        <v>0</v>
      </c>
      <c r="AD267" s="260">
        <f t="shared" si="188"/>
        <v>0</v>
      </c>
      <c r="AE267" s="260">
        <f t="shared" si="188"/>
        <v>0</v>
      </c>
      <c r="AF267" s="330">
        <f t="shared" si="188"/>
        <v>0</v>
      </c>
      <c r="AG267" s="330">
        <f t="shared" si="188"/>
        <v>0</v>
      </c>
      <c r="AH267" s="330">
        <f t="shared" si="188"/>
        <v>0</v>
      </c>
      <c r="AI267" s="330">
        <f t="shared" si="188"/>
        <v>0</v>
      </c>
      <c r="AJ267" s="330">
        <f t="shared" si="188"/>
        <v>0</v>
      </c>
      <c r="AK267" s="165"/>
      <c r="AL267" s="32"/>
      <c r="AM267" s="32"/>
      <c r="AN267" s="70"/>
      <c r="AO267" s="227"/>
      <c r="AP267" s="42">
        <f t="shared" si="180"/>
        <v>0</v>
      </c>
      <c r="AQ267" s="22" t="str">
        <f t="shared" si="187"/>
        <v>解体在庫</v>
      </c>
      <c r="AR267" s="52">
        <f t="shared" si="185"/>
        <v>0</v>
      </c>
      <c r="AT267" s="246" t="s">
        <v>60</v>
      </c>
      <c r="AU267" s="60"/>
      <c r="AV267" s="60"/>
      <c r="AW267" s="60"/>
      <c r="AX267" s="60"/>
    </row>
    <row r="268" spans="1:56" ht="19.5" hidden="1" customHeight="1" thickBot="1">
      <c r="A268" s="9">
        <v>1</v>
      </c>
      <c r="B268" s="380"/>
      <c r="C268" s="138" t="s">
        <v>23</v>
      </c>
      <c r="D268" s="138"/>
      <c r="E268" s="334"/>
      <c r="F268" s="262">
        <f t="shared" ref="F268:AJ268" si="189">E268+F263-F264-F265</f>
        <v>0</v>
      </c>
      <c r="G268" s="262">
        <f t="shared" si="189"/>
        <v>0</v>
      </c>
      <c r="H268" s="262">
        <f t="shared" si="189"/>
        <v>0</v>
      </c>
      <c r="I268" s="262">
        <f t="shared" si="189"/>
        <v>0</v>
      </c>
      <c r="J268" s="262">
        <f t="shared" si="189"/>
        <v>0</v>
      </c>
      <c r="K268" s="343">
        <f t="shared" si="189"/>
        <v>0</v>
      </c>
      <c r="L268" s="343">
        <f t="shared" si="189"/>
        <v>0</v>
      </c>
      <c r="M268" s="343">
        <f t="shared" si="189"/>
        <v>0</v>
      </c>
      <c r="N268" s="343">
        <f t="shared" si="189"/>
        <v>0</v>
      </c>
      <c r="O268" s="343">
        <f t="shared" si="189"/>
        <v>0</v>
      </c>
      <c r="P268" s="262">
        <f t="shared" si="189"/>
        <v>0</v>
      </c>
      <c r="Q268" s="262">
        <f t="shared" si="189"/>
        <v>0</v>
      </c>
      <c r="R268" s="343">
        <f t="shared" si="189"/>
        <v>0</v>
      </c>
      <c r="S268" s="343">
        <f t="shared" si="189"/>
        <v>0</v>
      </c>
      <c r="T268" s="343">
        <f t="shared" si="189"/>
        <v>0</v>
      </c>
      <c r="U268" s="343">
        <f t="shared" si="189"/>
        <v>0</v>
      </c>
      <c r="V268" s="343">
        <f t="shared" si="189"/>
        <v>0</v>
      </c>
      <c r="W268" s="262">
        <f t="shared" si="189"/>
        <v>0</v>
      </c>
      <c r="X268" s="262">
        <f t="shared" si="189"/>
        <v>0</v>
      </c>
      <c r="Y268" s="343">
        <f t="shared" si="189"/>
        <v>0</v>
      </c>
      <c r="Z268" s="343">
        <f t="shared" si="189"/>
        <v>0</v>
      </c>
      <c r="AA268" s="343">
        <f t="shared" si="189"/>
        <v>0</v>
      </c>
      <c r="AB268" s="343">
        <f t="shared" si="189"/>
        <v>0</v>
      </c>
      <c r="AC268" s="343">
        <f t="shared" si="189"/>
        <v>0</v>
      </c>
      <c r="AD268" s="262">
        <f t="shared" si="189"/>
        <v>0</v>
      </c>
      <c r="AE268" s="262">
        <f t="shared" si="189"/>
        <v>0</v>
      </c>
      <c r="AF268" s="343">
        <f t="shared" si="189"/>
        <v>0</v>
      </c>
      <c r="AG268" s="343">
        <f t="shared" si="189"/>
        <v>0</v>
      </c>
      <c r="AH268" s="343">
        <f t="shared" si="189"/>
        <v>0</v>
      </c>
      <c r="AI268" s="343">
        <f t="shared" si="189"/>
        <v>0</v>
      </c>
      <c r="AJ268" s="343">
        <f t="shared" si="189"/>
        <v>0</v>
      </c>
      <c r="AK268" s="224">
        <f>AJ268</f>
        <v>0</v>
      </c>
      <c r="AL268" s="33"/>
      <c r="AM268" s="33"/>
      <c r="AN268" s="488">
        <f>AK268-AL264</f>
        <v>0</v>
      </c>
      <c r="AO268" s="227">
        <f>AJ268/50</f>
        <v>0</v>
      </c>
      <c r="AP268" s="53">
        <f t="shared" si="180"/>
        <v>0</v>
      </c>
      <c r="AQ268" s="24" t="str">
        <f t="shared" si="187"/>
        <v>完成品在庫</v>
      </c>
      <c r="AR268" s="54">
        <f t="shared" si="185"/>
        <v>0</v>
      </c>
      <c r="AT268" s="246" t="s">
        <v>60</v>
      </c>
      <c r="AU268" s="60"/>
      <c r="AV268" s="60"/>
      <c r="AW268" s="60"/>
      <c r="AX268" s="60"/>
      <c r="BD268" s="250">
        <f>MIN(F268:AJ268)</f>
        <v>0</v>
      </c>
    </row>
    <row r="269" spans="1:56" ht="18.75" hidden="1" customHeight="1">
      <c r="A269" s="9">
        <v>1</v>
      </c>
      <c r="B269" s="385"/>
      <c r="C269" s="101" t="s">
        <v>12</v>
      </c>
      <c r="D269" s="101"/>
      <c r="E269" s="89"/>
      <c r="F269" s="263"/>
      <c r="G269" s="263"/>
      <c r="H269" s="263"/>
      <c r="I269" s="263"/>
      <c r="J269" s="263"/>
      <c r="K269" s="185"/>
      <c r="L269" s="185"/>
      <c r="M269" s="185"/>
      <c r="N269" s="185"/>
      <c r="O269" s="185"/>
      <c r="P269" s="263"/>
      <c r="Q269" s="263"/>
      <c r="R269" s="185"/>
      <c r="S269" s="185"/>
      <c r="T269" s="185"/>
      <c r="U269" s="185"/>
      <c r="V269" s="185"/>
      <c r="W269" s="263"/>
      <c r="X269" s="263"/>
      <c r="Y269" s="185"/>
      <c r="Z269" s="185"/>
      <c r="AA269" s="185"/>
      <c r="AB269" s="185"/>
      <c r="AC269" s="185"/>
      <c r="AD269" s="263"/>
      <c r="AE269" s="263"/>
      <c r="AF269" s="185"/>
      <c r="AG269" s="185"/>
      <c r="AH269" s="185"/>
      <c r="AI269" s="185"/>
      <c r="AJ269" s="185"/>
      <c r="AK269" s="166">
        <f>SUM(F269:AJ269)</f>
        <v>0</v>
      </c>
      <c r="AL269" s="198">
        <f>ROUNDUP(AL276/0.92,0)</f>
        <v>1298</v>
      </c>
      <c r="AM269" s="198">
        <f>ROUNDUP(AM276/0.92,0)</f>
        <v>1553</v>
      </c>
      <c r="AN269" s="70"/>
      <c r="AO269" s="227"/>
      <c r="AP269" s="40">
        <f>B269</f>
        <v>0</v>
      </c>
      <c r="AQ269" s="29" t="str">
        <f t="shared" si="187"/>
        <v>素材納入計画</v>
      </c>
      <c r="AR269" s="41">
        <f t="shared" si="185"/>
        <v>0</v>
      </c>
      <c r="AT269" s="247" t="s">
        <v>59</v>
      </c>
      <c r="AU269" s="60"/>
      <c r="AV269" s="60"/>
      <c r="AW269" s="60"/>
      <c r="AX269" s="60"/>
    </row>
    <row r="270" spans="1:56" ht="19.5" hidden="1" customHeight="1">
      <c r="A270" s="9">
        <v>1</v>
      </c>
      <c r="B270" s="326"/>
      <c r="C270" s="145" t="s">
        <v>125</v>
      </c>
      <c r="D270" s="154"/>
      <c r="E270" s="35"/>
      <c r="F270" s="256">
        <f t="shared" ref="F270:AJ270" si="190">E270+F269-F271</f>
        <v>0</v>
      </c>
      <c r="G270" s="256">
        <f t="shared" si="190"/>
        <v>0</v>
      </c>
      <c r="H270" s="256">
        <f t="shared" si="190"/>
        <v>0</v>
      </c>
      <c r="I270" s="256">
        <f t="shared" si="190"/>
        <v>0</v>
      </c>
      <c r="J270" s="256">
        <f t="shared" si="190"/>
        <v>0</v>
      </c>
      <c r="K270" s="345">
        <f t="shared" si="190"/>
        <v>0</v>
      </c>
      <c r="L270" s="345">
        <f t="shared" si="190"/>
        <v>0</v>
      </c>
      <c r="M270" s="345">
        <f t="shared" si="190"/>
        <v>0</v>
      </c>
      <c r="N270" s="345">
        <f t="shared" si="190"/>
        <v>0</v>
      </c>
      <c r="O270" s="345">
        <f t="shared" si="190"/>
        <v>0</v>
      </c>
      <c r="P270" s="256">
        <f t="shared" si="190"/>
        <v>0</v>
      </c>
      <c r="Q270" s="256">
        <f t="shared" si="190"/>
        <v>0</v>
      </c>
      <c r="R270" s="345">
        <f t="shared" si="190"/>
        <v>0</v>
      </c>
      <c r="S270" s="345">
        <f t="shared" si="190"/>
        <v>0</v>
      </c>
      <c r="T270" s="345">
        <f t="shared" si="190"/>
        <v>0</v>
      </c>
      <c r="U270" s="345">
        <f t="shared" si="190"/>
        <v>0</v>
      </c>
      <c r="V270" s="345">
        <f t="shared" si="190"/>
        <v>0</v>
      </c>
      <c r="W270" s="256">
        <f t="shared" si="190"/>
        <v>0</v>
      </c>
      <c r="X270" s="256">
        <f t="shared" si="190"/>
        <v>0</v>
      </c>
      <c r="Y270" s="345">
        <f t="shared" si="190"/>
        <v>0</v>
      </c>
      <c r="Z270" s="345">
        <f t="shared" si="190"/>
        <v>0</v>
      </c>
      <c r="AA270" s="345">
        <f t="shared" si="190"/>
        <v>0</v>
      </c>
      <c r="AB270" s="345">
        <f t="shared" si="190"/>
        <v>0</v>
      </c>
      <c r="AC270" s="345">
        <f t="shared" si="190"/>
        <v>0</v>
      </c>
      <c r="AD270" s="256">
        <f t="shared" si="190"/>
        <v>0</v>
      </c>
      <c r="AE270" s="256">
        <f t="shared" si="190"/>
        <v>0</v>
      </c>
      <c r="AF270" s="345">
        <f t="shared" si="190"/>
        <v>0</v>
      </c>
      <c r="AG270" s="345">
        <f t="shared" si="190"/>
        <v>0</v>
      </c>
      <c r="AH270" s="345">
        <f t="shared" si="190"/>
        <v>0</v>
      </c>
      <c r="AI270" s="345">
        <f t="shared" si="190"/>
        <v>0</v>
      </c>
      <c r="AJ270" s="345">
        <f t="shared" si="190"/>
        <v>0</v>
      </c>
      <c r="AK270" s="171">
        <f>AJ270</f>
        <v>0</v>
      </c>
      <c r="AL270" s="32"/>
      <c r="AM270" s="32"/>
      <c r="AN270" s="70"/>
      <c r="AO270" s="227"/>
      <c r="AP270" s="42">
        <f t="shared" si="180"/>
        <v>0</v>
      </c>
      <c r="AQ270" s="14" t="str">
        <f t="shared" si="187"/>
        <v>素材在庫計画</v>
      </c>
      <c r="AR270" s="43">
        <f t="shared" si="185"/>
        <v>0</v>
      </c>
      <c r="AT270" s="246" t="s">
        <v>60</v>
      </c>
      <c r="AU270" s="60"/>
      <c r="AV270" s="60"/>
      <c r="AW270" s="60"/>
      <c r="AX270" s="60"/>
    </row>
    <row r="271" spans="1:56" ht="18.75" hidden="1" customHeight="1">
      <c r="A271" s="9">
        <v>1</v>
      </c>
      <c r="B271" s="378"/>
      <c r="C271" s="135" t="s">
        <v>14</v>
      </c>
      <c r="D271" s="135"/>
      <c r="E271" s="90"/>
      <c r="F271" s="255"/>
      <c r="G271" s="255"/>
      <c r="H271" s="255"/>
      <c r="I271" s="255"/>
      <c r="J271" s="255"/>
      <c r="K271" s="174"/>
      <c r="L271" s="174"/>
      <c r="M271" s="174"/>
      <c r="N271" s="174"/>
      <c r="O271" s="174"/>
      <c r="P271" s="255"/>
      <c r="Q271" s="255"/>
      <c r="R271" s="174"/>
      <c r="S271" s="174"/>
      <c r="T271" s="174"/>
      <c r="U271" s="174"/>
      <c r="V271" s="174"/>
      <c r="W271" s="255"/>
      <c r="X271" s="255"/>
      <c r="Y271" s="174"/>
      <c r="Z271" s="174"/>
      <c r="AA271" s="174"/>
      <c r="AB271" s="174"/>
      <c r="AC271" s="174"/>
      <c r="AD271" s="255"/>
      <c r="AE271" s="255"/>
      <c r="AF271" s="174"/>
      <c r="AG271" s="174"/>
      <c r="AH271" s="174"/>
      <c r="AI271" s="174"/>
      <c r="AJ271" s="174"/>
      <c r="AK271" s="167">
        <f>SUM(E271:AJ271)</f>
        <v>0</v>
      </c>
      <c r="AL271" s="123"/>
      <c r="AM271" s="123"/>
      <c r="AN271" s="70"/>
      <c r="AO271" s="227"/>
      <c r="AP271" s="42">
        <f t="shared" si="180"/>
        <v>0</v>
      </c>
      <c r="AQ271" s="16" t="str">
        <f t="shared" si="187"/>
        <v>圧検加工計画</v>
      </c>
      <c r="AR271" s="44">
        <f t="shared" si="185"/>
        <v>0</v>
      </c>
      <c r="AT271" s="248" t="s">
        <v>61</v>
      </c>
      <c r="AU271" s="60"/>
      <c r="AV271" s="60"/>
      <c r="AW271" s="60"/>
      <c r="AX271" s="60"/>
    </row>
    <row r="272" spans="1:56" ht="18.75" hidden="1" customHeight="1">
      <c r="A272" s="9">
        <v>0</v>
      </c>
      <c r="B272" s="378"/>
      <c r="C272" s="146" t="s">
        <v>15</v>
      </c>
      <c r="D272" s="147">
        <v>0.08</v>
      </c>
      <c r="E272" s="80"/>
      <c r="F272" s="257">
        <f t="shared" ref="F272:AJ272" si="191">ROUND(F271*$D272,0)</f>
        <v>0</v>
      </c>
      <c r="G272" s="257">
        <f t="shared" si="191"/>
        <v>0</v>
      </c>
      <c r="H272" s="257">
        <f t="shared" si="191"/>
        <v>0</v>
      </c>
      <c r="I272" s="257">
        <f t="shared" si="191"/>
        <v>0</v>
      </c>
      <c r="J272" s="257">
        <f t="shared" si="191"/>
        <v>0</v>
      </c>
      <c r="K272" s="337">
        <f t="shared" si="191"/>
        <v>0</v>
      </c>
      <c r="L272" s="337">
        <f t="shared" si="191"/>
        <v>0</v>
      </c>
      <c r="M272" s="337">
        <f t="shared" si="191"/>
        <v>0</v>
      </c>
      <c r="N272" s="337">
        <f t="shared" si="191"/>
        <v>0</v>
      </c>
      <c r="O272" s="337">
        <f t="shared" si="191"/>
        <v>0</v>
      </c>
      <c r="P272" s="257">
        <f t="shared" si="191"/>
        <v>0</v>
      </c>
      <c r="Q272" s="257">
        <f t="shared" si="191"/>
        <v>0</v>
      </c>
      <c r="R272" s="337">
        <f t="shared" si="191"/>
        <v>0</v>
      </c>
      <c r="S272" s="337">
        <f t="shared" si="191"/>
        <v>0</v>
      </c>
      <c r="T272" s="337">
        <f t="shared" si="191"/>
        <v>0</v>
      </c>
      <c r="U272" s="337">
        <f t="shared" si="191"/>
        <v>0</v>
      </c>
      <c r="V272" s="337">
        <f t="shared" si="191"/>
        <v>0</v>
      </c>
      <c r="W272" s="257">
        <f t="shared" si="191"/>
        <v>0</v>
      </c>
      <c r="X272" s="257">
        <f t="shared" si="191"/>
        <v>0</v>
      </c>
      <c r="Y272" s="337">
        <f t="shared" si="191"/>
        <v>0</v>
      </c>
      <c r="Z272" s="337">
        <f t="shared" si="191"/>
        <v>0</v>
      </c>
      <c r="AA272" s="337">
        <f t="shared" si="191"/>
        <v>0</v>
      </c>
      <c r="AB272" s="337">
        <f t="shared" si="191"/>
        <v>0</v>
      </c>
      <c r="AC272" s="337">
        <f t="shared" si="191"/>
        <v>0</v>
      </c>
      <c r="AD272" s="257">
        <f t="shared" si="191"/>
        <v>0</v>
      </c>
      <c r="AE272" s="257">
        <f t="shared" si="191"/>
        <v>0</v>
      </c>
      <c r="AF272" s="337">
        <f t="shared" si="191"/>
        <v>0</v>
      </c>
      <c r="AG272" s="337">
        <f t="shared" si="191"/>
        <v>0</v>
      </c>
      <c r="AH272" s="337">
        <f t="shared" si="191"/>
        <v>0</v>
      </c>
      <c r="AI272" s="337">
        <f t="shared" si="191"/>
        <v>0</v>
      </c>
      <c r="AJ272" s="337">
        <f t="shared" si="191"/>
        <v>0</v>
      </c>
      <c r="AK272" s="128">
        <f>SUM(F272:AJ272)</f>
        <v>0</v>
      </c>
      <c r="AL272" s="32"/>
      <c r="AM272" s="32"/>
      <c r="AN272" s="70"/>
      <c r="AO272" s="227">
        <v>0</v>
      </c>
      <c r="AP272" s="42">
        <f t="shared" si="180"/>
        <v>0</v>
      </c>
      <c r="AQ272" s="17" t="str">
        <f t="shared" si="187"/>
        <v>一次漏れ数</v>
      </c>
      <c r="AR272" s="45">
        <f t="shared" si="185"/>
        <v>0</v>
      </c>
      <c r="AT272" s="246" t="s">
        <v>60</v>
      </c>
      <c r="AU272" s="60"/>
      <c r="AV272" s="60"/>
      <c r="AW272" s="60"/>
      <c r="AX272" s="60"/>
    </row>
    <row r="273" spans="1:56" ht="18.75" hidden="1" customHeight="1">
      <c r="A273" s="9">
        <v>0</v>
      </c>
      <c r="B273" s="378"/>
      <c r="C273" s="148" t="s">
        <v>16</v>
      </c>
      <c r="D273" s="149"/>
      <c r="E273" s="66"/>
      <c r="F273" s="255">
        <f t="shared" ref="F273:AJ273" si="192">E273+F272-F274</f>
        <v>0</v>
      </c>
      <c r="G273" s="255">
        <f t="shared" si="192"/>
        <v>0</v>
      </c>
      <c r="H273" s="255">
        <f t="shared" si="192"/>
        <v>0</v>
      </c>
      <c r="I273" s="255">
        <f t="shared" si="192"/>
        <v>0</v>
      </c>
      <c r="J273" s="255">
        <f t="shared" si="192"/>
        <v>0</v>
      </c>
      <c r="K273" s="339">
        <f t="shared" si="192"/>
        <v>0</v>
      </c>
      <c r="L273" s="339">
        <f t="shared" si="192"/>
        <v>0</v>
      </c>
      <c r="M273" s="339">
        <f t="shared" si="192"/>
        <v>0</v>
      </c>
      <c r="N273" s="339">
        <f t="shared" si="192"/>
        <v>0</v>
      </c>
      <c r="O273" s="339">
        <f t="shared" si="192"/>
        <v>0</v>
      </c>
      <c r="P273" s="255">
        <f t="shared" si="192"/>
        <v>0</v>
      </c>
      <c r="Q273" s="255">
        <f t="shared" si="192"/>
        <v>0</v>
      </c>
      <c r="R273" s="339">
        <f t="shared" si="192"/>
        <v>0</v>
      </c>
      <c r="S273" s="339">
        <f t="shared" si="192"/>
        <v>0</v>
      </c>
      <c r="T273" s="339">
        <f t="shared" si="192"/>
        <v>0</v>
      </c>
      <c r="U273" s="339">
        <f t="shared" si="192"/>
        <v>0</v>
      </c>
      <c r="V273" s="339">
        <f t="shared" si="192"/>
        <v>0</v>
      </c>
      <c r="W273" s="255">
        <f t="shared" si="192"/>
        <v>0</v>
      </c>
      <c r="X273" s="255">
        <f t="shared" si="192"/>
        <v>0</v>
      </c>
      <c r="Y273" s="339">
        <f t="shared" si="192"/>
        <v>0</v>
      </c>
      <c r="Z273" s="339">
        <f t="shared" si="192"/>
        <v>0</v>
      </c>
      <c r="AA273" s="339">
        <f t="shared" si="192"/>
        <v>0</v>
      </c>
      <c r="AB273" s="339">
        <f t="shared" si="192"/>
        <v>0</v>
      </c>
      <c r="AC273" s="339">
        <f t="shared" si="192"/>
        <v>0</v>
      </c>
      <c r="AD273" s="255">
        <f t="shared" si="192"/>
        <v>0</v>
      </c>
      <c r="AE273" s="255">
        <f t="shared" si="192"/>
        <v>0</v>
      </c>
      <c r="AF273" s="339">
        <f t="shared" si="192"/>
        <v>0</v>
      </c>
      <c r="AG273" s="339">
        <f t="shared" si="192"/>
        <v>0</v>
      </c>
      <c r="AH273" s="339">
        <f t="shared" si="192"/>
        <v>0</v>
      </c>
      <c r="AI273" s="339">
        <f t="shared" si="192"/>
        <v>0</v>
      </c>
      <c r="AJ273" s="339">
        <f t="shared" si="192"/>
        <v>0</v>
      </c>
      <c r="AK273" s="129">
        <f>AJ273</f>
        <v>0</v>
      </c>
      <c r="AL273" s="32"/>
      <c r="AM273" s="32"/>
      <c r="AN273" s="70"/>
      <c r="AO273" s="227">
        <v>0</v>
      </c>
      <c r="AP273" s="42">
        <f t="shared" si="180"/>
        <v>0</v>
      </c>
      <c r="AQ273" s="18" t="str">
        <f t="shared" si="187"/>
        <v>一次漏れ在庫</v>
      </c>
      <c r="AR273" s="46">
        <f t="shared" si="185"/>
        <v>0</v>
      </c>
      <c r="AT273" s="246" t="s">
        <v>60</v>
      </c>
      <c r="AU273" s="60"/>
      <c r="AV273" s="60"/>
      <c r="AW273" s="60"/>
      <c r="AX273" s="60"/>
    </row>
    <row r="274" spans="1:56" ht="18.75" hidden="1" customHeight="1">
      <c r="A274" s="9">
        <v>0</v>
      </c>
      <c r="B274" s="378"/>
      <c r="C274" s="148" t="s">
        <v>17</v>
      </c>
      <c r="D274" s="149"/>
      <c r="E274" s="80"/>
      <c r="F274" s="255"/>
      <c r="G274" s="255"/>
      <c r="H274" s="255"/>
      <c r="I274" s="255"/>
      <c r="J274" s="255"/>
      <c r="K274" s="339"/>
      <c r="L274" s="339"/>
      <c r="M274" s="339"/>
      <c r="N274" s="339"/>
      <c r="O274" s="339"/>
      <c r="P274" s="255"/>
      <c r="Q274" s="255"/>
      <c r="R274" s="339"/>
      <c r="S274" s="339"/>
      <c r="T274" s="339"/>
      <c r="U274" s="339"/>
      <c r="V274" s="339"/>
      <c r="W274" s="255"/>
      <c r="X274" s="255"/>
      <c r="Y274" s="339"/>
      <c r="Z274" s="339"/>
      <c r="AA274" s="339"/>
      <c r="AB274" s="339"/>
      <c r="AC274" s="339"/>
      <c r="AD274" s="255"/>
      <c r="AE274" s="255"/>
      <c r="AF274" s="339"/>
      <c r="AG274" s="339"/>
      <c r="AH274" s="339"/>
      <c r="AI274" s="339"/>
      <c r="AJ274" s="339"/>
      <c r="AK274" s="129">
        <f>SUM(F274:AJ274)</f>
        <v>0</v>
      </c>
      <c r="AL274" s="32"/>
      <c r="AM274" s="32"/>
      <c r="AN274" s="70"/>
      <c r="AO274" s="227">
        <v>0</v>
      </c>
      <c r="AP274" s="42">
        <f t="shared" si="180"/>
        <v>0</v>
      </c>
      <c r="AQ274" s="18" t="str">
        <f t="shared" si="187"/>
        <v>二次圧検計画</v>
      </c>
      <c r="AR274" s="46">
        <f t="shared" si="185"/>
        <v>0</v>
      </c>
      <c r="AT274" s="246" t="s">
        <v>60</v>
      </c>
      <c r="AU274" s="60"/>
      <c r="AV274" s="60"/>
      <c r="AW274" s="60"/>
      <c r="AX274" s="60"/>
    </row>
    <row r="275" spans="1:56" ht="18.75" hidden="1" customHeight="1">
      <c r="A275" s="9">
        <v>0</v>
      </c>
      <c r="B275" s="378"/>
      <c r="C275" s="150" t="s">
        <v>18</v>
      </c>
      <c r="D275" s="151">
        <v>0.5</v>
      </c>
      <c r="E275" s="81"/>
      <c r="F275" s="258">
        <f t="shared" ref="F275:AJ275" si="193">ROUND(F274*$D275,0)</f>
        <v>0</v>
      </c>
      <c r="G275" s="258">
        <f t="shared" si="193"/>
        <v>0</v>
      </c>
      <c r="H275" s="258">
        <f t="shared" si="193"/>
        <v>0</v>
      </c>
      <c r="I275" s="258">
        <f t="shared" si="193"/>
        <v>0</v>
      </c>
      <c r="J275" s="258">
        <f t="shared" si="193"/>
        <v>0</v>
      </c>
      <c r="K275" s="341">
        <f t="shared" si="193"/>
        <v>0</v>
      </c>
      <c r="L275" s="341">
        <f t="shared" si="193"/>
        <v>0</v>
      </c>
      <c r="M275" s="341">
        <f t="shared" si="193"/>
        <v>0</v>
      </c>
      <c r="N275" s="341">
        <f t="shared" si="193"/>
        <v>0</v>
      </c>
      <c r="O275" s="341">
        <f t="shared" si="193"/>
        <v>0</v>
      </c>
      <c r="P275" s="258">
        <f t="shared" si="193"/>
        <v>0</v>
      </c>
      <c r="Q275" s="258">
        <f t="shared" si="193"/>
        <v>0</v>
      </c>
      <c r="R275" s="341">
        <f t="shared" si="193"/>
        <v>0</v>
      </c>
      <c r="S275" s="341">
        <f t="shared" si="193"/>
        <v>0</v>
      </c>
      <c r="T275" s="341">
        <f t="shared" si="193"/>
        <v>0</v>
      </c>
      <c r="U275" s="341">
        <f t="shared" si="193"/>
        <v>0</v>
      </c>
      <c r="V275" s="341">
        <f t="shared" si="193"/>
        <v>0</v>
      </c>
      <c r="W275" s="258">
        <f t="shared" si="193"/>
        <v>0</v>
      </c>
      <c r="X275" s="258">
        <f t="shared" si="193"/>
        <v>0</v>
      </c>
      <c r="Y275" s="341">
        <f t="shared" si="193"/>
        <v>0</v>
      </c>
      <c r="Z275" s="341">
        <f t="shared" si="193"/>
        <v>0</v>
      </c>
      <c r="AA275" s="341">
        <f t="shared" si="193"/>
        <v>0</v>
      </c>
      <c r="AB275" s="341">
        <f t="shared" si="193"/>
        <v>0</v>
      </c>
      <c r="AC275" s="341">
        <f t="shared" si="193"/>
        <v>0</v>
      </c>
      <c r="AD275" s="258">
        <f t="shared" si="193"/>
        <v>0</v>
      </c>
      <c r="AE275" s="258">
        <f t="shared" si="193"/>
        <v>0</v>
      </c>
      <c r="AF275" s="341">
        <f t="shared" si="193"/>
        <v>0</v>
      </c>
      <c r="AG275" s="341">
        <f t="shared" si="193"/>
        <v>0</v>
      </c>
      <c r="AH275" s="341">
        <f t="shared" si="193"/>
        <v>0</v>
      </c>
      <c r="AI275" s="341">
        <f t="shared" si="193"/>
        <v>0</v>
      </c>
      <c r="AJ275" s="341">
        <f t="shared" si="193"/>
        <v>0</v>
      </c>
      <c r="AK275" s="130">
        <f>SUM(F275:AJ275)</f>
        <v>0</v>
      </c>
      <c r="AL275" s="32"/>
      <c r="AM275" s="32"/>
      <c r="AN275" s="70"/>
      <c r="AO275" s="227">
        <v>0</v>
      </c>
      <c r="AP275" s="42">
        <f t="shared" si="180"/>
        <v>0</v>
      </c>
      <c r="AQ275" s="14" t="str">
        <f t="shared" si="187"/>
        <v>二次漏れ数（廃却）</v>
      </c>
      <c r="AR275" s="47">
        <f t="shared" si="185"/>
        <v>0</v>
      </c>
      <c r="AT275" s="246" t="s">
        <v>60</v>
      </c>
      <c r="AU275" s="60"/>
      <c r="AV275" s="60"/>
      <c r="AW275" s="60"/>
      <c r="AX275" s="60"/>
    </row>
    <row r="276" spans="1:56" ht="18.75" hidden="1" customHeight="1">
      <c r="A276" s="9">
        <v>1</v>
      </c>
      <c r="B276" s="327"/>
      <c r="C276" s="135" t="s">
        <v>19</v>
      </c>
      <c r="D276" s="136">
        <f>1-D272</f>
        <v>0.92</v>
      </c>
      <c r="E276" s="90"/>
      <c r="F276" s="255">
        <f t="shared" ref="F276:AJ276" si="194">(F271-F272)+(F274-F275)</f>
        <v>0</v>
      </c>
      <c r="G276" s="255">
        <f t="shared" si="194"/>
        <v>0</v>
      </c>
      <c r="H276" s="255">
        <f t="shared" si="194"/>
        <v>0</v>
      </c>
      <c r="I276" s="255">
        <f t="shared" si="194"/>
        <v>0</v>
      </c>
      <c r="J276" s="255">
        <f t="shared" si="194"/>
        <v>0</v>
      </c>
      <c r="K276" s="174">
        <f t="shared" si="194"/>
        <v>0</v>
      </c>
      <c r="L276" s="174">
        <f t="shared" si="194"/>
        <v>0</v>
      </c>
      <c r="M276" s="174">
        <f t="shared" si="194"/>
        <v>0</v>
      </c>
      <c r="N276" s="174">
        <f t="shared" si="194"/>
        <v>0</v>
      </c>
      <c r="O276" s="174">
        <f t="shared" si="194"/>
        <v>0</v>
      </c>
      <c r="P276" s="255">
        <f t="shared" si="194"/>
        <v>0</v>
      </c>
      <c r="Q276" s="255">
        <f t="shared" si="194"/>
        <v>0</v>
      </c>
      <c r="R276" s="174">
        <f t="shared" si="194"/>
        <v>0</v>
      </c>
      <c r="S276" s="174">
        <f t="shared" si="194"/>
        <v>0</v>
      </c>
      <c r="T276" s="174">
        <f t="shared" si="194"/>
        <v>0</v>
      </c>
      <c r="U276" s="174">
        <f t="shared" si="194"/>
        <v>0</v>
      </c>
      <c r="V276" s="174">
        <f t="shared" si="194"/>
        <v>0</v>
      </c>
      <c r="W276" s="255">
        <f t="shared" si="194"/>
        <v>0</v>
      </c>
      <c r="X276" s="255">
        <f t="shared" si="194"/>
        <v>0</v>
      </c>
      <c r="Y276" s="174">
        <f t="shared" si="194"/>
        <v>0</v>
      </c>
      <c r="Z276" s="174">
        <f t="shared" si="194"/>
        <v>0</v>
      </c>
      <c r="AA276" s="174">
        <f t="shared" si="194"/>
        <v>0</v>
      </c>
      <c r="AB276" s="174">
        <f t="shared" si="194"/>
        <v>0</v>
      </c>
      <c r="AC276" s="174">
        <f t="shared" si="194"/>
        <v>0</v>
      </c>
      <c r="AD276" s="255">
        <f t="shared" si="194"/>
        <v>0</v>
      </c>
      <c r="AE276" s="255">
        <f t="shared" si="194"/>
        <v>0</v>
      </c>
      <c r="AF276" s="174">
        <f t="shared" si="194"/>
        <v>0</v>
      </c>
      <c r="AG276" s="174">
        <f t="shared" si="194"/>
        <v>0</v>
      </c>
      <c r="AH276" s="174">
        <f t="shared" si="194"/>
        <v>0</v>
      </c>
      <c r="AI276" s="174">
        <f t="shared" si="194"/>
        <v>0</v>
      </c>
      <c r="AJ276" s="174">
        <f t="shared" si="194"/>
        <v>0</v>
      </c>
      <c r="AK276" s="167">
        <f>SUM(E276:AJ276)</f>
        <v>0</v>
      </c>
      <c r="AL276" s="82">
        <f>ROUNDUP(AY276*1.1,0)</f>
        <v>1194</v>
      </c>
      <c r="AM276" s="82">
        <f>ROUNDUP(AZ276*1.1,0)</f>
        <v>1428</v>
      </c>
      <c r="AN276" s="70"/>
      <c r="AO276" s="227"/>
      <c r="AP276" s="42">
        <f t="shared" si="180"/>
        <v>0</v>
      </c>
      <c r="AQ276" s="11" t="str">
        <f t="shared" si="187"/>
        <v>Ｌ３加工計画</v>
      </c>
      <c r="AR276" s="48">
        <f t="shared" si="185"/>
        <v>0</v>
      </c>
      <c r="AT276" s="248" t="s">
        <v>61</v>
      </c>
      <c r="AU276" s="60"/>
      <c r="AV276" s="60"/>
      <c r="AW276" s="60"/>
      <c r="AX276" s="60"/>
      <c r="AY276" s="12">
        <f>AY374</f>
        <v>1085</v>
      </c>
      <c r="AZ276" s="12">
        <f>AZ374</f>
        <v>1298</v>
      </c>
    </row>
    <row r="277" spans="1:56" ht="18.75" hidden="1" customHeight="1">
      <c r="A277" s="9">
        <v>1</v>
      </c>
      <c r="B277" s="325"/>
      <c r="C277" s="109" t="s">
        <v>48</v>
      </c>
      <c r="D277" s="109"/>
      <c r="E277" s="77"/>
      <c r="F277" s="257"/>
      <c r="G277" s="257"/>
      <c r="H277" s="257"/>
      <c r="I277" s="257"/>
      <c r="J277" s="257"/>
      <c r="K277" s="178"/>
      <c r="L277" s="178"/>
      <c r="M277" s="178"/>
      <c r="N277" s="178"/>
      <c r="O277" s="178"/>
      <c r="P277" s="257"/>
      <c r="Q277" s="257"/>
      <c r="R277" s="178"/>
      <c r="S277" s="178"/>
      <c r="T277" s="178"/>
      <c r="U277" s="178"/>
      <c r="V277" s="178"/>
      <c r="W277" s="257"/>
      <c r="X277" s="257"/>
      <c r="Y277" s="178"/>
      <c r="Z277" s="178"/>
      <c r="AA277" s="178"/>
      <c r="AB277" s="178"/>
      <c r="AC277" s="178"/>
      <c r="AD277" s="257"/>
      <c r="AE277" s="257"/>
      <c r="AF277" s="178"/>
      <c r="AG277" s="178"/>
      <c r="AH277" s="178"/>
      <c r="AI277" s="178"/>
      <c r="AJ277" s="178"/>
      <c r="AK277" s="168">
        <v>0</v>
      </c>
      <c r="AL277" s="112"/>
      <c r="AM277" s="112"/>
      <c r="AN277" s="70"/>
      <c r="AO277" s="227"/>
      <c r="AP277" s="42">
        <f t="shared" si="180"/>
        <v>0</v>
      </c>
      <c r="AQ277" s="19" t="str">
        <f t="shared" si="187"/>
        <v>組立計画</v>
      </c>
      <c r="AR277" s="49">
        <f t="shared" si="185"/>
        <v>0</v>
      </c>
      <c r="AT277" s="63" t="s">
        <v>62</v>
      </c>
      <c r="AU277" s="60"/>
      <c r="AV277" s="60"/>
      <c r="AW277" s="60"/>
      <c r="AX277" s="60"/>
    </row>
    <row r="278" spans="1:56" ht="18.75" hidden="1" customHeight="1">
      <c r="A278" s="9">
        <v>1</v>
      </c>
      <c r="B278" s="325"/>
      <c r="C278" s="111" t="s">
        <v>66</v>
      </c>
      <c r="D278" s="111"/>
      <c r="E278" s="74"/>
      <c r="F278" s="267"/>
      <c r="G278" s="267"/>
      <c r="H278" s="267"/>
      <c r="I278" s="267"/>
      <c r="J278" s="267"/>
      <c r="K278" s="189"/>
      <c r="L278" s="189"/>
      <c r="M278" s="189"/>
      <c r="N278" s="189"/>
      <c r="O278" s="189"/>
      <c r="P278" s="267"/>
      <c r="Q278" s="267"/>
      <c r="R278" s="189"/>
      <c r="S278" s="189"/>
      <c r="T278" s="189"/>
      <c r="U278" s="189"/>
      <c r="V278" s="189"/>
      <c r="W278" s="267"/>
      <c r="X278" s="267"/>
      <c r="Y278" s="189"/>
      <c r="Z278" s="189"/>
      <c r="AA278" s="189"/>
      <c r="AB278" s="189"/>
      <c r="AC278" s="189"/>
      <c r="AD278" s="267"/>
      <c r="AE278" s="267"/>
      <c r="AF278" s="189"/>
      <c r="AG278" s="189"/>
      <c r="AH278" s="189"/>
      <c r="AI278" s="189"/>
      <c r="AJ278" s="189"/>
      <c r="AK278" s="163">
        <f>SUM(F278:AJ278)</f>
        <v>0</v>
      </c>
      <c r="AL278" s="75"/>
      <c r="AM278" s="75"/>
      <c r="AN278" s="70"/>
      <c r="AO278" s="227"/>
      <c r="AP278" s="42">
        <f t="shared" si="180"/>
        <v>0</v>
      </c>
      <c r="AQ278" s="20" t="str">
        <f t="shared" si="187"/>
        <v>ＳＰ</v>
      </c>
      <c r="AR278" s="50">
        <f t="shared" si="185"/>
        <v>0</v>
      </c>
      <c r="AT278" s="63" t="s">
        <v>62</v>
      </c>
      <c r="AU278" s="60"/>
      <c r="AV278" s="60"/>
      <c r="AW278" s="60"/>
      <c r="AX278" s="60"/>
    </row>
    <row r="279" spans="1:56" ht="18.75" hidden="1" customHeight="1">
      <c r="A279" s="9">
        <v>1</v>
      </c>
      <c r="B279" s="326"/>
      <c r="C279" s="152" t="s">
        <v>21</v>
      </c>
      <c r="D279" s="152"/>
      <c r="E279" s="67"/>
      <c r="F279" s="259">
        <f t="shared" ref="F279:AJ279" si="195">SUBTOTAL(9,L277:L278)</f>
        <v>0</v>
      </c>
      <c r="G279" s="259">
        <f t="shared" si="195"/>
        <v>0</v>
      </c>
      <c r="H279" s="259">
        <f t="shared" si="195"/>
        <v>0</v>
      </c>
      <c r="I279" s="259">
        <f t="shared" si="195"/>
        <v>0</v>
      </c>
      <c r="J279" s="259">
        <f t="shared" si="195"/>
        <v>0</v>
      </c>
      <c r="K279" s="329">
        <f t="shared" si="195"/>
        <v>0</v>
      </c>
      <c r="L279" s="329">
        <f t="shared" si="195"/>
        <v>0</v>
      </c>
      <c r="M279" s="329">
        <f t="shared" si="195"/>
        <v>0</v>
      </c>
      <c r="N279" s="329">
        <f t="shared" si="195"/>
        <v>0</v>
      </c>
      <c r="O279" s="329">
        <f t="shared" si="195"/>
        <v>0</v>
      </c>
      <c r="P279" s="259">
        <f t="shared" si="195"/>
        <v>0</v>
      </c>
      <c r="Q279" s="259">
        <f t="shared" si="195"/>
        <v>0</v>
      </c>
      <c r="R279" s="329">
        <f t="shared" si="195"/>
        <v>0</v>
      </c>
      <c r="S279" s="329">
        <f t="shared" si="195"/>
        <v>0</v>
      </c>
      <c r="T279" s="329">
        <f t="shared" si="195"/>
        <v>0</v>
      </c>
      <c r="U279" s="329">
        <f t="shared" si="195"/>
        <v>0</v>
      </c>
      <c r="V279" s="329">
        <f t="shared" si="195"/>
        <v>0</v>
      </c>
      <c r="W279" s="259">
        <f t="shared" si="195"/>
        <v>0</v>
      </c>
      <c r="X279" s="259">
        <f t="shared" si="195"/>
        <v>0</v>
      </c>
      <c r="Y279" s="329">
        <f t="shared" si="195"/>
        <v>0</v>
      </c>
      <c r="Z279" s="329">
        <f t="shared" si="195"/>
        <v>0</v>
      </c>
      <c r="AA279" s="329">
        <f t="shared" si="195"/>
        <v>0</v>
      </c>
      <c r="AB279" s="329">
        <f t="shared" si="195"/>
        <v>0</v>
      </c>
      <c r="AC279" s="329">
        <f t="shared" si="195"/>
        <v>0</v>
      </c>
      <c r="AD279" s="259">
        <f t="shared" si="195"/>
        <v>0</v>
      </c>
      <c r="AE279" s="259">
        <f t="shared" si="195"/>
        <v>0</v>
      </c>
      <c r="AF279" s="329">
        <f t="shared" si="195"/>
        <v>0</v>
      </c>
      <c r="AG279" s="329">
        <f t="shared" si="195"/>
        <v>0</v>
      </c>
      <c r="AH279" s="329">
        <f t="shared" si="195"/>
        <v>0</v>
      </c>
      <c r="AI279" s="329">
        <f t="shared" si="195"/>
        <v>0</v>
      </c>
      <c r="AJ279" s="329">
        <f t="shared" si="195"/>
        <v>0</v>
      </c>
      <c r="AK279" s="164">
        <f>SUM(F279:AJ279)</f>
        <v>0</v>
      </c>
      <c r="AL279" s="32"/>
      <c r="AM279" s="32"/>
      <c r="AN279" s="70"/>
      <c r="AO279" s="227"/>
      <c r="AP279" s="42">
        <f t="shared" si="180"/>
        <v>0</v>
      </c>
      <c r="AQ279" s="21" t="str">
        <f t="shared" si="187"/>
        <v>解体</v>
      </c>
      <c r="AR279" s="51">
        <f t="shared" si="185"/>
        <v>0</v>
      </c>
      <c r="AT279" s="246" t="s">
        <v>60</v>
      </c>
      <c r="AU279" s="60"/>
      <c r="AV279" s="60"/>
      <c r="AW279" s="60"/>
      <c r="AX279" s="60"/>
    </row>
    <row r="280" spans="1:56" ht="18.75" hidden="1" customHeight="1">
      <c r="A280" s="9">
        <v>1</v>
      </c>
      <c r="B280" s="379"/>
      <c r="C280" s="153" t="s">
        <v>22</v>
      </c>
      <c r="D280" s="153"/>
      <c r="E280" s="68"/>
      <c r="F280" s="260">
        <f t="shared" ref="F280:AJ280" si="196">E280+F276-F279</f>
        <v>0</v>
      </c>
      <c r="G280" s="260">
        <f t="shared" si="196"/>
        <v>0</v>
      </c>
      <c r="H280" s="260">
        <f t="shared" si="196"/>
        <v>0</v>
      </c>
      <c r="I280" s="260">
        <f t="shared" si="196"/>
        <v>0</v>
      </c>
      <c r="J280" s="260">
        <f t="shared" si="196"/>
        <v>0</v>
      </c>
      <c r="K280" s="330">
        <f t="shared" si="196"/>
        <v>0</v>
      </c>
      <c r="L280" s="330">
        <f t="shared" si="196"/>
        <v>0</v>
      </c>
      <c r="M280" s="330">
        <f t="shared" si="196"/>
        <v>0</v>
      </c>
      <c r="N280" s="330">
        <f t="shared" si="196"/>
        <v>0</v>
      </c>
      <c r="O280" s="330">
        <f t="shared" si="196"/>
        <v>0</v>
      </c>
      <c r="P280" s="260">
        <f t="shared" si="196"/>
        <v>0</v>
      </c>
      <c r="Q280" s="260">
        <f t="shared" si="196"/>
        <v>0</v>
      </c>
      <c r="R280" s="330">
        <f t="shared" si="196"/>
        <v>0</v>
      </c>
      <c r="S280" s="330">
        <f t="shared" si="196"/>
        <v>0</v>
      </c>
      <c r="T280" s="330">
        <f t="shared" si="196"/>
        <v>0</v>
      </c>
      <c r="U280" s="330">
        <f t="shared" si="196"/>
        <v>0</v>
      </c>
      <c r="V280" s="330">
        <f t="shared" si="196"/>
        <v>0</v>
      </c>
      <c r="W280" s="260">
        <f t="shared" si="196"/>
        <v>0</v>
      </c>
      <c r="X280" s="260">
        <f t="shared" si="196"/>
        <v>0</v>
      </c>
      <c r="Y280" s="330">
        <f t="shared" si="196"/>
        <v>0</v>
      </c>
      <c r="Z280" s="330">
        <f t="shared" si="196"/>
        <v>0</v>
      </c>
      <c r="AA280" s="330">
        <f t="shared" si="196"/>
        <v>0</v>
      </c>
      <c r="AB280" s="330">
        <f t="shared" si="196"/>
        <v>0</v>
      </c>
      <c r="AC280" s="330">
        <f t="shared" si="196"/>
        <v>0</v>
      </c>
      <c r="AD280" s="260">
        <f t="shared" si="196"/>
        <v>0</v>
      </c>
      <c r="AE280" s="260">
        <f t="shared" si="196"/>
        <v>0</v>
      </c>
      <c r="AF280" s="330">
        <f t="shared" si="196"/>
        <v>0</v>
      </c>
      <c r="AG280" s="330">
        <f t="shared" si="196"/>
        <v>0</v>
      </c>
      <c r="AH280" s="330">
        <f t="shared" si="196"/>
        <v>0</v>
      </c>
      <c r="AI280" s="330">
        <f t="shared" si="196"/>
        <v>0</v>
      </c>
      <c r="AJ280" s="330">
        <f t="shared" si="196"/>
        <v>0</v>
      </c>
      <c r="AK280" s="165"/>
      <c r="AL280" s="32"/>
      <c r="AM280" s="32"/>
      <c r="AN280" s="70"/>
      <c r="AO280" s="227"/>
      <c r="AP280" s="42">
        <f t="shared" si="180"/>
        <v>0</v>
      </c>
      <c r="AQ280" s="22" t="str">
        <f t="shared" si="187"/>
        <v>解体在庫</v>
      </c>
      <c r="AR280" s="52">
        <f t="shared" si="185"/>
        <v>0</v>
      </c>
      <c r="AT280" s="246" t="s">
        <v>60</v>
      </c>
      <c r="AU280" s="60"/>
      <c r="AV280" s="60"/>
      <c r="AW280" s="60"/>
      <c r="AX280" s="60"/>
    </row>
    <row r="281" spans="1:56" ht="19.5" hidden="1" thickBot="1">
      <c r="A281" s="9">
        <v>1</v>
      </c>
      <c r="B281" s="380"/>
      <c r="C281" s="138" t="s">
        <v>23</v>
      </c>
      <c r="D281" s="138"/>
      <c r="E281" s="215"/>
      <c r="F281" s="262">
        <f t="shared" ref="F281:AJ281" si="197">E281+F276-F277-F278</f>
        <v>0</v>
      </c>
      <c r="G281" s="262">
        <f t="shared" si="197"/>
        <v>0</v>
      </c>
      <c r="H281" s="262">
        <f t="shared" si="197"/>
        <v>0</v>
      </c>
      <c r="I281" s="262">
        <f t="shared" si="197"/>
        <v>0</v>
      </c>
      <c r="J281" s="262">
        <f t="shared" si="197"/>
        <v>0</v>
      </c>
      <c r="K281" s="343">
        <f t="shared" si="197"/>
        <v>0</v>
      </c>
      <c r="L281" s="343">
        <f t="shared" si="197"/>
        <v>0</v>
      </c>
      <c r="M281" s="343">
        <f t="shared" si="197"/>
        <v>0</v>
      </c>
      <c r="N281" s="343">
        <f t="shared" si="197"/>
        <v>0</v>
      </c>
      <c r="O281" s="343">
        <f t="shared" si="197"/>
        <v>0</v>
      </c>
      <c r="P281" s="262">
        <f t="shared" si="197"/>
        <v>0</v>
      </c>
      <c r="Q281" s="262">
        <f t="shared" si="197"/>
        <v>0</v>
      </c>
      <c r="R281" s="343">
        <f t="shared" si="197"/>
        <v>0</v>
      </c>
      <c r="S281" s="343">
        <f t="shared" si="197"/>
        <v>0</v>
      </c>
      <c r="T281" s="343">
        <f t="shared" si="197"/>
        <v>0</v>
      </c>
      <c r="U281" s="343">
        <f t="shared" si="197"/>
        <v>0</v>
      </c>
      <c r="V281" s="343">
        <f t="shared" si="197"/>
        <v>0</v>
      </c>
      <c r="W281" s="262">
        <f t="shared" si="197"/>
        <v>0</v>
      </c>
      <c r="X281" s="262">
        <f t="shared" si="197"/>
        <v>0</v>
      </c>
      <c r="Y281" s="343">
        <f t="shared" si="197"/>
        <v>0</v>
      </c>
      <c r="Z281" s="343">
        <f t="shared" si="197"/>
        <v>0</v>
      </c>
      <c r="AA281" s="343">
        <f t="shared" si="197"/>
        <v>0</v>
      </c>
      <c r="AB281" s="343">
        <f t="shared" si="197"/>
        <v>0</v>
      </c>
      <c r="AC281" s="343">
        <f t="shared" si="197"/>
        <v>0</v>
      </c>
      <c r="AD281" s="262">
        <f t="shared" si="197"/>
        <v>0</v>
      </c>
      <c r="AE281" s="262">
        <f t="shared" si="197"/>
        <v>0</v>
      </c>
      <c r="AF281" s="343">
        <f t="shared" si="197"/>
        <v>0</v>
      </c>
      <c r="AG281" s="343">
        <f t="shared" si="197"/>
        <v>0</v>
      </c>
      <c r="AH281" s="343">
        <f t="shared" si="197"/>
        <v>0</v>
      </c>
      <c r="AI281" s="343">
        <f t="shared" si="197"/>
        <v>0</v>
      </c>
      <c r="AJ281" s="343">
        <f t="shared" si="197"/>
        <v>0</v>
      </c>
      <c r="AK281" s="224">
        <f>AJ281</f>
        <v>0</v>
      </c>
      <c r="AL281" s="33"/>
      <c r="AM281" s="33"/>
      <c r="AN281" s="488">
        <f>AK281-AL277</f>
        <v>0</v>
      </c>
      <c r="AO281" s="227"/>
      <c r="AP281" s="53">
        <f t="shared" si="180"/>
        <v>0</v>
      </c>
      <c r="AQ281" s="24" t="str">
        <f t="shared" si="187"/>
        <v>完成品在庫</v>
      </c>
      <c r="AR281" s="54">
        <f t="shared" si="185"/>
        <v>0</v>
      </c>
      <c r="AT281" s="246" t="s">
        <v>60</v>
      </c>
      <c r="AU281" s="60"/>
      <c r="AV281" s="60"/>
      <c r="AW281" s="60"/>
      <c r="AX281" s="60"/>
      <c r="BD281" s="250">
        <f>MIN(F281:AJ281)</f>
        <v>0</v>
      </c>
    </row>
    <row r="282" spans="1:56" ht="19.5" hidden="1" thickBot="1">
      <c r="A282" s="9">
        <v>1</v>
      </c>
      <c r="B282" s="385"/>
      <c r="C282" s="101" t="s">
        <v>12</v>
      </c>
      <c r="D282" s="101"/>
      <c r="E282" s="88"/>
      <c r="F282" s="263"/>
      <c r="G282" s="263"/>
      <c r="H282" s="263"/>
      <c r="I282" s="263"/>
      <c r="J282" s="263"/>
      <c r="K282" s="185"/>
      <c r="L282" s="185"/>
      <c r="M282" s="185"/>
      <c r="N282" s="185"/>
      <c r="O282" s="185"/>
      <c r="P282" s="263"/>
      <c r="Q282" s="263"/>
      <c r="R282" s="185"/>
      <c r="S282" s="185"/>
      <c r="T282" s="185"/>
      <c r="U282" s="185"/>
      <c r="V282" s="185"/>
      <c r="W282" s="263"/>
      <c r="X282" s="263"/>
      <c r="Y282" s="185"/>
      <c r="Z282" s="185"/>
      <c r="AA282" s="185"/>
      <c r="AB282" s="185"/>
      <c r="AC282" s="185"/>
      <c r="AD282" s="263"/>
      <c r="AE282" s="263"/>
      <c r="AF282" s="185"/>
      <c r="AG282" s="185"/>
      <c r="AH282" s="185"/>
      <c r="AI282" s="185"/>
      <c r="AJ282" s="185"/>
      <c r="AK282" s="166">
        <f>SUM(E282:AJ282)</f>
        <v>0</v>
      </c>
      <c r="AL282" s="198">
        <f>ROUNDUP(AL289/0.92,0)</f>
        <v>0</v>
      </c>
      <c r="AM282" s="198">
        <f>ROUNDUP(AM289/0.92,0)</f>
        <v>0</v>
      </c>
      <c r="AN282" s="70"/>
      <c r="AO282" s="227"/>
      <c r="AP282" s="40">
        <f>B282</f>
        <v>0</v>
      </c>
      <c r="AQ282" s="29" t="str">
        <f t="shared" si="187"/>
        <v>素材納入計画</v>
      </c>
      <c r="AR282" s="41">
        <f t="shared" si="185"/>
        <v>0</v>
      </c>
      <c r="AT282" s="247" t="s">
        <v>59</v>
      </c>
      <c r="AU282" s="60"/>
      <c r="AV282" s="60"/>
      <c r="AW282" s="60"/>
      <c r="AX282" s="60"/>
    </row>
    <row r="283" spans="1:56" ht="19.5" hidden="1" thickBot="1">
      <c r="A283" s="9">
        <v>1</v>
      </c>
      <c r="B283" s="326"/>
      <c r="C283" s="145" t="s">
        <v>125</v>
      </c>
      <c r="D283" s="154"/>
      <c r="E283" s="35"/>
      <c r="F283" s="397">
        <f t="shared" ref="F283:AJ283" si="198">E283+F282-F284</f>
        <v>0</v>
      </c>
      <c r="G283" s="397">
        <f t="shared" si="198"/>
        <v>0</v>
      </c>
      <c r="H283" s="397">
        <f t="shared" si="198"/>
        <v>0</v>
      </c>
      <c r="I283" s="397">
        <f t="shared" si="198"/>
        <v>0</v>
      </c>
      <c r="J283" s="397">
        <f t="shared" si="198"/>
        <v>0</v>
      </c>
      <c r="K283" s="69">
        <f t="shared" si="198"/>
        <v>0</v>
      </c>
      <c r="L283" s="69">
        <f t="shared" si="198"/>
        <v>0</v>
      </c>
      <c r="M283" s="69">
        <f t="shared" si="198"/>
        <v>0</v>
      </c>
      <c r="N283" s="69">
        <f t="shared" si="198"/>
        <v>0</v>
      </c>
      <c r="O283" s="69">
        <f t="shared" si="198"/>
        <v>0</v>
      </c>
      <c r="P283" s="397">
        <f t="shared" si="198"/>
        <v>0</v>
      </c>
      <c r="Q283" s="397">
        <f t="shared" si="198"/>
        <v>0</v>
      </c>
      <c r="R283" s="69">
        <f t="shared" si="198"/>
        <v>0</v>
      </c>
      <c r="S283" s="69">
        <f t="shared" si="198"/>
        <v>0</v>
      </c>
      <c r="T283" s="69">
        <f t="shared" si="198"/>
        <v>0</v>
      </c>
      <c r="U283" s="69">
        <f t="shared" si="198"/>
        <v>0</v>
      </c>
      <c r="V283" s="69">
        <f t="shared" si="198"/>
        <v>0</v>
      </c>
      <c r="W283" s="397">
        <f t="shared" si="198"/>
        <v>0</v>
      </c>
      <c r="X283" s="397">
        <f t="shared" si="198"/>
        <v>0</v>
      </c>
      <c r="Y283" s="69">
        <f t="shared" si="198"/>
        <v>0</v>
      </c>
      <c r="Z283" s="69">
        <f t="shared" si="198"/>
        <v>0</v>
      </c>
      <c r="AA283" s="69">
        <f t="shared" si="198"/>
        <v>0</v>
      </c>
      <c r="AB283" s="69">
        <f t="shared" si="198"/>
        <v>0</v>
      </c>
      <c r="AC283" s="69">
        <f t="shared" si="198"/>
        <v>0</v>
      </c>
      <c r="AD283" s="397">
        <f t="shared" si="198"/>
        <v>0</v>
      </c>
      <c r="AE283" s="397">
        <f t="shared" si="198"/>
        <v>0</v>
      </c>
      <c r="AF283" s="69">
        <f t="shared" si="198"/>
        <v>0</v>
      </c>
      <c r="AG283" s="69">
        <f t="shared" si="198"/>
        <v>0</v>
      </c>
      <c r="AH283" s="69">
        <f t="shared" si="198"/>
        <v>0</v>
      </c>
      <c r="AI283" s="69">
        <f t="shared" si="198"/>
        <v>0</v>
      </c>
      <c r="AJ283" s="69">
        <f t="shared" si="198"/>
        <v>0</v>
      </c>
      <c r="AK283" s="171">
        <f>AJ283</f>
        <v>0</v>
      </c>
      <c r="AL283" s="32"/>
      <c r="AM283" s="32"/>
      <c r="AN283" s="70"/>
      <c r="AO283" s="227"/>
      <c r="AP283" s="42">
        <f t="shared" ref="AP283:AP336" si="199">AP282</f>
        <v>0</v>
      </c>
      <c r="AQ283" s="14" t="str">
        <f t="shared" si="187"/>
        <v>素材在庫計画</v>
      </c>
      <c r="AR283" s="43">
        <f t="shared" si="185"/>
        <v>0</v>
      </c>
      <c r="AT283" s="246" t="s">
        <v>60</v>
      </c>
      <c r="AU283" s="60"/>
      <c r="AV283" s="60"/>
      <c r="AW283" s="60"/>
      <c r="AX283" s="60"/>
    </row>
    <row r="284" spans="1:56" ht="19.5" hidden="1" thickBot="1">
      <c r="A284" s="9">
        <v>1</v>
      </c>
      <c r="B284" s="327"/>
      <c r="C284" s="135" t="s">
        <v>14</v>
      </c>
      <c r="D284" s="135"/>
      <c r="E284" s="90"/>
      <c r="F284" s="255"/>
      <c r="G284" s="255"/>
      <c r="H284" s="255"/>
      <c r="I284" s="255"/>
      <c r="J284" s="255"/>
      <c r="K284" s="174"/>
      <c r="L284" s="174"/>
      <c r="M284" s="174"/>
      <c r="N284" s="174"/>
      <c r="O284" s="174"/>
      <c r="P284" s="255"/>
      <c r="Q284" s="255"/>
      <c r="R284" s="174"/>
      <c r="S284" s="174"/>
      <c r="T284" s="174"/>
      <c r="U284" s="174"/>
      <c r="V284" s="174"/>
      <c r="W284" s="255"/>
      <c r="X284" s="255"/>
      <c r="Y284" s="174"/>
      <c r="Z284" s="174"/>
      <c r="AA284" s="174"/>
      <c r="AB284" s="174"/>
      <c r="AC284" s="174"/>
      <c r="AD284" s="255"/>
      <c r="AE284" s="255"/>
      <c r="AF284" s="174"/>
      <c r="AG284" s="174"/>
      <c r="AH284" s="174"/>
      <c r="AI284" s="174"/>
      <c r="AJ284" s="174"/>
      <c r="AK284" s="167">
        <f>SUM(E284:AJ284)</f>
        <v>0</v>
      </c>
      <c r="AL284" s="123"/>
      <c r="AM284" s="123"/>
      <c r="AN284" s="70"/>
      <c r="AO284" s="227"/>
      <c r="AP284" s="42">
        <f t="shared" si="199"/>
        <v>0</v>
      </c>
      <c r="AQ284" s="16" t="str">
        <f t="shared" si="187"/>
        <v>圧検加工計画</v>
      </c>
      <c r="AR284" s="44">
        <f t="shared" si="185"/>
        <v>0</v>
      </c>
      <c r="AT284" s="248" t="s">
        <v>61</v>
      </c>
      <c r="AU284" s="60"/>
      <c r="AV284" s="60"/>
      <c r="AW284" s="60"/>
      <c r="AX284" s="60"/>
    </row>
    <row r="285" spans="1:56" ht="19.5" hidden="1" thickBot="1">
      <c r="A285" s="9">
        <v>0</v>
      </c>
      <c r="B285" s="378"/>
      <c r="C285" s="146" t="s">
        <v>15</v>
      </c>
      <c r="D285" s="147">
        <v>0.08</v>
      </c>
      <c r="E285" s="80"/>
      <c r="F285" s="257">
        <f t="shared" ref="F285:AJ285" si="200">ROUND(F284*$D285,0)</f>
        <v>0</v>
      </c>
      <c r="G285" s="257">
        <f t="shared" si="200"/>
        <v>0</v>
      </c>
      <c r="H285" s="257">
        <f t="shared" si="200"/>
        <v>0</v>
      </c>
      <c r="I285" s="257">
        <f t="shared" si="200"/>
        <v>0</v>
      </c>
      <c r="J285" s="257">
        <f t="shared" si="200"/>
        <v>0</v>
      </c>
      <c r="K285" s="337">
        <f t="shared" si="200"/>
        <v>0</v>
      </c>
      <c r="L285" s="337">
        <f t="shared" si="200"/>
        <v>0</v>
      </c>
      <c r="M285" s="337">
        <f t="shared" si="200"/>
        <v>0</v>
      </c>
      <c r="N285" s="337">
        <f t="shared" si="200"/>
        <v>0</v>
      </c>
      <c r="O285" s="337">
        <f t="shared" si="200"/>
        <v>0</v>
      </c>
      <c r="P285" s="257">
        <f t="shared" si="200"/>
        <v>0</v>
      </c>
      <c r="Q285" s="257">
        <f t="shared" si="200"/>
        <v>0</v>
      </c>
      <c r="R285" s="337">
        <f t="shared" si="200"/>
        <v>0</v>
      </c>
      <c r="S285" s="337">
        <f t="shared" si="200"/>
        <v>0</v>
      </c>
      <c r="T285" s="337">
        <f t="shared" si="200"/>
        <v>0</v>
      </c>
      <c r="U285" s="337">
        <f t="shared" si="200"/>
        <v>0</v>
      </c>
      <c r="V285" s="337">
        <f t="shared" si="200"/>
        <v>0</v>
      </c>
      <c r="W285" s="257">
        <f t="shared" si="200"/>
        <v>0</v>
      </c>
      <c r="X285" s="257">
        <f t="shared" si="200"/>
        <v>0</v>
      </c>
      <c r="Y285" s="337">
        <f t="shared" si="200"/>
        <v>0</v>
      </c>
      <c r="Z285" s="337">
        <f t="shared" si="200"/>
        <v>0</v>
      </c>
      <c r="AA285" s="337">
        <f t="shared" si="200"/>
        <v>0</v>
      </c>
      <c r="AB285" s="337">
        <f t="shared" si="200"/>
        <v>0</v>
      </c>
      <c r="AC285" s="337">
        <f t="shared" si="200"/>
        <v>0</v>
      </c>
      <c r="AD285" s="257">
        <f t="shared" si="200"/>
        <v>0</v>
      </c>
      <c r="AE285" s="257">
        <f t="shared" si="200"/>
        <v>0</v>
      </c>
      <c r="AF285" s="337">
        <f t="shared" si="200"/>
        <v>0</v>
      </c>
      <c r="AG285" s="337">
        <f t="shared" si="200"/>
        <v>0</v>
      </c>
      <c r="AH285" s="337">
        <f t="shared" si="200"/>
        <v>0</v>
      </c>
      <c r="AI285" s="337">
        <f t="shared" si="200"/>
        <v>0</v>
      </c>
      <c r="AJ285" s="337">
        <f t="shared" si="200"/>
        <v>0</v>
      </c>
      <c r="AK285" s="128">
        <f>SUM(F285:AJ285)</f>
        <v>0</v>
      </c>
      <c r="AL285" s="32"/>
      <c r="AM285" s="32"/>
      <c r="AN285" s="70"/>
      <c r="AO285" s="227">
        <v>350</v>
      </c>
      <c r="AP285" s="42">
        <f t="shared" si="199"/>
        <v>0</v>
      </c>
      <c r="AQ285" s="17" t="str">
        <f t="shared" si="187"/>
        <v>一次漏れ数</v>
      </c>
      <c r="AR285" s="45">
        <f t="shared" si="185"/>
        <v>0</v>
      </c>
      <c r="AT285" s="246" t="s">
        <v>60</v>
      </c>
      <c r="AU285" s="60"/>
      <c r="AV285" s="60"/>
      <c r="AW285" s="60"/>
      <c r="AX285" s="60"/>
    </row>
    <row r="286" spans="1:56" ht="19.5" hidden="1" thickBot="1">
      <c r="A286" s="9">
        <v>0</v>
      </c>
      <c r="B286" s="378"/>
      <c r="C286" s="148" t="s">
        <v>16</v>
      </c>
      <c r="D286" s="149"/>
      <c r="E286" s="66"/>
      <c r="F286" s="255">
        <f t="shared" ref="F286:AJ286" si="201">E286+F285-F287</f>
        <v>0</v>
      </c>
      <c r="G286" s="255">
        <f t="shared" si="201"/>
        <v>0</v>
      </c>
      <c r="H286" s="255">
        <f t="shared" si="201"/>
        <v>0</v>
      </c>
      <c r="I286" s="255">
        <f t="shared" si="201"/>
        <v>0</v>
      </c>
      <c r="J286" s="255">
        <f t="shared" si="201"/>
        <v>0</v>
      </c>
      <c r="K286" s="339">
        <f t="shared" si="201"/>
        <v>0</v>
      </c>
      <c r="L286" s="339">
        <f t="shared" si="201"/>
        <v>0</v>
      </c>
      <c r="M286" s="339">
        <f t="shared" si="201"/>
        <v>0</v>
      </c>
      <c r="N286" s="339">
        <f t="shared" si="201"/>
        <v>0</v>
      </c>
      <c r="O286" s="339">
        <f t="shared" si="201"/>
        <v>0</v>
      </c>
      <c r="P286" s="255">
        <f t="shared" si="201"/>
        <v>0</v>
      </c>
      <c r="Q286" s="255">
        <f t="shared" si="201"/>
        <v>0</v>
      </c>
      <c r="R286" s="339">
        <f t="shared" si="201"/>
        <v>0</v>
      </c>
      <c r="S286" s="339">
        <f t="shared" si="201"/>
        <v>0</v>
      </c>
      <c r="T286" s="339">
        <f t="shared" si="201"/>
        <v>0</v>
      </c>
      <c r="U286" s="339">
        <f t="shared" si="201"/>
        <v>0</v>
      </c>
      <c r="V286" s="339">
        <f t="shared" si="201"/>
        <v>0</v>
      </c>
      <c r="W286" s="255">
        <f t="shared" si="201"/>
        <v>0</v>
      </c>
      <c r="X286" s="255">
        <f t="shared" si="201"/>
        <v>0</v>
      </c>
      <c r="Y286" s="339">
        <f t="shared" si="201"/>
        <v>0</v>
      </c>
      <c r="Z286" s="339">
        <f t="shared" si="201"/>
        <v>0</v>
      </c>
      <c r="AA286" s="339">
        <f t="shared" si="201"/>
        <v>0</v>
      </c>
      <c r="AB286" s="339">
        <f t="shared" si="201"/>
        <v>0</v>
      </c>
      <c r="AC286" s="339">
        <f t="shared" si="201"/>
        <v>0</v>
      </c>
      <c r="AD286" s="255">
        <f t="shared" si="201"/>
        <v>0</v>
      </c>
      <c r="AE286" s="255">
        <f t="shared" si="201"/>
        <v>0</v>
      </c>
      <c r="AF286" s="339">
        <f t="shared" si="201"/>
        <v>0</v>
      </c>
      <c r="AG286" s="339">
        <f t="shared" si="201"/>
        <v>0</v>
      </c>
      <c r="AH286" s="339">
        <f t="shared" si="201"/>
        <v>0</v>
      </c>
      <c r="AI286" s="339">
        <f t="shared" si="201"/>
        <v>0</v>
      </c>
      <c r="AJ286" s="339">
        <f t="shared" si="201"/>
        <v>0</v>
      </c>
      <c r="AK286" s="129">
        <f>AJ286</f>
        <v>0</v>
      </c>
      <c r="AL286" s="32"/>
      <c r="AM286" s="32"/>
      <c r="AN286" s="70"/>
      <c r="AO286" s="227">
        <v>350</v>
      </c>
      <c r="AP286" s="42">
        <f t="shared" si="199"/>
        <v>0</v>
      </c>
      <c r="AQ286" s="18" t="str">
        <f t="shared" si="187"/>
        <v>一次漏れ在庫</v>
      </c>
      <c r="AR286" s="46">
        <f t="shared" si="185"/>
        <v>0</v>
      </c>
      <c r="AT286" s="246" t="s">
        <v>60</v>
      </c>
      <c r="AU286" s="60"/>
      <c r="AV286" s="60"/>
      <c r="AW286" s="60"/>
      <c r="AX286" s="60"/>
    </row>
    <row r="287" spans="1:56" ht="19.5" hidden="1" thickBot="1">
      <c r="A287" s="9">
        <v>0</v>
      </c>
      <c r="B287" s="378"/>
      <c r="C287" s="148" t="s">
        <v>17</v>
      </c>
      <c r="D287" s="149"/>
      <c r="E287" s="80"/>
      <c r="F287" s="255"/>
      <c r="G287" s="255"/>
      <c r="H287" s="255"/>
      <c r="I287" s="255"/>
      <c r="J287" s="255"/>
      <c r="K287" s="339"/>
      <c r="L287" s="339"/>
      <c r="M287" s="339"/>
      <c r="N287" s="339"/>
      <c r="O287" s="339"/>
      <c r="P287" s="255"/>
      <c r="Q287" s="255"/>
      <c r="R287" s="339"/>
      <c r="S287" s="339"/>
      <c r="T287" s="339"/>
      <c r="U287" s="339"/>
      <c r="V287" s="339"/>
      <c r="W287" s="255"/>
      <c r="X287" s="255"/>
      <c r="Y287" s="339"/>
      <c r="Z287" s="339"/>
      <c r="AA287" s="339"/>
      <c r="AB287" s="339"/>
      <c r="AC287" s="339"/>
      <c r="AD287" s="255"/>
      <c r="AE287" s="255"/>
      <c r="AF287" s="339"/>
      <c r="AG287" s="339"/>
      <c r="AH287" s="339"/>
      <c r="AI287" s="339"/>
      <c r="AJ287" s="339"/>
      <c r="AK287" s="129">
        <f>SUM(F287:AJ287)</f>
        <v>0</v>
      </c>
      <c r="AL287" s="32"/>
      <c r="AM287" s="32"/>
      <c r="AN287" s="70"/>
      <c r="AO287" s="227">
        <v>0</v>
      </c>
      <c r="AP287" s="42">
        <f t="shared" si="199"/>
        <v>0</v>
      </c>
      <c r="AQ287" s="18" t="str">
        <f t="shared" si="187"/>
        <v>二次圧検計画</v>
      </c>
      <c r="AR287" s="46">
        <f t="shared" si="185"/>
        <v>0</v>
      </c>
      <c r="AT287" s="246" t="s">
        <v>60</v>
      </c>
      <c r="AU287" s="60"/>
      <c r="AV287" s="60"/>
      <c r="AW287" s="60"/>
      <c r="AX287" s="60"/>
    </row>
    <row r="288" spans="1:56" ht="19.5" hidden="1" thickBot="1">
      <c r="A288" s="9">
        <v>0</v>
      </c>
      <c r="B288" s="378"/>
      <c r="C288" s="150" t="s">
        <v>18</v>
      </c>
      <c r="D288" s="151">
        <v>0.5</v>
      </c>
      <c r="E288" s="81"/>
      <c r="F288" s="258">
        <f t="shared" ref="F288:AJ288" si="202">ROUND(F287*$D288,0)</f>
        <v>0</v>
      </c>
      <c r="G288" s="258">
        <f t="shared" si="202"/>
        <v>0</v>
      </c>
      <c r="H288" s="258">
        <f t="shared" si="202"/>
        <v>0</v>
      </c>
      <c r="I288" s="258">
        <f t="shared" si="202"/>
        <v>0</v>
      </c>
      <c r="J288" s="258">
        <f t="shared" si="202"/>
        <v>0</v>
      </c>
      <c r="K288" s="341">
        <f t="shared" si="202"/>
        <v>0</v>
      </c>
      <c r="L288" s="341">
        <f t="shared" si="202"/>
        <v>0</v>
      </c>
      <c r="M288" s="341">
        <f t="shared" si="202"/>
        <v>0</v>
      </c>
      <c r="N288" s="341">
        <f t="shared" si="202"/>
        <v>0</v>
      </c>
      <c r="O288" s="341">
        <f t="shared" si="202"/>
        <v>0</v>
      </c>
      <c r="P288" s="258">
        <f t="shared" si="202"/>
        <v>0</v>
      </c>
      <c r="Q288" s="258">
        <f t="shared" si="202"/>
        <v>0</v>
      </c>
      <c r="R288" s="341">
        <f t="shared" si="202"/>
        <v>0</v>
      </c>
      <c r="S288" s="341">
        <f t="shared" si="202"/>
        <v>0</v>
      </c>
      <c r="T288" s="341">
        <f t="shared" si="202"/>
        <v>0</v>
      </c>
      <c r="U288" s="341">
        <f t="shared" si="202"/>
        <v>0</v>
      </c>
      <c r="V288" s="341">
        <f t="shared" si="202"/>
        <v>0</v>
      </c>
      <c r="W288" s="258">
        <f t="shared" si="202"/>
        <v>0</v>
      </c>
      <c r="X288" s="258">
        <f t="shared" si="202"/>
        <v>0</v>
      </c>
      <c r="Y288" s="341">
        <f t="shared" si="202"/>
        <v>0</v>
      </c>
      <c r="Z288" s="341">
        <f t="shared" si="202"/>
        <v>0</v>
      </c>
      <c r="AA288" s="341">
        <f t="shared" si="202"/>
        <v>0</v>
      </c>
      <c r="AB288" s="341">
        <f t="shared" si="202"/>
        <v>0</v>
      </c>
      <c r="AC288" s="341">
        <f t="shared" si="202"/>
        <v>0</v>
      </c>
      <c r="AD288" s="258">
        <f t="shared" si="202"/>
        <v>0</v>
      </c>
      <c r="AE288" s="258">
        <f t="shared" si="202"/>
        <v>0</v>
      </c>
      <c r="AF288" s="341">
        <f t="shared" si="202"/>
        <v>0</v>
      </c>
      <c r="AG288" s="341">
        <f t="shared" si="202"/>
        <v>0</v>
      </c>
      <c r="AH288" s="341">
        <f t="shared" si="202"/>
        <v>0</v>
      </c>
      <c r="AI288" s="341">
        <f t="shared" si="202"/>
        <v>0</v>
      </c>
      <c r="AJ288" s="341">
        <f t="shared" si="202"/>
        <v>0</v>
      </c>
      <c r="AK288" s="130">
        <f>SUM(F288:AJ288)</f>
        <v>0</v>
      </c>
      <c r="AL288" s="32"/>
      <c r="AM288" s="32"/>
      <c r="AN288" s="70"/>
      <c r="AO288" s="227">
        <v>0</v>
      </c>
      <c r="AP288" s="42">
        <f t="shared" si="199"/>
        <v>0</v>
      </c>
      <c r="AQ288" s="14" t="str">
        <f t="shared" si="187"/>
        <v>二次漏れ数（廃却）</v>
      </c>
      <c r="AR288" s="47">
        <f t="shared" si="185"/>
        <v>0</v>
      </c>
      <c r="AT288" s="246" t="s">
        <v>60</v>
      </c>
      <c r="AU288" s="60"/>
      <c r="AV288" s="60"/>
      <c r="AW288" s="60"/>
      <c r="AX288" s="60"/>
    </row>
    <row r="289" spans="1:56" ht="19.5" hidden="1" thickBot="1">
      <c r="A289" s="9">
        <v>1</v>
      </c>
      <c r="B289" s="327"/>
      <c r="C289" s="135" t="s">
        <v>19</v>
      </c>
      <c r="D289" s="136">
        <f>1-D285</f>
        <v>0.92</v>
      </c>
      <c r="E289" s="90"/>
      <c r="F289" s="255">
        <f t="shared" ref="F289:AJ289" si="203">(F284-F285)+(F287-F288)</f>
        <v>0</v>
      </c>
      <c r="G289" s="255">
        <f t="shared" si="203"/>
        <v>0</v>
      </c>
      <c r="H289" s="255">
        <f t="shared" si="203"/>
        <v>0</v>
      </c>
      <c r="I289" s="255">
        <f t="shared" si="203"/>
        <v>0</v>
      </c>
      <c r="J289" s="255">
        <f t="shared" si="203"/>
        <v>0</v>
      </c>
      <c r="K289" s="174">
        <f t="shared" si="203"/>
        <v>0</v>
      </c>
      <c r="L289" s="174">
        <f t="shared" si="203"/>
        <v>0</v>
      </c>
      <c r="M289" s="174">
        <f t="shared" si="203"/>
        <v>0</v>
      </c>
      <c r="N289" s="174">
        <f t="shared" si="203"/>
        <v>0</v>
      </c>
      <c r="O289" s="174">
        <f t="shared" si="203"/>
        <v>0</v>
      </c>
      <c r="P289" s="255">
        <f t="shared" si="203"/>
        <v>0</v>
      </c>
      <c r="Q289" s="255">
        <f t="shared" si="203"/>
        <v>0</v>
      </c>
      <c r="R289" s="174">
        <f t="shared" si="203"/>
        <v>0</v>
      </c>
      <c r="S289" s="174">
        <f t="shared" si="203"/>
        <v>0</v>
      </c>
      <c r="T289" s="174">
        <f t="shared" si="203"/>
        <v>0</v>
      </c>
      <c r="U289" s="174">
        <f t="shared" si="203"/>
        <v>0</v>
      </c>
      <c r="V289" s="174">
        <f t="shared" si="203"/>
        <v>0</v>
      </c>
      <c r="W289" s="255">
        <f t="shared" si="203"/>
        <v>0</v>
      </c>
      <c r="X289" s="255">
        <f t="shared" si="203"/>
        <v>0</v>
      </c>
      <c r="Y289" s="174">
        <f t="shared" si="203"/>
        <v>0</v>
      </c>
      <c r="Z289" s="174">
        <f t="shared" si="203"/>
        <v>0</v>
      </c>
      <c r="AA289" s="174">
        <f t="shared" si="203"/>
        <v>0</v>
      </c>
      <c r="AB289" s="174">
        <f t="shared" si="203"/>
        <v>0</v>
      </c>
      <c r="AC289" s="174">
        <f t="shared" si="203"/>
        <v>0</v>
      </c>
      <c r="AD289" s="255">
        <f t="shared" si="203"/>
        <v>0</v>
      </c>
      <c r="AE289" s="255">
        <f t="shared" si="203"/>
        <v>0</v>
      </c>
      <c r="AF289" s="174">
        <f t="shared" si="203"/>
        <v>0</v>
      </c>
      <c r="AG289" s="174">
        <f t="shared" si="203"/>
        <v>0</v>
      </c>
      <c r="AH289" s="174">
        <f t="shared" si="203"/>
        <v>0</v>
      </c>
      <c r="AI289" s="174">
        <f t="shared" si="203"/>
        <v>0</v>
      </c>
      <c r="AJ289" s="174">
        <f t="shared" si="203"/>
        <v>0</v>
      </c>
      <c r="AK289" s="167">
        <f>SUM(E289:AJ289)</f>
        <v>0</v>
      </c>
      <c r="AL289" s="82">
        <f>ROUNDUP(AY289*1.1,0)</f>
        <v>0</v>
      </c>
      <c r="AM289" s="82">
        <f>ROUNDUP(AZ289*1.1,0)</f>
        <v>0</v>
      </c>
      <c r="AN289" s="70"/>
      <c r="AO289" s="227"/>
      <c r="AP289" s="42">
        <f t="shared" si="199"/>
        <v>0</v>
      </c>
      <c r="AQ289" s="11" t="str">
        <f t="shared" si="187"/>
        <v>Ｌ３加工計画</v>
      </c>
      <c r="AR289" s="48">
        <f t="shared" si="185"/>
        <v>0</v>
      </c>
      <c r="AT289" s="248" t="s">
        <v>61</v>
      </c>
      <c r="AU289" s="60"/>
      <c r="AV289" s="60"/>
      <c r="AW289" s="60"/>
      <c r="AX289" s="60"/>
      <c r="AY289" s="12">
        <f>AY375</f>
        <v>0</v>
      </c>
      <c r="AZ289" s="12">
        <f>AZ375</f>
        <v>0</v>
      </c>
    </row>
    <row r="290" spans="1:56" ht="19.5" hidden="1" thickBot="1">
      <c r="A290" s="9">
        <v>1</v>
      </c>
      <c r="B290" s="325"/>
      <c r="C290" s="109" t="s">
        <v>48</v>
      </c>
      <c r="D290" s="109"/>
      <c r="E290" s="77"/>
      <c r="F290" s="257"/>
      <c r="G290" s="257"/>
      <c r="H290" s="257"/>
      <c r="I290" s="257"/>
      <c r="J290" s="257"/>
      <c r="K290" s="178"/>
      <c r="L290" s="178"/>
      <c r="M290" s="178"/>
      <c r="N290" s="178"/>
      <c r="O290" s="178"/>
      <c r="P290" s="257"/>
      <c r="Q290" s="257"/>
      <c r="R290" s="178"/>
      <c r="S290" s="178"/>
      <c r="T290" s="178"/>
      <c r="U290" s="178"/>
      <c r="V290" s="178"/>
      <c r="W290" s="257"/>
      <c r="X290" s="257"/>
      <c r="Y290" s="178"/>
      <c r="Z290" s="178"/>
      <c r="AA290" s="178"/>
      <c r="AB290" s="178"/>
      <c r="AC290" s="178"/>
      <c r="AD290" s="257"/>
      <c r="AE290" s="257"/>
      <c r="AF290" s="178"/>
      <c r="AG290" s="178"/>
      <c r="AH290" s="178"/>
      <c r="AI290" s="178"/>
      <c r="AJ290" s="178"/>
      <c r="AK290" s="168">
        <f>SUM(F290:AJ290)</f>
        <v>0</v>
      </c>
      <c r="AL290" s="112"/>
      <c r="AM290" s="112"/>
      <c r="AN290" s="70"/>
      <c r="AO290" s="227"/>
      <c r="AP290" s="42">
        <f t="shared" si="199"/>
        <v>0</v>
      </c>
      <c r="AQ290" s="19" t="str">
        <f t="shared" si="187"/>
        <v>組立計画</v>
      </c>
      <c r="AR290" s="49">
        <f t="shared" si="185"/>
        <v>0</v>
      </c>
      <c r="AT290" s="63" t="s">
        <v>62</v>
      </c>
      <c r="AU290" s="60"/>
      <c r="AV290" s="60"/>
      <c r="AW290" s="60"/>
      <c r="AX290" s="60"/>
    </row>
    <row r="291" spans="1:56" ht="19.5" hidden="1" thickBot="1">
      <c r="A291" s="9">
        <v>1</v>
      </c>
      <c r="B291" s="325"/>
      <c r="C291" s="111" t="s">
        <v>66</v>
      </c>
      <c r="D291" s="111"/>
      <c r="E291" s="74"/>
      <c r="F291" s="267"/>
      <c r="G291" s="267"/>
      <c r="H291" s="267"/>
      <c r="I291" s="267"/>
      <c r="J291" s="267"/>
      <c r="K291" s="189"/>
      <c r="L291" s="189"/>
      <c r="M291" s="189"/>
      <c r="N291" s="189"/>
      <c r="O291" s="189"/>
      <c r="P291" s="267"/>
      <c r="Q291" s="267"/>
      <c r="R291" s="189"/>
      <c r="S291" s="189"/>
      <c r="T291" s="189"/>
      <c r="U291" s="189"/>
      <c r="V291" s="189"/>
      <c r="W291" s="267"/>
      <c r="X291" s="267"/>
      <c r="Y291" s="189"/>
      <c r="Z291" s="189"/>
      <c r="AA291" s="189"/>
      <c r="AB291" s="189"/>
      <c r="AC291" s="189"/>
      <c r="AD291" s="267"/>
      <c r="AE291" s="267"/>
      <c r="AF291" s="189"/>
      <c r="AG291" s="189"/>
      <c r="AH291" s="189"/>
      <c r="AI291" s="189"/>
      <c r="AJ291" s="189"/>
      <c r="AK291" s="163">
        <f>SUM(F291:AJ291)</f>
        <v>0</v>
      </c>
      <c r="AL291" s="75"/>
      <c r="AM291" s="75"/>
      <c r="AN291" s="70"/>
      <c r="AO291" s="227"/>
      <c r="AP291" s="42">
        <f t="shared" si="199"/>
        <v>0</v>
      </c>
      <c r="AQ291" s="20" t="str">
        <f t="shared" si="187"/>
        <v>ＳＰ</v>
      </c>
      <c r="AR291" s="50">
        <f t="shared" si="185"/>
        <v>0</v>
      </c>
      <c r="AT291" s="63" t="s">
        <v>62</v>
      </c>
      <c r="AU291" s="60"/>
      <c r="AV291" s="60"/>
      <c r="AW291" s="60"/>
      <c r="AX291" s="60"/>
    </row>
    <row r="292" spans="1:56" ht="19.5" hidden="1" thickBot="1">
      <c r="A292" s="9">
        <v>1</v>
      </c>
      <c r="B292" s="326"/>
      <c r="C292" s="152" t="s">
        <v>21</v>
      </c>
      <c r="D292" s="152"/>
      <c r="E292" s="67"/>
      <c r="F292" s="259">
        <f t="shared" ref="F292:AJ292" si="204">SUBTOTAL(9,L290:L291)</f>
        <v>0</v>
      </c>
      <c r="G292" s="259">
        <f t="shared" si="204"/>
        <v>0</v>
      </c>
      <c r="H292" s="259">
        <f t="shared" si="204"/>
        <v>0</v>
      </c>
      <c r="I292" s="259">
        <f t="shared" si="204"/>
        <v>0</v>
      </c>
      <c r="J292" s="259">
        <f t="shared" si="204"/>
        <v>0</v>
      </c>
      <c r="K292" s="329">
        <f t="shared" si="204"/>
        <v>0</v>
      </c>
      <c r="L292" s="329">
        <f t="shared" si="204"/>
        <v>0</v>
      </c>
      <c r="M292" s="329">
        <f t="shared" si="204"/>
        <v>0</v>
      </c>
      <c r="N292" s="329">
        <f t="shared" si="204"/>
        <v>0</v>
      </c>
      <c r="O292" s="329">
        <f t="shared" si="204"/>
        <v>0</v>
      </c>
      <c r="P292" s="259">
        <f t="shared" si="204"/>
        <v>0</v>
      </c>
      <c r="Q292" s="259">
        <f t="shared" si="204"/>
        <v>0</v>
      </c>
      <c r="R292" s="329">
        <f t="shared" si="204"/>
        <v>0</v>
      </c>
      <c r="S292" s="329">
        <f t="shared" si="204"/>
        <v>0</v>
      </c>
      <c r="T292" s="329">
        <f t="shared" si="204"/>
        <v>0</v>
      </c>
      <c r="U292" s="329">
        <f t="shared" si="204"/>
        <v>0</v>
      </c>
      <c r="V292" s="329">
        <f t="shared" si="204"/>
        <v>0</v>
      </c>
      <c r="W292" s="259">
        <f t="shared" si="204"/>
        <v>0</v>
      </c>
      <c r="X292" s="259">
        <f t="shared" si="204"/>
        <v>0</v>
      </c>
      <c r="Y292" s="329">
        <f t="shared" si="204"/>
        <v>0</v>
      </c>
      <c r="Z292" s="329">
        <f t="shared" si="204"/>
        <v>0</v>
      </c>
      <c r="AA292" s="329">
        <f t="shared" si="204"/>
        <v>0</v>
      </c>
      <c r="AB292" s="329">
        <f t="shared" si="204"/>
        <v>0</v>
      </c>
      <c r="AC292" s="329">
        <f t="shared" si="204"/>
        <v>0</v>
      </c>
      <c r="AD292" s="259">
        <f t="shared" si="204"/>
        <v>0</v>
      </c>
      <c r="AE292" s="259">
        <f t="shared" si="204"/>
        <v>0</v>
      </c>
      <c r="AF292" s="329">
        <f t="shared" si="204"/>
        <v>0</v>
      </c>
      <c r="AG292" s="329">
        <f t="shared" si="204"/>
        <v>0</v>
      </c>
      <c r="AH292" s="329">
        <f t="shared" si="204"/>
        <v>0</v>
      </c>
      <c r="AI292" s="329">
        <f t="shared" si="204"/>
        <v>0</v>
      </c>
      <c r="AJ292" s="329">
        <f t="shared" si="204"/>
        <v>0</v>
      </c>
      <c r="AK292" s="164">
        <f>SUM(F292:AJ292)</f>
        <v>0</v>
      </c>
      <c r="AL292" s="32"/>
      <c r="AM292" s="32"/>
      <c r="AN292" s="70"/>
      <c r="AO292" s="227"/>
      <c r="AP292" s="42">
        <f t="shared" si="199"/>
        <v>0</v>
      </c>
      <c r="AQ292" s="21" t="str">
        <f t="shared" si="187"/>
        <v>解体</v>
      </c>
      <c r="AR292" s="51">
        <f t="shared" si="185"/>
        <v>0</v>
      </c>
      <c r="AT292" s="246" t="s">
        <v>60</v>
      </c>
      <c r="AU292" s="60"/>
      <c r="AV292" s="60"/>
      <c r="AW292" s="60"/>
      <c r="AX292" s="60"/>
    </row>
    <row r="293" spans="1:56" ht="19.5" hidden="1" thickBot="1">
      <c r="A293" s="9">
        <v>1</v>
      </c>
      <c r="B293" s="379"/>
      <c r="C293" s="153" t="s">
        <v>22</v>
      </c>
      <c r="D293" s="153"/>
      <c r="E293" s="68"/>
      <c r="F293" s="260">
        <f t="shared" ref="F293:AJ293" si="205">E293+F289-F292</f>
        <v>0</v>
      </c>
      <c r="G293" s="260">
        <f t="shared" si="205"/>
        <v>0</v>
      </c>
      <c r="H293" s="260">
        <f t="shared" si="205"/>
        <v>0</v>
      </c>
      <c r="I293" s="260">
        <f t="shared" si="205"/>
        <v>0</v>
      </c>
      <c r="J293" s="260">
        <f t="shared" si="205"/>
        <v>0</v>
      </c>
      <c r="K293" s="330">
        <f t="shared" si="205"/>
        <v>0</v>
      </c>
      <c r="L293" s="330">
        <f t="shared" si="205"/>
        <v>0</v>
      </c>
      <c r="M293" s="330">
        <f t="shared" si="205"/>
        <v>0</v>
      </c>
      <c r="N293" s="330">
        <f t="shared" si="205"/>
        <v>0</v>
      </c>
      <c r="O293" s="330">
        <f t="shared" si="205"/>
        <v>0</v>
      </c>
      <c r="P293" s="260">
        <f t="shared" si="205"/>
        <v>0</v>
      </c>
      <c r="Q293" s="260">
        <f t="shared" si="205"/>
        <v>0</v>
      </c>
      <c r="R293" s="330">
        <f t="shared" si="205"/>
        <v>0</v>
      </c>
      <c r="S293" s="330">
        <f t="shared" si="205"/>
        <v>0</v>
      </c>
      <c r="T293" s="330">
        <f t="shared" si="205"/>
        <v>0</v>
      </c>
      <c r="U293" s="330">
        <f t="shared" si="205"/>
        <v>0</v>
      </c>
      <c r="V293" s="330">
        <f t="shared" si="205"/>
        <v>0</v>
      </c>
      <c r="W293" s="260">
        <f t="shared" si="205"/>
        <v>0</v>
      </c>
      <c r="X293" s="260">
        <f t="shared" si="205"/>
        <v>0</v>
      </c>
      <c r="Y293" s="330">
        <f t="shared" si="205"/>
        <v>0</v>
      </c>
      <c r="Z293" s="330">
        <f t="shared" si="205"/>
        <v>0</v>
      </c>
      <c r="AA293" s="330">
        <f t="shared" si="205"/>
        <v>0</v>
      </c>
      <c r="AB293" s="330">
        <f t="shared" si="205"/>
        <v>0</v>
      </c>
      <c r="AC293" s="330">
        <f t="shared" si="205"/>
        <v>0</v>
      </c>
      <c r="AD293" s="260">
        <f t="shared" si="205"/>
        <v>0</v>
      </c>
      <c r="AE293" s="260">
        <f t="shared" si="205"/>
        <v>0</v>
      </c>
      <c r="AF293" s="330">
        <f t="shared" si="205"/>
        <v>0</v>
      </c>
      <c r="AG293" s="330">
        <f t="shared" si="205"/>
        <v>0</v>
      </c>
      <c r="AH293" s="330">
        <f t="shared" si="205"/>
        <v>0</v>
      </c>
      <c r="AI293" s="330">
        <f t="shared" si="205"/>
        <v>0</v>
      </c>
      <c r="AJ293" s="330">
        <f t="shared" si="205"/>
        <v>0</v>
      </c>
      <c r="AK293" s="165"/>
      <c r="AL293" s="32"/>
      <c r="AM293" s="32"/>
      <c r="AN293" s="70"/>
      <c r="AO293" s="227"/>
      <c r="AP293" s="42">
        <f t="shared" si="199"/>
        <v>0</v>
      </c>
      <c r="AQ293" s="22" t="str">
        <f t="shared" si="187"/>
        <v>解体在庫</v>
      </c>
      <c r="AR293" s="52">
        <f t="shared" si="185"/>
        <v>0</v>
      </c>
      <c r="AT293" s="246" t="s">
        <v>60</v>
      </c>
      <c r="AU293" s="60"/>
      <c r="AV293" s="60"/>
      <c r="AW293" s="60"/>
      <c r="AX293" s="60"/>
    </row>
    <row r="294" spans="1:56" ht="19.5" hidden="1" thickBot="1">
      <c r="A294" s="9">
        <v>1</v>
      </c>
      <c r="B294" s="379"/>
      <c r="C294" s="270" t="s">
        <v>23</v>
      </c>
      <c r="D294" s="270"/>
      <c r="E294" s="215"/>
      <c r="F294" s="261">
        <f t="shared" ref="F294:AJ294" si="206">E294+F289-F290-F291</f>
        <v>0</v>
      </c>
      <c r="G294" s="261">
        <f t="shared" si="206"/>
        <v>0</v>
      </c>
      <c r="H294" s="261">
        <f t="shared" si="206"/>
        <v>0</v>
      </c>
      <c r="I294" s="261">
        <f t="shared" si="206"/>
        <v>0</v>
      </c>
      <c r="J294" s="261">
        <f t="shared" si="206"/>
        <v>0</v>
      </c>
      <c r="K294" s="344">
        <f t="shared" si="206"/>
        <v>0</v>
      </c>
      <c r="L294" s="344">
        <f t="shared" si="206"/>
        <v>0</v>
      </c>
      <c r="M294" s="344">
        <f t="shared" si="206"/>
        <v>0</v>
      </c>
      <c r="N294" s="344">
        <f t="shared" si="206"/>
        <v>0</v>
      </c>
      <c r="O294" s="344">
        <f t="shared" si="206"/>
        <v>0</v>
      </c>
      <c r="P294" s="261">
        <f t="shared" si="206"/>
        <v>0</v>
      </c>
      <c r="Q294" s="261">
        <f t="shared" si="206"/>
        <v>0</v>
      </c>
      <c r="R294" s="344">
        <f t="shared" si="206"/>
        <v>0</v>
      </c>
      <c r="S294" s="344">
        <f t="shared" si="206"/>
        <v>0</v>
      </c>
      <c r="T294" s="344">
        <f t="shared" si="206"/>
        <v>0</v>
      </c>
      <c r="U294" s="344">
        <f t="shared" si="206"/>
        <v>0</v>
      </c>
      <c r="V294" s="344">
        <f t="shared" si="206"/>
        <v>0</v>
      </c>
      <c r="W294" s="261">
        <f t="shared" si="206"/>
        <v>0</v>
      </c>
      <c r="X294" s="261">
        <f t="shared" si="206"/>
        <v>0</v>
      </c>
      <c r="Y294" s="344">
        <f t="shared" si="206"/>
        <v>0</v>
      </c>
      <c r="Z294" s="344">
        <f t="shared" si="206"/>
        <v>0</v>
      </c>
      <c r="AA294" s="344">
        <f t="shared" si="206"/>
        <v>0</v>
      </c>
      <c r="AB294" s="344">
        <f t="shared" si="206"/>
        <v>0</v>
      </c>
      <c r="AC294" s="344">
        <f t="shared" si="206"/>
        <v>0</v>
      </c>
      <c r="AD294" s="261">
        <f t="shared" si="206"/>
        <v>0</v>
      </c>
      <c r="AE294" s="261">
        <f t="shared" si="206"/>
        <v>0</v>
      </c>
      <c r="AF294" s="344">
        <f t="shared" si="206"/>
        <v>0</v>
      </c>
      <c r="AG294" s="344">
        <f t="shared" si="206"/>
        <v>0</v>
      </c>
      <c r="AH294" s="344">
        <f t="shared" si="206"/>
        <v>0</v>
      </c>
      <c r="AI294" s="344">
        <f t="shared" si="206"/>
        <v>0</v>
      </c>
      <c r="AJ294" s="344">
        <f t="shared" si="206"/>
        <v>0</v>
      </c>
      <c r="AK294" s="223">
        <f>AJ294</f>
        <v>0</v>
      </c>
      <c r="AL294" s="32"/>
      <c r="AM294" s="32"/>
      <c r="AN294" s="488">
        <f>AK294-AL290</f>
        <v>0</v>
      </c>
      <c r="AO294" s="227">
        <f>AJ294/50</f>
        <v>0</v>
      </c>
      <c r="AP294" s="53">
        <f t="shared" si="199"/>
        <v>0</v>
      </c>
      <c r="AQ294" s="24" t="str">
        <f t="shared" si="187"/>
        <v>完成品在庫</v>
      </c>
      <c r="AR294" s="54">
        <f t="shared" si="185"/>
        <v>0</v>
      </c>
      <c r="AT294" s="246" t="s">
        <v>60</v>
      </c>
      <c r="AU294" s="60"/>
      <c r="AV294" s="60"/>
      <c r="AW294" s="60"/>
      <c r="AX294" s="60"/>
      <c r="BD294" s="250">
        <f>MIN(F294:AJ294)</f>
        <v>0</v>
      </c>
    </row>
    <row r="295" spans="1:56" ht="19.5" hidden="1" thickBot="1">
      <c r="A295" s="9">
        <v>1</v>
      </c>
      <c r="B295" s="385"/>
      <c r="C295" s="101" t="s">
        <v>12</v>
      </c>
      <c r="D295" s="101"/>
      <c r="E295" s="88"/>
      <c r="F295" s="263"/>
      <c r="G295" s="263"/>
      <c r="H295" s="263"/>
      <c r="I295" s="263"/>
      <c r="J295" s="263"/>
      <c r="K295" s="185"/>
      <c r="L295" s="185"/>
      <c r="M295" s="185"/>
      <c r="N295" s="185"/>
      <c r="O295" s="185"/>
      <c r="P295" s="263"/>
      <c r="Q295" s="263"/>
      <c r="R295" s="185"/>
      <c r="S295" s="185"/>
      <c r="T295" s="185"/>
      <c r="U295" s="185"/>
      <c r="V295" s="185"/>
      <c r="W295" s="263"/>
      <c r="X295" s="263"/>
      <c r="Y295" s="185"/>
      <c r="Z295" s="185"/>
      <c r="AA295" s="185"/>
      <c r="AB295" s="185"/>
      <c r="AC295" s="185"/>
      <c r="AD295" s="263"/>
      <c r="AE295" s="263"/>
      <c r="AF295" s="185"/>
      <c r="AG295" s="185"/>
      <c r="AH295" s="185"/>
      <c r="AI295" s="185"/>
      <c r="AJ295" s="185"/>
      <c r="AK295" s="166">
        <f>SUM(E295:AJ295)</f>
        <v>0</v>
      </c>
      <c r="AL295" s="198">
        <f>ROUNDUP(AL302/0.92,0)</f>
        <v>0</v>
      </c>
      <c r="AM295" s="198">
        <f>ROUNDUP(AM302/0.92,0)</f>
        <v>0</v>
      </c>
      <c r="AN295" s="70"/>
      <c r="AO295" s="227"/>
      <c r="AP295" s="40">
        <f>B295</f>
        <v>0</v>
      </c>
      <c r="AQ295" s="29" t="str">
        <f t="shared" si="187"/>
        <v>素材納入計画</v>
      </c>
      <c r="AR295" s="41">
        <f t="shared" si="185"/>
        <v>0</v>
      </c>
      <c r="AT295" s="247" t="s">
        <v>59</v>
      </c>
      <c r="AU295" s="60"/>
      <c r="AV295" s="60"/>
      <c r="AW295" s="60"/>
      <c r="AX295" s="60"/>
    </row>
    <row r="296" spans="1:56" ht="19.5" hidden="1" customHeight="1">
      <c r="A296" s="9">
        <v>1</v>
      </c>
      <c r="B296" s="326"/>
      <c r="C296" s="145" t="s">
        <v>125</v>
      </c>
      <c r="D296" s="154"/>
      <c r="E296" s="35"/>
      <c r="F296" s="397">
        <f t="shared" ref="F296:AJ296" si="207">E296+F295-F297</f>
        <v>0</v>
      </c>
      <c r="G296" s="397">
        <f t="shared" si="207"/>
        <v>0</v>
      </c>
      <c r="H296" s="397">
        <f t="shared" si="207"/>
        <v>0</v>
      </c>
      <c r="I296" s="397">
        <f t="shared" si="207"/>
        <v>0</v>
      </c>
      <c r="J296" s="397">
        <f t="shared" si="207"/>
        <v>0</v>
      </c>
      <c r="K296" s="69">
        <f t="shared" si="207"/>
        <v>0</v>
      </c>
      <c r="L296" s="69">
        <f t="shared" si="207"/>
        <v>0</v>
      </c>
      <c r="M296" s="69">
        <f t="shared" si="207"/>
        <v>0</v>
      </c>
      <c r="N296" s="69">
        <f t="shared" si="207"/>
        <v>0</v>
      </c>
      <c r="O296" s="69">
        <f t="shared" si="207"/>
        <v>0</v>
      </c>
      <c r="P296" s="397">
        <f t="shared" si="207"/>
        <v>0</v>
      </c>
      <c r="Q296" s="397">
        <f t="shared" si="207"/>
        <v>0</v>
      </c>
      <c r="R296" s="69">
        <f t="shared" si="207"/>
        <v>0</v>
      </c>
      <c r="S296" s="69">
        <f t="shared" si="207"/>
        <v>0</v>
      </c>
      <c r="T296" s="69">
        <f t="shared" si="207"/>
        <v>0</v>
      </c>
      <c r="U296" s="69">
        <f t="shared" si="207"/>
        <v>0</v>
      </c>
      <c r="V296" s="69">
        <f t="shared" si="207"/>
        <v>0</v>
      </c>
      <c r="W296" s="397">
        <f t="shared" si="207"/>
        <v>0</v>
      </c>
      <c r="X296" s="397">
        <f t="shared" si="207"/>
        <v>0</v>
      </c>
      <c r="Y296" s="69">
        <f t="shared" si="207"/>
        <v>0</v>
      </c>
      <c r="Z296" s="69">
        <f t="shared" si="207"/>
        <v>0</v>
      </c>
      <c r="AA296" s="69">
        <f t="shared" si="207"/>
        <v>0</v>
      </c>
      <c r="AB296" s="69">
        <f t="shared" si="207"/>
        <v>0</v>
      </c>
      <c r="AC296" s="69">
        <f t="shared" si="207"/>
        <v>0</v>
      </c>
      <c r="AD296" s="397">
        <f t="shared" si="207"/>
        <v>0</v>
      </c>
      <c r="AE296" s="397">
        <f t="shared" si="207"/>
        <v>0</v>
      </c>
      <c r="AF296" s="69">
        <f t="shared" si="207"/>
        <v>0</v>
      </c>
      <c r="AG296" s="69">
        <f t="shared" si="207"/>
        <v>0</v>
      </c>
      <c r="AH296" s="69">
        <f t="shared" si="207"/>
        <v>0</v>
      </c>
      <c r="AI296" s="69">
        <f t="shared" si="207"/>
        <v>0</v>
      </c>
      <c r="AJ296" s="69">
        <f t="shared" si="207"/>
        <v>0</v>
      </c>
      <c r="AK296" s="171">
        <f>AJ296</f>
        <v>0</v>
      </c>
      <c r="AL296" s="32"/>
      <c r="AM296" s="32"/>
      <c r="AN296" s="70"/>
      <c r="AO296" s="227"/>
      <c r="AP296" s="42">
        <f t="shared" si="199"/>
        <v>0</v>
      </c>
      <c r="AQ296" s="14" t="str">
        <f t="shared" si="187"/>
        <v>素材在庫計画</v>
      </c>
      <c r="AR296" s="43">
        <f t="shared" si="185"/>
        <v>0</v>
      </c>
      <c r="AT296" s="246" t="s">
        <v>60</v>
      </c>
      <c r="AU296" s="60"/>
      <c r="AV296" s="60"/>
      <c r="AW296" s="60"/>
      <c r="AX296" s="60"/>
    </row>
    <row r="297" spans="1:56" ht="18.75" hidden="1" customHeight="1">
      <c r="A297" s="9">
        <v>1</v>
      </c>
      <c r="B297" s="326"/>
      <c r="C297" s="135" t="s">
        <v>14</v>
      </c>
      <c r="D297" s="135"/>
      <c r="E297" s="90"/>
      <c r="F297" s="255"/>
      <c r="G297" s="255"/>
      <c r="H297" s="255"/>
      <c r="I297" s="255"/>
      <c r="J297" s="255"/>
      <c r="K297" s="174"/>
      <c r="L297" s="174"/>
      <c r="M297" s="174"/>
      <c r="N297" s="174"/>
      <c r="O297" s="174"/>
      <c r="P297" s="255"/>
      <c r="Q297" s="255"/>
      <c r="R297" s="174"/>
      <c r="S297" s="174"/>
      <c r="T297" s="174"/>
      <c r="U297" s="174"/>
      <c r="V297" s="174"/>
      <c r="W297" s="255"/>
      <c r="X297" s="255"/>
      <c r="Y297" s="174"/>
      <c r="Z297" s="174"/>
      <c r="AA297" s="174"/>
      <c r="AB297" s="174"/>
      <c r="AC297" s="174"/>
      <c r="AD297" s="255"/>
      <c r="AE297" s="255"/>
      <c r="AF297" s="174"/>
      <c r="AG297" s="174"/>
      <c r="AH297" s="174"/>
      <c r="AI297" s="174"/>
      <c r="AJ297" s="174"/>
      <c r="AK297" s="167">
        <f>SUM(E297:AJ297)</f>
        <v>0</v>
      </c>
      <c r="AL297" s="123"/>
      <c r="AM297" s="123"/>
      <c r="AN297" s="70"/>
      <c r="AO297" s="227"/>
      <c r="AP297" s="42">
        <f t="shared" si="199"/>
        <v>0</v>
      </c>
      <c r="AQ297" s="16" t="str">
        <f t="shared" si="187"/>
        <v>圧検加工計画</v>
      </c>
      <c r="AR297" s="44">
        <f t="shared" si="185"/>
        <v>0</v>
      </c>
      <c r="AT297" s="248" t="s">
        <v>61</v>
      </c>
      <c r="AU297" s="60"/>
      <c r="AV297" s="60"/>
      <c r="AW297" s="60"/>
      <c r="AX297" s="60"/>
    </row>
    <row r="298" spans="1:56" ht="18.75" hidden="1" customHeight="1">
      <c r="A298" s="9">
        <v>0</v>
      </c>
      <c r="B298" s="378"/>
      <c r="C298" s="146" t="s">
        <v>15</v>
      </c>
      <c r="D298" s="147">
        <v>0.08</v>
      </c>
      <c r="E298" s="80"/>
      <c r="F298" s="257">
        <f t="shared" ref="F298:AJ298" si="208">ROUND(F297*$D298,0)</f>
        <v>0</v>
      </c>
      <c r="G298" s="257">
        <f t="shared" si="208"/>
        <v>0</v>
      </c>
      <c r="H298" s="257">
        <f t="shared" si="208"/>
        <v>0</v>
      </c>
      <c r="I298" s="257">
        <f t="shared" si="208"/>
        <v>0</v>
      </c>
      <c r="J298" s="257">
        <f t="shared" si="208"/>
        <v>0</v>
      </c>
      <c r="K298" s="337">
        <f t="shared" si="208"/>
        <v>0</v>
      </c>
      <c r="L298" s="337">
        <f t="shared" si="208"/>
        <v>0</v>
      </c>
      <c r="M298" s="337">
        <f t="shared" si="208"/>
        <v>0</v>
      </c>
      <c r="N298" s="337">
        <f t="shared" si="208"/>
        <v>0</v>
      </c>
      <c r="O298" s="337">
        <f t="shared" si="208"/>
        <v>0</v>
      </c>
      <c r="P298" s="257">
        <f t="shared" si="208"/>
        <v>0</v>
      </c>
      <c r="Q298" s="257">
        <f t="shared" si="208"/>
        <v>0</v>
      </c>
      <c r="R298" s="337">
        <f t="shared" si="208"/>
        <v>0</v>
      </c>
      <c r="S298" s="337">
        <f t="shared" si="208"/>
        <v>0</v>
      </c>
      <c r="T298" s="337">
        <f t="shared" si="208"/>
        <v>0</v>
      </c>
      <c r="U298" s="337">
        <f t="shared" si="208"/>
        <v>0</v>
      </c>
      <c r="V298" s="337">
        <f t="shared" si="208"/>
        <v>0</v>
      </c>
      <c r="W298" s="257">
        <f t="shared" si="208"/>
        <v>0</v>
      </c>
      <c r="X298" s="257">
        <f t="shared" si="208"/>
        <v>0</v>
      </c>
      <c r="Y298" s="337">
        <f t="shared" si="208"/>
        <v>0</v>
      </c>
      <c r="Z298" s="337">
        <f t="shared" si="208"/>
        <v>0</v>
      </c>
      <c r="AA298" s="337">
        <f t="shared" si="208"/>
        <v>0</v>
      </c>
      <c r="AB298" s="337">
        <f t="shared" si="208"/>
        <v>0</v>
      </c>
      <c r="AC298" s="337">
        <f t="shared" si="208"/>
        <v>0</v>
      </c>
      <c r="AD298" s="257">
        <f t="shared" si="208"/>
        <v>0</v>
      </c>
      <c r="AE298" s="257">
        <f t="shared" si="208"/>
        <v>0</v>
      </c>
      <c r="AF298" s="337">
        <f t="shared" si="208"/>
        <v>0</v>
      </c>
      <c r="AG298" s="337">
        <f t="shared" si="208"/>
        <v>0</v>
      </c>
      <c r="AH298" s="337">
        <f t="shared" si="208"/>
        <v>0</v>
      </c>
      <c r="AI298" s="337">
        <f t="shared" si="208"/>
        <v>0</v>
      </c>
      <c r="AJ298" s="337">
        <f t="shared" si="208"/>
        <v>0</v>
      </c>
      <c r="AK298" s="128">
        <f>SUM(F298:AJ298)</f>
        <v>0</v>
      </c>
      <c r="AL298" s="32"/>
      <c r="AM298" s="32"/>
      <c r="AN298" s="70"/>
      <c r="AO298" s="227">
        <v>350</v>
      </c>
      <c r="AP298" s="42">
        <f t="shared" si="199"/>
        <v>0</v>
      </c>
      <c r="AQ298" s="17" t="str">
        <f t="shared" si="187"/>
        <v>一次漏れ数</v>
      </c>
      <c r="AR298" s="45">
        <f t="shared" si="185"/>
        <v>0</v>
      </c>
      <c r="AT298" s="246" t="s">
        <v>60</v>
      </c>
      <c r="AU298" s="60"/>
      <c r="AV298" s="60"/>
      <c r="AW298" s="60"/>
      <c r="AX298" s="60"/>
    </row>
    <row r="299" spans="1:56" ht="18.75" hidden="1" customHeight="1">
      <c r="A299" s="9">
        <v>0</v>
      </c>
      <c r="B299" s="378"/>
      <c r="C299" s="148" t="s">
        <v>16</v>
      </c>
      <c r="D299" s="149"/>
      <c r="E299" s="66"/>
      <c r="F299" s="255">
        <f t="shared" ref="F299:AJ299" si="209">E299+F298-F300</f>
        <v>0</v>
      </c>
      <c r="G299" s="255">
        <f t="shared" si="209"/>
        <v>0</v>
      </c>
      <c r="H299" s="255">
        <f t="shared" si="209"/>
        <v>0</v>
      </c>
      <c r="I299" s="255">
        <f t="shared" si="209"/>
        <v>0</v>
      </c>
      <c r="J299" s="255">
        <f t="shared" si="209"/>
        <v>0</v>
      </c>
      <c r="K299" s="339">
        <f t="shared" si="209"/>
        <v>0</v>
      </c>
      <c r="L299" s="339">
        <f t="shared" si="209"/>
        <v>0</v>
      </c>
      <c r="M299" s="339">
        <f t="shared" si="209"/>
        <v>0</v>
      </c>
      <c r="N299" s="339">
        <f t="shared" si="209"/>
        <v>0</v>
      </c>
      <c r="O299" s="339">
        <f t="shared" si="209"/>
        <v>0</v>
      </c>
      <c r="P299" s="255">
        <f t="shared" si="209"/>
        <v>0</v>
      </c>
      <c r="Q299" s="255">
        <f t="shared" si="209"/>
        <v>0</v>
      </c>
      <c r="R299" s="339">
        <f t="shared" si="209"/>
        <v>0</v>
      </c>
      <c r="S299" s="339">
        <f t="shared" si="209"/>
        <v>0</v>
      </c>
      <c r="T299" s="339">
        <f t="shared" si="209"/>
        <v>0</v>
      </c>
      <c r="U299" s="339">
        <f t="shared" si="209"/>
        <v>0</v>
      </c>
      <c r="V299" s="339">
        <f t="shared" si="209"/>
        <v>0</v>
      </c>
      <c r="W299" s="255">
        <f t="shared" si="209"/>
        <v>0</v>
      </c>
      <c r="X299" s="255">
        <f t="shared" si="209"/>
        <v>0</v>
      </c>
      <c r="Y299" s="339">
        <f t="shared" si="209"/>
        <v>0</v>
      </c>
      <c r="Z299" s="339">
        <f t="shared" si="209"/>
        <v>0</v>
      </c>
      <c r="AA299" s="339">
        <f t="shared" si="209"/>
        <v>0</v>
      </c>
      <c r="AB299" s="339">
        <f t="shared" si="209"/>
        <v>0</v>
      </c>
      <c r="AC299" s="339">
        <f t="shared" si="209"/>
        <v>0</v>
      </c>
      <c r="AD299" s="255">
        <f t="shared" si="209"/>
        <v>0</v>
      </c>
      <c r="AE299" s="255">
        <f t="shared" si="209"/>
        <v>0</v>
      </c>
      <c r="AF299" s="339">
        <f t="shared" si="209"/>
        <v>0</v>
      </c>
      <c r="AG299" s="339">
        <f t="shared" si="209"/>
        <v>0</v>
      </c>
      <c r="AH299" s="339">
        <f t="shared" si="209"/>
        <v>0</v>
      </c>
      <c r="AI299" s="339">
        <f t="shared" si="209"/>
        <v>0</v>
      </c>
      <c r="AJ299" s="339">
        <f t="shared" si="209"/>
        <v>0</v>
      </c>
      <c r="AK299" s="129">
        <f>AJ299</f>
        <v>0</v>
      </c>
      <c r="AL299" s="32"/>
      <c r="AM299" s="32"/>
      <c r="AN299" s="70"/>
      <c r="AO299" s="227">
        <v>350</v>
      </c>
      <c r="AP299" s="42">
        <f t="shared" si="199"/>
        <v>0</v>
      </c>
      <c r="AQ299" s="18" t="str">
        <f t="shared" si="187"/>
        <v>一次漏れ在庫</v>
      </c>
      <c r="AR299" s="46">
        <f t="shared" si="185"/>
        <v>0</v>
      </c>
      <c r="AT299" s="246" t="s">
        <v>60</v>
      </c>
      <c r="AU299" s="60"/>
      <c r="AV299" s="60"/>
      <c r="AW299" s="60"/>
      <c r="AX299" s="60"/>
    </row>
    <row r="300" spans="1:56" ht="18.75" hidden="1" customHeight="1">
      <c r="A300" s="9">
        <v>0</v>
      </c>
      <c r="B300" s="378"/>
      <c r="C300" s="148" t="s">
        <v>17</v>
      </c>
      <c r="D300" s="149"/>
      <c r="E300" s="80"/>
      <c r="F300" s="255"/>
      <c r="G300" s="255"/>
      <c r="H300" s="255"/>
      <c r="I300" s="255"/>
      <c r="J300" s="255"/>
      <c r="K300" s="339"/>
      <c r="L300" s="339"/>
      <c r="M300" s="339"/>
      <c r="N300" s="339"/>
      <c r="O300" s="339"/>
      <c r="P300" s="255"/>
      <c r="Q300" s="255"/>
      <c r="R300" s="339"/>
      <c r="S300" s="339"/>
      <c r="T300" s="339"/>
      <c r="U300" s="339"/>
      <c r="V300" s="339"/>
      <c r="W300" s="255"/>
      <c r="X300" s="255"/>
      <c r="Y300" s="339"/>
      <c r="Z300" s="339"/>
      <c r="AA300" s="339"/>
      <c r="AB300" s="339"/>
      <c r="AC300" s="339"/>
      <c r="AD300" s="255"/>
      <c r="AE300" s="255"/>
      <c r="AF300" s="339"/>
      <c r="AG300" s="339"/>
      <c r="AH300" s="339"/>
      <c r="AI300" s="339"/>
      <c r="AJ300" s="339"/>
      <c r="AK300" s="129">
        <f>SUM(F300:AJ300)</f>
        <v>0</v>
      </c>
      <c r="AL300" s="32"/>
      <c r="AM300" s="32"/>
      <c r="AN300" s="70"/>
      <c r="AO300" s="227">
        <v>0</v>
      </c>
      <c r="AP300" s="42">
        <f t="shared" si="199"/>
        <v>0</v>
      </c>
      <c r="AQ300" s="18" t="str">
        <f t="shared" si="187"/>
        <v>二次圧検計画</v>
      </c>
      <c r="AR300" s="46">
        <f t="shared" si="185"/>
        <v>0</v>
      </c>
      <c r="AT300" s="246" t="s">
        <v>60</v>
      </c>
      <c r="AU300" s="60"/>
      <c r="AV300" s="60"/>
      <c r="AW300" s="60"/>
      <c r="AX300" s="60"/>
    </row>
    <row r="301" spans="1:56" ht="18.75" hidden="1" customHeight="1">
      <c r="A301" s="9">
        <v>0</v>
      </c>
      <c r="B301" s="378"/>
      <c r="C301" s="150" t="s">
        <v>18</v>
      </c>
      <c r="D301" s="151">
        <v>0.5</v>
      </c>
      <c r="E301" s="81"/>
      <c r="F301" s="258">
        <f t="shared" ref="F301:AJ301" si="210">ROUND(F300*$D301,0)</f>
        <v>0</v>
      </c>
      <c r="G301" s="258">
        <f t="shared" si="210"/>
        <v>0</v>
      </c>
      <c r="H301" s="258">
        <f t="shared" si="210"/>
        <v>0</v>
      </c>
      <c r="I301" s="258">
        <f t="shared" si="210"/>
        <v>0</v>
      </c>
      <c r="J301" s="258">
        <f t="shared" si="210"/>
        <v>0</v>
      </c>
      <c r="K301" s="341">
        <f t="shared" si="210"/>
        <v>0</v>
      </c>
      <c r="L301" s="341">
        <f t="shared" si="210"/>
        <v>0</v>
      </c>
      <c r="M301" s="341">
        <f t="shared" si="210"/>
        <v>0</v>
      </c>
      <c r="N301" s="341">
        <f t="shared" si="210"/>
        <v>0</v>
      </c>
      <c r="O301" s="341">
        <f t="shared" si="210"/>
        <v>0</v>
      </c>
      <c r="P301" s="258">
        <f t="shared" si="210"/>
        <v>0</v>
      </c>
      <c r="Q301" s="258">
        <f t="shared" si="210"/>
        <v>0</v>
      </c>
      <c r="R301" s="341">
        <f t="shared" si="210"/>
        <v>0</v>
      </c>
      <c r="S301" s="341">
        <f t="shared" si="210"/>
        <v>0</v>
      </c>
      <c r="T301" s="341">
        <f t="shared" si="210"/>
        <v>0</v>
      </c>
      <c r="U301" s="341">
        <f t="shared" si="210"/>
        <v>0</v>
      </c>
      <c r="V301" s="341">
        <f t="shared" si="210"/>
        <v>0</v>
      </c>
      <c r="W301" s="258">
        <f t="shared" si="210"/>
        <v>0</v>
      </c>
      <c r="X301" s="258">
        <f t="shared" si="210"/>
        <v>0</v>
      </c>
      <c r="Y301" s="341">
        <f t="shared" si="210"/>
        <v>0</v>
      </c>
      <c r="Z301" s="341">
        <f t="shared" si="210"/>
        <v>0</v>
      </c>
      <c r="AA301" s="341">
        <f t="shared" si="210"/>
        <v>0</v>
      </c>
      <c r="AB301" s="341">
        <f t="shared" si="210"/>
        <v>0</v>
      </c>
      <c r="AC301" s="341">
        <f t="shared" si="210"/>
        <v>0</v>
      </c>
      <c r="AD301" s="258">
        <f t="shared" si="210"/>
        <v>0</v>
      </c>
      <c r="AE301" s="258">
        <f t="shared" si="210"/>
        <v>0</v>
      </c>
      <c r="AF301" s="341">
        <f t="shared" si="210"/>
        <v>0</v>
      </c>
      <c r="AG301" s="341">
        <f t="shared" si="210"/>
        <v>0</v>
      </c>
      <c r="AH301" s="341">
        <f t="shared" si="210"/>
        <v>0</v>
      </c>
      <c r="AI301" s="341">
        <f t="shared" si="210"/>
        <v>0</v>
      </c>
      <c r="AJ301" s="341">
        <f t="shared" si="210"/>
        <v>0</v>
      </c>
      <c r="AK301" s="130">
        <f>SUM(F301:AJ301)</f>
        <v>0</v>
      </c>
      <c r="AL301" s="32"/>
      <c r="AM301" s="32"/>
      <c r="AN301" s="70"/>
      <c r="AO301" s="227">
        <v>0</v>
      </c>
      <c r="AP301" s="42">
        <f t="shared" si="199"/>
        <v>0</v>
      </c>
      <c r="AQ301" s="14" t="str">
        <f t="shared" si="187"/>
        <v>二次漏れ数（廃却）</v>
      </c>
      <c r="AR301" s="47">
        <f t="shared" si="185"/>
        <v>0</v>
      </c>
      <c r="AT301" s="246" t="s">
        <v>60</v>
      </c>
      <c r="AU301" s="60"/>
      <c r="AV301" s="60"/>
      <c r="AW301" s="60"/>
      <c r="AX301" s="60"/>
    </row>
    <row r="302" spans="1:56" ht="18.75" hidden="1" customHeight="1">
      <c r="A302" s="9">
        <v>1</v>
      </c>
      <c r="B302" s="327"/>
      <c r="C302" s="135" t="s">
        <v>19</v>
      </c>
      <c r="D302" s="136">
        <f>1-D298</f>
        <v>0.92</v>
      </c>
      <c r="E302" s="90"/>
      <c r="F302" s="255">
        <f t="shared" ref="F302:AJ302" si="211">(F297-F298)+(F300-F301)</f>
        <v>0</v>
      </c>
      <c r="G302" s="255">
        <f t="shared" si="211"/>
        <v>0</v>
      </c>
      <c r="H302" s="255">
        <f t="shared" si="211"/>
        <v>0</v>
      </c>
      <c r="I302" s="255">
        <f t="shared" si="211"/>
        <v>0</v>
      </c>
      <c r="J302" s="255">
        <f t="shared" si="211"/>
        <v>0</v>
      </c>
      <c r="K302" s="174">
        <f t="shared" si="211"/>
        <v>0</v>
      </c>
      <c r="L302" s="174">
        <f t="shared" si="211"/>
        <v>0</v>
      </c>
      <c r="M302" s="174">
        <f t="shared" si="211"/>
        <v>0</v>
      </c>
      <c r="N302" s="174">
        <f t="shared" si="211"/>
        <v>0</v>
      </c>
      <c r="O302" s="174">
        <f t="shared" si="211"/>
        <v>0</v>
      </c>
      <c r="P302" s="255">
        <f t="shared" si="211"/>
        <v>0</v>
      </c>
      <c r="Q302" s="255">
        <f t="shared" si="211"/>
        <v>0</v>
      </c>
      <c r="R302" s="174">
        <f t="shared" si="211"/>
        <v>0</v>
      </c>
      <c r="S302" s="174">
        <f t="shared" si="211"/>
        <v>0</v>
      </c>
      <c r="T302" s="174">
        <f t="shared" si="211"/>
        <v>0</v>
      </c>
      <c r="U302" s="174">
        <f t="shared" si="211"/>
        <v>0</v>
      </c>
      <c r="V302" s="174">
        <f t="shared" si="211"/>
        <v>0</v>
      </c>
      <c r="W302" s="255">
        <f t="shared" si="211"/>
        <v>0</v>
      </c>
      <c r="X302" s="255">
        <f t="shared" si="211"/>
        <v>0</v>
      </c>
      <c r="Y302" s="174">
        <f t="shared" si="211"/>
        <v>0</v>
      </c>
      <c r="Z302" s="174">
        <f t="shared" si="211"/>
        <v>0</v>
      </c>
      <c r="AA302" s="174">
        <f t="shared" si="211"/>
        <v>0</v>
      </c>
      <c r="AB302" s="174">
        <f t="shared" si="211"/>
        <v>0</v>
      </c>
      <c r="AC302" s="174">
        <f t="shared" si="211"/>
        <v>0</v>
      </c>
      <c r="AD302" s="255">
        <f t="shared" si="211"/>
        <v>0</v>
      </c>
      <c r="AE302" s="255">
        <f t="shared" si="211"/>
        <v>0</v>
      </c>
      <c r="AF302" s="174">
        <f t="shared" si="211"/>
        <v>0</v>
      </c>
      <c r="AG302" s="174">
        <f t="shared" si="211"/>
        <v>0</v>
      </c>
      <c r="AH302" s="174">
        <f t="shared" si="211"/>
        <v>0</v>
      </c>
      <c r="AI302" s="174">
        <f t="shared" si="211"/>
        <v>0</v>
      </c>
      <c r="AJ302" s="174">
        <f t="shared" si="211"/>
        <v>0</v>
      </c>
      <c r="AK302" s="167">
        <f>SUM(E302:AJ302)</f>
        <v>0</v>
      </c>
      <c r="AL302" s="82">
        <f>ROUNDUP(AY302*1.1,0)</f>
        <v>0</v>
      </c>
      <c r="AM302" s="82">
        <f>ROUNDUP(AZ302*1.1,0)</f>
        <v>0</v>
      </c>
      <c r="AN302" s="70"/>
      <c r="AO302" s="227"/>
      <c r="AP302" s="42">
        <f t="shared" si="199"/>
        <v>0</v>
      </c>
      <c r="AQ302" s="11" t="str">
        <f t="shared" si="187"/>
        <v>Ｌ３加工計画</v>
      </c>
      <c r="AR302" s="48">
        <f t="shared" si="185"/>
        <v>0</v>
      </c>
      <c r="AT302" s="248" t="s">
        <v>61</v>
      </c>
      <c r="AU302" s="60"/>
      <c r="AV302" s="60"/>
      <c r="AW302" s="60"/>
      <c r="AX302" s="60"/>
      <c r="AY302" s="12">
        <f>AY376</f>
        <v>0</v>
      </c>
      <c r="AZ302" s="12">
        <f>AZ376</f>
        <v>0</v>
      </c>
    </row>
    <row r="303" spans="1:56" ht="18.75" hidden="1" customHeight="1">
      <c r="A303" s="9">
        <v>1</v>
      </c>
      <c r="B303" s="325"/>
      <c r="C303" s="109" t="s">
        <v>48</v>
      </c>
      <c r="D303" s="109"/>
      <c r="E303" s="77"/>
      <c r="F303" s="257"/>
      <c r="G303" s="257"/>
      <c r="H303" s="257"/>
      <c r="I303" s="257"/>
      <c r="J303" s="257"/>
      <c r="K303" s="178"/>
      <c r="L303" s="178"/>
      <c r="M303" s="178"/>
      <c r="N303" s="178"/>
      <c r="O303" s="178"/>
      <c r="P303" s="257"/>
      <c r="Q303" s="257"/>
      <c r="R303" s="178"/>
      <c r="S303" s="178"/>
      <c r="T303" s="178"/>
      <c r="U303" s="178"/>
      <c r="V303" s="178"/>
      <c r="W303" s="257"/>
      <c r="X303" s="257"/>
      <c r="Y303" s="178"/>
      <c r="Z303" s="178"/>
      <c r="AA303" s="178"/>
      <c r="AB303" s="178"/>
      <c r="AC303" s="178"/>
      <c r="AD303" s="257"/>
      <c r="AE303" s="257"/>
      <c r="AF303" s="178"/>
      <c r="AG303" s="178"/>
      <c r="AH303" s="178"/>
      <c r="AI303" s="178"/>
      <c r="AJ303" s="178"/>
      <c r="AK303" s="168">
        <f>SUM(F303:AJ303)</f>
        <v>0</v>
      </c>
      <c r="AL303" s="112"/>
      <c r="AM303" s="112"/>
      <c r="AN303" s="70"/>
      <c r="AO303" s="227"/>
      <c r="AP303" s="42">
        <f t="shared" si="199"/>
        <v>0</v>
      </c>
      <c r="AQ303" s="19" t="str">
        <f t="shared" si="187"/>
        <v>組立計画</v>
      </c>
      <c r="AR303" s="49">
        <f t="shared" si="185"/>
        <v>0</v>
      </c>
      <c r="AT303" s="63" t="s">
        <v>62</v>
      </c>
      <c r="AU303" s="60"/>
      <c r="AV303" s="60"/>
      <c r="AW303" s="60"/>
      <c r="AX303" s="60"/>
    </row>
    <row r="304" spans="1:56" ht="18.75" hidden="1" customHeight="1">
      <c r="A304" s="9">
        <v>1</v>
      </c>
      <c r="B304" s="325"/>
      <c r="C304" s="111" t="s">
        <v>66</v>
      </c>
      <c r="D304" s="111"/>
      <c r="E304" s="74"/>
      <c r="F304" s="267"/>
      <c r="G304" s="267"/>
      <c r="H304" s="267"/>
      <c r="I304" s="267"/>
      <c r="J304" s="267"/>
      <c r="K304" s="189"/>
      <c r="L304" s="189"/>
      <c r="M304" s="189"/>
      <c r="N304" s="189"/>
      <c r="O304" s="189"/>
      <c r="P304" s="267"/>
      <c r="Q304" s="267"/>
      <c r="R304" s="189"/>
      <c r="S304" s="189"/>
      <c r="T304" s="189"/>
      <c r="U304" s="189"/>
      <c r="V304" s="189"/>
      <c r="W304" s="267"/>
      <c r="X304" s="267"/>
      <c r="Y304" s="189"/>
      <c r="Z304" s="189"/>
      <c r="AA304" s="189"/>
      <c r="AB304" s="189"/>
      <c r="AC304" s="189"/>
      <c r="AD304" s="267"/>
      <c r="AE304" s="267"/>
      <c r="AF304" s="189"/>
      <c r="AG304" s="189"/>
      <c r="AH304" s="189"/>
      <c r="AI304" s="189"/>
      <c r="AJ304" s="189"/>
      <c r="AK304" s="163">
        <f>SUM(F304:AJ304)</f>
        <v>0</v>
      </c>
      <c r="AL304" s="75"/>
      <c r="AM304" s="75"/>
      <c r="AN304" s="70"/>
      <c r="AO304" s="227"/>
      <c r="AP304" s="42">
        <f t="shared" si="199"/>
        <v>0</v>
      </c>
      <c r="AQ304" s="20" t="str">
        <f t="shared" si="187"/>
        <v>ＳＰ</v>
      </c>
      <c r="AR304" s="50">
        <f t="shared" si="185"/>
        <v>0</v>
      </c>
      <c r="AT304" s="63" t="s">
        <v>62</v>
      </c>
      <c r="AU304" s="60"/>
      <c r="AV304" s="60"/>
      <c r="AW304" s="60"/>
      <c r="AX304" s="60"/>
    </row>
    <row r="305" spans="1:56" ht="18.75" hidden="1" customHeight="1">
      <c r="A305" s="9">
        <v>1</v>
      </c>
      <c r="B305" s="326"/>
      <c r="C305" s="152" t="s">
        <v>21</v>
      </c>
      <c r="D305" s="152"/>
      <c r="E305" s="67"/>
      <c r="F305" s="259">
        <f t="shared" ref="F305:AJ305" si="212">SUBTOTAL(9,L303:L304)</f>
        <v>0</v>
      </c>
      <c r="G305" s="259">
        <f t="shared" si="212"/>
        <v>0</v>
      </c>
      <c r="H305" s="259">
        <f t="shared" si="212"/>
        <v>0</v>
      </c>
      <c r="I305" s="259">
        <f t="shared" si="212"/>
        <v>0</v>
      </c>
      <c r="J305" s="259">
        <f t="shared" si="212"/>
        <v>0</v>
      </c>
      <c r="K305" s="329">
        <f t="shared" si="212"/>
        <v>0</v>
      </c>
      <c r="L305" s="329">
        <f t="shared" si="212"/>
        <v>0</v>
      </c>
      <c r="M305" s="329">
        <f t="shared" si="212"/>
        <v>0</v>
      </c>
      <c r="N305" s="329">
        <f t="shared" si="212"/>
        <v>0</v>
      </c>
      <c r="O305" s="329">
        <f t="shared" si="212"/>
        <v>0</v>
      </c>
      <c r="P305" s="259">
        <f t="shared" si="212"/>
        <v>0</v>
      </c>
      <c r="Q305" s="259">
        <f t="shared" si="212"/>
        <v>0</v>
      </c>
      <c r="R305" s="329">
        <f t="shared" si="212"/>
        <v>0</v>
      </c>
      <c r="S305" s="329">
        <f t="shared" si="212"/>
        <v>0</v>
      </c>
      <c r="T305" s="329">
        <f t="shared" si="212"/>
        <v>0</v>
      </c>
      <c r="U305" s="329">
        <f t="shared" si="212"/>
        <v>0</v>
      </c>
      <c r="V305" s="329">
        <f t="shared" si="212"/>
        <v>0</v>
      </c>
      <c r="W305" s="259">
        <f t="shared" si="212"/>
        <v>0</v>
      </c>
      <c r="X305" s="259">
        <f t="shared" si="212"/>
        <v>0</v>
      </c>
      <c r="Y305" s="329">
        <f t="shared" si="212"/>
        <v>0</v>
      </c>
      <c r="Z305" s="329">
        <f t="shared" si="212"/>
        <v>0</v>
      </c>
      <c r="AA305" s="329">
        <f t="shared" si="212"/>
        <v>0</v>
      </c>
      <c r="AB305" s="329">
        <f t="shared" si="212"/>
        <v>0</v>
      </c>
      <c r="AC305" s="329">
        <f t="shared" si="212"/>
        <v>0</v>
      </c>
      <c r="AD305" s="259">
        <f t="shared" si="212"/>
        <v>0</v>
      </c>
      <c r="AE305" s="259">
        <f t="shared" si="212"/>
        <v>0</v>
      </c>
      <c r="AF305" s="329">
        <f t="shared" si="212"/>
        <v>0</v>
      </c>
      <c r="AG305" s="329">
        <f t="shared" si="212"/>
        <v>0</v>
      </c>
      <c r="AH305" s="329">
        <f t="shared" si="212"/>
        <v>0</v>
      </c>
      <c r="AI305" s="329">
        <f t="shared" si="212"/>
        <v>0</v>
      </c>
      <c r="AJ305" s="329">
        <f t="shared" si="212"/>
        <v>0</v>
      </c>
      <c r="AK305" s="164">
        <f>SUM(F305:AJ305)</f>
        <v>0</v>
      </c>
      <c r="AL305" s="32"/>
      <c r="AM305" s="32"/>
      <c r="AN305" s="70"/>
      <c r="AO305" s="227"/>
      <c r="AP305" s="42">
        <f t="shared" si="199"/>
        <v>0</v>
      </c>
      <c r="AQ305" s="21" t="str">
        <f t="shared" si="187"/>
        <v>解体</v>
      </c>
      <c r="AR305" s="51">
        <f t="shared" si="185"/>
        <v>0</v>
      </c>
      <c r="AT305" s="246" t="s">
        <v>60</v>
      </c>
      <c r="AU305" s="60"/>
      <c r="AV305" s="60"/>
      <c r="AW305" s="60"/>
      <c r="AX305" s="60"/>
    </row>
    <row r="306" spans="1:56" ht="18.75" hidden="1" customHeight="1">
      <c r="A306" s="9">
        <v>1</v>
      </c>
      <c r="B306" s="379"/>
      <c r="C306" s="153" t="s">
        <v>22</v>
      </c>
      <c r="D306" s="153"/>
      <c r="E306" s="68"/>
      <c r="F306" s="260">
        <f t="shared" ref="F306:AJ306" si="213">E306+F302-F305</f>
        <v>0</v>
      </c>
      <c r="G306" s="260">
        <f t="shared" si="213"/>
        <v>0</v>
      </c>
      <c r="H306" s="260">
        <f t="shared" si="213"/>
        <v>0</v>
      </c>
      <c r="I306" s="260">
        <f t="shared" si="213"/>
        <v>0</v>
      </c>
      <c r="J306" s="260">
        <f t="shared" si="213"/>
        <v>0</v>
      </c>
      <c r="K306" s="330">
        <f t="shared" si="213"/>
        <v>0</v>
      </c>
      <c r="L306" s="330">
        <f t="shared" si="213"/>
        <v>0</v>
      </c>
      <c r="M306" s="330">
        <f t="shared" si="213"/>
        <v>0</v>
      </c>
      <c r="N306" s="330">
        <f t="shared" si="213"/>
        <v>0</v>
      </c>
      <c r="O306" s="330">
        <f t="shared" si="213"/>
        <v>0</v>
      </c>
      <c r="P306" s="260">
        <f t="shared" si="213"/>
        <v>0</v>
      </c>
      <c r="Q306" s="260">
        <f t="shared" si="213"/>
        <v>0</v>
      </c>
      <c r="R306" s="330">
        <f t="shared" si="213"/>
        <v>0</v>
      </c>
      <c r="S306" s="330">
        <f t="shared" si="213"/>
        <v>0</v>
      </c>
      <c r="T306" s="330">
        <f t="shared" si="213"/>
        <v>0</v>
      </c>
      <c r="U306" s="330">
        <f t="shared" si="213"/>
        <v>0</v>
      </c>
      <c r="V306" s="330">
        <f t="shared" si="213"/>
        <v>0</v>
      </c>
      <c r="W306" s="260">
        <f t="shared" si="213"/>
        <v>0</v>
      </c>
      <c r="X306" s="260">
        <f t="shared" si="213"/>
        <v>0</v>
      </c>
      <c r="Y306" s="330">
        <f t="shared" si="213"/>
        <v>0</v>
      </c>
      <c r="Z306" s="330">
        <f t="shared" si="213"/>
        <v>0</v>
      </c>
      <c r="AA306" s="330">
        <f t="shared" si="213"/>
        <v>0</v>
      </c>
      <c r="AB306" s="330">
        <f t="shared" si="213"/>
        <v>0</v>
      </c>
      <c r="AC306" s="330">
        <f t="shared" si="213"/>
        <v>0</v>
      </c>
      <c r="AD306" s="260">
        <f t="shared" si="213"/>
        <v>0</v>
      </c>
      <c r="AE306" s="260">
        <f t="shared" si="213"/>
        <v>0</v>
      </c>
      <c r="AF306" s="330">
        <f t="shared" si="213"/>
        <v>0</v>
      </c>
      <c r="AG306" s="330">
        <f t="shared" si="213"/>
        <v>0</v>
      </c>
      <c r="AH306" s="330">
        <f t="shared" si="213"/>
        <v>0</v>
      </c>
      <c r="AI306" s="330">
        <f t="shared" si="213"/>
        <v>0</v>
      </c>
      <c r="AJ306" s="330">
        <f t="shared" si="213"/>
        <v>0</v>
      </c>
      <c r="AK306" s="165"/>
      <c r="AL306" s="32"/>
      <c r="AM306" s="32"/>
      <c r="AN306" s="70"/>
      <c r="AO306" s="227"/>
      <c r="AP306" s="42">
        <f t="shared" si="199"/>
        <v>0</v>
      </c>
      <c r="AQ306" s="22" t="str">
        <f t="shared" si="187"/>
        <v>解体在庫</v>
      </c>
      <c r="AR306" s="52">
        <f t="shared" si="185"/>
        <v>0</v>
      </c>
      <c r="AT306" s="246" t="s">
        <v>60</v>
      </c>
      <c r="AU306" s="60"/>
      <c r="AV306" s="60"/>
      <c r="AW306" s="60"/>
      <c r="AX306" s="60"/>
    </row>
    <row r="307" spans="1:56" ht="19.5" hidden="1" customHeight="1" thickBot="1">
      <c r="A307" s="9">
        <v>1</v>
      </c>
      <c r="B307" s="379"/>
      <c r="C307" s="270" t="s">
        <v>23</v>
      </c>
      <c r="D307" s="270"/>
      <c r="E307" s="215"/>
      <c r="F307" s="261">
        <f t="shared" ref="F307:AJ307" si="214">E307+F302-F303-F304</f>
        <v>0</v>
      </c>
      <c r="G307" s="261">
        <f t="shared" si="214"/>
        <v>0</v>
      </c>
      <c r="H307" s="261">
        <f t="shared" si="214"/>
        <v>0</v>
      </c>
      <c r="I307" s="261">
        <f t="shared" si="214"/>
        <v>0</v>
      </c>
      <c r="J307" s="261">
        <f t="shared" si="214"/>
        <v>0</v>
      </c>
      <c r="K307" s="344">
        <f t="shared" si="214"/>
        <v>0</v>
      </c>
      <c r="L307" s="344">
        <f t="shared" si="214"/>
        <v>0</v>
      </c>
      <c r="M307" s="344">
        <f t="shared" si="214"/>
        <v>0</v>
      </c>
      <c r="N307" s="344">
        <f t="shared" si="214"/>
        <v>0</v>
      </c>
      <c r="O307" s="344">
        <f t="shared" si="214"/>
        <v>0</v>
      </c>
      <c r="P307" s="261">
        <f t="shared" si="214"/>
        <v>0</v>
      </c>
      <c r="Q307" s="261">
        <f t="shared" si="214"/>
        <v>0</v>
      </c>
      <c r="R307" s="344">
        <f t="shared" si="214"/>
        <v>0</v>
      </c>
      <c r="S307" s="344">
        <f t="shared" si="214"/>
        <v>0</v>
      </c>
      <c r="T307" s="344">
        <f t="shared" si="214"/>
        <v>0</v>
      </c>
      <c r="U307" s="344">
        <f t="shared" si="214"/>
        <v>0</v>
      </c>
      <c r="V307" s="344">
        <f t="shared" si="214"/>
        <v>0</v>
      </c>
      <c r="W307" s="261">
        <f t="shared" si="214"/>
        <v>0</v>
      </c>
      <c r="X307" s="261">
        <f t="shared" si="214"/>
        <v>0</v>
      </c>
      <c r="Y307" s="344">
        <f t="shared" si="214"/>
        <v>0</v>
      </c>
      <c r="Z307" s="344">
        <f t="shared" si="214"/>
        <v>0</v>
      </c>
      <c r="AA307" s="344">
        <f t="shared" si="214"/>
        <v>0</v>
      </c>
      <c r="AB307" s="344">
        <f t="shared" si="214"/>
        <v>0</v>
      </c>
      <c r="AC307" s="344">
        <f t="shared" si="214"/>
        <v>0</v>
      </c>
      <c r="AD307" s="261">
        <f t="shared" si="214"/>
        <v>0</v>
      </c>
      <c r="AE307" s="261">
        <f t="shared" si="214"/>
        <v>0</v>
      </c>
      <c r="AF307" s="344">
        <f t="shared" si="214"/>
        <v>0</v>
      </c>
      <c r="AG307" s="344">
        <f t="shared" si="214"/>
        <v>0</v>
      </c>
      <c r="AH307" s="344">
        <f t="shared" si="214"/>
        <v>0</v>
      </c>
      <c r="AI307" s="344">
        <f t="shared" si="214"/>
        <v>0</v>
      </c>
      <c r="AJ307" s="344">
        <f t="shared" si="214"/>
        <v>0</v>
      </c>
      <c r="AK307" s="223">
        <f>AJ307</f>
        <v>0</v>
      </c>
      <c r="AL307" s="32"/>
      <c r="AM307" s="32"/>
      <c r="AN307" s="488">
        <f>AK307-AL303</f>
        <v>0</v>
      </c>
      <c r="AO307" s="227">
        <f>AJ307/50</f>
        <v>0</v>
      </c>
      <c r="AP307" s="53">
        <f t="shared" si="199"/>
        <v>0</v>
      </c>
      <c r="AQ307" s="24" t="str">
        <f t="shared" si="187"/>
        <v>完成品在庫</v>
      </c>
      <c r="AR307" s="54">
        <f t="shared" si="185"/>
        <v>0</v>
      </c>
      <c r="AT307" s="246" t="s">
        <v>60</v>
      </c>
      <c r="AU307" s="60"/>
      <c r="AV307" s="60"/>
      <c r="AW307" s="60"/>
      <c r="AX307" s="60"/>
      <c r="BD307" s="250">
        <f>MIN(F307:AJ307)</f>
        <v>0</v>
      </c>
    </row>
    <row r="308" spans="1:56" ht="19.5" hidden="1" customHeight="1">
      <c r="A308" s="9">
        <v>1</v>
      </c>
      <c r="B308" s="393"/>
      <c r="C308" s="101" t="s">
        <v>12</v>
      </c>
      <c r="D308" s="101"/>
      <c r="E308" s="88"/>
      <c r="F308" s="263"/>
      <c r="G308" s="263"/>
      <c r="H308" s="263"/>
      <c r="I308" s="263"/>
      <c r="J308" s="263"/>
      <c r="K308" s="185"/>
      <c r="L308" s="185"/>
      <c r="M308" s="185"/>
      <c r="N308" s="185"/>
      <c r="O308" s="185"/>
      <c r="P308" s="263"/>
      <c r="Q308" s="263"/>
      <c r="R308" s="185"/>
      <c r="S308" s="185"/>
      <c r="T308" s="185"/>
      <c r="U308" s="185"/>
      <c r="V308" s="185"/>
      <c r="W308" s="263"/>
      <c r="X308" s="263"/>
      <c r="Y308" s="185"/>
      <c r="Z308" s="185"/>
      <c r="AA308" s="185"/>
      <c r="AB308" s="185"/>
      <c r="AC308" s="185"/>
      <c r="AD308" s="263"/>
      <c r="AE308" s="263"/>
      <c r="AF308" s="185"/>
      <c r="AG308" s="185"/>
      <c r="AH308" s="185"/>
      <c r="AI308" s="185"/>
      <c r="AJ308" s="185"/>
      <c r="AK308" s="166">
        <f>SUM(E308:AJ308)</f>
        <v>0</v>
      </c>
      <c r="AL308" s="198">
        <f>ROUNDUP(AL318/0.92,0)</f>
        <v>542</v>
      </c>
      <c r="AM308" s="198">
        <f>ROUNDUP(AM318/0.92,0)</f>
        <v>0</v>
      </c>
      <c r="AN308" s="70"/>
      <c r="AO308" s="227"/>
      <c r="AP308" s="40">
        <f>B308</f>
        <v>0</v>
      </c>
      <c r="AQ308" s="29" t="str">
        <f t="shared" si="187"/>
        <v>素材納入計画</v>
      </c>
      <c r="AR308" s="41">
        <f t="shared" si="185"/>
        <v>0</v>
      </c>
      <c r="AT308" s="247" t="s">
        <v>59</v>
      </c>
      <c r="AU308" s="60"/>
      <c r="AV308" s="60"/>
      <c r="AW308" s="60"/>
      <c r="AX308" s="60"/>
    </row>
    <row r="309" spans="1:56" ht="19.5" hidden="1" customHeight="1">
      <c r="A309" s="9"/>
      <c r="B309" s="384"/>
      <c r="C309" s="359" t="s">
        <v>27</v>
      </c>
      <c r="D309" s="359"/>
      <c r="E309" s="360"/>
      <c r="F309" s="264">
        <f>E309+F308-F310</f>
        <v>0</v>
      </c>
      <c r="G309" s="264">
        <f>F309+G308-G310</f>
        <v>0</v>
      </c>
      <c r="H309" s="264">
        <f>G309+H308-H310</f>
        <v>0</v>
      </c>
      <c r="I309" s="264">
        <f>H309+I308-I310</f>
        <v>0</v>
      </c>
      <c r="J309" s="264">
        <f>I309+J308-J310</f>
        <v>0</v>
      </c>
      <c r="K309" s="367">
        <f t="shared" ref="K309:AJ309" si="215">J309+K308-K310</f>
        <v>0</v>
      </c>
      <c r="L309" s="367">
        <f t="shared" si="215"/>
        <v>0</v>
      </c>
      <c r="M309" s="367">
        <f t="shared" si="215"/>
        <v>0</v>
      </c>
      <c r="N309" s="367">
        <f t="shared" si="215"/>
        <v>0</v>
      </c>
      <c r="O309" s="367">
        <f t="shared" si="215"/>
        <v>0</v>
      </c>
      <c r="P309" s="264">
        <f t="shared" si="215"/>
        <v>0</v>
      </c>
      <c r="Q309" s="264">
        <f t="shared" si="215"/>
        <v>0</v>
      </c>
      <c r="R309" s="367">
        <f t="shared" si="215"/>
        <v>0</v>
      </c>
      <c r="S309" s="367">
        <f t="shared" si="215"/>
        <v>0</v>
      </c>
      <c r="T309" s="367">
        <f t="shared" si="215"/>
        <v>0</v>
      </c>
      <c r="U309" s="367">
        <f t="shared" si="215"/>
        <v>0</v>
      </c>
      <c r="V309" s="367">
        <f t="shared" si="215"/>
        <v>0</v>
      </c>
      <c r="W309" s="264">
        <f t="shared" si="215"/>
        <v>0</v>
      </c>
      <c r="X309" s="264">
        <f t="shared" si="215"/>
        <v>0</v>
      </c>
      <c r="Y309" s="367">
        <f t="shared" si="215"/>
        <v>0</v>
      </c>
      <c r="Z309" s="367">
        <f t="shared" si="215"/>
        <v>0</v>
      </c>
      <c r="AA309" s="367">
        <f t="shared" si="215"/>
        <v>0</v>
      </c>
      <c r="AB309" s="367">
        <f t="shared" si="215"/>
        <v>0</v>
      </c>
      <c r="AC309" s="367">
        <f t="shared" si="215"/>
        <v>0</v>
      </c>
      <c r="AD309" s="264">
        <f t="shared" si="215"/>
        <v>0</v>
      </c>
      <c r="AE309" s="264">
        <f t="shared" si="215"/>
        <v>0</v>
      </c>
      <c r="AF309" s="367">
        <f t="shared" si="215"/>
        <v>0</v>
      </c>
      <c r="AG309" s="367">
        <f t="shared" si="215"/>
        <v>0</v>
      </c>
      <c r="AH309" s="367">
        <f t="shared" si="215"/>
        <v>0</v>
      </c>
      <c r="AI309" s="367">
        <f t="shared" si="215"/>
        <v>0</v>
      </c>
      <c r="AJ309" s="367">
        <f t="shared" si="215"/>
        <v>0</v>
      </c>
      <c r="AK309" s="361">
        <f>AJ309</f>
        <v>0</v>
      </c>
      <c r="AL309" s="362"/>
      <c r="AM309" s="362"/>
      <c r="AN309" s="70"/>
      <c r="AO309" s="227"/>
      <c r="AP309" s="42"/>
      <c r="AQ309" s="357"/>
      <c r="AR309" s="358"/>
      <c r="AT309" s="247"/>
      <c r="AU309" s="60"/>
      <c r="AV309" s="60"/>
      <c r="AW309" s="60"/>
      <c r="AX309" s="60"/>
    </row>
    <row r="310" spans="1:56" ht="19.5" hidden="1" customHeight="1">
      <c r="A310" s="9">
        <v>1</v>
      </c>
      <c r="B310" s="326"/>
      <c r="C310" s="364" t="s">
        <v>150</v>
      </c>
      <c r="D310" s="365"/>
      <c r="E310" s="278"/>
      <c r="F310" s="398"/>
      <c r="G310" s="398"/>
      <c r="H310" s="398"/>
      <c r="I310" s="398"/>
      <c r="J310" s="398"/>
      <c r="K310" s="278"/>
      <c r="L310" s="278"/>
      <c r="M310" s="278"/>
      <c r="N310" s="278"/>
      <c r="O310" s="278"/>
      <c r="P310" s="398"/>
      <c r="Q310" s="398"/>
      <c r="R310" s="278"/>
      <c r="S310" s="278"/>
      <c r="T310" s="278"/>
      <c r="U310" s="278"/>
      <c r="V310" s="278"/>
      <c r="W310" s="398"/>
      <c r="X310" s="398"/>
      <c r="Y310" s="278"/>
      <c r="Z310" s="278"/>
      <c r="AA310" s="278"/>
      <c r="AB310" s="278"/>
      <c r="AC310" s="278"/>
      <c r="AD310" s="398"/>
      <c r="AE310" s="398"/>
      <c r="AF310" s="278"/>
      <c r="AG310" s="278"/>
      <c r="AH310" s="278"/>
      <c r="AI310" s="278"/>
      <c r="AJ310" s="278"/>
      <c r="AK310" s="366">
        <f>AJ310</f>
        <v>0</v>
      </c>
      <c r="AL310" s="281"/>
      <c r="AM310" s="281"/>
      <c r="AN310" s="70"/>
      <c r="AO310" s="227"/>
      <c r="AP310" s="42">
        <f>AP308</f>
        <v>0</v>
      </c>
      <c r="AQ310" s="14" t="str">
        <f t="shared" si="187"/>
        <v>L1加工</v>
      </c>
      <c r="AR310" s="43">
        <f t="shared" si="185"/>
        <v>0</v>
      </c>
      <c r="AT310" s="246" t="s">
        <v>60</v>
      </c>
      <c r="AU310" s="60"/>
      <c r="AV310" s="60"/>
      <c r="AW310" s="60"/>
      <c r="AX310" s="60"/>
    </row>
    <row r="311" spans="1:56" ht="19.5" hidden="1" customHeight="1">
      <c r="A311" s="9"/>
      <c r="B311" s="326"/>
      <c r="C311" s="353" t="s">
        <v>151</v>
      </c>
      <c r="D311" s="354"/>
      <c r="E311" s="355"/>
      <c r="F311" s="399">
        <f t="shared" ref="F311:AJ311" si="216">E311+F310-F313</f>
        <v>0</v>
      </c>
      <c r="G311" s="399">
        <f t="shared" si="216"/>
        <v>0</v>
      </c>
      <c r="H311" s="399">
        <f t="shared" si="216"/>
        <v>0</v>
      </c>
      <c r="I311" s="399">
        <f t="shared" si="216"/>
        <v>0</v>
      </c>
      <c r="J311" s="399">
        <f t="shared" si="216"/>
        <v>0</v>
      </c>
      <c r="K311" s="355">
        <f t="shared" si="216"/>
        <v>0</v>
      </c>
      <c r="L311" s="355">
        <f t="shared" si="216"/>
        <v>0</v>
      </c>
      <c r="M311" s="355">
        <f t="shared" si="216"/>
        <v>0</v>
      </c>
      <c r="N311" s="355">
        <f t="shared" si="216"/>
        <v>0</v>
      </c>
      <c r="O311" s="355">
        <f t="shared" si="216"/>
        <v>0</v>
      </c>
      <c r="P311" s="399">
        <f t="shared" si="216"/>
        <v>0</v>
      </c>
      <c r="Q311" s="399">
        <f t="shared" si="216"/>
        <v>0</v>
      </c>
      <c r="R311" s="355">
        <f t="shared" si="216"/>
        <v>0</v>
      </c>
      <c r="S311" s="355">
        <f t="shared" si="216"/>
        <v>0</v>
      </c>
      <c r="T311" s="355">
        <f t="shared" si="216"/>
        <v>0</v>
      </c>
      <c r="U311" s="355">
        <f t="shared" si="216"/>
        <v>0</v>
      </c>
      <c r="V311" s="355">
        <f t="shared" si="216"/>
        <v>0</v>
      </c>
      <c r="W311" s="399">
        <f t="shared" si="216"/>
        <v>0</v>
      </c>
      <c r="X311" s="399">
        <f t="shared" si="216"/>
        <v>0</v>
      </c>
      <c r="Y311" s="355">
        <f t="shared" si="216"/>
        <v>0</v>
      </c>
      <c r="Z311" s="355">
        <f t="shared" si="216"/>
        <v>0</v>
      </c>
      <c r="AA311" s="355">
        <f t="shared" si="216"/>
        <v>0</v>
      </c>
      <c r="AB311" s="355">
        <f t="shared" si="216"/>
        <v>0</v>
      </c>
      <c r="AC311" s="355">
        <f t="shared" si="216"/>
        <v>0</v>
      </c>
      <c r="AD311" s="399">
        <f t="shared" si="216"/>
        <v>0</v>
      </c>
      <c r="AE311" s="399">
        <f t="shared" si="216"/>
        <v>0</v>
      </c>
      <c r="AF311" s="355">
        <f t="shared" si="216"/>
        <v>0</v>
      </c>
      <c r="AG311" s="355">
        <f t="shared" si="216"/>
        <v>0</v>
      </c>
      <c r="AH311" s="355">
        <f t="shared" si="216"/>
        <v>0</v>
      </c>
      <c r="AI311" s="355">
        <f t="shared" si="216"/>
        <v>0</v>
      </c>
      <c r="AJ311" s="355">
        <f t="shared" si="216"/>
        <v>0</v>
      </c>
      <c r="AK311" s="356">
        <f>AJ311</f>
        <v>0</v>
      </c>
      <c r="AL311" s="285"/>
      <c r="AM311" s="285"/>
      <c r="AN311" s="70"/>
      <c r="AO311" s="227"/>
      <c r="AP311" s="42"/>
      <c r="AQ311" s="351"/>
      <c r="AR311" s="352"/>
      <c r="AT311" s="246"/>
      <c r="AU311" s="60"/>
      <c r="AV311" s="60"/>
      <c r="AW311" s="60"/>
      <c r="AX311" s="60"/>
    </row>
    <row r="312" spans="1:56" ht="18.75" hidden="1" customHeight="1">
      <c r="A312" s="9">
        <v>1</v>
      </c>
      <c r="B312" s="326"/>
      <c r="C312" s="135" t="s">
        <v>14</v>
      </c>
      <c r="D312" s="135"/>
      <c r="E312" s="90"/>
      <c r="F312" s="255"/>
      <c r="G312" s="255"/>
      <c r="H312" s="255"/>
      <c r="I312" s="255"/>
      <c r="J312" s="255"/>
      <c r="K312" s="174"/>
      <c r="L312" s="174"/>
      <c r="M312" s="174"/>
      <c r="N312" s="174"/>
      <c r="O312" s="174"/>
      <c r="P312" s="255"/>
      <c r="Q312" s="255"/>
      <c r="R312" s="174"/>
      <c r="S312" s="174"/>
      <c r="T312" s="174"/>
      <c r="U312" s="174"/>
      <c r="V312" s="174"/>
      <c r="W312" s="255"/>
      <c r="X312" s="255"/>
      <c r="Y312" s="174"/>
      <c r="Z312" s="174"/>
      <c r="AA312" s="174"/>
      <c r="AB312" s="174"/>
      <c r="AC312" s="174"/>
      <c r="AD312" s="255"/>
      <c r="AE312" s="255"/>
      <c r="AF312" s="174"/>
      <c r="AG312" s="174"/>
      <c r="AH312" s="174"/>
      <c r="AI312" s="174"/>
      <c r="AJ312" s="174"/>
      <c r="AK312" s="167">
        <f>SUM(E312:AJ312)</f>
        <v>0</v>
      </c>
      <c r="AL312" s="123"/>
      <c r="AM312" s="123"/>
      <c r="AN312" s="70"/>
      <c r="AO312" s="227"/>
      <c r="AP312" s="42">
        <f>AP310</f>
        <v>0</v>
      </c>
      <c r="AQ312" s="16" t="str">
        <f t="shared" si="187"/>
        <v>圧検加工計画</v>
      </c>
      <c r="AR312" s="44">
        <f t="shared" si="185"/>
        <v>0</v>
      </c>
      <c r="AT312" s="248" t="s">
        <v>61</v>
      </c>
      <c r="AU312" s="60"/>
      <c r="AV312" s="60"/>
      <c r="AW312" s="60"/>
      <c r="AX312" s="60"/>
    </row>
    <row r="313" spans="1:56" ht="18.75" hidden="1" customHeight="1">
      <c r="A313" s="9">
        <v>0</v>
      </c>
      <c r="B313" s="388"/>
      <c r="C313" s="146" t="s">
        <v>15</v>
      </c>
      <c r="D313" s="147">
        <v>0.08</v>
      </c>
      <c r="E313" s="80"/>
      <c r="F313" s="257">
        <f t="shared" ref="F313:AJ313" si="217">ROUND(F312*$D313,0)</f>
        <v>0</v>
      </c>
      <c r="G313" s="257">
        <f t="shared" si="217"/>
        <v>0</v>
      </c>
      <c r="H313" s="257">
        <f t="shared" si="217"/>
        <v>0</v>
      </c>
      <c r="I313" s="257">
        <f t="shared" si="217"/>
        <v>0</v>
      </c>
      <c r="J313" s="257">
        <f t="shared" si="217"/>
        <v>0</v>
      </c>
      <c r="K313" s="337">
        <f t="shared" si="217"/>
        <v>0</v>
      </c>
      <c r="L313" s="337">
        <f t="shared" si="217"/>
        <v>0</v>
      </c>
      <c r="M313" s="337">
        <f t="shared" si="217"/>
        <v>0</v>
      </c>
      <c r="N313" s="337">
        <f t="shared" si="217"/>
        <v>0</v>
      </c>
      <c r="O313" s="337">
        <f t="shared" si="217"/>
        <v>0</v>
      </c>
      <c r="P313" s="257">
        <f t="shared" si="217"/>
        <v>0</v>
      </c>
      <c r="Q313" s="257">
        <f t="shared" si="217"/>
        <v>0</v>
      </c>
      <c r="R313" s="337">
        <f t="shared" si="217"/>
        <v>0</v>
      </c>
      <c r="S313" s="337">
        <f t="shared" si="217"/>
        <v>0</v>
      </c>
      <c r="T313" s="337">
        <f t="shared" si="217"/>
        <v>0</v>
      </c>
      <c r="U313" s="337">
        <f t="shared" si="217"/>
        <v>0</v>
      </c>
      <c r="V313" s="337">
        <f t="shared" si="217"/>
        <v>0</v>
      </c>
      <c r="W313" s="257">
        <f t="shared" si="217"/>
        <v>0</v>
      </c>
      <c r="X313" s="257">
        <f t="shared" si="217"/>
        <v>0</v>
      </c>
      <c r="Y313" s="337">
        <f t="shared" si="217"/>
        <v>0</v>
      </c>
      <c r="Z313" s="337">
        <f t="shared" si="217"/>
        <v>0</v>
      </c>
      <c r="AA313" s="337">
        <f t="shared" si="217"/>
        <v>0</v>
      </c>
      <c r="AB313" s="337">
        <f t="shared" si="217"/>
        <v>0</v>
      </c>
      <c r="AC313" s="337">
        <f t="shared" si="217"/>
        <v>0</v>
      </c>
      <c r="AD313" s="257">
        <f t="shared" si="217"/>
        <v>0</v>
      </c>
      <c r="AE313" s="257">
        <f t="shared" si="217"/>
        <v>0</v>
      </c>
      <c r="AF313" s="337">
        <f t="shared" si="217"/>
        <v>0</v>
      </c>
      <c r="AG313" s="337">
        <f t="shared" si="217"/>
        <v>0</v>
      </c>
      <c r="AH313" s="337">
        <f t="shared" si="217"/>
        <v>0</v>
      </c>
      <c r="AI313" s="337">
        <f t="shared" si="217"/>
        <v>0</v>
      </c>
      <c r="AJ313" s="337">
        <f t="shared" si="217"/>
        <v>0</v>
      </c>
      <c r="AK313" s="128">
        <f>SUM(F313:AJ313)</f>
        <v>0</v>
      </c>
      <c r="AL313" s="32"/>
      <c r="AM313" s="32"/>
      <c r="AN313" s="70"/>
      <c r="AO313" s="227">
        <v>55</v>
      </c>
      <c r="AP313" s="42">
        <f t="shared" si="199"/>
        <v>0</v>
      </c>
      <c r="AQ313" s="17" t="str">
        <f t="shared" si="187"/>
        <v>一次漏れ数</v>
      </c>
      <c r="AR313" s="45">
        <f t="shared" si="185"/>
        <v>0</v>
      </c>
      <c r="AT313" s="246" t="s">
        <v>60</v>
      </c>
      <c r="AU313" s="60"/>
      <c r="AV313" s="60"/>
      <c r="AW313" s="60"/>
      <c r="AX313" s="60"/>
    </row>
    <row r="314" spans="1:56" ht="18.75" hidden="1" customHeight="1">
      <c r="A314" s="9">
        <v>0</v>
      </c>
      <c r="B314" s="388"/>
      <c r="C314" s="148" t="s">
        <v>16</v>
      </c>
      <c r="D314" s="149"/>
      <c r="E314" s="66"/>
      <c r="F314" s="255">
        <f t="shared" ref="F314:AJ314" si="218">E314+F313-F315</f>
        <v>0</v>
      </c>
      <c r="G314" s="255">
        <f t="shared" si="218"/>
        <v>0</v>
      </c>
      <c r="H314" s="255">
        <f t="shared" si="218"/>
        <v>0</v>
      </c>
      <c r="I314" s="255">
        <f t="shared" si="218"/>
        <v>0</v>
      </c>
      <c r="J314" s="255">
        <f t="shared" si="218"/>
        <v>0</v>
      </c>
      <c r="K314" s="339">
        <f t="shared" si="218"/>
        <v>0</v>
      </c>
      <c r="L314" s="339">
        <f t="shared" si="218"/>
        <v>0</v>
      </c>
      <c r="M314" s="339">
        <f t="shared" si="218"/>
        <v>0</v>
      </c>
      <c r="N314" s="339">
        <f t="shared" si="218"/>
        <v>0</v>
      </c>
      <c r="O314" s="339">
        <f t="shared" si="218"/>
        <v>0</v>
      </c>
      <c r="P314" s="255">
        <f t="shared" si="218"/>
        <v>0</v>
      </c>
      <c r="Q314" s="255">
        <f t="shared" si="218"/>
        <v>0</v>
      </c>
      <c r="R314" s="339">
        <f t="shared" si="218"/>
        <v>0</v>
      </c>
      <c r="S314" s="339">
        <f t="shared" si="218"/>
        <v>0</v>
      </c>
      <c r="T314" s="339">
        <f t="shared" si="218"/>
        <v>0</v>
      </c>
      <c r="U314" s="339">
        <f t="shared" si="218"/>
        <v>0</v>
      </c>
      <c r="V314" s="339">
        <f t="shared" si="218"/>
        <v>0</v>
      </c>
      <c r="W314" s="255">
        <f t="shared" si="218"/>
        <v>0</v>
      </c>
      <c r="X314" s="255">
        <f t="shared" si="218"/>
        <v>0</v>
      </c>
      <c r="Y314" s="339">
        <f t="shared" si="218"/>
        <v>0</v>
      </c>
      <c r="Z314" s="339">
        <f t="shared" si="218"/>
        <v>0</v>
      </c>
      <c r="AA314" s="339">
        <f t="shared" si="218"/>
        <v>0</v>
      </c>
      <c r="AB314" s="339">
        <f t="shared" si="218"/>
        <v>0</v>
      </c>
      <c r="AC314" s="339">
        <f t="shared" si="218"/>
        <v>0</v>
      </c>
      <c r="AD314" s="255">
        <f t="shared" si="218"/>
        <v>0</v>
      </c>
      <c r="AE314" s="255">
        <f t="shared" si="218"/>
        <v>0</v>
      </c>
      <c r="AF314" s="339">
        <f t="shared" si="218"/>
        <v>0</v>
      </c>
      <c r="AG314" s="339">
        <f t="shared" si="218"/>
        <v>0</v>
      </c>
      <c r="AH314" s="339">
        <f t="shared" si="218"/>
        <v>0</v>
      </c>
      <c r="AI314" s="339">
        <f t="shared" si="218"/>
        <v>0</v>
      </c>
      <c r="AJ314" s="339">
        <f t="shared" si="218"/>
        <v>0</v>
      </c>
      <c r="AK314" s="129">
        <f>AJ314</f>
        <v>0</v>
      </c>
      <c r="AL314" s="32"/>
      <c r="AM314" s="32"/>
      <c r="AN314" s="70"/>
      <c r="AO314" s="227">
        <v>55</v>
      </c>
      <c r="AP314" s="42">
        <f t="shared" si="199"/>
        <v>0</v>
      </c>
      <c r="AQ314" s="18" t="str">
        <f t="shared" si="187"/>
        <v>一次漏れ在庫</v>
      </c>
      <c r="AR314" s="46">
        <f t="shared" si="185"/>
        <v>0</v>
      </c>
      <c r="AT314" s="246" t="s">
        <v>60</v>
      </c>
      <c r="AU314" s="60"/>
      <c r="AV314" s="60"/>
      <c r="AW314" s="60"/>
      <c r="AX314" s="60"/>
    </row>
    <row r="315" spans="1:56" ht="18.75" hidden="1" customHeight="1">
      <c r="A315" s="9">
        <v>0</v>
      </c>
      <c r="B315" s="388"/>
      <c r="C315" s="148" t="s">
        <v>17</v>
      </c>
      <c r="D315" s="149"/>
      <c r="E315" s="80"/>
      <c r="F315" s="255"/>
      <c r="G315" s="255"/>
      <c r="H315" s="255"/>
      <c r="I315" s="255"/>
      <c r="J315" s="255"/>
      <c r="K315" s="339"/>
      <c r="L315" s="339"/>
      <c r="M315" s="339"/>
      <c r="N315" s="339"/>
      <c r="O315" s="339"/>
      <c r="P315" s="255"/>
      <c r="Q315" s="255"/>
      <c r="R315" s="339"/>
      <c r="S315" s="339"/>
      <c r="T315" s="339"/>
      <c r="U315" s="339"/>
      <c r="V315" s="339"/>
      <c r="W315" s="255"/>
      <c r="X315" s="255"/>
      <c r="Y315" s="339"/>
      <c r="Z315" s="339"/>
      <c r="AA315" s="339"/>
      <c r="AB315" s="339"/>
      <c r="AC315" s="339"/>
      <c r="AD315" s="255"/>
      <c r="AE315" s="255"/>
      <c r="AF315" s="339"/>
      <c r="AG315" s="339"/>
      <c r="AH315" s="339"/>
      <c r="AI315" s="339"/>
      <c r="AJ315" s="339"/>
      <c r="AK315" s="129">
        <f>SUM(F315:AJ315)</f>
        <v>0</v>
      </c>
      <c r="AL315" s="32"/>
      <c r="AM315" s="32"/>
      <c r="AN315" s="70"/>
      <c r="AO315" s="227">
        <v>0</v>
      </c>
      <c r="AP315" s="42">
        <f t="shared" si="199"/>
        <v>0</v>
      </c>
      <c r="AQ315" s="18" t="str">
        <f t="shared" si="187"/>
        <v>二次圧検計画</v>
      </c>
      <c r="AR315" s="46">
        <f t="shared" si="185"/>
        <v>0</v>
      </c>
      <c r="AT315" s="246" t="s">
        <v>60</v>
      </c>
      <c r="AU315" s="60"/>
      <c r="AV315" s="60"/>
      <c r="AW315" s="60"/>
      <c r="AX315" s="60"/>
    </row>
    <row r="316" spans="1:56" ht="18.75" hidden="1" customHeight="1">
      <c r="A316" s="9">
        <v>0</v>
      </c>
      <c r="B316" s="388"/>
      <c r="C316" s="150" t="s">
        <v>18</v>
      </c>
      <c r="D316" s="151">
        <v>0.5</v>
      </c>
      <c r="E316" s="81"/>
      <c r="F316" s="258">
        <f t="shared" ref="F316:AJ316" si="219">ROUND(F315*$D316,0)</f>
        <v>0</v>
      </c>
      <c r="G316" s="258">
        <f t="shared" si="219"/>
        <v>0</v>
      </c>
      <c r="H316" s="258">
        <f t="shared" si="219"/>
        <v>0</v>
      </c>
      <c r="I316" s="258">
        <f t="shared" si="219"/>
        <v>0</v>
      </c>
      <c r="J316" s="258">
        <f t="shared" si="219"/>
        <v>0</v>
      </c>
      <c r="K316" s="341">
        <f t="shared" si="219"/>
        <v>0</v>
      </c>
      <c r="L316" s="341">
        <f t="shared" si="219"/>
        <v>0</v>
      </c>
      <c r="M316" s="341">
        <f t="shared" si="219"/>
        <v>0</v>
      </c>
      <c r="N316" s="341">
        <f t="shared" si="219"/>
        <v>0</v>
      </c>
      <c r="O316" s="341">
        <f t="shared" si="219"/>
        <v>0</v>
      </c>
      <c r="P316" s="258">
        <f t="shared" si="219"/>
        <v>0</v>
      </c>
      <c r="Q316" s="258">
        <f t="shared" si="219"/>
        <v>0</v>
      </c>
      <c r="R316" s="341">
        <f t="shared" si="219"/>
        <v>0</v>
      </c>
      <c r="S316" s="341">
        <f t="shared" si="219"/>
        <v>0</v>
      </c>
      <c r="T316" s="341">
        <f t="shared" si="219"/>
        <v>0</v>
      </c>
      <c r="U316" s="341">
        <f t="shared" si="219"/>
        <v>0</v>
      </c>
      <c r="V316" s="341">
        <f t="shared" si="219"/>
        <v>0</v>
      </c>
      <c r="W316" s="258">
        <f t="shared" si="219"/>
        <v>0</v>
      </c>
      <c r="X316" s="258">
        <f t="shared" si="219"/>
        <v>0</v>
      </c>
      <c r="Y316" s="341">
        <f t="shared" si="219"/>
        <v>0</v>
      </c>
      <c r="Z316" s="341">
        <f t="shared" si="219"/>
        <v>0</v>
      </c>
      <c r="AA316" s="341">
        <f t="shared" si="219"/>
        <v>0</v>
      </c>
      <c r="AB316" s="341">
        <f t="shared" si="219"/>
        <v>0</v>
      </c>
      <c r="AC316" s="341">
        <f t="shared" si="219"/>
        <v>0</v>
      </c>
      <c r="AD316" s="258">
        <f t="shared" si="219"/>
        <v>0</v>
      </c>
      <c r="AE316" s="258">
        <f t="shared" si="219"/>
        <v>0</v>
      </c>
      <c r="AF316" s="341">
        <f t="shared" si="219"/>
        <v>0</v>
      </c>
      <c r="AG316" s="341">
        <f t="shared" si="219"/>
        <v>0</v>
      </c>
      <c r="AH316" s="341">
        <f t="shared" si="219"/>
        <v>0</v>
      </c>
      <c r="AI316" s="341">
        <f t="shared" si="219"/>
        <v>0</v>
      </c>
      <c r="AJ316" s="341">
        <f t="shared" si="219"/>
        <v>0</v>
      </c>
      <c r="AK316" s="130">
        <f>SUM(F316:AJ316)</f>
        <v>0</v>
      </c>
      <c r="AL316" s="32"/>
      <c r="AM316" s="32"/>
      <c r="AN316" s="70"/>
      <c r="AO316" s="227">
        <v>0</v>
      </c>
      <c r="AP316" s="42">
        <f t="shared" si="199"/>
        <v>0</v>
      </c>
      <c r="AQ316" s="14" t="str">
        <f t="shared" si="187"/>
        <v>二次漏れ数（廃却）</v>
      </c>
      <c r="AR316" s="47">
        <f t="shared" si="185"/>
        <v>0</v>
      </c>
      <c r="AT316" s="246" t="s">
        <v>60</v>
      </c>
      <c r="AU316" s="60"/>
      <c r="AV316" s="60"/>
      <c r="AW316" s="60"/>
      <c r="AX316" s="60"/>
    </row>
    <row r="317" spans="1:56" ht="18.75" hidden="1" customHeight="1">
      <c r="A317" s="9"/>
      <c r="B317" s="388"/>
      <c r="C317" s="373" t="s">
        <v>153</v>
      </c>
      <c r="D317" s="374"/>
      <c r="E317" s="375"/>
      <c r="F317" s="258"/>
      <c r="G317" s="258"/>
      <c r="H317" s="258"/>
      <c r="I317" s="258"/>
      <c r="J317" s="258"/>
      <c r="K317" s="376"/>
      <c r="L317" s="376"/>
      <c r="M317" s="376"/>
      <c r="N317" s="376"/>
      <c r="O317" s="376"/>
      <c r="P317" s="258"/>
      <c r="Q317" s="258"/>
      <c r="R317" s="376"/>
      <c r="S317" s="376"/>
      <c r="T317" s="376"/>
      <c r="U317" s="376"/>
      <c r="V317" s="376"/>
      <c r="W317" s="258"/>
      <c r="X317" s="258"/>
      <c r="Y317" s="376"/>
      <c r="Z317" s="376"/>
      <c r="AA317" s="376"/>
      <c r="AB317" s="376"/>
      <c r="AC317" s="376"/>
      <c r="AD317" s="258"/>
      <c r="AE317" s="258"/>
      <c r="AF317" s="376"/>
      <c r="AG317" s="376"/>
      <c r="AH317" s="376"/>
      <c r="AI317" s="376"/>
      <c r="AJ317" s="376"/>
      <c r="AK317" s="377"/>
      <c r="AL317" s="31"/>
      <c r="AM317" s="31"/>
      <c r="AN317" s="70"/>
      <c r="AO317" s="227"/>
      <c r="AP317" s="42"/>
      <c r="AQ317" s="372" t="str">
        <f t="shared" si="187"/>
        <v>圧検在庫</v>
      </c>
      <c r="AR317" s="358"/>
      <c r="AT317" s="246"/>
      <c r="AU317" s="60"/>
      <c r="AV317" s="60"/>
      <c r="AW317" s="60"/>
      <c r="AX317" s="60"/>
    </row>
    <row r="318" spans="1:56" ht="18.75" hidden="1" customHeight="1">
      <c r="A318" s="9">
        <v>1</v>
      </c>
      <c r="B318" s="384"/>
      <c r="C318" s="135" t="s">
        <v>19</v>
      </c>
      <c r="D318" s="136">
        <f>1-D313</f>
        <v>0.92</v>
      </c>
      <c r="E318" s="90"/>
      <c r="F318" s="255"/>
      <c r="G318" s="255"/>
      <c r="H318" s="255"/>
      <c r="I318" s="255"/>
      <c r="J318" s="255"/>
      <c r="K318" s="174"/>
      <c r="L318" s="174"/>
      <c r="M318" s="174"/>
      <c r="N318" s="174"/>
      <c r="O318" s="174"/>
      <c r="P318" s="255"/>
      <c r="Q318" s="255"/>
      <c r="R318" s="174"/>
      <c r="S318" s="174"/>
      <c r="T318" s="174"/>
      <c r="U318" s="174"/>
      <c r="V318" s="174"/>
      <c r="W318" s="255"/>
      <c r="X318" s="255"/>
      <c r="Y318" s="174"/>
      <c r="Z318" s="174"/>
      <c r="AA318" s="174"/>
      <c r="AB318" s="174"/>
      <c r="AC318" s="174"/>
      <c r="AD318" s="255"/>
      <c r="AE318" s="255"/>
      <c r="AF318" s="174"/>
      <c r="AG318" s="174"/>
      <c r="AH318" s="174"/>
      <c r="AI318" s="174"/>
      <c r="AJ318" s="174"/>
      <c r="AK318" s="117">
        <f>SUM(E318:AJ318)</f>
        <v>0</v>
      </c>
      <c r="AL318" s="82">
        <f>ROUNDUP(AY318*1.1,0)</f>
        <v>498</v>
      </c>
      <c r="AM318" s="82">
        <f>ROUNDUP(AZ318*1.1,0)</f>
        <v>0</v>
      </c>
      <c r="AN318" s="70"/>
      <c r="AO318" s="227"/>
      <c r="AP318" s="42">
        <f>AP316</f>
        <v>0</v>
      </c>
      <c r="AQ318" s="11" t="str">
        <f t="shared" si="187"/>
        <v>Ｌ３加工計画</v>
      </c>
      <c r="AR318" s="48">
        <f t="shared" si="185"/>
        <v>0</v>
      </c>
      <c r="AT318" s="248" t="s">
        <v>61</v>
      </c>
      <c r="AU318" s="60"/>
      <c r="AV318" s="60"/>
      <c r="AW318" s="60"/>
      <c r="AX318" s="60"/>
      <c r="AY318" s="12">
        <f>AY377</f>
        <v>452</v>
      </c>
      <c r="AZ318" s="12">
        <f>AZ377</f>
        <v>0</v>
      </c>
    </row>
    <row r="319" spans="1:56" ht="18.75" hidden="1" customHeight="1">
      <c r="A319" s="9">
        <v>1</v>
      </c>
      <c r="B319" s="384"/>
      <c r="C319" s="109" t="s">
        <v>48</v>
      </c>
      <c r="D319" s="109"/>
      <c r="E319" s="77"/>
      <c r="F319" s="257"/>
      <c r="G319" s="257"/>
      <c r="H319" s="257"/>
      <c r="I319" s="257"/>
      <c r="J319" s="257"/>
      <c r="K319" s="178"/>
      <c r="L319" s="178"/>
      <c r="M319" s="178"/>
      <c r="N319" s="178"/>
      <c r="O319" s="178"/>
      <c r="P319" s="257"/>
      <c r="Q319" s="257"/>
      <c r="R319" s="178"/>
      <c r="S319" s="178"/>
      <c r="T319" s="178"/>
      <c r="U319" s="178"/>
      <c r="V319" s="178"/>
      <c r="W319" s="257"/>
      <c r="X319" s="257"/>
      <c r="Y319" s="178"/>
      <c r="Z319" s="178"/>
      <c r="AA319" s="178"/>
      <c r="AB319" s="178"/>
      <c r="AC319" s="178"/>
      <c r="AD319" s="257"/>
      <c r="AE319" s="257"/>
      <c r="AF319" s="178"/>
      <c r="AG319" s="178"/>
      <c r="AH319" s="178"/>
      <c r="AI319" s="178"/>
      <c r="AJ319" s="178"/>
      <c r="AK319" s="104">
        <f>SUM(F319:AJ319)</f>
        <v>0</v>
      </c>
      <c r="AL319" s="112"/>
      <c r="AM319" s="112"/>
      <c r="AN319" s="70"/>
      <c r="AO319" s="227"/>
      <c r="AP319" s="42">
        <f t="shared" si="199"/>
        <v>0</v>
      </c>
      <c r="AQ319" s="19" t="str">
        <f t="shared" si="187"/>
        <v>組立計画</v>
      </c>
      <c r="AR319" s="49">
        <f t="shared" si="185"/>
        <v>0</v>
      </c>
      <c r="AT319" s="63" t="s">
        <v>62</v>
      </c>
      <c r="AU319" s="60"/>
      <c r="AV319" s="60"/>
      <c r="AW319" s="60"/>
      <c r="AX319" s="60"/>
    </row>
    <row r="320" spans="1:56" ht="18.75" hidden="1" customHeight="1">
      <c r="A320" s="9">
        <v>1</v>
      </c>
      <c r="B320" s="388"/>
      <c r="C320" s="111" t="s">
        <v>66</v>
      </c>
      <c r="D320" s="111"/>
      <c r="E320" s="74"/>
      <c r="F320" s="267"/>
      <c r="G320" s="267"/>
      <c r="H320" s="267"/>
      <c r="I320" s="267"/>
      <c r="J320" s="267"/>
      <c r="K320" s="189"/>
      <c r="L320" s="189"/>
      <c r="M320" s="189"/>
      <c r="N320" s="189"/>
      <c r="O320" s="189"/>
      <c r="P320" s="267"/>
      <c r="Q320" s="267"/>
      <c r="R320" s="189"/>
      <c r="S320" s="189"/>
      <c r="T320" s="189"/>
      <c r="U320" s="189"/>
      <c r="V320" s="189"/>
      <c r="W320" s="267"/>
      <c r="X320" s="267"/>
      <c r="Y320" s="189"/>
      <c r="Z320" s="189"/>
      <c r="AA320" s="189"/>
      <c r="AB320" s="189"/>
      <c r="AC320" s="189"/>
      <c r="AD320" s="267"/>
      <c r="AE320" s="267"/>
      <c r="AF320" s="189"/>
      <c r="AG320" s="189"/>
      <c r="AH320" s="189"/>
      <c r="AI320" s="189"/>
      <c r="AJ320" s="189"/>
      <c r="AK320" s="107">
        <f>SUM(F320:AJ320)</f>
        <v>0</v>
      </c>
      <c r="AL320" s="75"/>
      <c r="AM320" s="75"/>
      <c r="AN320" s="70"/>
      <c r="AO320" s="227"/>
      <c r="AP320" s="42">
        <f t="shared" si="199"/>
        <v>0</v>
      </c>
      <c r="AQ320" s="20" t="str">
        <f t="shared" si="187"/>
        <v>ＳＰ</v>
      </c>
      <c r="AR320" s="50">
        <f t="shared" si="185"/>
        <v>0</v>
      </c>
      <c r="AT320" s="63" t="s">
        <v>62</v>
      </c>
      <c r="AU320" s="60"/>
      <c r="AV320" s="60"/>
      <c r="AW320" s="60"/>
      <c r="AX320" s="60"/>
    </row>
    <row r="321" spans="1:56" ht="18.75" hidden="1" customHeight="1">
      <c r="A321" s="9">
        <v>1</v>
      </c>
      <c r="B321" s="326"/>
      <c r="C321" s="152" t="s">
        <v>21</v>
      </c>
      <c r="D321" s="152"/>
      <c r="E321" s="67"/>
      <c r="F321" s="259">
        <f t="shared" ref="F321:AJ321" si="220">SUBTOTAL(9,L319:L320)</f>
        <v>0</v>
      </c>
      <c r="G321" s="259">
        <f t="shared" si="220"/>
        <v>0</v>
      </c>
      <c r="H321" s="259">
        <f t="shared" si="220"/>
        <v>0</v>
      </c>
      <c r="I321" s="259">
        <f t="shared" si="220"/>
        <v>0</v>
      </c>
      <c r="J321" s="259">
        <f t="shared" si="220"/>
        <v>0</v>
      </c>
      <c r="K321" s="329">
        <f t="shared" si="220"/>
        <v>0</v>
      </c>
      <c r="L321" s="329">
        <f t="shared" si="220"/>
        <v>0</v>
      </c>
      <c r="M321" s="329">
        <f t="shared" si="220"/>
        <v>0</v>
      </c>
      <c r="N321" s="329">
        <f t="shared" si="220"/>
        <v>0</v>
      </c>
      <c r="O321" s="329">
        <f t="shared" si="220"/>
        <v>0</v>
      </c>
      <c r="P321" s="259">
        <f t="shared" si="220"/>
        <v>0</v>
      </c>
      <c r="Q321" s="259">
        <f t="shared" si="220"/>
        <v>0</v>
      </c>
      <c r="R321" s="329">
        <f t="shared" si="220"/>
        <v>0</v>
      </c>
      <c r="S321" s="329">
        <f t="shared" si="220"/>
        <v>0</v>
      </c>
      <c r="T321" s="329">
        <f t="shared" si="220"/>
        <v>0</v>
      </c>
      <c r="U321" s="329">
        <f t="shared" si="220"/>
        <v>0</v>
      </c>
      <c r="V321" s="329">
        <f t="shared" si="220"/>
        <v>0</v>
      </c>
      <c r="W321" s="259">
        <f t="shared" si="220"/>
        <v>0</v>
      </c>
      <c r="X321" s="259">
        <f t="shared" si="220"/>
        <v>0</v>
      </c>
      <c r="Y321" s="329">
        <f t="shared" si="220"/>
        <v>0</v>
      </c>
      <c r="Z321" s="329">
        <f t="shared" si="220"/>
        <v>0</v>
      </c>
      <c r="AA321" s="329">
        <f t="shared" si="220"/>
        <v>0</v>
      </c>
      <c r="AB321" s="329">
        <f t="shared" si="220"/>
        <v>0</v>
      </c>
      <c r="AC321" s="329">
        <f t="shared" si="220"/>
        <v>0</v>
      </c>
      <c r="AD321" s="259">
        <f t="shared" si="220"/>
        <v>0</v>
      </c>
      <c r="AE321" s="259">
        <f t="shared" si="220"/>
        <v>0</v>
      </c>
      <c r="AF321" s="329">
        <f t="shared" si="220"/>
        <v>0</v>
      </c>
      <c r="AG321" s="329">
        <f t="shared" si="220"/>
        <v>0</v>
      </c>
      <c r="AH321" s="329">
        <f t="shared" si="220"/>
        <v>0</v>
      </c>
      <c r="AI321" s="329">
        <f t="shared" si="220"/>
        <v>0</v>
      </c>
      <c r="AJ321" s="329">
        <f t="shared" si="220"/>
        <v>0</v>
      </c>
      <c r="AK321" s="131">
        <f>SUM(F321:AJ321)</f>
        <v>0</v>
      </c>
      <c r="AL321" s="32"/>
      <c r="AM321" s="32"/>
      <c r="AN321" s="70"/>
      <c r="AO321" s="227"/>
      <c r="AP321" s="42">
        <f t="shared" si="199"/>
        <v>0</v>
      </c>
      <c r="AQ321" s="21" t="str">
        <f t="shared" si="187"/>
        <v>解体</v>
      </c>
      <c r="AR321" s="51">
        <f t="shared" si="185"/>
        <v>0</v>
      </c>
      <c r="AT321" s="246" t="s">
        <v>60</v>
      </c>
      <c r="AU321" s="60"/>
      <c r="AV321" s="60"/>
      <c r="AW321" s="60"/>
      <c r="AX321" s="60"/>
    </row>
    <row r="322" spans="1:56" ht="18.75" hidden="1" customHeight="1">
      <c r="A322" s="9">
        <v>1</v>
      </c>
      <c r="B322" s="379"/>
      <c r="C322" s="153" t="s">
        <v>22</v>
      </c>
      <c r="D322" s="153"/>
      <c r="E322" s="68"/>
      <c r="F322" s="260">
        <f t="shared" ref="F322:AJ322" si="221">E322+F318-F321</f>
        <v>0</v>
      </c>
      <c r="G322" s="260">
        <f t="shared" si="221"/>
        <v>0</v>
      </c>
      <c r="H322" s="260">
        <f t="shared" si="221"/>
        <v>0</v>
      </c>
      <c r="I322" s="260">
        <f t="shared" si="221"/>
        <v>0</v>
      </c>
      <c r="J322" s="260">
        <f t="shared" si="221"/>
        <v>0</v>
      </c>
      <c r="K322" s="330">
        <f t="shared" si="221"/>
        <v>0</v>
      </c>
      <c r="L322" s="330">
        <f t="shared" si="221"/>
        <v>0</v>
      </c>
      <c r="M322" s="330">
        <f t="shared" si="221"/>
        <v>0</v>
      </c>
      <c r="N322" s="330">
        <f t="shared" si="221"/>
        <v>0</v>
      </c>
      <c r="O322" s="330">
        <f t="shared" si="221"/>
        <v>0</v>
      </c>
      <c r="P322" s="260">
        <f t="shared" si="221"/>
        <v>0</v>
      </c>
      <c r="Q322" s="260">
        <f t="shared" si="221"/>
        <v>0</v>
      </c>
      <c r="R322" s="330">
        <f t="shared" si="221"/>
        <v>0</v>
      </c>
      <c r="S322" s="330">
        <f t="shared" si="221"/>
        <v>0</v>
      </c>
      <c r="T322" s="330">
        <f t="shared" si="221"/>
        <v>0</v>
      </c>
      <c r="U322" s="330">
        <f t="shared" si="221"/>
        <v>0</v>
      </c>
      <c r="V322" s="330">
        <f t="shared" si="221"/>
        <v>0</v>
      </c>
      <c r="W322" s="260">
        <f t="shared" si="221"/>
        <v>0</v>
      </c>
      <c r="X322" s="260">
        <f t="shared" si="221"/>
        <v>0</v>
      </c>
      <c r="Y322" s="330">
        <f t="shared" si="221"/>
        <v>0</v>
      </c>
      <c r="Z322" s="330">
        <f t="shared" si="221"/>
        <v>0</v>
      </c>
      <c r="AA322" s="330">
        <f t="shared" si="221"/>
        <v>0</v>
      </c>
      <c r="AB322" s="330">
        <f t="shared" si="221"/>
        <v>0</v>
      </c>
      <c r="AC322" s="330">
        <f t="shared" si="221"/>
        <v>0</v>
      </c>
      <c r="AD322" s="260">
        <f t="shared" si="221"/>
        <v>0</v>
      </c>
      <c r="AE322" s="260">
        <f t="shared" si="221"/>
        <v>0</v>
      </c>
      <c r="AF322" s="330">
        <f t="shared" si="221"/>
        <v>0</v>
      </c>
      <c r="AG322" s="330">
        <f t="shared" si="221"/>
        <v>0</v>
      </c>
      <c r="AH322" s="330">
        <f t="shared" si="221"/>
        <v>0</v>
      </c>
      <c r="AI322" s="330">
        <f t="shared" si="221"/>
        <v>0</v>
      </c>
      <c r="AJ322" s="330">
        <f t="shared" si="221"/>
        <v>0</v>
      </c>
      <c r="AK322" s="132"/>
      <c r="AL322" s="32"/>
      <c r="AM322" s="32"/>
      <c r="AN322" s="70"/>
      <c r="AO322" s="227"/>
      <c r="AP322" s="42">
        <f t="shared" si="199"/>
        <v>0</v>
      </c>
      <c r="AQ322" s="22" t="str">
        <f t="shared" si="187"/>
        <v>解体在庫</v>
      </c>
      <c r="AR322" s="52">
        <f t="shared" si="185"/>
        <v>0</v>
      </c>
      <c r="AT322" s="246" t="s">
        <v>60</v>
      </c>
      <c r="AU322" s="60"/>
      <c r="AV322" s="60"/>
      <c r="AW322" s="60"/>
      <c r="AX322" s="60"/>
    </row>
    <row r="323" spans="1:56" ht="19.5" hidden="1" customHeight="1" thickBot="1">
      <c r="A323" s="9">
        <v>1</v>
      </c>
      <c r="B323" s="380"/>
      <c r="C323" s="138" t="s">
        <v>23</v>
      </c>
      <c r="D323" s="138"/>
      <c r="E323" s="215"/>
      <c r="F323" s="262">
        <f t="shared" ref="F323:AJ323" si="222">E323+F318-F319-F320</f>
        <v>0</v>
      </c>
      <c r="G323" s="262">
        <f t="shared" si="222"/>
        <v>0</v>
      </c>
      <c r="H323" s="262">
        <f t="shared" si="222"/>
        <v>0</v>
      </c>
      <c r="I323" s="262">
        <f t="shared" si="222"/>
        <v>0</v>
      </c>
      <c r="J323" s="262">
        <f t="shared" si="222"/>
        <v>0</v>
      </c>
      <c r="K323" s="343">
        <f t="shared" si="222"/>
        <v>0</v>
      </c>
      <c r="L323" s="343">
        <f t="shared" si="222"/>
        <v>0</v>
      </c>
      <c r="M323" s="343">
        <f t="shared" si="222"/>
        <v>0</v>
      </c>
      <c r="N323" s="343">
        <f t="shared" si="222"/>
        <v>0</v>
      </c>
      <c r="O323" s="343">
        <f t="shared" si="222"/>
        <v>0</v>
      </c>
      <c r="P323" s="262">
        <f t="shared" si="222"/>
        <v>0</v>
      </c>
      <c r="Q323" s="262">
        <f t="shared" si="222"/>
        <v>0</v>
      </c>
      <c r="R323" s="343">
        <f t="shared" si="222"/>
        <v>0</v>
      </c>
      <c r="S323" s="343">
        <f t="shared" si="222"/>
        <v>0</v>
      </c>
      <c r="T323" s="343">
        <f t="shared" si="222"/>
        <v>0</v>
      </c>
      <c r="U323" s="343">
        <f t="shared" si="222"/>
        <v>0</v>
      </c>
      <c r="V323" s="343">
        <f t="shared" si="222"/>
        <v>0</v>
      </c>
      <c r="W323" s="262">
        <f t="shared" si="222"/>
        <v>0</v>
      </c>
      <c r="X323" s="262">
        <f t="shared" si="222"/>
        <v>0</v>
      </c>
      <c r="Y323" s="343">
        <f t="shared" si="222"/>
        <v>0</v>
      </c>
      <c r="Z323" s="343">
        <f t="shared" si="222"/>
        <v>0</v>
      </c>
      <c r="AA323" s="343">
        <f t="shared" si="222"/>
        <v>0</v>
      </c>
      <c r="AB323" s="343">
        <f t="shared" si="222"/>
        <v>0</v>
      </c>
      <c r="AC323" s="343">
        <f t="shared" si="222"/>
        <v>0</v>
      </c>
      <c r="AD323" s="262">
        <f t="shared" si="222"/>
        <v>0</v>
      </c>
      <c r="AE323" s="262">
        <f t="shared" si="222"/>
        <v>0</v>
      </c>
      <c r="AF323" s="343">
        <f t="shared" si="222"/>
        <v>0</v>
      </c>
      <c r="AG323" s="343">
        <f t="shared" si="222"/>
        <v>0</v>
      </c>
      <c r="AH323" s="343">
        <f t="shared" si="222"/>
        <v>0</v>
      </c>
      <c r="AI323" s="343">
        <f t="shared" si="222"/>
        <v>0</v>
      </c>
      <c r="AJ323" s="343">
        <f t="shared" si="222"/>
        <v>0</v>
      </c>
      <c r="AK323" s="222">
        <f>AJ323</f>
        <v>0</v>
      </c>
      <c r="AL323" s="33"/>
      <c r="AM323" s="33"/>
      <c r="AN323" s="488">
        <f>AK323-AL319</f>
        <v>0</v>
      </c>
      <c r="AO323" s="227">
        <f>AJ323/50</f>
        <v>0</v>
      </c>
      <c r="AP323" s="53">
        <f t="shared" si="199"/>
        <v>0</v>
      </c>
      <c r="AQ323" s="24" t="str">
        <f t="shared" si="187"/>
        <v>完成品在庫</v>
      </c>
      <c r="AR323" s="54">
        <f t="shared" si="185"/>
        <v>0</v>
      </c>
      <c r="AT323" s="246" t="s">
        <v>60</v>
      </c>
      <c r="AU323" s="60"/>
      <c r="AV323" s="60"/>
      <c r="AW323" s="60"/>
      <c r="AX323" s="60"/>
      <c r="BD323" s="250">
        <f>MIN(F323:AJ323)</f>
        <v>0</v>
      </c>
    </row>
    <row r="324" spans="1:56" ht="19.5" hidden="1" customHeight="1">
      <c r="A324" s="9">
        <v>1</v>
      </c>
      <c r="B324" s="393"/>
      <c r="C324" s="101" t="s">
        <v>12</v>
      </c>
      <c r="D324" s="101"/>
      <c r="E324" s="88"/>
      <c r="F324" s="263"/>
      <c r="G324" s="263"/>
      <c r="H324" s="263"/>
      <c r="I324" s="263"/>
      <c r="J324" s="263"/>
      <c r="K324" s="185"/>
      <c r="L324" s="185"/>
      <c r="M324" s="185"/>
      <c r="N324" s="185"/>
      <c r="O324" s="185"/>
      <c r="P324" s="263"/>
      <c r="Q324" s="263"/>
      <c r="R324" s="185"/>
      <c r="S324" s="185"/>
      <c r="T324" s="185"/>
      <c r="U324" s="185"/>
      <c r="V324" s="185"/>
      <c r="W324" s="263"/>
      <c r="X324" s="263"/>
      <c r="Y324" s="185"/>
      <c r="Z324" s="185"/>
      <c r="AA324" s="185"/>
      <c r="AB324" s="185"/>
      <c r="AC324" s="185"/>
      <c r="AD324" s="263"/>
      <c r="AE324" s="263"/>
      <c r="AF324" s="185"/>
      <c r="AG324" s="185"/>
      <c r="AH324" s="185"/>
      <c r="AI324" s="185"/>
      <c r="AJ324" s="185"/>
      <c r="AK324" s="166">
        <f>SUM(E324:AJ324)</f>
        <v>0</v>
      </c>
      <c r="AL324" s="198">
        <f>ROUNDUP(AL331/0.92,0)</f>
        <v>292</v>
      </c>
      <c r="AM324" s="198">
        <f>ROUNDUP(AM331/0.92,0)</f>
        <v>894</v>
      </c>
      <c r="AN324" s="70"/>
      <c r="AO324" s="227"/>
      <c r="AP324" s="40">
        <f>B324</f>
        <v>0</v>
      </c>
      <c r="AQ324" s="29" t="str">
        <f t="shared" si="187"/>
        <v>素材納入計画</v>
      </c>
      <c r="AR324" s="41">
        <f t="shared" si="185"/>
        <v>0</v>
      </c>
      <c r="AT324" s="247" t="s">
        <v>59</v>
      </c>
      <c r="AU324" s="60"/>
      <c r="AV324" s="60"/>
      <c r="AW324" s="60"/>
      <c r="AX324" s="60"/>
    </row>
    <row r="325" spans="1:56" ht="19.5" hidden="1" customHeight="1">
      <c r="A325" s="9">
        <v>1</v>
      </c>
      <c r="B325" s="326"/>
      <c r="C325" s="145" t="s">
        <v>125</v>
      </c>
      <c r="D325" s="154"/>
      <c r="E325" s="35"/>
      <c r="F325" s="397">
        <f t="shared" ref="F325:AJ325" si="223">E325+F324-F326</f>
        <v>0</v>
      </c>
      <c r="G325" s="397">
        <f t="shared" si="223"/>
        <v>0</v>
      </c>
      <c r="H325" s="397">
        <f t="shared" si="223"/>
        <v>0</v>
      </c>
      <c r="I325" s="397">
        <f t="shared" si="223"/>
        <v>0</v>
      </c>
      <c r="J325" s="397">
        <f t="shared" si="223"/>
        <v>0</v>
      </c>
      <c r="K325" s="35">
        <f t="shared" si="223"/>
        <v>0</v>
      </c>
      <c r="L325" s="35">
        <f t="shared" si="223"/>
        <v>0</v>
      </c>
      <c r="M325" s="35">
        <f t="shared" si="223"/>
        <v>0</v>
      </c>
      <c r="N325" s="35">
        <f t="shared" si="223"/>
        <v>0</v>
      </c>
      <c r="O325" s="35">
        <f t="shared" si="223"/>
        <v>0</v>
      </c>
      <c r="P325" s="397">
        <f t="shared" si="223"/>
        <v>0</v>
      </c>
      <c r="Q325" s="397">
        <f t="shared" si="223"/>
        <v>0</v>
      </c>
      <c r="R325" s="35">
        <f t="shared" si="223"/>
        <v>0</v>
      </c>
      <c r="S325" s="35">
        <f t="shared" si="223"/>
        <v>0</v>
      </c>
      <c r="T325" s="35">
        <f t="shared" si="223"/>
        <v>0</v>
      </c>
      <c r="U325" s="35">
        <f t="shared" si="223"/>
        <v>0</v>
      </c>
      <c r="V325" s="35">
        <f t="shared" si="223"/>
        <v>0</v>
      </c>
      <c r="W325" s="397">
        <f t="shared" si="223"/>
        <v>0</v>
      </c>
      <c r="X325" s="397">
        <f t="shared" si="223"/>
        <v>0</v>
      </c>
      <c r="Y325" s="35">
        <f t="shared" si="223"/>
        <v>0</v>
      </c>
      <c r="Z325" s="35">
        <f t="shared" si="223"/>
        <v>0</v>
      </c>
      <c r="AA325" s="35">
        <f t="shared" si="223"/>
        <v>0</v>
      </c>
      <c r="AB325" s="35">
        <f t="shared" si="223"/>
        <v>0</v>
      </c>
      <c r="AC325" s="35">
        <f t="shared" si="223"/>
        <v>0</v>
      </c>
      <c r="AD325" s="397">
        <f t="shared" si="223"/>
        <v>0</v>
      </c>
      <c r="AE325" s="397">
        <f t="shared" si="223"/>
        <v>0</v>
      </c>
      <c r="AF325" s="35">
        <f t="shared" si="223"/>
        <v>0</v>
      </c>
      <c r="AG325" s="35">
        <f t="shared" si="223"/>
        <v>0</v>
      </c>
      <c r="AH325" s="35">
        <f t="shared" si="223"/>
        <v>0</v>
      </c>
      <c r="AI325" s="35">
        <f t="shared" si="223"/>
        <v>0</v>
      </c>
      <c r="AJ325" s="35">
        <f t="shared" si="223"/>
        <v>0</v>
      </c>
      <c r="AK325" s="171">
        <f>AJ325</f>
        <v>0</v>
      </c>
      <c r="AL325" s="32"/>
      <c r="AM325" s="32"/>
      <c r="AN325" s="70"/>
      <c r="AO325" s="227"/>
      <c r="AP325" s="42">
        <f t="shared" si="199"/>
        <v>0</v>
      </c>
      <c r="AQ325" s="14" t="str">
        <f t="shared" si="187"/>
        <v>素材在庫計画</v>
      </c>
      <c r="AR325" s="43">
        <f t="shared" si="185"/>
        <v>0</v>
      </c>
      <c r="AT325" s="246" t="s">
        <v>60</v>
      </c>
      <c r="AU325" s="60"/>
      <c r="AV325" s="60"/>
      <c r="AW325" s="60"/>
      <c r="AX325" s="60"/>
    </row>
    <row r="326" spans="1:56" ht="18.75" hidden="1" customHeight="1">
      <c r="A326" s="9">
        <v>1</v>
      </c>
      <c r="B326" s="326"/>
      <c r="C326" s="135" t="s">
        <v>14</v>
      </c>
      <c r="D326" s="135"/>
      <c r="E326" s="90"/>
      <c r="F326" s="255"/>
      <c r="G326" s="255"/>
      <c r="H326" s="255"/>
      <c r="I326" s="255"/>
      <c r="J326" s="255"/>
      <c r="K326" s="174"/>
      <c r="L326" s="174"/>
      <c r="M326" s="174"/>
      <c r="N326" s="174"/>
      <c r="O326" s="174"/>
      <c r="P326" s="255"/>
      <c r="Q326" s="255"/>
      <c r="R326" s="174"/>
      <c r="S326" s="174"/>
      <c r="T326" s="174"/>
      <c r="U326" s="174"/>
      <c r="V326" s="174"/>
      <c r="W326" s="255"/>
      <c r="X326" s="255"/>
      <c r="Y326" s="174"/>
      <c r="Z326" s="174"/>
      <c r="AA326" s="174"/>
      <c r="AB326" s="174"/>
      <c r="AC326" s="174"/>
      <c r="AD326" s="255"/>
      <c r="AE326" s="255"/>
      <c r="AF326" s="174"/>
      <c r="AG326" s="174"/>
      <c r="AH326" s="174"/>
      <c r="AI326" s="174"/>
      <c r="AJ326" s="174"/>
      <c r="AK326" s="167">
        <f>SUM(E326:AJ326)</f>
        <v>0</v>
      </c>
      <c r="AL326" s="123"/>
      <c r="AM326" s="123"/>
      <c r="AN326" s="70"/>
      <c r="AO326" s="227"/>
      <c r="AP326" s="42">
        <f t="shared" si="199"/>
        <v>0</v>
      </c>
      <c r="AQ326" s="16" t="str">
        <f t="shared" si="187"/>
        <v>圧検加工計画</v>
      </c>
      <c r="AR326" s="44">
        <f t="shared" si="185"/>
        <v>0</v>
      </c>
      <c r="AT326" s="248" t="s">
        <v>61</v>
      </c>
      <c r="AU326" s="60"/>
      <c r="AV326" s="60"/>
      <c r="AW326" s="60"/>
      <c r="AX326" s="60"/>
    </row>
    <row r="327" spans="1:56" ht="18.75" hidden="1" customHeight="1">
      <c r="A327" s="9">
        <v>0</v>
      </c>
      <c r="B327" s="388"/>
      <c r="C327" s="146" t="s">
        <v>15</v>
      </c>
      <c r="D327" s="147">
        <v>0.08</v>
      </c>
      <c r="E327" s="80"/>
      <c r="F327" s="257">
        <f t="shared" ref="F327:AJ327" si="224">ROUND(F326*$D327,0)</f>
        <v>0</v>
      </c>
      <c r="G327" s="257">
        <f t="shared" si="224"/>
        <v>0</v>
      </c>
      <c r="H327" s="257">
        <f t="shared" si="224"/>
        <v>0</v>
      </c>
      <c r="I327" s="257">
        <f t="shared" si="224"/>
        <v>0</v>
      </c>
      <c r="J327" s="257">
        <f t="shared" si="224"/>
        <v>0</v>
      </c>
      <c r="K327" s="337">
        <f t="shared" si="224"/>
        <v>0</v>
      </c>
      <c r="L327" s="337">
        <f t="shared" si="224"/>
        <v>0</v>
      </c>
      <c r="M327" s="337">
        <f t="shared" si="224"/>
        <v>0</v>
      </c>
      <c r="N327" s="337">
        <f t="shared" si="224"/>
        <v>0</v>
      </c>
      <c r="O327" s="337">
        <f t="shared" si="224"/>
        <v>0</v>
      </c>
      <c r="P327" s="257">
        <f t="shared" si="224"/>
        <v>0</v>
      </c>
      <c r="Q327" s="257">
        <f t="shared" si="224"/>
        <v>0</v>
      </c>
      <c r="R327" s="337">
        <f t="shared" si="224"/>
        <v>0</v>
      </c>
      <c r="S327" s="337">
        <f t="shared" si="224"/>
        <v>0</v>
      </c>
      <c r="T327" s="337">
        <f t="shared" si="224"/>
        <v>0</v>
      </c>
      <c r="U327" s="337">
        <f t="shared" si="224"/>
        <v>0</v>
      </c>
      <c r="V327" s="337">
        <f t="shared" si="224"/>
        <v>0</v>
      </c>
      <c r="W327" s="257">
        <f t="shared" si="224"/>
        <v>0</v>
      </c>
      <c r="X327" s="257">
        <f t="shared" si="224"/>
        <v>0</v>
      </c>
      <c r="Y327" s="337">
        <f t="shared" si="224"/>
        <v>0</v>
      </c>
      <c r="Z327" s="337">
        <f t="shared" si="224"/>
        <v>0</v>
      </c>
      <c r="AA327" s="337">
        <f t="shared" si="224"/>
        <v>0</v>
      </c>
      <c r="AB327" s="337">
        <f t="shared" si="224"/>
        <v>0</v>
      </c>
      <c r="AC327" s="337">
        <f t="shared" si="224"/>
        <v>0</v>
      </c>
      <c r="AD327" s="257">
        <f t="shared" si="224"/>
        <v>0</v>
      </c>
      <c r="AE327" s="257">
        <f t="shared" si="224"/>
        <v>0</v>
      </c>
      <c r="AF327" s="337">
        <f t="shared" si="224"/>
        <v>0</v>
      </c>
      <c r="AG327" s="337">
        <f t="shared" si="224"/>
        <v>0</v>
      </c>
      <c r="AH327" s="337">
        <f t="shared" si="224"/>
        <v>0</v>
      </c>
      <c r="AI327" s="337">
        <f t="shared" si="224"/>
        <v>0</v>
      </c>
      <c r="AJ327" s="337">
        <f t="shared" si="224"/>
        <v>0</v>
      </c>
      <c r="AK327" s="338">
        <f>SUM(F327:AJ327)</f>
        <v>0</v>
      </c>
      <c r="AL327" s="32"/>
      <c r="AM327" s="32"/>
      <c r="AN327" s="70"/>
      <c r="AO327" s="227">
        <v>55</v>
      </c>
      <c r="AP327" s="42">
        <f t="shared" si="199"/>
        <v>0</v>
      </c>
      <c r="AQ327" s="17" t="str">
        <f t="shared" si="187"/>
        <v>一次漏れ数</v>
      </c>
      <c r="AR327" s="45">
        <f t="shared" si="185"/>
        <v>0</v>
      </c>
      <c r="AT327" s="246" t="s">
        <v>60</v>
      </c>
      <c r="AU327" s="60"/>
      <c r="AV327" s="60"/>
      <c r="AW327" s="60"/>
      <c r="AX327" s="60"/>
    </row>
    <row r="328" spans="1:56" ht="18.75" hidden="1" customHeight="1">
      <c r="A328" s="9">
        <v>0</v>
      </c>
      <c r="B328" s="388"/>
      <c r="C328" s="148" t="s">
        <v>16</v>
      </c>
      <c r="D328" s="149"/>
      <c r="E328" s="66"/>
      <c r="F328" s="255">
        <f t="shared" ref="F328:AJ328" si="225">E328+F327-F329</f>
        <v>0</v>
      </c>
      <c r="G328" s="255">
        <f t="shared" si="225"/>
        <v>0</v>
      </c>
      <c r="H328" s="255">
        <f t="shared" si="225"/>
        <v>0</v>
      </c>
      <c r="I328" s="255">
        <f t="shared" si="225"/>
        <v>0</v>
      </c>
      <c r="J328" s="255">
        <f t="shared" si="225"/>
        <v>0</v>
      </c>
      <c r="K328" s="339">
        <f t="shared" si="225"/>
        <v>0</v>
      </c>
      <c r="L328" s="339">
        <f t="shared" si="225"/>
        <v>0</v>
      </c>
      <c r="M328" s="339">
        <f t="shared" si="225"/>
        <v>0</v>
      </c>
      <c r="N328" s="339">
        <f t="shared" si="225"/>
        <v>0</v>
      </c>
      <c r="O328" s="339">
        <f t="shared" si="225"/>
        <v>0</v>
      </c>
      <c r="P328" s="255">
        <f t="shared" si="225"/>
        <v>0</v>
      </c>
      <c r="Q328" s="255">
        <f t="shared" si="225"/>
        <v>0</v>
      </c>
      <c r="R328" s="339">
        <f t="shared" si="225"/>
        <v>0</v>
      </c>
      <c r="S328" s="339">
        <f t="shared" si="225"/>
        <v>0</v>
      </c>
      <c r="T328" s="339">
        <f t="shared" si="225"/>
        <v>0</v>
      </c>
      <c r="U328" s="339">
        <f t="shared" si="225"/>
        <v>0</v>
      </c>
      <c r="V328" s="339">
        <f t="shared" si="225"/>
        <v>0</v>
      </c>
      <c r="W328" s="255">
        <f t="shared" si="225"/>
        <v>0</v>
      </c>
      <c r="X328" s="255">
        <f t="shared" si="225"/>
        <v>0</v>
      </c>
      <c r="Y328" s="339">
        <f t="shared" si="225"/>
        <v>0</v>
      </c>
      <c r="Z328" s="339">
        <f t="shared" si="225"/>
        <v>0</v>
      </c>
      <c r="AA328" s="339">
        <f t="shared" si="225"/>
        <v>0</v>
      </c>
      <c r="AB328" s="339">
        <f t="shared" si="225"/>
        <v>0</v>
      </c>
      <c r="AC328" s="339">
        <f t="shared" si="225"/>
        <v>0</v>
      </c>
      <c r="AD328" s="255">
        <f t="shared" si="225"/>
        <v>0</v>
      </c>
      <c r="AE328" s="255">
        <f t="shared" si="225"/>
        <v>0</v>
      </c>
      <c r="AF328" s="339">
        <f t="shared" si="225"/>
        <v>0</v>
      </c>
      <c r="AG328" s="339">
        <f t="shared" si="225"/>
        <v>0</v>
      </c>
      <c r="AH328" s="339">
        <f t="shared" si="225"/>
        <v>0</v>
      </c>
      <c r="AI328" s="339">
        <f t="shared" si="225"/>
        <v>0</v>
      </c>
      <c r="AJ328" s="339">
        <f t="shared" si="225"/>
        <v>0</v>
      </c>
      <c r="AK328" s="340">
        <f>AJ328</f>
        <v>0</v>
      </c>
      <c r="AL328" s="32"/>
      <c r="AM328" s="32"/>
      <c r="AN328" s="70"/>
      <c r="AO328" s="227">
        <v>55</v>
      </c>
      <c r="AP328" s="42">
        <f t="shared" si="199"/>
        <v>0</v>
      </c>
      <c r="AQ328" s="18" t="str">
        <f t="shared" si="187"/>
        <v>一次漏れ在庫</v>
      </c>
      <c r="AR328" s="46">
        <f t="shared" si="185"/>
        <v>0</v>
      </c>
      <c r="AT328" s="246" t="s">
        <v>60</v>
      </c>
      <c r="AU328" s="60"/>
      <c r="AV328" s="60"/>
      <c r="AW328" s="60"/>
      <c r="AX328" s="60"/>
    </row>
    <row r="329" spans="1:56" ht="18.75" hidden="1" customHeight="1">
      <c r="A329" s="9">
        <v>0</v>
      </c>
      <c r="B329" s="388"/>
      <c r="C329" s="148" t="s">
        <v>17</v>
      </c>
      <c r="D329" s="149"/>
      <c r="E329" s="80"/>
      <c r="F329" s="255"/>
      <c r="G329" s="255"/>
      <c r="H329" s="255"/>
      <c r="I329" s="255"/>
      <c r="J329" s="255"/>
      <c r="K329" s="339"/>
      <c r="L329" s="339"/>
      <c r="M329" s="339"/>
      <c r="N329" s="339"/>
      <c r="O329" s="339"/>
      <c r="P329" s="255"/>
      <c r="Q329" s="255"/>
      <c r="R329" s="339"/>
      <c r="S329" s="339"/>
      <c r="T329" s="339"/>
      <c r="U329" s="339"/>
      <c r="V329" s="339"/>
      <c r="W329" s="255"/>
      <c r="X329" s="255"/>
      <c r="Y329" s="339"/>
      <c r="Z329" s="339"/>
      <c r="AA329" s="339"/>
      <c r="AB329" s="339"/>
      <c r="AC329" s="339"/>
      <c r="AD329" s="255"/>
      <c r="AE329" s="255"/>
      <c r="AF329" s="339"/>
      <c r="AG329" s="339"/>
      <c r="AH329" s="339"/>
      <c r="AI329" s="339"/>
      <c r="AJ329" s="339"/>
      <c r="AK329" s="340">
        <f>SUM(F329:AJ329)</f>
        <v>0</v>
      </c>
      <c r="AL329" s="32"/>
      <c r="AM329" s="32"/>
      <c r="AN329" s="70"/>
      <c r="AO329" s="227">
        <v>0</v>
      </c>
      <c r="AP329" s="42">
        <f t="shared" si="199"/>
        <v>0</v>
      </c>
      <c r="AQ329" s="18" t="str">
        <f t="shared" si="187"/>
        <v>二次圧検計画</v>
      </c>
      <c r="AR329" s="46">
        <f t="shared" si="185"/>
        <v>0</v>
      </c>
      <c r="AT329" s="246" t="s">
        <v>60</v>
      </c>
      <c r="AU329" s="60"/>
      <c r="AV329" s="60"/>
      <c r="AW329" s="60"/>
      <c r="AX329" s="60"/>
    </row>
    <row r="330" spans="1:56" ht="18.75" hidden="1" customHeight="1">
      <c r="A330" s="9">
        <v>0</v>
      </c>
      <c r="B330" s="388"/>
      <c r="C330" s="150" t="s">
        <v>18</v>
      </c>
      <c r="D330" s="151">
        <v>0.5</v>
      </c>
      <c r="E330" s="81"/>
      <c r="F330" s="258">
        <f t="shared" ref="F330:AJ330" si="226">ROUND(F329*$D330,0)</f>
        <v>0</v>
      </c>
      <c r="G330" s="258">
        <f t="shared" si="226"/>
        <v>0</v>
      </c>
      <c r="H330" s="258">
        <f t="shared" si="226"/>
        <v>0</v>
      </c>
      <c r="I330" s="258">
        <f t="shared" si="226"/>
        <v>0</v>
      </c>
      <c r="J330" s="258">
        <f t="shared" si="226"/>
        <v>0</v>
      </c>
      <c r="K330" s="341">
        <f t="shared" si="226"/>
        <v>0</v>
      </c>
      <c r="L330" s="341">
        <f t="shared" si="226"/>
        <v>0</v>
      </c>
      <c r="M330" s="341">
        <f t="shared" si="226"/>
        <v>0</v>
      </c>
      <c r="N330" s="341">
        <f t="shared" si="226"/>
        <v>0</v>
      </c>
      <c r="O330" s="341">
        <f t="shared" si="226"/>
        <v>0</v>
      </c>
      <c r="P330" s="258">
        <f t="shared" si="226"/>
        <v>0</v>
      </c>
      <c r="Q330" s="258">
        <f t="shared" si="226"/>
        <v>0</v>
      </c>
      <c r="R330" s="341">
        <f t="shared" si="226"/>
        <v>0</v>
      </c>
      <c r="S330" s="341">
        <f t="shared" si="226"/>
        <v>0</v>
      </c>
      <c r="T330" s="341">
        <f t="shared" si="226"/>
        <v>0</v>
      </c>
      <c r="U330" s="341">
        <f t="shared" si="226"/>
        <v>0</v>
      </c>
      <c r="V330" s="341">
        <f t="shared" si="226"/>
        <v>0</v>
      </c>
      <c r="W330" s="258">
        <f t="shared" si="226"/>
        <v>0</v>
      </c>
      <c r="X330" s="258">
        <f t="shared" si="226"/>
        <v>0</v>
      </c>
      <c r="Y330" s="341">
        <f t="shared" si="226"/>
        <v>0</v>
      </c>
      <c r="Z330" s="341">
        <f t="shared" si="226"/>
        <v>0</v>
      </c>
      <c r="AA330" s="341">
        <f t="shared" si="226"/>
        <v>0</v>
      </c>
      <c r="AB330" s="341">
        <f t="shared" si="226"/>
        <v>0</v>
      </c>
      <c r="AC330" s="341">
        <f t="shared" si="226"/>
        <v>0</v>
      </c>
      <c r="AD330" s="258">
        <f t="shared" si="226"/>
        <v>0</v>
      </c>
      <c r="AE330" s="258">
        <f t="shared" si="226"/>
        <v>0</v>
      </c>
      <c r="AF330" s="341">
        <f t="shared" si="226"/>
        <v>0</v>
      </c>
      <c r="AG330" s="341">
        <f t="shared" si="226"/>
        <v>0</v>
      </c>
      <c r="AH330" s="341">
        <f t="shared" si="226"/>
        <v>0</v>
      </c>
      <c r="AI330" s="341">
        <f t="shared" si="226"/>
        <v>0</v>
      </c>
      <c r="AJ330" s="341">
        <f t="shared" si="226"/>
        <v>0</v>
      </c>
      <c r="AK330" s="342">
        <f>SUM(F330:AJ330)</f>
        <v>0</v>
      </c>
      <c r="AL330" s="32"/>
      <c r="AM330" s="32"/>
      <c r="AN330" s="70"/>
      <c r="AO330" s="227">
        <v>0</v>
      </c>
      <c r="AP330" s="42">
        <f t="shared" si="199"/>
        <v>0</v>
      </c>
      <c r="AQ330" s="14" t="str">
        <f t="shared" si="187"/>
        <v>二次漏れ数（廃却）</v>
      </c>
      <c r="AR330" s="47">
        <f t="shared" si="185"/>
        <v>0</v>
      </c>
      <c r="AT330" s="246" t="s">
        <v>60</v>
      </c>
      <c r="AU330" s="60"/>
      <c r="AV330" s="60"/>
      <c r="AW330" s="60"/>
      <c r="AX330" s="60"/>
    </row>
    <row r="331" spans="1:56" ht="18.75" hidden="1" customHeight="1">
      <c r="A331" s="9">
        <v>1</v>
      </c>
      <c r="B331" s="384"/>
      <c r="C331" s="135" t="s">
        <v>19</v>
      </c>
      <c r="D331" s="136">
        <f>1-D327</f>
        <v>0.92</v>
      </c>
      <c r="E331" s="90"/>
      <c r="F331" s="255">
        <f t="shared" ref="F331:AJ331" si="227">(F326-F327)+(F329-F330)</f>
        <v>0</v>
      </c>
      <c r="G331" s="255">
        <f t="shared" si="227"/>
        <v>0</v>
      </c>
      <c r="H331" s="255">
        <f t="shared" si="227"/>
        <v>0</v>
      </c>
      <c r="I331" s="255">
        <f t="shared" si="227"/>
        <v>0</v>
      </c>
      <c r="J331" s="255">
        <f t="shared" si="227"/>
        <v>0</v>
      </c>
      <c r="K331" s="174">
        <f t="shared" si="227"/>
        <v>0</v>
      </c>
      <c r="L331" s="174">
        <f t="shared" si="227"/>
        <v>0</v>
      </c>
      <c r="M331" s="174">
        <f t="shared" si="227"/>
        <v>0</v>
      </c>
      <c r="N331" s="174">
        <f t="shared" si="227"/>
        <v>0</v>
      </c>
      <c r="O331" s="174">
        <f t="shared" si="227"/>
        <v>0</v>
      </c>
      <c r="P331" s="255">
        <f t="shared" si="227"/>
        <v>0</v>
      </c>
      <c r="Q331" s="255">
        <f t="shared" si="227"/>
        <v>0</v>
      </c>
      <c r="R331" s="174">
        <f t="shared" si="227"/>
        <v>0</v>
      </c>
      <c r="S331" s="174">
        <f t="shared" si="227"/>
        <v>0</v>
      </c>
      <c r="T331" s="174">
        <f t="shared" si="227"/>
        <v>0</v>
      </c>
      <c r="U331" s="174">
        <f t="shared" si="227"/>
        <v>0</v>
      </c>
      <c r="V331" s="174">
        <f t="shared" si="227"/>
        <v>0</v>
      </c>
      <c r="W331" s="255">
        <f t="shared" si="227"/>
        <v>0</v>
      </c>
      <c r="X331" s="255">
        <f t="shared" si="227"/>
        <v>0</v>
      </c>
      <c r="Y331" s="174">
        <f t="shared" si="227"/>
        <v>0</v>
      </c>
      <c r="Z331" s="174">
        <f t="shared" si="227"/>
        <v>0</v>
      </c>
      <c r="AA331" s="174">
        <f t="shared" si="227"/>
        <v>0</v>
      </c>
      <c r="AB331" s="174">
        <f t="shared" si="227"/>
        <v>0</v>
      </c>
      <c r="AC331" s="174">
        <f t="shared" si="227"/>
        <v>0</v>
      </c>
      <c r="AD331" s="255">
        <f t="shared" si="227"/>
        <v>0</v>
      </c>
      <c r="AE331" s="255">
        <f t="shared" si="227"/>
        <v>0</v>
      </c>
      <c r="AF331" s="174">
        <f t="shared" si="227"/>
        <v>0</v>
      </c>
      <c r="AG331" s="174">
        <f t="shared" si="227"/>
        <v>0</v>
      </c>
      <c r="AH331" s="174">
        <f t="shared" si="227"/>
        <v>0</v>
      </c>
      <c r="AI331" s="174">
        <f t="shared" si="227"/>
        <v>0</v>
      </c>
      <c r="AJ331" s="174">
        <f t="shared" si="227"/>
        <v>0</v>
      </c>
      <c r="AK331" s="167">
        <f>SUM(E331:AJ331)</f>
        <v>0</v>
      </c>
      <c r="AL331" s="82">
        <f>ROUNDUP(AY331*1.1,0)</f>
        <v>268</v>
      </c>
      <c r="AM331" s="82">
        <f>ROUNDUP(AZ331*1.1,0)</f>
        <v>822</v>
      </c>
      <c r="AN331" s="70"/>
      <c r="AO331" s="227"/>
      <c r="AP331" s="42">
        <f t="shared" si="199"/>
        <v>0</v>
      </c>
      <c r="AQ331" s="11" t="str">
        <f t="shared" si="187"/>
        <v>Ｌ３加工計画</v>
      </c>
      <c r="AR331" s="48">
        <f t="shared" si="185"/>
        <v>0</v>
      </c>
      <c r="AT331" s="248" t="s">
        <v>61</v>
      </c>
      <c r="AU331" s="60"/>
      <c r="AV331" s="60"/>
      <c r="AW331" s="60"/>
      <c r="AX331" s="60"/>
      <c r="AY331" s="12">
        <f>AY378</f>
        <v>243</v>
      </c>
      <c r="AZ331" s="12">
        <f>AZ378</f>
        <v>747</v>
      </c>
    </row>
    <row r="332" spans="1:56" ht="18.75" hidden="1" customHeight="1">
      <c r="A332" s="9">
        <v>1</v>
      </c>
      <c r="B332" s="384"/>
      <c r="C332" s="109" t="s">
        <v>48</v>
      </c>
      <c r="D332" s="109"/>
      <c r="E332" s="77"/>
      <c r="F332" s="257"/>
      <c r="G332" s="257"/>
      <c r="H332" s="257"/>
      <c r="I332" s="257"/>
      <c r="J332" s="257"/>
      <c r="K332" s="178"/>
      <c r="L332" s="178"/>
      <c r="M332" s="178"/>
      <c r="N332" s="178"/>
      <c r="O332" s="178"/>
      <c r="P332" s="257"/>
      <c r="Q332" s="257"/>
      <c r="R332" s="178"/>
      <c r="S332" s="178"/>
      <c r="T332" s="178"/>
      <c r="U332" s="178"/>
      <c r="V332" s="178"/>
      <c r="W332" s="257"/>
      <c r="X332" s="257"/>
      <c r="Y332" s="178"/>
      <c r="Z332" s="178"/>
      <c r="AA332" s="178"/>
      <c r="AB332" s="178"/>
      <c r="AC332" s="178"/>
      <c r="AD332" s="257"/>
      <c r="AE332" s="257"/>
      <c r="AF332" s="178"/>
      <c r="AG332" s="178"/>
      <c r="AH332" s="178"/>
      <c r="AI332" s="178"/>
      <c r="AJ332" s="178"/>
      <c r="AK332" s="168">
        <f>SUM(F332:AJ332)</f>
        <v>0</v>
      </c>
      <c r="AL332" s="112"/>
      <c r="AM332" s="112"/>
      <c r="AN332" s="70"/>
      <c r="AO332" s="227"/>
      <c r="AP332" s="42">
        <f t="shared" si="199"/>
        <v>0</v>
      </c>
      <c r="AQ332" s="19" t="str">
        <f t="shared" si="187"/>
        <v>組立計画</v>
      </c>
      <c r="AR332" s="49">
        <f t="shared" si="185"/>
        <v>0</v>
      </c>
      <c r="AT332" s="63" t="s">
        <v>62</v>
      </c>
      <c r="AU332" s="60"/>
      <c r="AV332" s="60"/>
      <c r="AW332" s="60"/>
      <c r="AX332" s="60"/>
    </row>
    <row r="333" spans="1:56" ht="18.75" hidden="1" customHeight="1">
      <c r="A333" s="9">
        <v>1</v>
      </c>
      <c r="B333" s="388"/>
      <c r="C333" s="111" t="s">
        <v>66</v>
      </c>
      <c r="D333" s="111"/>
      <c r="E333" s="74"/>
      <c r="F333" s="267"/>
      <c r="G333" s="267"/>
      <c r="H333" s="267"/>
      <c r="I333" s="267"/>
      <c r="J333" s="267"/>
      <c r="K333" s="189"/>
      <c r="L333" s="189"/>
      <c r="M333" s="189"/>
      <c r="N333" s="189"/>
      <c r="O333" s="189"/>
      <c r="P333" s="267"/>
      <c r="Q333" s="267"/>
      <c r="R333" s="189"/>
      <c r="S333" s="189"/>
      <c r="T333" s="189"/>
      <c r="U333" s="189"/>
      <c r="V333" s="189"/>
      <c r="W333" s="267"/>
      <c r="X333" s="267"/>
      <c r="Y333" s="189"/>
      <c r="Z333" s="189"/>
      <c r="AA333" s="189"/>
      <c r="AB333" s="189"/>
      <c r="AC333" s="189"/>
      <c r="AD333" s="267"/>
      <c r="AE333" s="267"/>
      <c r="AF333" s="189"/>
      <c r="AG333" s="189"/>
      <c r="AH333" s="189"/>
      <c r="AI333" s="189"/>
      <c r="AJ333" s="189"/>
      <c r="AK333" s="107">
        <f>SUM(F333:AJ333)</f>
        <v>0</v>
      </c>
      <c r="AL333" s="75"/>
      <c r="AM333" s="75"/>
      <c r="AN333" s="70"/>
      <c r="AO333" s="227"/>
      <c r="AP333" s="42">
        <f t="shared" si="199"/>
        <v>0</v>
      </c>
      <c r="AQ333" s="20" t="str">
        <f t="shared" si="187"/>
        <v>ＳＰ</v>
      </c>
      <c r="AR333" s="50">
        <f t="shared" si="185"/>
        <v>0</v>
      </c>
      <c r="AT333" s="63" t="s">
        <v>62</v>
      </c>
      <c r="AU333" s="60"/>
      <c r="AV333" s="60"/>
      <c r="AW333" s="60"/>
      <c r="AX333" s="60"/>
    </row>
    <row r="334" spans="1:56" ht="18.75" hidden="1" customHeight="1">
      <c r="A334" s="9">
        <v>1</v>
      </c>
      <c r="B334" s="326"/>
      <c r="C334" s="152" t="s">
        <v>21</v>
      </c>
      <c r="D334" s="152"/>
      <c r="E334" s="67"/>
      <c r="F334" s="259">
        <f t="shared" ref="F334:AJ334" si="228">SUBTOTAL(9,L332:L333)</f>
        <v>0</v>
      </c>
      <c r="G334" s="259">
        <f t="shared" si="228"/>
        <v>0</v>
      </c>
      <c r="H334" s="259">
        <f t="shared" si="228"/>
        <v>0</v>
      </c>
      <c r="I334" s="259">
        <f t="shared" si="228"/>
        <v>0</v>
      </c>
      <c r="J334" s="259">
        <f t="shared" si="228"/>
        <v>0</v>
      </c>
      <c r="K334" s="180">
        <f t="shared" si="228"/>
        <v>0</v>
      </c>
      <c r="L334" s="180">
        <f t="shared" si="228"/>
        <v>0</v>
      </c>
      <c r="M334" s="180">
        <f t="shared" si="228"/>
        <v>0</v>
      </c>
      <c r="N334" s="180">
        <f t="shared" si="228"/>
        <v>0</v>
      </c>
      <c r="O334" s="180">
        <f t="shared" si="228"/>
        <v>0</v>
      </c>
      <c r="P334" s="259">
        <f t="shared" si="228"/>
        <v>0</v>
      </c>
      <c r="Q334" s="259">
        <f t="shared" si="228"/>
        <v>0</v>
      </c>
      <c r="R334" s="180">
        <f t="shared" si="228"/>
        <v>0</v>
      </c>
      <c r="S334" s="180">
        <f t="shared" si="228"/>
        <v>0</v>
      </c>
      <c r="T334" s="180">
        <f t="shared" si="228"/>
        <v>0</v>
      </c>
      <c r="U334" s="180">
        <f t="shared" si="228"/>
        <v>0</v>
      </c>
      <c r="V334" s="180">
        <f t="shared" si="228"/>
        <v>0</v>
      </c>
      <c r="W334" s="259">
        <f t="shared" si="228"/>
        <v>0</v>
      </c>
      <c r="X334" s="259">
        <f t="shared" si="228"/>
        <v>0</v>
      </c>
      <c r="Y334" s="180">
        <f t="shared" si="228"/>
        <v>0</v>
      </c>
      <c r="Z334" s="180">
        <f t="shared" si="228"/>
        <v>0</v>
      </c>
      <c r="AA334" s="180">
        <f t="shared" si="228"/>
        <v>0</v>
      </c>
      <c r="AB334" s="180">
        <f t="shared" si="228"/>
        <v>0</v>
      </c>
      <c r="AC334" s="180">
        <f t="shared" si="228"/>
        <v>0</v>
      </c>
      <c r="AD334" s="259">
        <f t="shared" si="228"/>
        <v>0</v>
      </c>
      <c r="AE334" s="259">
        <f t="shared" si="228"/>
        <v>0</v>
      </c>
      <c r="AF334" s="180">
        <f t="shared" si="228"/>
        <v>0</v>
      </c>
      <c r="AG334" s="180">
        <f t="shared" si="228"/>
        <v>0</v>
      </c>
      <c r="AH334" s="180">
        <f t="shared" si="228"/>
        <v>0</v>
      </c>
      <c r="AI334" s="180">
        <f t="shared" si="228"/>
        <v>0</v>
      </c>
      <c r="AJ334" s="180">
        <f t="shared" si="228"/>
        <v>0</v>
      </c>
      <c r="AK334" s="131">
        <f>SUM(F334:AJ334)</f>
        <v>0</v>
      </c>
      <c r="AL334" s="32"/>
      <c r="AM334" s="32"/>
      <c r="AN334" s="70"/>
      <c r="AO334" s="227"/>
      <c r="AP334" s="42">
        <f t="shared" si="199"/>
        <v>0</v>
      </c>
      <c r="AQ334" s="21" t="str">
        <f t="shared" si="187"/>
        <v>解体</v>
      </c>
      <c r="AR334" s="51">
        <f t="shared" si="185"/>
        <v>0</v>
      </c>
      <c r="AT334" s="246" t="s">
        <v>60</v>
      </c>
      <c r="AU334" s="60"/>
      <c r="AV334" s="60"/>
      <c r="AW334" s="60"/>
      <c r="AX334" s="60"/>
    </row>
    <row r="335" spans="1:56" ht="18.75" hidden="1" customHeight="1">
      <c r="A335" s="9">
        <v>1</v>
      </c>
      <c r="B335" s="379"/>
      <c r="C335" s="153" t="s">
        <v>22</v>
      </c>
      <c r="D335" s="153"/>
      <c r="E335" s="68"/>
      <c r="F335" s="260">
        <f t="shared" ref="F335:AJ335" si="229">E335+F331-F334</f>
        <v>0</v>
      </c>
      <c r="G335" s="260">
        <f t="shared" si="229"/>
        <v>0</v>
      </c>
      <c r="H335" s="260">
        <f t="shared" si="229"/>
        <v>0</v>
      </c>
      <c r="I335" s="260">
        <f t="shared" si="229"/>
        <v>0</v>
      </c>
      <c r="J335" s="260">
        <f t="shared" si="229"/>
        <v>0</v>
      </c>
      <c r="K335" s="181">
        <f t="shared" si="229"/>
        <v>0</v>
      </c>
      <c r="L335" s="181">
        <f t="shared" si="229"/>
        <v>0</v>
      </c>
      <c r="M335" s="181">
        <f t="shared" si="229"/>
        <v>0</v>
      </c>
      <c r="N335" s="181">
        <f t="shared" si="229"/>
        <v>0</v>
      </c>
      <c r="O335" s="181">
        <f t="shared" si="229"/>
        <v>0</v>
      </c>
      <c r="P335" s="260">
        <f t="shared" si="229"/>
        <v>0</v>
      </c>
      <c r="Q335" s="260">
        <f t="shared" si="229"/>
        <v>0</v>
      </c>
      <c r="R335" s="181">
        <f t="shared" si="229"/>
        <v>0</v>
      </c>
      <c r="S335" s="181">
        <f t="shared" si="229"/>
        <v>0</v>
      </c>
      <c r="T335" s="181">
        <f t="shared" si="229"/>
        <v>0</v>
      </c>
      <c r="U335" s="181">
        <f t="shared" si="229"/>
        <v>0</v>
      </c>
      <c r="V335" s="181">
        <f t="shared" si="229"/>
        <v>0</v>
      </c>
      <c r="W335" s="260">
        <f t="shared" si="229"/>
        <v>0</v>
      </c>
      <c r="X335" s="260">
        <f t="shared" si="229"/>
        <v>0</v>
      </c>
      <c r="Y335" s="181">
        <f t="shared" si="229"/>
        <v>0</v>
      </c>
      <c r="Z335" s="181">
        <f t="shared" si="229"/>
        <v>0</v>
      </c>
      <c r="AA335" s="181">
        <f t="shared" si="229"/>
        <v>0</v>
      </c>
      <c r="AB335" s="181">
        <f t="shared" si="229"/>
        <v>0</v>
      </c>
      <c r="AC335" s="181">
        <f t="shared" si="229"/>
        <v>0</v>
      </c>
      <c r="AD335" s="260">
        <f t="shared" si="229"/>
        <v>0</v>
      </c>
      <c r="AE335" s="260">
        <f t="shared" si="229"/>
        <v>0</v>
      </c>
      <c r="AF335" s="181">
        <f t="shared" si="229"/>
        <v>0</v>
      </c>
      <c r="AG335" s="181">
        <f t="shared" si="229"/>
        <v>0</v>
      </c>
      <c r="AH335" s="181">
        <f t="shared" si="229"/>
        <v>0</v>
      </c>
      <c r="AI335" s="181">
        <f t="shared" si="229"/>
        <v>0</v>
      </c>
      <c r="AJ335" s="181">
        <f t="shared" si="229"/>
        <v>0</v>
      </c>
      <c r="AK335" s="132"/>
      <c r="AL335" s="32"/>
      <c r="AM335" s="32"/>
      <c r="AN335" s="70"/>
      <c r="AO335" s="227"/>
      <c r="AP335" s="42">
        <f t="shared" si="199"/>
        <v>0</v>
      </c>
      <c r="AQ335" s="22" t="str">
        <f t="shared" si="187"/>
        <v>解体在庫</v>
      </c>
      <c r="AR335" s="52">
        <f t="shared" si="185"/>
        <v>0</v>
      </c>
      <c r="AT335" s="246" t="s">
        <v>60</v>
      </c>
      <c r="AU335" s="60"/>
      <c r="AV335" s="60"/>
      <c r="AW335" s="60"/>
      <c r="AX335" s="60"/>
    </row>
    <row r="336" spans="1:56" ht="19.5" hidden="1" customHeight="1" thickBot="1">
      <c r="A336" s="9">
        <v>1</v>
      </c>
      <c r="B336" s="380"/>
      <c r="C336" s="138" t="s">
        <v>23</v>
      </c>
      <c r="D336" s="138"/>
      <c r="E336" s="215"/>
      <c r="F336" s="262">
        <f t="shared" ref="F336:AJ336" si="230">E336+F331-F332-F333</f>
        <v>0</v>
      </c>
      <c r="G336" s="262">
        <f t="shared" si="230"/>
        <v>0</v>
      </c>
      <c r="H336" s="262">
        <f t="shared" si="230"/>
        <v>0</v>
      </c>
      <c r="I336" s="262">
        <f t="shared" si="230"/>
        <v>0</v>
      </c>
      <c r="J336" s="262">
        <f t="shared" si="230"/>
        <v>0</v>
      </c>
      <c r="K336" s="218">
        <f t="shared" si="230"/>
        <v>0</v>
      </c>
      <c r="L336" s="218">
        <f t="shared" si="230"/>
        <v>0</v>
      </c>
      <c r="M336" s="218">
        <f t="shared" si="230"/>
        <v>0</v>
      </c>
      <c r="N336" s="218">
        <f t="shared" si="230"/>
        <v>0</v>
      </c>
      <c r="O336" s="218">
        <f t="shared" si="230"/>
        <v>0</v>
      </c>
      <c r="P336" s="262">
        <f t="shared" si="230"/>
        <v>0</v>
      </c>
      <c r="Q336" s="262">
        <f t="shared" si="230"/>
        <v>0</v>
      </c>
      <c r="R336" s="218">
        <f t="shared" si="230"/>
        <v>0</v>
      </c>
      <c r="S336" s="218">
        <f t="shared" si="230"/>
        <v>0</v>
      </c>
      <c r="T336" s="218">
        <f t="shared" si="230"/>
        <v>0</v>
      </c>
      <c r="U336" s="218">
        <f t="shared" si="230"/>
        <v>0</v>
      </c>
      <c r="V336" s="218">
        <f t="shared" si="230"/>
        <v>0</v>
      </c>
      <c r="W336" s="262">
        <f t="shared" si="230"/>
        <v>0</v>
      </c>
      <c r="X336" s="262">
        <f t="shared" si="230"/>
        <v>0</v>
      </c>
      <c r="Y336" s="218">
        <f t="shared" si="230"/>
        <v>0</v>
      </c>
      <c r="Z336" s="218">
        <f t="shared" si="230"/>
        <v>0</v>
      </c>
      <c r="AA336" s="218">
        <f t="shared" si="230"/>
        <v>0</v>
      </c>
      <c r="AB336" s="218">
        <f t="shared" si="230"/>
        <v>0</v>
      </c>
      <c r="AC336" s="218">
        <f t="shared" si="230"/>
        <v>0</v>
      </c>
      <c r="AD336" s="262">
        <f t="shared" si="230"/>
        <v>0</v>
      </c>
      <c r="AE336" s="262">
        <f t="shared" si="230"/>
        <v>0</v>
      </c>
      <c r="AF336" s="218">
        <f t="shared" si="230"/>
        <v>0</v>
      </c>
      <c r="AG336" s="218">
        <f t="shared" si="230"/>
        <v>0</v>
      </c>
      <c r="AH336" s="218">
        <f t="shared" si="230"/>
        <v>0</v>
      </c>
      <c r="AI336" s="218">
        <f t="shared" si="230"/>
        <v>0</v>
      </c>
      <c r="AJ336" s="218">
        <f t="shared" si="230"/>
        <v>0</v>
      </c>
      <c r="AK336" s="249">
        <f>AJ336</f>
        <v>0</v>
      </c>
      <c r="AL336" s="33"/>
      <c r="AM336" s="33"/>
      <c r="AN336" s="488">
        <f>AK336-AL332</f>
        <v>0</v>
      </c>
      <c r="AO336" s="227">
        <f>AJ336/50</f>
        <v>0</v>
      </c>
      <c r="AP336" s="53">
        <f t="shared" si="199"/>
        <v>0</v>
      </c>
      <c r="AQ336" s="24" t="str">
        <f t="shared" si="187"/>
        <v>完成品在庫</v>
      </c>
      <c r="AR336" s="54">
        <f t="shared" si="185"/>
        <v>0</v>
      </c>
      <c r="AT336" s="246" t="s">
        <v>60</v>
      </c>
      <c r="AU336" s="60"/>
      <c r="AV336" s="60"/>
      <c r="AW336" s="60"/>
      <c r="AX336" s="60"/>
      <c r="BD336" s="250">
        <f>MIN(F336:AJ336)</f>
        <v>0</v>
      </c>
    </row>
    <row r="337" spans="1:54" ht="18.75" customHeight="1">
      <c r="A337" s="1">
        <v>1</v>
      </c>
      <c r="B337" s="4"/>
      <c r="C337" s="70"/>
      <c r="D337" s="311" t="s">
        <v>134</v>
      </c>
      <c r="E337" s="70"/>
      <c r="F337" s="303"/>
      <c r="G337" s="303"/>
      <c r="H337" s="303"/>
      <c r="I337" s="303"/>
      <c r="J337" s="303"/>
      <c r="K337" s="303"/>
      <c r="L337" s="303"/>
      <c r="M337" s="303"/>
      <c r="N337" s="303"/>
      <c r="O337" s="303"/>
      <c r="P337" s="303"/>
      <c r="Q337" s="303"/>
      <c r="R337" s="303"/>
      <c r="S337" s="303"/>
      <c r="T337" s="303"/>
      <c r="U337" s="303"/>
      <c r="V337" s="303"/>
      <c r="W337" s="303"/>
      <c r="X337" s="303"/>
      <c r="Y337" s="303"/>
      <c r="Z337" s="303"/>
      <c r="AA337" s="303"/>
      <c r="AB337" s="303"/>
      <c r="AC337" s="303"/>
      <c r="AD337" s="303"/>
      <c r="AE337" s="303"/>
      <c r="AF337" s="192"/>
      <c r="AG337" s="192"/>
      <c r="AH337" s="192"/>
      <c r="AI337" s="192"/>
      <c r="AJ337" s="192"/>
      <c r="AK337" s="276"/>
      <c r="AN337" s="70"/>
      <c r="AO337" s="227"/>
      <c r="AP337" s="55" t="s">
        <v>80</v>
      </c>
      <c r="AQ337" s="56"/>
      <c r="AR337" s="57"/>
      <c r="AT337" s="246" t="s">
        <v>60</v>
      </c>
      <c r="AU337" s="60"/>
      <c r="AV337" s="60"/>
      <c r="AW337" s="60"/>
      <c r="AX337" s="60"/>
    </row>
    <row r="338" spans="1:54" ht="18.75" customHeight="1">
      <c r="A338" s="1">
        <v>1</v>
      </c>
      <c r="B338" s="4"/>
      <c r="C338" s="540"/>
      <c r="D338" s="541"/>
      <c r="E338" s="542"/>
      <c r="F338" s="304">
        <f t="shared" ref="F338:AJ338" si="231">F3</f>
        <v>45689</v>
      </c>
      <c r="G338" s="304">
        <f t="shared" si="231"/>
        <v>45690</v>
      </c>
      <c r="H338" s="304">
        <f t="shared" si="231"/>
        <v>45691</v>
      </c>
      <c r="I338" s="304">
        <f t="shared" si="231"/>
        <v>45692</v>
      </c>
      <c r="J338" s="304">
        <f t="shared" si="231"/>
        <v>45693</v>
      </c>
      <c r="K338" s="304">
        <f t="shared" si="231"/>
        <v>45694</v>
      </c>
      <c r="L338" s="304">
        <f t="shared" si="231"/>
        <v>45695</v>
      </c>
      <c r="M338" s="304">
        <f t="shared" si="231"/>
        <v>45696</v>
      </c>
      <c r="N338" s="304">
        <f t="shared" si="231"/>
        <v>45697</v>
      </c>
      <c r="O338" s="304">
        <f t="shared" si="231"/>
        <v>45698</v>
      </c>
      <c r="P338" s="304">
        <f t="shared" si="231"/>
        <v>45699</v>
      </c>
      <c r="Q338" s="304">
        <f t="shared" si="231"/>
        <v>45700</v>
      </c>
      <c r="R338" s="304">
        <f t="shared" si="231"/>
        <v>45701</v>
      </c>
      <c r="S338" s="304">
        <f t="shared" si="231"/>
        <v>45702</v>
      </c>
      <c r="T338" s="304">
        <f t="shared" si="231"/>
        <v>45703</v>
      </c>
      <c r="U338" s="304">
        <f t="shared" si="231"/>
        <v>45704</v>
      </c>
      <c r="V338" s="304">
        <f t="shared" si="231"/>
        <v>45705</v>
      </c>
      <c r="W338" s="304">
        <f t="shared" si="231"/>
        <v>45706</v>
      </c>
      <c r="X338" s="304">
        <f t="shared" si="231"/>
        <v>45707</v>
      </c>
      <c r="Y338" s="304">
        <f t="shared" si="231"/>
        <v>45708</v>
      </c>
      <c r="Z338" s="304">
        <f t="shared" si="231"/>
        <v>45709</v>
      </c>
      <c r="AA338" s="304">
        <f t="shared" si="231"/>
        <v>45710</v>
      </c>
      <c r="AB338" s="304">
        <f t="shared" si="231"/>
        <v>45711</v>
      </c>
      <c r="AC338" s="304">
        <f t="shared" si="231"/>
        <v>45712</v>
      </c>
      <c r="AD338" s="304">
        <f t="shared" si="231"/>
        <v>45713</v>
      </c>
      <c r="AE338" s="304">
        <f t="shared" si="231"/>
        <v>45714</v>
      </c>
      <c r="AF338" s="193">
        <f t="shared" si="231"/>
        <v>45715</v>
      </c>
      <c r="AG338" s="193">
        <f t="shared" si="231"/>
        <v>45716</v>
      </c>
      <c r="AH338" s="193">
        <f t="shared" si="231"/>
        <v>45717</v>
      </c>
      <c r="AI338" s="193">
        <f t="shared" si="231"/>
        <v>45718</v>
      </c>
      <c r="AJ338" s="193">
        <f t="shared" si="231"/>
        <v>45719</v>
      </c>
      <c r="AK338" s="546" t="s">
        <v>7</v>
      </c>
      <c r="AL338" s="548"/>
      <c r="AM338" s="548" t="s">
        <v>7</v>
      </c>
      <c r="AN338" s="70"/>
      <c r="AO338" s="227"/>
      <c r="AP338" s="55" t="str">
        <f t="shared" ref="AP338:AP349" si="232">AP337</f>
        <v>TOTAL</v>
      </c>
      <c r="AQ338" s="58"/>
      <c r="AR338" s="9"/>
      <c r="AT338" s="246" t="s">
        <v>60</v>
      </c>
      <c r="AU338" s="60"/>
      <c r="AV338" s="60"/>
      <c r="AW338" s="60"/>
      <c r="AX338" s="60"/>
    </row>
    <row r="339" spans="1:54" ht="19.5" customHeight="1" thickBot="1">
      <c r="A339" s="1">
        <v>1</v>
      </c>
      <c r="B339" s="4"/>
      <c r="C339" s="543"/>
      <c r="D339" s="544"/>
      <c r="E339" s="545"/>
      <c r="F339" s="305">
        <f t="shared" ref="F339:AJ339" si="233">E339+1</f>
        <v>1</v>
      </c>
      <c r="G339" s="305">
        <f t="shared" si="233"/>
        <v>2</v>
      </c>
      <c r="H339" s="305">
        <f t="shared" si="233"/>
        <v>3</v>
      </c>
      <c r="I339" s="305">
        <f t="shared" si="233"/>
        <v>4</v>
      </c>
      <c r="J339" s="305">
        <f t="shared" si="233"/>
        <v>5</v>
      </c>
      <c r="K339" s="305">
        <f t="shared" si="233"/>
        <v>6</v>
      </c>
      <c r="L339" s="305">
        <f t="shared" si="233"/>
        <v>7</v>
      </c>
      <c r="M339" s="305">
        <f t="shared" si="233"/>
        <v>8</v>
      </c>
      <c r="N339" s="305">
        <f t="shared" si="233"/>
        <v>9</v>
      </c>
      <c r="O339" s="305">
        <f t="shared" si="233"/>
        <v>10</v>
      </c>
      <c r="P339" s="305">
        <f t="shared" si="233"/>
        <v>11</v>
      </c>
      <c r="Q339" s="305">
        <f t="shared" si="233"/>
        <v>12</v>
      </c>
      <c r="R339" s="305">
        <f t="shared" si="233"/>
        <v>13</v>
      </c>
      <c r="S339" s="305">
        <f t="shared" si="233"/>
        <v>14</v>
      </c>
      <c r="T339" s="305">
        <f t="shared" si="233"/>
        <v>15</v>
      </c>
      <c r="U339" s="305">
        <f t="shared" si="233"/>
        <v>16</v>
      </c>
      <c r="V339" s="305">
        <f t="shared" si="233"/>
        <v>17</v>
      </c>
      <c r="W339" s="305">
        <f t="shared" si="233"/>
        <v>18</v>
      </c>
      <c r="X339" s="305">
        <f t="shared" si="233"/>
        <v>19</v>
      </c>
      <c r="Y339" s="305">
        <f t="shared" si="233"/>
        <v>20</v>
      </c>
      <c r="Z339" s="305">
        <f t="shared" si="233"/>
        <v>21</v>
      </c>
      <c r="AA339" s="305">
        <f t="shared" si="233"/>
        <v>22</v>
      </c>
      <c r="AB339" s="305">
        <f t="shared" si="233"/>
        <v>23</v>
      </c>
      <c r="AC339" s="305">
        <f t="shared" si="233"/>
        <v>24</v>
      </c>
      <c r="AD339" s="305">
        <f t="shared" si="233"/>
        <v>25</v>
      </c>
      <c r="AE339" s="305">
        <f t="shared" si="233"/>
        <v>26</v>
      </c>
      <c r="AF339" s="194">
        <f t="shared" si="233"/>
        <v>27</v>
      </c>
      <c r="AG339" s="194">
        <f t="shared" si="233"/>
        <v>28</v>
      </c>
      <c r="AH339" s="194">
        <f t="shared" si="233"/>
        <v>29</v>
      </c>
      <c r="AI339" s="194">
        <f t="shared" si="233"/>
        <v>30</v>
      </c>
      <c r="AJ339" s="194">
        <f t="shared" si="233"/>
        <v>31</v>
      </c>
      <c r="AK339" s="547"/>
      <c r="AL339" s="549"/>
      <c r="AM339" s="549"/>
      <c r="AN339" s="70"/>
      <c r="AO339" s="227"/>
      <c r="AP339" s="55" t="str">
        <f t="shared" si="232"/>
        <v>TOTAL</v>
      </c>
      <c r="AQ339" s="3"/>
      <c r="AT339" s="246" t="s">
        <v>60</v>
      </c>
      <c r="AU339" s="60"/>
      <c r="AV339" s="60"/>
      <c r="AW339" s="60"/>
      <c r="AX339" s="60"/>
    </row>
    <row r="340" spans="1:54" ht="19.5" customHeight="1" thickTop="1">
      <c r="A340" s="1">
        <v>1</v>
      </c>
      <c r="B340" s="4"/>
      <c r="C340" s="551" t="s">
        <v>26</v>
      </c>
      <c r="D340" s="552"/>
      <c r="E340" s="203">
        <f t="shared" ref="E340:AM340" si="234">SUMIFS(E5:E337,$C$5:$C$337,$C$340)</f>
        <v>0</v>
      </c>
      <c r="F340" s="195">
        <f t="shared" si="234"/>
        <v>0</v>
      </c>
      <c r="G340" s="195">
        <f t="shared" si="234"/>
        <v>0</v>
      </c>
      <c r="H340" s="195">
        <f t="shared" si="234"/>
        <v>0</v>
      </c>
      <c r="I340" s="195">
        <f t="shared" si="234"/>
        <v>0</v>
      </c>
      <c r="J340" s="195">
        <f t="shared" si="234"/>
        <v>0</v>
      </c>
      <c r="K340" s="195">
        <f t="shared" si="234"/>
        <v>0</v>
      </c>
      <c r="L340" s="195">
        <f t="shared" si="234"/>
        <v>0</v>
      </c>
      <c r="M340" s="195">
        <f t="shared" si="234"/>
        <v>0</v>
      </c>
      <c r="N340" s="195">
        <f t="shared" si="234"/>
        <v>0</v>
      </c>
      <c r="O340" s="195">
        <f t="shared" si="234"/>
        <v>0</v>
      </c>
      <c r="P340" s="195">
        <f t="shared" si="234"/>
        <v>0</v>
      </c>
      <c r="Q340" s="195">
        <f t="shared" si="234"/>
        <v>0</v>
      </c>
      <c r="R340" s="195">
        <f t="shared" si="234"/>
        <v>0</v>
      </c>
      <c r="S340" s="195">
        <f t="shared" si="234"/>
        <v>0</v>
      </c>
      <c r="T340" s="195">
        <f t="shared" si="234"/>
        <v>0</v>
      </c>
      <c r="U340" s="195">
        <f t="shared" si="234"/>
        <v>1650</v>
      </c>
      <c r="V340" s="195">
        <f t="shared" si="234"/>
        <v>0</v>
      </c>
      <c r="W340" s="195">
        <f t="shared" si="234"/>
        <v>0</v>
      </c>
      <c r="X340" s="195">
        <f t="shared" si="234"/>
        <v>0</v>
      </c>
      <c r="Y340" s="195">
        <f t="shared" si="234"/>
        <v>0</v>
      </c>
      <c r="Z340" s="195">
        <f t="shared" si="234"/>
        <v>0</v>
      </c>
      <c r="AA340" s="195">
        <f t="shared" si="234"/>
        <v>0</v>
      </c>
      <c r="AB340" s="195">
        <f t="shared" si="234"/>
        <v>0</v>
      </c>
      <c r="AC340" s="195">
        <f t="shared" si="234"/>
        <v>0</v>
      </c>
      <c r="AD340" s="195">
        <f t="shared" si="234"/>
        <v>0</v>
      </c>
      <c r="AE340" s="195">
        <f t="shared" si="234"/>
        <v>0</v>
      </c>
      <c r="AF340" s="195">
        <f t="shared" si="234"/>
        <v>0</v>
      </c>
      <c r="AG340" s="195">
        <f t="shared" si="234"/>
        <v>0</v>
      </c>
      <c r="AH340" s="195">
        <f t="shared" si="234"/>
        <v>0</v>
      </c>
      <c r="AI340" s="195">
        <f t="shared" si="234"/>
        <v>0</v>
      </c>
      <c r="AJ340" s="195">
        <f t="shared" si="234"/>
        <v>0</v>
      </c>
      <c r="AK340" s="202">
        <f t="shared" si="234"/>
        <v>1650</v>
      </c>
      <c r="AL340" s="94">
        <f t="shared" si="234"/>
        <v>12378</v>
      </c>
      <c r="AM340" s="94">
        <f t="shared" si="234"/>
        <v>12953</v>
      </c>
      <c r="AN340" s="70"/>
      <c r="AO340" s="227"/>
      <c r="AP340" s="55" t="str">
        <f t="shared" si="232"/>
        <v>TOTAL</v>
      </c>
      <c r="AQ340" s="3"/>
      <c r="AT340" s="247" t="s">
        <v>59</v>
      </c>
      <c r="AU340" s="60"/>
      <c r="AV340" s="60"/>
      <c r="AW340" s="60"/>
      <c r="AX340" s="60"/>
    </row>
    <row r="341" spans="1:54" ht="19.5" customHeight="1">
      <c r="A341" s="1">
        <v>1</v>
      </c>
      <c r="B341" s="4"/>
      <c r="C341" s="565" t="s">
        <v>27</v>
      </c>
      <c r="D341" s="566"/>
      <c r="E341" s="447">
        <f t="shared" ref="E341:AK341" si="235">SUMIFS(E4:E336,$C$5:$C$337,$C$341)</f>
        <v>0</v>
      </c>
      <c r="F341" s="449">
        <f t="shared" si="235"/>
        <v>0</v>
      </c>
      <c r="G341" s="449">
        <f t="shared" si="235"/>
        <v>0</v>
      </c>
      <c r="H341" s="449">
        <f t="shared" si="235"/>
        <v>0</v>
      </c>
      <c r="I341" s="449">
        <f t="shared" si="235"/>
        <v>0</v>
      </c>
      <c r="J341" s="449">
        <f t="shared" si="235"/>
        <v>0</v>
      </c>
      <c r="K341" s="449">
        <f t="shared" si="235"/>
        <v>0</v>
      </c>
      <c r="L341" s="449">
        <f t="shared" si="235"/>
        <v>0</v>
      </c>
      <c r="M341" s="449">
        <f t="shared" si="235"/>
        <v>0</v>
      </c>
      <c r="N341" s="449">
        <f t="shared" si="235"/>
        <v>0</v>
      </c>
      <c r="O341" s="449">
        <f t="shared" si="235"/>
        <v>0</v>
      </c>
      <c r="P341" s="449">
        <f t="shared" si="235"/>
        <v>0</v>
      </c>
      <c r="Q341" s="449">
        <f t="shared" si="235"/>
        <v>0</v>
      </c>
      <c r="R341" s="449">
        <f t="shared" si="235"/>
        <v>0</v>
      </c>
      <c r="S341" s="449">
        <f t="shared" si="235"/>
        <v>0</v>
      </c>
      <c r="T341" s="449">
        <f t="shared" si="235"/>
        <v>0</v>
      </c>
      <c r="U341" s="449">
        <f t="shared" si="235"/>
        <v>1650</v>
      </c>
      <c r="V341" s="449">
        <f t="shared" si="235"/>
        <v>0</v>
      </c>
      <c r="W341" s="449">
        <f t="shared" si="235"/>
        <v>0</v>
      </c>
      <c r="X341" s="449">
        <f t="shared" si="235"/>
        <v>0</v>
      </c>
      <c r="Y341" s="449">
        <f t="shared" si="235"/>
        <v>0</v>
      </c>
      <c r="Z341" s="449">
        <f t="shared" si="235"/>
        <v>0</v>
      </c>
      <c r="AA341" s="449">
        <f t="shared" si="235"/>
        <v>0</v>
      </c>
      <c r="AB341" s="449">
        <f t="shared" si="235"/>
        <v>0</v>
      </c>
      <c r="AC341" s="449">
        <f t="shared" si="235"/>
        <v>0</v>
      </c>
      <c r="AD341" s="449">
        <f t="shared" si="235"/>
        <v>0</v>
      </c>
      <c r="AE341" s="449">
        <f t="shared" si="235"/>
        <v>0</v>
      </c>
      <c r="AF341" s="449">
        <f t="shared" si="235"/>
        <v>0</v>
      </c>
      <c r="AG341" s="449">
        <f t="shared" si="235"/>
        <v>0</v>
      </c>
      <c r="AH341" s="449">
        <f t="shared" si="235"/>
        <v>0</v>
      </c>
      <c r="AI341" s="449">
        <f t="shared" si="235"/>
        <v>0</v>
      </c>
      <c r="AJ341" s="449">
        <f t="shared" si="235"/>
        <v>0</v>
      </c>
      <c r="AK341" s="450">
        <f t="shared" si="235"/>
        <v>1650</v>
      </c>
      <c r="AL341" s="451">
        <f>SUMIFS(AL5:AL337,$C$5:$C$337,$C$341)</f>
        <v>0</v>
      </c>
      <c r="AM341" s="32">
        <f>SUMIFS(AM5:AM337,$C$5:$C$337,$C$341)</f>
        <v>0</v>
      </c>
      <c r="AN341" s="70"/>
      <c r="AO341" s="227"/>
      <c r="AP341" s="55" t="str">
        <f t="shared" si="232"/>
        <v>TOTAL</v>
      </c>
      <c r="AQ341" s="3"/>
      <c r="AT341" s="246" t="s">
        <v>60</v>
      </c>
      <c r="AU341" s="60"/>
      <c r="AV341" s="60"/>
      <c r="AW341" s="60"/>
      <c r="AX341" s="60"/>
    </row>
    <row r="342" spans="1:54" ht="18.75" customHeight="1">
      <c r="A342" s="1">
        <v>1</v>
      </c>
      <c r="B342" s="4"/>
      <c r="C342" s="567" t="s">
        <v>28</v>
      </c>
      <c r="D342" s="568"/>
      <c r="E342" s="462"/>
      <c r="F342" s="454">
        <f t="shared" ref="F342:AJ342" si="236">SUMIFS(F5:F337,$C$5:$C$337,$C$342)</f>
        <v>0</v>
      </c>
      <c r="G342" s="454">
        <f t="shared" si="236"/>
        <v>108</v>
      </c>
      <c r="H342" s="454">
        <f t="shared" si="236"/>
        <v>115</v>
      </c>
      <c r="I342" s="454">
        <f t="shared" si="236"/>
        <v>115</v>
      </c>
      <c r="J342" s="454">
        <f t="shared" si="236"/>
        <v>115</v>
      </c>
      <c r="K342" s="454">
        <f t="shared" si="236"/>
        <v>108</v>
      </c>
      <c r="L342" s="454">
        <f t="shared" si="236"/>
        <v>0</v>
      </c>
      <c r="M342" s="454">
        <f t="shared" si="236"/>
        <v>0</v>
      </c>
      <c r="N342" s="454">
        <f t="shared" si="236"/>
        <v>108</v>
      </c>
      <c r="O342" s="454">
        <f t="shared" si="236"/>
        <v>115</v>
      </c>
      <c r="P342" s="454">
        <f t="shared" si="236"/>
        <v>115</v>
      </c>
      <c r="Q342" s="454">
        <f t="shared" si="236"/>
        <v>115</v>
      </c>
      <c r="R342" s="454">
        <f t="shared" si="236"/>
        <v>108</v>
      </c>
      <c r="S342" s="454">
        <f t="shared" si="236"/>
        <v>0</v>
      </c>
      <c r="T342" s="454">
        <f t="shared" si="236"/>
        <v>0</v>
      </c>
      <c r="U342" s="454">
        <f t="shared" si="236"/>
        <v>108</v>
      </c>
      <c r="V342" s="454">
        <f t="shared" si="236"/>
        <v>115</v>
      </c>
      <c r="W342" s="454">
        <f t="shared" si="236"/>
        <v>115</v>
      </c>
      <c r="X342" s="454">
        <f t="shared" si="236"/>
        <v>115</v>
      </c>
      <c r="Y342" s="454">
        <f t="shared" si="236"/>
        <v>108</v>
      </c>
      <c r="Z342" s="454">
        <f t="shared" si="236"/>
        <v>0</v>
      </c>
      <c r="AA342" s="454">
        <f t="shared" si="236"/>
        <v>0</v>
      </c>
      <c r="AB342" s="454">
        <f t="shared" si="236"/>
        <v>108</v>
      </c>
      <c r="AC342" s="454">
        <f t="shared" si="236"/>
        <v>115</v>
      </c>
      <c r="AD342" s="454">
        <f t="shared" si="236"/>
        <v>115</v>
      </c>
      <c r="AE342" s="454">
        <f t="shared" si="236"/>
        <v>115</v>
      </c>
      <c r="AF342" s="454">
        <f t="shared" si="236"/>
        <v>108</v>
      </c>
      <c r="AG342" s="454">
        <f t="shared" si="236"/>
        <v>0</v>
      </c>
      <c r="AH342" s="454">
        <f t="shared" si="236"/>
        <v>0</v>
      </c>
      <c r="AI342" s="454">
        <f t="shared" si="236"/>
        <v>108</v>
      </c>
      <c r="AJ342" s="454">
        <f t="shared" si="236"/>
        <v>0</v>
      </c>
      <c r="AK342" s="455">
        <f>SUM(F342:AJ342)</f>
        <v>2352</v>
      </c>
      <c r="AL342" s="456">
        <f>SUMIFS(AL5:AL337,$C$5:$C$337,$C$342)</f>
        <v>0</v>
      </c>
      <c r="AM342" s="121">
        <f>SUMIFS(AM5:AM337,$C$5:$C$337,$C$342)</f>
        <v>0</v>
      </c>
      <c r="AN342" s="70"/>
      <c r="AO342" s="227"/>
      <c r="AP342" s="55" t="str">
        <f>AP341</f>
        <v>TOTAL</v>
      </c>
      <c r="AQ342" s="3"/>
      <c r="AT342" s="248" t="s">
        <v>61</v>
      </c>
      <c r="AU342" s="60"/>
      <c r="AV342" s="60"/>
      <c r="AW342" s="60"/>
      <c r="AX342" s="60"/>
    </row>
    <row r="343" spans="1:54" ht="18.75" customHeight="1">
      <c r="A343" s="1">
        <v>1</v>
      </c>
      <c r="B343" s="4"/>
      <c r="C343" s="561" t="s">
        <v>19</v>
      </c>
      <c r="D343" s="562"/>
      <c r="E343" s="463"/>
      <c r="F343" s="464">
        <f t="shared" ref="F343:AJ343" si="237">SUMIFS(F5:F337,$C$5:$C$337,$C$343)</f>
        <v>0</v>
      </c>
      <c r="G343" s="464">
        <f t="shared" si="237"/>
        <v>99</v>
      </c>
      <c r="H343" s="464">
        <f t="shared" si="237"/>
        <v>106</v>
      </c>
      <c r="I343" s="464">
        <f t="shared" si="237"/>
        <v>106</v>
      </c>
      <c r="J343" s="464">
        <f t="shared" si="237"/>
        <v>106</v>
      </c>
      <c r="K343" s="464">
        <f t="shared" si="237"/>
        <v>99</v>
      </c>
      <c r="L343" s="464">
        <f t="shared" si="237"/>
        <v>0</v>
      </c>
      <c r="M343" s="464">
        <f t="shared" si="237"/>
        <v>0</v>
      </c>
      <c r="N343" s="464">
        <f t="shared" si="237"/>
        <v>99</v>
      </c>
      <c r="O343" s="464">
        <f t="shared" si="237"/>
        <v>106</v>
      </c>
      <c r="P343" s="464">
        <f t="shared" si="237"/>
        <v>106</v>
      </c>
      <c r="Q343" s="464">
        <f t="shared" si="237"/>
        <v>106</v>
      </c>
      <c r="R343" s="464">
        <f t="shared" si="237"/>
        <v>99</v>
      </c>
      <c r="S343" s="464">
        <f t="shared" si="237"/>
        <v>0</v>
      </c>
      <c r="T343" s="464">
        <f t="shared" si="237"/>
        <v>0</v>
      </c>
      <c r="U343" s="464">
        <f t="shared" si="237"/>
        <v>99</v>
      </c>
      <c r="V343" s="464">
        <f t="shared" si="237"/>
        <v>106</v>
      </c>
      <c r="W343" s="464">
        <f t="shared" si="237"/>
        <v>106</v>
      </c>
      <c r="X343" s="464">
        <f t="shared" si="237"/>
        <v>106</v>
      </c>
      <c r="Y343" s="464">
        <f t="shared" si="237"/>
        <v>99</v>
      </c>
      <c r="Z343" s="464">
        <f t="shared" si="237"/>
        <v>0</v>
      </c>
      <c r="AA343" s="464">
        <f t="shared" si="237"/>
        <v>0</v>
      </c>
      <c r="AB343" s="464">
        <f t="shared" si="237"/>
        <v>99</v>
      </c>
      <c r="AC343" s="464">
        <f t="shared" si="237"/>
        <v>106</v>
      </c>
      <c r="AD343" s="464">
        <f t="shared" si="237"/>
        <v>106</v>
      </c>
      <c r="AE343" s="464">
        <f t="shared" si="237"/>
        <v>106</v>
      </c>
      <c r="AF343" s="464">
        <f t="shared" si="237"/>
        <v>99</v>
      </c>
      <c r="AG343" s="464">
        <f t="shared" si="237"/>
        <v>0</v>
      </c>
      <c r="AH343" s="464">
        <f t="shared" si="237"/>
        <v>0</v>
      </c>
      <c r="AI343" s="464">
        <f t="shared" si="237"/>
        <v>99</v>
      </c>
      <c r="AJ343" s="464">
        <f t="shared" si="237"/>
        <v>0</v>
      </c>
      <c r="AK343" s="460">
        <f>SUM(F343:AJ343)</f>
        <v>2163</v>
      </c>
      <c r="AL343" s="465">
        <f>SUMIFS(AL5:AL337,$C$5:$C$337,$C$343)</f>
        <v>11385</v>
      </c>
      <c r="AM343" s="213">
        <f>SUMIFS(AM5:AM337,$C$5:$C$337,$C$343)</f>
        <v>11914</v>
      </c>
      <c r="AN343" s="70"/>
      <c r="AO343" s="227"/>
      <c r="AP343" s="55" t="str">
        <f t="shared" si="232"/>
        <v>TOTAL</v>
      </c>
      <c r="AQ343" s="3"/>
      <c r="AT343" s="248" t="s">
        <v>61</v>
      </c>
      <c r="AU343" s="60"/>
      <c r="AV343" s="60"/>
      <c r="AW343" s="60"/>
      <c r="AX343" s="60"/>
      <c r="AY343" s="124">
        <f>SUM(AY31:AY342)</f>
        <v>10347</v>
      </c>
      <c r="AZ343" s="124">
        <f>SUM(AZ31:AZ342)</f>
        <v>10829</v>
      </c>
    </row>
    <row r="344" spans="1:54" ht="18.75" customHeight="1">
      <c r="A344" s="1"/>
      <c r="B344" s="4"/>
      <c r="C344" s="577" t="s">
        <v>154</v>
      </c>
      <c r="D344" s="578"/>
      <c r="E344" s="462"/>
      <c r="F344" s="454">
        <f t="shared" ref="F344:AJ344" si="238">F34+F49</f>
        <v>0</v>
      </c>
      <c r="G344" s="454">
        <f t="shared" si="238"/>
        <v>0</v>
      </c>
      <c r="H344" s="454">
        <f t="shared" si="238"/>
        <v>0</v>
      </c>
      <c r="I344" s="454">
        <f t="shared" si="238"/>
        <v>0</v>
      </c>
      <c r="J344" s="454">
        <f t="shared" si="238"/>
        <v>0</v>
      </c>
      <c r="K344" s="454">
        <f t="shared" si="238"/>
        <v>0</v>
      </c>
      <c r="L344" s="454">
        <f t="shared" si="238"/>
        <v>0</v>
      </c>
      <c r="M344" s="454">
        <f t="shared" si="238"/>
        <v>0</v>
      </c>
      <c r="N344" s="454">
        <f t="shared" si="238"/>
        <v>0</v>
      </c>
      <c r="O344" s="454">
        <f t="shared" si="238"/>
        <v>0</v>
      </c>
      <c r="P344" s="454">
        <f t="shared" si="238"/>
        <v>0</v>
      </c>
      <c r="Q344" s="454">
        <f t="shared" si="238"/>
        <v>0</v>
      </c>
      <c r="R344" s="454">
        <f t="shared" si="238"/>
        <v>0</v>
      </c>
      <c r="S344" s="454">
        <f t="shared" si="238"/>
        <v>0</v>
      </c>
      <c r="T344" s="454">
        <f t="shared" si="238"/>
        <v>0</v>
      </c>
      <c r="U344" s="454">
        <f t="shared" si="238"/>
        <v>0</v>
      </c>
      <c r="V344" s="454">
        <f t="shared" si="238"/>
        <v>0</v>
      </c>
      <c r="W344" s="454">
        <f t="shared" si="238"/>
        <v>0</v>
      </c>
      <c r="X344" s="454">
        <f t="shared" si="238"/>
        <v>0</v>
      </c>
      <c r="Y344" s="454">
        <f t="shared" si="238"/>
        <v>0</v>
      </c>
      <c r="Z344" s="454">
        <f t="shared" si="238"/>
        <v>0</v>
      </c>
      <c r="AA344" s="454">
        <f t="shared" si="238"/>
        <v>0</v>
      </c>
      <c r="AB344" s="454">
        <f t="shared" si="238"/>
        <v>0</v>
      </c>
      <c r="AC344" s="454">
        <f t="shared" si="238"/>
        <v>0</v>
      </c>
      <c r="AD344" s="454">
        <f t="shared" si="238"/>
        <v>0</v>
      </c>
      <c r="AE344" s="454">
        <f t="shared" si="238"/>
        <v>0</v>
      </c>
      <c r="AF344" s="454">
        <f t="shared" si="238"/>
        <v>0</v>
      </c>
      <c r="AG344" s="454">
        <f t="shared" si="238"/>
        <v>0</v>
      </c>
      <c r="AH344" s="454">
        <f t="shared" si="238"/>
        <v>0</v>
      </c>
      <c r="AI344" s="454">
        <f t="shared" si="238"/>
        <v>0</v>
      </c>
      <c r="AJ344" s="454">
        <f t="shared" si="238"/>
        <v>0</v>
      </c>
      <c r="AK344" s="455">
        <f>SUM(F344:AJ344)</f>
        <v>0</v>
      </c>
      <c r="AL344" s="492"/>
      <c r="AM344" s="493"/>
      <c r="AN344" s="70"/>
      <c r="AO344" s="227"/>
      <c r="AP344" s="55"/>
      <c r="AQ344" s="3"/>
      <c r="AT344" s="248"/>
      <c r="AU344" s="60"/>
      <c r="AV344" s="60"/>
      <c r="AW344" s="60"/>
      <c r="AX344" s="60"/>
      <c r="AY344" s="124"/>
      <c r="AZ344" s="124"/>
    </row>
    <row r="345" spans="1:54" ht="18.75" customHeight="1">
      <c r="A345" s="1"/>
      <c r="B345" s="4"/>
      <c r="C345" s="575" t="s">
        <v>156</v>
      </c>
      <c r="D345" s="576"/>
      <c r="E345" s="494"/>
      <c r="F345" s="464">
        <f t="shared" ref="F345:AJ345" si="239">F40+F55</f>
        <v>0</v>
      </c>
      <c r="G345" s="464">
        <f t="shared" si="239"/>
        <v>0</v>
      </c>
      <c r="H345" s="464">
        <f t="shared" si="239"/>
        <v>0</v>
      </c>
      <c r="I345" s="464">
        <f t="shared" si="239"/>
        <v>0</v>
      </c>
      <c r="J345" s="464">
        <f t="shared" si="239"/>
        <v>0</v>
      </c>
      <c r="K345" s="464">
        <f t="shared" si="239"/>
        <v>0</v>
      </c>
      <c r="L345" s="464">
        <f t="shared" si="239"/>
        <v>0</v>
      </c>
      <c r="M345" s="464">
        <f t="shared" si="239"/>
        <v>0</v>
      </c>
      <c r="N345" s="464">
        <f t="shared" si="239"/>
        <v>0</v>
      </c>
      <c r="O345" s="464">
        <f t="shared" si="239"/>
        <v>0</v>
      </c>
      <c r="P345" s="464">
        <f t="shared" si="239"/>
        <v>0</v>
      </c>
      <c r="Q345" s="464">
        <f t="shared" si="239"/>
        <v>0</v>
      </c>
      <c r="R345" s="464">
        <f t="shared" si="239"/>
        <v>0</v>
      </c>
      <c r="S345" s="464">
        <f t="shared" si="239"/>
        <v>0</v>
      </c>
      <c r="T345" s="464">
        <f t="shared" si="239"/>
        <v>0</v>
      </c>
      <c r="U345" s="464">
        <f t="shared" si="239"/>
        <v>0</v>
      </c>
      <c r="V345" s="464">
        <f t="shared" si="239"/>
        <v>0</v>
      </c>
      <c r="W345" s="464">
        <f t="shared" si="239"/>
        <v>0</v>
      </c>
      <c r="X345" s="464">
        <f t="shared" si="239"/>
        <v>0</v>
      </c>
      <c r="Y345" s="464">
        <f t="shared" si="239"/>
        <v>0</v>
      </c>
      <c r="Z345" s="464">
        <f t="shared" si="239"/>
        <v>0</v>
      </c>
      <c r="AA345" s="464">
        <f t="shared" si="239"/>
        <v>0</v>
      </c>
      <c r="AB345" s="464">
        <f t="shared" si="239"/>
        <v>0</v>
      </c>
      <c r="AC345" s="464">
        <f t="shared" si="239"/>
        <v>0</v>
      </c>
      <c r="AD345" s="464">
        <f t="shared" si="239"/>
        <v>0</v>
      </c>
      <c r="AE345" s="464">
        <f t="shared" si="239"/>
        <v>0</v>
      </c>
      <c r="AF345" s="464">
        <f t="shared" si="239"/>
        <v>0</v>
      </c>
      <c r="AG345" s="464">
        <f t="shared" si="239"/>
        <v>0</v>
      </c>
      <c r="AH345" s="464">
        <f t="shared" si="239"/>
        <v>0</v>
      </c>
      <c r="AI345" s="464">
        <f t="shared" si="239"/>
        <v>0</v>
      </c>
      <c r="AJ345" s="464">
        <f t="shared" si="239"/>
        <v>0</v>
      </c>
      <c r="AK345" s="460">
        <f>SUM(F345:AJ345)</f>
        <v>0</v>
      </c>
      <c r="AL345" s="465"/>
      <c r="AM345" s="493"/>
      <c r="AN345" s="70"/>
      <c r="AO345" s="227"/>
      <c r="AP345" s="55"/>
      <c r="AQ345" s="3"/>
      <c r="AT345" s="248"/>
      <c r="AU345" s="60"/>
      <c r="AV345" s="60"/>
      <c r="AW345" s="60"/>
      <c r="AX345" s="60"/>
      <c r="AY345" s="124"/>
      <c r="AZ345" s="124"/>
    </row>
    <row r="346" spans="1:54" ht="18.75" customHeight="1">
      <c r="A346" s="1"/>
      <c r="B346" s="4"/>
      <c r="C346" s="569" t="s">
        <v>160</v>
      </c>
      <c r="D346" s="570"/>
      <c r="E346" s="466"/>
      <c r="F346" s="495">
        <f t="shared" ref="F346:AK347" si="240">F344-F342</f>
        <v>0</v>
      </c>
      <c r="G346" s="495">
        <f t="shared" si="240"/>
        <v>-108</v>
      </c>
      <c r="H346" s="495">
        <f t="shared" si="240"/>
        <v>-115</v>
      </c>
      <c r="I346" s="495">
        <f t="shared" si="240"/>
        <v>-115</v>
      </c>
      <c r="J346" s="495">
        <f t="shared" si="240"/>
        <v>-115</v>
      </c>
      <c r="K346" s="495">
        <f t="shared" si="240"/>
        <v>-108</v>
      </c>
      <c r="L346" s="495">
        <f t="shared" si="240"/>
        <v>0</v>
      </c>
      <c r="M346" s="495">
        <f t="shared" si="240"/>
        <v>0</v>
      </c>
      <c r="N346" s="495">
        <f t="shared" si="240"/>
        <v>-108</v>
      </c>
      <c r="O346" s="495">
        <f t="shared" si="240"/>
        <v>-115</v>
      </c>
      <c r="P346" s="495">
        <f t="shared" si="240"/>
        <v>-115</v>
      </c>
      <c r="Q346" s="495">
        <f t="shared" si="240"/>
        <v>-115</v>
      </c>
      <c r="R346" s="495">
        <f t="shared" si="240"/>
        <v>-108</v>
      </c>
      <c r="S346" s="495">
        <f t="shared" si="240"/>
        <v>0</v>
      </c>
      <c r="T346" s="495">
        <f t="shared" si="240"/>
        <v>0</v>
      </c>
      <c r="U346" s="495">
        <f t="shared" si="240"/>
        <v>-108</v>
      </c>
      <c r="V346" s="495">
        <f t="shared" si="240"/>
        <v>-115</v>
      </c>
      <c r="W346" s="495">
        <f t="shared" si="240"/>
        <v>-115</v>
      </c>
      <c r="X346" s="495">
        <f t="shared" si="240"/>
        <v>-115</v>
      </c>
      <c r="Y346" s="495">
        <f t="shared" si="240"/>
        <v>-108</v>
      </c>
      <c r="Z346" s="495">
        <f t="shared" si="240"/>
        <v>0</v>
      </c>
      <c r="AA346" s="495">
        <f t="shared" si="240"/>
        <v>0</v>
      </c>
      <c r="AB346" s="495">
        <f t="shared" si="240"/>
        <v>-108</v>
      </c>
      <c r="AC346" s="495">
        <f t="shared" si="240"/>
        <v>-115</v>
      </c>
      <c r="AD346" s="495">
        <f t="shared" si="240"/>
        <v>-115</v>
      </c>
      <c r="AE346" s="495">
        <f t="shared" si="240"/>
        <v>-115</v>
      </c>
      <c r="AF346" s="495">
        <f t="shared" si="240"/>
        <v>-108</v>
      </c>
      <c r="AG346" s="495">
        <f t="shared" si="240"/>
        <v>0</v>
      </c>
      <c r="AH346" s="495">
        <f t="shared" si="240"/>
        <v>0</v>
      </c>
      <c r="AI346" s="495">
        <f t="shared" si="240"/>
        <v>-108</v>
      </c>
      <c r="AJ346" s="495">
        <f t="shared" si="240"/>
        <v>0</v>
      </c>
      <c r="AK346" s="496">
        <f t="shared" si="240"/>
        <v>-2352</v>
      </c>
      <c r="AL346" s="497"/>
      <c r="AM346" s="471"/>
      <c r="AN346" s="70"/>
      <c r="AO346" s="227"/>
      <c r="AP346" s="55"/>
      <c r="AQ346" s="3"/>
      <c r="AT346" s="248"/>
      <c r="AU346" s="60"/>
      <c r="AV346" s="60"/>
      <c r="AW346" s="60"/>
      <c r="AX346" s="60"/>
      <c r="AY346" s="124"/>
      <c r="AZ346" s="124"/>
    </row>
    <row r="347" spans="1:54" ht="18.75" customHeight="1">
      <c r="A347" s="1"/>
      <c r="B347" s="4"/>
      <c r="C347" s="571" t="s">
        <v>161</v>
      </c>
      <c r="D347" s="572"/>
      <c r="E347" s="472"/>
      <c r="F347" s="498">
        <f t="shared" si="240"/>
        <v>0</v>
      </c>
      <c r="G347" s="498">
        <f t="shared" si="240"/>
        <v>-99</v>
      </c>
      <c r="H347" s="498">
        <f t="shared" si="240"/>
        <v>-106</v>
      </c>
      <c r="I347" s="498">
        <f t="shared" si="240"/>
        <v>-106</v>
      </c>
      <c r="J347" s="498">
        <f t="shared" si="240"/>
        <v>-106</v>
      </c>
      <c r="K347" s="498">
        <f t="shared" si="240"/>
        <v>-99</v>
      </c>
      <c r="L347" s="498">
        <f t="shared" si="240"/>
        <v>0</v>
      </c>
      <c r="M347" s="498">
        <f t="shared" si="240"/>
        <v>0</v>
      </c>
      <c r="N347" s="498">
        <f t="shared" si="240"/>
        <v>-99</v>
      </c>
      <c r="O347" s="498">
        <f t="shared" si="240"/>
        <v>-106</v>
      </c>
      <c r="P347" s="498">
        <f t="shared" si="240"/>
        <v>-106</v>
      </c>
      <c r="Q347" s="498">
        <f t="shared" si="240"/>
        <v>-106</v>
      </c>
      <c r="R347" s="498">
        <f t="shared" si="240"/>
        <v>-99</v>
      </c>
      <c r="S347" s="498">
        <f t="shared" si="240"/>
        <v>0</v>
      </c>
      <c r="T347" s="498">
        <f t="shared" si="240"/>
        <v>0</v>
      </c>
      <c r="U347" s="498">
        <f t="shared" si="240"/>
        <v>-99</v>
      </c>
      <c r="V347" s="498">
        <f t="shared" si="240"/>
        <v>-106</v>
      </c>
      <c r="W347" s="498">
        <f t="shared" si="240"/>
        <v>-106</v>
      </c>
      <c r="X347" s="498">
        <f t="shared" si="240"/>
        <v>-106</v>
      </c>
      <c r="Y347" s="498">
        <f t="shared" si="240"/>
        <v>-99</v>
      </c>
      <c r="Z347" s="498">
        <f t="shared" si="240"/>
        <v>0</v>
      </c>
      <c r="AA347" s="498">
        <f t="shared" si="240"/>
        <v>0</v>
      </c>
      <c r="AB347" s="498">
        <f t="shared" si="240"/>
        <v>-99</v>
      </c>
      <c r="AC347" s="498">
        <f t="shared" si="240"/>
        <v>-106</v>
      </c>
      <c r="AD347" s="498">
        <f t="shared" si="240"/>
        <v>-106</v>
      </c>
      <c r="AE347" s="498">
        <f t="shared" si="240"/>
        <v>-106</v>
      </c>
      <c r="AF347" s="498">
        <f t="shared" si="240"/>
        <v>-99</v>
      </c>
      <c r="AG347" s="498">
        <f t="shared" si="240"/>
        <v>0</v>
      </c>
      <c r="AH347" s="498">
        <f t="shared" si="240"/>
        <v>0</v>
      </c>
      <c r="AI347" s="498">
        <f t="shared" si="240"/>
        <v>-99</v>
      </c>
      <c r="AJ347" s="498">
        <f t="shared" si="240"/>
        <v>0</v>
      </c>
      <c r="AK347" s="499">
        <f t="shared" si="240"/>
        <v>-2163</v>
      </c>
      <c r="AL347" s="500"/>
      <c r="AM347" s="471"/>
      <c r="AN347" s="70"/>
      <c r="AO347" s="227"/>
      <c r="AP347" s="55"/>
      <c r="AQ347" s="3"/>
      <c r="AT347" s="248"/>
      <c r="AU347" s="60"/>
      <c r="AV347" s="60"/>
      <c r="AW347" s="60"/>
      <c r="AX347" s="60"/>
      <c r="AY347" s="124"/>
      <c r="AZ347" s="124"/>
    </row>
    <row r="348" spans="1:54" ht="18.75" customHeight="1">
      <c r="A348" s="1">
        <v>1</v>
      </c>
      <c r="B348" s="4"/>
      <c r="C348" s="573" t="s">
        <v>29</v>
      </c>
      <c r="D348" s="574"/>
      <c r="E348" s="477"/>
      <c r="F348" s="178">
        <f t="shared" ref="F348:AK348" si="241">F12+F26+F41+F56+F69+F238+F251+F264+F277+F303+F319+F332</f>
        <v>0</v>
      </c>
      <c r="G348" s="178">
        <f t="shared" si="241"/>
        <v>0</v>
      </c>
      <c r="H348" s="178">
        <f t="shared" si="241"/>
        <v>70</v>
      </c>
      <c r="I348" s="178">
        <f t="shared" si="241"/>
        <v>70</v>
      </c>
      <c r="J348" s="178">
        <f t="shared" si="241"/>
        <v>80</v>
      </c>
      <c r="K348" s="178">
        <f t="shared" si="241"/>
        <v>176.68421052631578</v>
      </c>
      <c r="L348" s="178">
        <f t="shared" si="241"/>
        <v>95.684210526315795</v>
      </c>
      <c r="M348" s="178">
        <f t="shared" si="241"/>
        <v>95.684210526315795</v>
      </c>
      <c r="N348" s="178">
        <f t="shared" si="241"/>
        <v>175.68421052631578</v>
      </c>
      <c r="O348" s="178">
        <f t="shared" si="241"/>
        <v>80</v>
      </c>
      <c r="P348" s="178">
        <f t="shared" si="241"/>
        <v>60</v>
      </c>
      <c r="Q348" s="178">
        <f t="shared" si="241"/>
        <v>175.68421052631578</v>
      </c>
      <c r="R348" s="178">
        <f t="shared" si="241"/>
        <v>165.68421052631578</v>
      </c>
      <c r="S348" s="178">
        <f t="shared" si="241"/>
        <v>95.684210526315795</v>
      </c>
      <c r="T348" s="178">
        <f t="shared" si="241"/>
        <v>95.684210526315795</v>
      </c>
      <c r="U348" s="178">
        <f t="shared" si="241"/>
        <v>165.68421052631578</v>
      </c>
      <c r="V348" s="178">
        <f t="shared" si="241"/>
        <v>70</v>
      </c>
      <c r="W348" s="178">
        <f t="shared" si="241"/>
        <v>70</v>
      </c>
      <c r="X348" s="178">
        <f t="shared" si="241"/>
        <v>165.68421052631578</v>
      </c>
      <c r="Y348" s="178">
        <f t="shared" si="241"/>
        <v>165.68421052631578</v>
      </c>
      <c r="Z348" s="178">
        <f t="shared" si="241"/>
        <v>95.684210526315795</v>
      </c>
      <c r="AA348" s="178">
        <f t="shared" si="241"/>
        <v>95.684210526315795</v>
      </c>
      <c r="AB348" s="178">
        <f t="shared" si="241"/>
        <v>175.68421052631578</v>
      </c>
      <c r="AC348" s="178">
        <f t="shared" si="241"/>
        <v>80</v>
      </c>
      <c r="AD348" s="178">
        <f t="shared" si="241"/>
        <v>90</v>
      </c>
      <c r="AE348" s="178">
        <f t="shared" si="241"/>
        <v>185.68421052631578</v>
      </c>
      <c r="AF348" s="178">
        <f t="shared" si="241"/>
        <v>165.68421052631578</v>
      </c>
      <c r="AG348" s="178">
        <f t="shared" si="241"/>
        <v>95.684210526315795</v>
      </c>
      <c r="AH348" s="178">
        <f t="shared" si="241"/>
        <v>95.684210526315795</v>
      </c>
      <c r="AI348" s="178">
        <f t="shared" si="241"/>
        <v>165.68421052631578</v>
      </c>
      <c r="AJ348" s="178">
        <f t="shared" si="241"/>
        <v>0</v>
      </c>
      <c r="AK348" s="478">
        <f t="shared" si="241"/>
        <v>3319.0000000000009</v>
      </c>
      <c r="AL348" s="501">
        <f>SUMIFS(AL5:AL337,$C$5:$C$337,$C$348)</f>
        <v>0</v>
      </c>
      <c r="AM348" s="76">
        <f>SUMIFS(AM5:AM337,$C$5:$C$337,$C$348)</f>
        <v>0</v>
      </c>
      <c r="AN348" s="70"/>
      <c r="AO348" s="227"/>
      <c r="AP348" s="55" t="str">
        <f>AP343</f>
        <v>TOTAL</v>
      </c>
      <c r="AQ348" s="3"/>
      <c r="AT348" s="63" t="s">
        <v>62</v>
      </c>
      <c r="AU348" s="60"/>
      <c r="AV348" s="60"/>
      <c r="AW348" s="60"/>
      <c r="AX348" s="60"/>
    </row>
    <row r="349" spans="1:54" ht="18.75" customHeight="1">
      <c r="A349" s="1">
        <v>1</v>
      </c>
      <c r="B349" s="4"/>
      <c r="C349" s="559" t="s">
        <v>126</v>
      </c>
      <c r="D349" s="560"/>
      <c r="E349" s="225">
        <f>E17+E30+E45+E60+E255+E268+E281+E307+E323+E336+E242+E73</f>
        <v>865</v>
      </c>
      <c r="F349" s="336">
        <f t="shared" ref="F349:AJ349" si="242">F17+F30+F45+F60+F255+F268+F281+F307+F323+F336</f>
        <v>865</v>
      </c>
      <c r="G349" s="336">
        <f t="shared" si="242"/>
        <v>865</v>
      </c>
      <c r="H349" s="336">
        <f t="shared" si="242"/>
        <v>795</v>
      </c>
      <c r="I349" s="336">
        <f t="shared" si="242"/>
        <v>725</v>
      </c>
      <c r="J349" s="336">
        <f t="shared" si="242"/>
        <v>645</v>
      </c>
      <c r="K349" s="336">
        <f t="shared" si="242"/>
        <v>468.31578947368416</v>
      </c>
      <c r="L349" s="336">
        <f t="shared" si="242"/>
        <v>372.63157894736833</v>
      </c>
      <c r="M349" s="336">
        <f t="shared" si="242"/>
        <v>276.94736842105249</v>
      </c>
      <c r="N349" s="336">
        <f t="shared" si="242"/>
        <v>101.26315789473671</v>
      </c>
      <c r="O349" s="336">
        <f t="shared" si="242"/>
        <v>21.263157894736707</v>
      </c>
      <c r="P349" s="336">
        <f t="shared" si="242"/>
        <v>-38.736842105263293</v>
      </c>
      <c r="Q349" s="336">
        <f t="shared" si="242"/>
        <v>-214.42105263157907</v>
      </c>
      <c r="R349" s="336">
        <f t="shared" si="242"/>
        <v>-380.10526315789485</v>
      </c>
      <c r="S349" s="336">
        <f t="shared" si="242"/>
        <v>-475.78947368421063</v>
      </c>
      <c r="T349" s="336">
        <f t="shared" si="242"/>
        <v>-571.47368421052647</v>
      </c>
      <c r="U349" s="336">
        <f t="shared" si="242"/>
        <v>-737.1578947368422</v>
      </c>
      <c r="V349" s="336">
        <f t="shared" si="242"/>
        <v>-807.1578947368422</v>
      </c>
      <c r="W349" s="336">
        <f t="shared" si="242"/>
        <v>-877.1578947368422</v>
      </c>
      <c r="X349" s="336">
        <f t="shared" si="242"/>
        <v>-1042.8421052631579</v>
      </c>
      <c r="Y349" s="336">
        <f t="shared" si="242"/>
        <v>-1208.5263157894738</v>
      </c>
      <c r="Z349" s="336">
        <f t="shared" si="242"/>
        <v>-1304.2105263157896</v>
      </c>
      <c r="AA349" s="336">
        <f t="shared" si="242"/>
        <v>-1399.8947368421054</v>
      </c>
      <c r="AB349" s="336">
        <f t="shared" si="242"/>
        <v>-1575.5789473684213</v>
      </c>
      <c r="AC349" s="336">
        <f t="shared" si="242"/>
        <v>-1655.5789473684213</v>
      </c>
      <c r="AD349" s="336">
        <f t="shared" si="242"/>
        <v>-1745.5789473684213</v>
      </c>
      <c r="AE349" s="336">
        <f t="shared" si="242"/>
        <v>-1931.2631578947371</v>
      </c>
      <c r="AF349" s="336">
        <f t="shared" si="242"/>
        <v>-2096.9473684210529</v>
      </c>
      <c r="AG349" s="336">
        <f t="shared" si="242"/>
        <v>-2192.6315789473688</v>
      </c>
      <c r="AH349" s="336">
        <f t="shared" si="242"/>
        <v>-2288.3157894736846</v>
      </c>
      <c r="AI349" s="336">
        <f t="shared" si="242"/>
        <v>-2454.0000000000005</v>
      </c>
      <c r="AJ349" s="336">
        <f t="shared" si="242"/>
        <v>-2454.0000000000005</v>
      </c>
      <c r="AK349" s="226">
        <f>+AJ17+AJ30+AJ45+AJ60+AJ255+AJ268+AJ281+AJ307+AJ323+AJ336</f>
        <v>-2454.0000000000005</v>
      </c>
      <c r="AL349" s="245">
        <f>SUMIFS(AL5:AL337,$C$5:$C$337,$C$349)</f>
        <v>0</v>
      </c>
      <c r="AM349" s="33">
        <f>SUMIFS(AM5:AM337,$C$5:$C$337,$C$349)</f>
        <v>0</v>
      </c>
      <c r="AN349" s="70"/>
      <c r="AO349" s="227"/>
      <c r="AP349" s="55" t="str">
        <f t="shared" si="232"/>
        <v>TOTAL</v>
      </c>
      <c r="AQ349" s="3"/>
      <c r="AT349" s="246" t="s">
        <v>60</v>
      </c>
      <c r="AU349" s="60"/>
      <c r="AV349" s="60"/>
      <c r="AW349" s="60"/>
      <c r="AX349" s="60"/>
    </row>
    <row r="350" spans="1:54" ht="19">
      <c r="A350" s="1"/>
      <c r="B350" s="4"/>
      <c r="C350" s="139"/>
      <c r="D350" s="139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204"/>
      <c r="V350" s="204"/>
      <c r="W350" s="204"/>
      <c r="X350" s="204"/>
      <c r="Y350" s="204"/>
      <c r="Z350" s="204"/>
      <c r="AA350" s="204"/>
      <c r="AB350" s="204"/>
      <c r="AC350" s="204"/>
      <c r="AD350" s="204"/>
      <c r="AE350" s="204"/>
      <c r="AF350" s="204"/>
      <c r="AG350" s="204"/>
      <c r="AH350" s="204"/>
      <c r="AI350" s="204"/>
      <c r="AJ350" s="204"/>
      <c r="AK350" s="204"/>
      <c r="AN350" s="70"/>
      <c r="AP350" s="55"/>
      <c r="AQ350" s="3"/>
      <c r="AT350" s="232"/>
      <c r="AU350" s="60"/>
      <c r="AV350" s="60"/>
      <c r="AW350" s="60"/>
      <c r="AX350" s="233" t="s">
        <v>108</v>
      </c>
      <c r="AY350" s="124">
        <f>AY343-AY379</f>
        <v>0</v>
      </c>
      <c r="AZ350" s="124">
        <f>AZ343-AZ379</f>
        <v>0</v>
      </c>
    </row>
    <row r="351" spans="1:54" ht="19">
      <c r="A351" s="1"/>
      <c r="B351" s="4"/>
      <c r="C351" s="139"/>
      <c r="D351" s="139"/>
      <c r="E351" s="502" t="s">
        <v>162</v>
      </c>
      <c r="F351" s="503">
        <f>F346</f>
        <v>0</v>
      </c>
      <c r="G351" s="504">
        <f>F346+G346</f>
        <v>-108</v>
      </c>
      <c r="H351" s="504">
        <f>G346+H346</f>
        <v>-223</v>
      </c>
      <c r="I351" s="504">
        <f>H351+I346</f>
        <v>-338</v>
      </c>
      <c r="J351" s="504">
        <f>I351+J346</f>
        <v>-453</v>
      </c>
      <c r="K351" s="504">
        <f t="shared" ref="K351:AJ352" si="243">J351+K346</f>
        <v>-561</v>
      </c>
      <c r="L351" s="504">
        <f t="shared" si="243"/>
        <v>-561</v>
      </c>
      <c r="M351" s="504">
        <f t="shared" si="243"/>
        <v>-561</v>
      </c>
      <c r="N351" s="504">
        <f t="shared" si="243"/>
        <v>-669</v>
      </c>
      <c r="O351" s="504">
        <f t="shared" si="243"/>
        <v>-784</v>
      </c>
      <c r="P351" s="504">
        <f t="shared" si="243"/>
        <v>-899</v>
      </c>
      <c r="Q351" s="504">
        <f t="shared" si="243"/>
        <v>-1014</v>
      </c>
      <c r="R351" s="504">
        <f t="shared" si="243"/>
        <v>-1122</v>
      </c>
      <c r="S351" s="504">
        <f t="shared" si="243"/>
        <v>-1122</v>
      </c>
      <c r="T351" s="504">
        <f t="shared" si="243"/>
        <v>-1122</v>
      </c>
      <c r="U351" s="504">
        <f t="shared" si="243"/>
        <v>-1230</v>
      </c>
      <c r="V351" s="504">
        <f t="shared" si="243"/>
        <v>-1345</v>
      </c>
      <c r="W351" s="504">
        <f t="shared" si="243"/>
        <v>-1460</v>
      </c>
      <c r="X351" s="504">
        <f t="shared" si="243"/>
        <v>-1575</v>
      </c>
      <c r="Y351" s="504">
        <f t="shared" si="243"/>
        <v>-1683</v>
      </c>
      <c r="Z351" s="504">
        <f t="shared" si="243"/>
        <v>-1683</v>
      </c>
      <c r="AA351" s="504">
        <f t="shared" si="243"/>
        <v>-1683</v>
      </c>
      <c r="AB351" s="504">
        <f t="shared" si="243"/>
        <v>-1791</v>
      </c>
      <c r="AC351" s="504">
        <f t="shared" si="243"/>
        <v>-1906</v>
      </c>
      <c r="AD351" s="504">
        <f t="shared" si="243"/>
        <v>-2021</v>
      </c>
      <c r="AE351" s="504">
        <f t="shared" si="243"/>
        <v>-2136</v>
      </c>
      <c r="AF351" s="504">
        <f t="shared" si="243"/>
        <v>-2244</v>
      </c>
      <c r="AG351" s="504">
        <f t="shared" si="243"/>
        <v>-2244</v>
      </c>
      <c r="AH351" s="504">
        <f t="shared" si="243"/>
        <v>-2244</v>
      </c>
      <c r="AI351" s="504">
        <f t="shared" si="243"/>
        <v>-2352</v>
      </c>
      <c r="AJ351" s="504">
        <f t="shared" si="243"/>
        <v>-2352</v>
      </c>
      <c r="AK351" s="204"/>
      <c r="AM351" s="9"/>
      <c r="AN351" s="70"/>
      <c r="AO351" s="302">
        <f>AO17+AO45+AO268+AO294+AO307+AO323+AO336</f>
        <v>-30.02</v>
      </c>
      <c r="AP351" s="55"/>
      <c r="AQ351" s="3"/>
      <c r="AT351" s="232"/>
      <c r="AU351" s="60"/>
      <c r="AV351" s="60"/>
      <c r="AW351" s="60"/>
      <c r="AX351" s="60"/>
    </row>
    <row r="352" spans="1:54" ht="19">
      <c r="A352" s="1"/>
      <c r="B352" s="4"/>
      <c r="C352" s="139"/>
      <c r="D352" s="139"/>
      <c r="E352" s="502" t="s">
        <v>163</v>
      </c>
      <c r="F352" s="503">
        <f>F347</f>
        <v>0</v>
      </c>
      <c r="G352" s="504">
        <f>F347+G347</f>
        <v>-99</v>
      </c>
      <c r="H352" s="504">
        <f>G347+H347</f>
        <v>-205</v>
      </c>
      <c r="I352" s="504">
        <f>H352+I347</f>
        <v>-311</v>
      </c>
      <c r="J352" s="504">
        <f>I352+J347</f>
        <v>-417</v>
      </c>
      <c r="K352" s="504">
        <f t="shared" si="243"/>
        <v>-516</v>
      </c>
      <c r="L352" s="504">
        <f t="shared" si="243"/>
        <v>-516</v>
      </c>
      <c r="M352" s="504">
        <f t="shared" si="243"/>
        <v>-516</v>
      </c>
      <c r="N352" s="504">
        <f t="shared" si="243"/>
        <v>-615</v>
      </c>
      <c r="O352" s="504">
        <f>N352+O347</f>
        <v>-721</v>
      </c>
      <c r="P352" s="504">
        <f>O352+P347</f>
        <v>-827</v>
      </c>
      <c r="Q352" s="504">
        <f t="shared" si="243"/>
        <v>-933</v>
      </c>
      <c r="R352" s="504">
        <f t="shared" si="243"/>
        <v>-1032</v>
      </c>
      <c r="S352" s="504">
        <f t="shared" si="243"/>
        <v>-1032</v>
      </c>
      <c r="T352" s="504">
        <f t="shared" si="243"/>
        <v>-1032</v>
      </c>
      <c r="U352" s="504">
        <f t="shared" si="243"/>
        <v>-1131</v>
      </c>
      <c r="V352" s="504">
        <f t="shared" si="243"/>
        <v>-1237</v>
      </c>
      <c r="W352" s="504">
        <f t="shared" si="243"/>
        <v>-1343</v>
      </c>
      <c r="X352" s="504">
        <f t="shared" si="243"/>
        <v>-1449</v>
      </c>
      <c r="Y352" s="504">
        <f t="shared" si="243"/>
        <v>-1548</v>
      </c>
      <c r="Z352" s="504">
        <f t="shared" si="243"/>
        <v>-1548</v>
      </c>
      <c r="AA352" s="504">
        <f t="shared" si="243"/>
        <v>-1548</v>
      </c>
      <c r="AB352" s="504">
        <f t="shared" si="243"/>
        <v>-1647</v>
      </c>
      <c r="AC352" s="504">
        <f t="shared" si="243"/>
        <v>-1753</v>
      </c>
      <c r="AD352" s="504">
        <f t="shared" si="243"/>
        <v>-1859</v>
      </c>
      <c r="AE352" s="504">
        <f t="shared" si="243"/>
        <v>-1965</v>
      </c>
      <c r="AF352" s="504">
        <f t="shared" si="243"/>
        <v>-2064</v>
      </c>
      <c r="AG352" s="504">
        <f t="shared" si="243"/>
        <v>-2064</v>
      </c>
      <c r="AH352" s="504">
        <f t="shared" si="243"/>
        <v>-2064</v>
      </c>
      <c r="AI352" s="504">
        <f t="shared" si="243"/>
        <v>-2163</v>
      </c>
      <c r="AJ352" s="504">
        <f t="shared" si="243"/>
        <v>-2163</v>
      </c>
      <c r="AK352" s="1"/>
      <c r="AN352" s="70"/>
      <c r="AP352" s="234"/>
      <c r="AT352" s="232"/>
      <c r="AU352" s="60"/>
      <c r="AV352" s="60"/>
      <c r="AW352" s="60"/>
      <c r="AX352" s="60" t="s">
        <v>107</v>
      </c>
      <c r="AY352" s="60" t="s">
        <v>122</v>
      </c>
      <c r="BB352" s="60" t="s">
        <v>120</v>
      </c>
    </row>
    <row r="353" spans="2:58" ht="19.5" thickBot="1">
      <c r="AP353" s="234"/>
      <c r="AT353" s="231"/>
      <c r="AU353" s="60"/>
      <c r="AV353" s="60"/>
      <c r="AW353" s="60"/>
      <c r="AX353" s="236" t="s">
        <v>106</v>
      </c>
      <c r="AY353" s="237" t="s">
        <v>81</v>
      </c>
      <c r="AZ353" s="237" t="s">
        <v>82</v>
      </c>
      <c r="BB353" s="237" t="s">
        <v>81</v>
      </c>
      <c r="BC353" s="237" t="s">
        <v>82</v>
      </c>
      <c r="BE353" s="238" t="s">
        <v>110</v>
      </c>
      <c r="BF353" s="238" t="s">
        <v>110</v>
      </c>
    </row>
    <row r="354" spans="2:58" ht="20" thickBot="1">
      <c r="AP354" s="234"/>
      <c r="AT354" s="231"/>
      <c r="AU354" s="60"/>
      <c r="AV354" s="60"/>
      <c r="AW354" s="60"/>
      <c r="AX354" s="236" t="s">
        <v>86</v>
      </c>
      <c r="AY354" s="239"/>
      <c r="AZ354" s="240"/>
      <c r="BB354" s="239">
        <v>0</v>
      </c>
      <c r="BC354" s="240"/>
      <c r="BE354" s="142">
        <f>AY354-BB354</f>
        <v>0</v>
      </c>
      <c r="BF354" s="142">
        <f>AZ354-BC354</f>
        <v>0</v>
      </c>
    </row>
    <row r="355" spans="2:58" ht="20" thickBot="1">
      <c r="B355" s="3"/>
      <c r="P355" s="12"/>
      <c r="AP355" s="234"/>
      <c r="AT355" s="231"/>
      <c r="AU355" s="60"/>
      <c r="AV355" s="60"/>
      <c r="AW355" s="60"/>
      <c r="AX355" s="236" t="s">
        <v>87</v>
      </c>
      <c r="AY355" s="239"/>
      <c r="AZ355" s="240"/>
      <c r="BB355" s="239">
        <v>0</v>
      </c>
      <c r="BC355" s="240"/>
      <c r="BE355" s="142">
        <f t="shared" ref="BE355:BF379" si="244">AY355-BB355</f>
        <v>0</v>
      </c>
      <c r="BF355" s="142">
        <f t="shared" si="244"/>
        <v>0</v>
      </c>
    </row>
    <row r="356" spans="2:58" ht="20" thickBot="1">
      <c r="B356" s="3"/>
      <c r="AT356" s="232"/>
      <c r="AU356" s="60"/>
      <c r="AV356" s="60"/>
      <c r="AW356" s="60"/>
      <c r="AX356" s="236" t="s">
        <v>88</v>
      </c>
      <c r="AY356" s="239">
        <v>0</v>
      </c>
      <c r="AZ356" s="240">
        <v>121</v>
      </c>
      <c r="BB356" s="239">
        <v>255</v>
      </c>
      <c r="BC356" s="240"/>
      <c r="BE356" s="142">
        <f t="shared" si="244"/>
        <v>-255</v>
      </c>
      <c r="BF356" s="142">
        <f t="shared" si="244"/>
        <v>121</v>
      </c>
    </row>
    <row r="357" spans="2:58" ht="20" thickBot="1">
      <c r="B357" s="3"/>
      <c r="AT357" s="231"/>
      <c r="AU357" s="60"/>
      <c r="AV357" s="60"/>
      <c r="AW357" s="60"/>
      <c r="AX357" s="236" t="s">
        <v>89</v>
      </c>
      <c r="AY357" s="239"/>
      <c r="AZ357" s="240"/>
      <c r="BB357" s="239">
        <v>0</v>
      </c>
      <c r="BC357" s="240"/>
      <c r="BE357" s="142">
        <f t="shared" si="244"/>
        <v>0</v>
      </c>
      <c r="BF357" s="142">
        <f t="shared" si="244"/>
        <v>0</v>
      </c>
    </row>
    <row r="358" spans="2:58" ht="20" thickBot="1">
      <c r="B358" s="3"/>
      <c r="AT358" s="232"/>
      <c r="AU358" s="60"/>
      <c r="AV358" s="60"/>
      <c r="AW358" s="60"/>
      <c r="AX358" s="236" t="s">
        <v>90</v>
      </c>
      <c r="AY358" s="239">
        <v>0</v>
      </c>
      <c r="AZ358" s="240">
        <v>140</v>
      </c>
      <c r="BB358" s="239">
        <v>0</v>
      </c>
      <c r="BC358" s="240"/>
      <c r="BE358" s="142">
        <f t="shared" si="244"/>
        <v>0</v>
      </c>
      <c r="BF358" s="142">
        <f t="shared" si="244"/>
        <v>140</v>
      </c>
    </row>
    <row r="359" spans="2:58" ht="20" thickBot="1">
      <c r="B359" s="3"/>
      <c r="AT359" s="231"/>
      <c r="AU359" s="60"/>
      <c r="AV359" s="60"/>
      <c r="AW359" s="60"/>
      <c r="AX359" s="236" t="s">
        <v>91</v>
      </c>
      <c r="AY359" s="239"/>
      <c r="AZ359" s="240"/>
      <c r="BB359" s="239">
        <v>0</v>
      </c>
      <c r="BC359" s="240"/>
      <c r="BE359" s="142">
        <f t="shared" si="244"/>
        <v>0</v>
      </c>
      <c r="BF359" s="142">
        <f t="shared" si="244"/>
        <v>0</v>
      </c>
    </row>
    <row r="360" spans="2:58" ht="20" thickBot="1">
      <c r="B360" s="3"/>
      <c r="AT360" s="232"/>
      <c r="AU360" s="60"/>
      <c r="AV360" s="60"/>
      <c r="AW360" s="60"/>
      <c r="AX360" s="236" t="s">
        <v>92</v>
      </c>
      <c r="AY360" s="239"/>
      <c r="AZ360" s="240"/>
      <c r="BB360" s="239">
        <v>0</v>
      </c>
      <c r="BC360" s="240"/>
      <c r="BE360" s="142">
        <f t="shared" si="244"/>
        <v>0</v>
      </c>
      <c r="BF360" s="142">
        <f t="shared" si="244"/>
        <v>0</v>
      </c>
    </row>
    <row r="361" spans="2:58" ht="20" thickBot="1">
      <c r="B361" s="3"/>
      <c r="AT361" s="231"/>
      <c r="AU361" s="60"/>
      <c r="AV361" s="60"/>
      <c r="AW361" s="60"/>
      <c r="AX361" s="236" t="s">
        <v>93</v>
      </c>
      <c r="AY361" s="239"/>
      <c r="AZ361" s="240"/>
      <c r="BB361" s="239">
        <v>0</v>
      </c>
      <c r="BC361" s="240"/>
      <c r="BE361" s="142">
        <f t="shared" si="244"/>
        <v>0</v>
      </c>
      <c r="BF361" s="142">
        <f t="shared" si="244"/>
        <v>0</v>
      </c>
    </row>
    <row r="362" spans="2:58" ht="20" thickBot="1">
      <c r="B362" s="3"/>
      <c r="AT362" s="231"/>
      <c r="AU362" s="60"/>
      <c r="AV362" s="60"/>
      <c r="AW362" s="60"/>
      <c r="AX362" s="236" t="s">
        <v>94</v>
      </c>
      <c r="AY362" s="239"/>
      <c r="AZ362" s="240"/>
      <c r="BB362" s="239">
        <v>0</v>
      </c>
      <c r="BC362" s="240"/>
      <c r="BE362" s="142">
        <f t="shared" si="244"/>
        <v>0</v>
      </c>
      <c r="BF362" s="142">
        <f t="shared" si="244"/>
        <v>0</v>
      </c>
    </row>
    <row r="363" spans="2:58" ht="20" thickBot="1">
      <c r="B363" s="3"/>
      <c r="AT363" s="231"/>
      <c r="AU363" s="60"/>
      <c r="AV363" s="60"/>
      <c r="AW363" s="60"/>
      <c r="AX363" s="236" t="s">
        <v>95</v>
      </c>
      <c r="AY363" s="239"/>
      <c r="AZ363" s="240"/>
      <c r="BB363" s="239">
        <v>0</v>
      </c>
      <c r="BC363" s="240"/>
      <c r="BE363" s="142">
        <f t="shared" si="244"/>
        <v>0</v>
      </c>
      <c r="BF363" s="142">
        <f t="shared" si="244"/>
        <v>0</v>
      </c>
    </row>
    <row r="364" spans="2:58" ht="20" thickBot="1">
      <c r="B364" s="3"/>
      <c r="AT364" s="231"/>
      <c r="AU364" s="60"/>
      <c r="AV364" s="60"/>
      <c r="AW364" s="60"/>
      <c r="AX364" s="236" t="s">
        <v>96</v>
      </c>
      <c r="AY364" s="239"/>
      <c r="AZ364" s="240"/>
      <c r="BB364" s="239">
        <v>0</v>
      </c>
      <c r="BC364" s="240"/>
      <c r="BE364" s="142">
        <f t="shared" si="244"/>
        <v>0</v>
      </c>
      <c r="BF364" s="142">
        <f t="shared" si="244"/>
        <v>0</v>
      </c>
    </row>
    <row r="365" spans="2:58" ht="20" thickBot="1">
      <c r="B365" s="3"/>
      <c r="AT365" s="231"/>
      <c r="AU365" s="60"/>
      <c r="AV365" s="60"/>
      <c r="AW365" s="60"/>
      <c r="AX365" s="236" t="s">
        <v>97</v>
      </c>
      <c r="AY365" s="239"/>
      <c r="AZ365" s="240"/>
      <c r="BB365" s="239">
        <v>0</v>
      </c>
      <c r="BC365" s="240"/>
      <c r="BE365" s="142">
        <f t="shared" si="244"/>
        <v>0</v>
      </c>
      <c r="BF365" s="142">
        <f t="shared" si="244"/>
        <v>0</v>
      </c>
    </row>
    <row r="366" spans="2:58" ht="20" thickBot="1">
      <c r="B366" s="3"/>
      <c r="AT366" s="231"/>
      <c r="AU366" s="60"/>
      <c r="AV366" s="60"/>
      <c r="AW366" s="60"/>
      <c r="AX366" s="236" t="s">
        <v>98</v>
      </c>
      <c r="AY366" s="239"/>
      <c r="AZ366" s="240"/>
      <c r="BB366" s="239">
        <v>0</v>
      </c>
      <c r="BC366" s="240"/>
      <c r="BE366" s="142">
        <f t="shared" si="244"/>
        <v>0</v>
      </c>
      <c r="BF366" s="142">
        <f t="shared" si="244"/>
        <v>0</v>
      </c>
    </row>
    <row r="367" spans="2:58" ht="20" thickBot="1">
      <c r="B367" s="3"/>
      <c r="AT367" s="231"/>
      <c r="AU367" s="60"/>
      <c r="AV367" s="60"/>
      <c r="AW367" s="60"/>
      <c r="AX367" s="236" t="s">
        <v>99</v>
      </c>
      <c r="AY367" s="239"/>
      <c r="AZ367" s="240"/>
      <c r="BB367" s="239">
        <v>0</v>
      </c>
      <c r="BC367" s="240"/>
      <c r="BE367" s="142">
        <f t="shared" si="244"/>
        <v>0</v>
      </c>
      <c r="BF367" s="142">
        <f t="shared" si="244"/>
        <v>0</v>
      </c>
    </row>
    <row r="368" spans="2:58" ht="20" thickBot="1">
      <c r="B368" s="3"/>
      <c r="AT368" s="231"/>
      <c r="AU368" s="60"/>
      <c r="AV368" s="60"/>
      <c r="AW368" s="60"/>
      <c r="AX368" s="236" t="s">
        <v>100</v>
      </c>
      <c r="AY368" s="239"/>
      <c r="AZ368" s="240"/>
      <c r="BB368" s="239">
        <v>0</v>
      </c>
      <c r="BC368" s="240"/>
      <c r="BE368" s="142">
        <f t="shared" si="244"/>
        <v>0</v>
      </c>
      <c r="BF368" s="142">
        <f t="shared" si="244"/>
        <v>0</v>
      </c>
    </row>
    <row r="369" spans="2:58" ht="20" thickBot="1">
      <c r="B369" s="3"/>
      <c r="AT369" s="230"/>
      <c r="AU369" s="60"/>
      <c r="AV369" s="60"/>
      <c r="AW369" s="60"/>
      <c r="AX369" s="236" t="s">
        <v>101</v>
      </c>
      <c r="AY369" s="239"/>
      <c r="AZ369" s="240"/>
      <c r="BB369" s="239">
        <v>0</v>
      </c>
      <c r="BC369" s="240"/>
      <c r="BE369" s="142">
        <f t="shared" si="244"/>
        <v>0</v>
      </c>
      <c r="BF369" s="142">
        <f t="shared" si="244"/>
        <v>0</v>
      </c>
    </row>
    <row r="370" spans="2:58" ht="20" thickBot="1">
      <c r="B370" s="3"/>
      <c r="AT370" s="231"/>
      <c r="AU370" s="60"/>
      <c r="AV370" s="60"/>
      <c r="AW370" s="60"/>
      <c r="AX370" s="236" t="s">
        <v>102</v>
      </c>
      <c r="AY370" s="239"/>
      <c r="AZ370" s="240"/>
      <c r="BB370" s="239">
        <v>0</v>
      </c>
      <c r="BC370" s="240"/>
      <c r="BE370" s="142">
        <f t="shared" si="244"/>
        <v>0</v>
      </c>
      <c r="BF370" s="142">
        <f t="shared" si="244"/>
        <v>0</v>
      </c>
    </row>
    <row r="371" spans="2:58" ht="20" thickBot="1">
      <c r="B371" s="3"/>
      <c r="AL371" s="3"/>
      <c r="AM371" s="3"/>
      <c r="AN371" s="3"/>
      <c r="AP371" s="3"/>
      <c r="AQ371" s="3"/>
      <c r="AT371" s="232"/>
      <c r="AU371" s="60"/>
      <c r="AV371" s="60"/>
      <c r="AW371" s="60"/>
      <c r="AX371" s="236" t="s">
        <v>103</v>
      </c>
      <c r="AY371" s="239">
        <v>1132</v>
      </c>
      <c r="AZ371" s="240">
        <v>1315</v>
      </c>
      <c r="BB371" s="239">
        <v>0</v>
      </c>
      <c r="BC371" s="240"/>
      <c r="BE371" s="142">
        <f t="shared" si="244"/>
        <v>1132</v>
      </c>
      <c r="BF371" s="142">
        <f t="shared" si="244"/>
        <v>1315</v>
      </c>
    </row>
    <row r="372" spans="2:58" ht="20" thickBot="1">
      <c r="B372" s="3" t="s">
        <v>132</v>
      </c>
      <c r="C372" s="3">
        <v>450</v>
      </c>
      <c r="D372" s="3">
        <v>120</v>
      </c>
      <c r="E372" s="3">
        <f>D372/C372</f>
        <v>0.26666666666666666</v>
      </c>
      <c r="AL372" s="3"/>
      <c r="AM372" s="3"/>
      <c r="AN372" s="3"/>
      <c r="AP372" s="3"/>
      <c r="AQ372" s="3"/>
      <c r="AT372" s="231"/>
      <c r="AU372" s="60"/>
      <c r="AV372" s="60"/>
      <c r="AW372" s="60"/>
      <c r="AX372" s="236" t="s">
        <v>135</v>
      </c>
      <c r="AY372" s="239">
        <v>3349</v>
      </c>
      <c r="AZ372" s="240">
        <v>3700</v>
      </c>
      <c r="BB372" s="239">
        <v>0</v>
      </c>
      <c r="BC372" s="240"/>
      <c r="BE372" s="142">
        <f t="shared" si="244"/>
        <v>3349</v>
      </c>
      <c r="BF372" s="142">
        <f t="shared" si="244"/>
        <v>3700</v>
      </c>
    </row>
    <row r="373" spans="2:58" ht="20" thickBot="1">
      <c r="B373" s="3" t="s">
        <v>133</v>
      </c>
      <c r="C373" s="3">
        <v>360</v>
      </c>
      <c r="D373" s="3">
        <f>C373*E373</f>
        <v>96</v>
      </c>
      <c r="E373" s="3">
        <f>E372</f>
        <v>0.26666666666666666</v>
      </c>
      <c r="AL373" s="3"/>
      <c r="AM373" s="3"/>
      <c r="AN373" s="3"/>
      <c r="AP373" s="3"/>
      <c r="AQ373" s="3"/>
      <c r="AT373" s="232"/>
      <c r="AU373" s="60"/>
      <c r="AV373" s="60"/>
      <c r="AW373" s="60"/>
      <c r="AX373" s="236" t="s">
        <v>104</v>
      </c>
      <c r="AY373" s="239">
        <v>4086</v>
      </c>
      <c r="AZ373" s="240">
        <v>3508</v>
      </c>
      <c r="BB373" s="239">
        <v>1212</v>
      </c>
      <c r="BC373" s="240"/>
      <c r="BE373" s="142">
        <f t="shared" si="244"/>
        <v>2874</v>
      </c>
      <c r="BF373" s="142">
        <f t="shared" si="244"/>
        <v>3508</v>
      </c>
    </row>
    <row r="374" spans="2:58" ht="20" thickBot="1">
      <c r="B374" s="3"/>
      <c r="C374" s="274">
        <f>C373/C372</f>
        <v>0.8</v>
      </c>
      <c r="AL374" s="3"/>
      <c r="AM374" s="3"/>
      <c r="AN374" s="3"/>
      <c r="AP374" s="3"/>
      <c r="AQ374" s="3"/>
      <c r="AT374" s="232"/>
      <c r="AU374" s="60"/>
      <c r="AV374" s="60"/>
      <c r="AW374" s="60"/>
      <c r="AX374" s="236" t="s">
        <v>127</v>
      </c>
      <c r="AY374" s="239">
        <v>1085</v>
      </c>
      <c r="AZ374" s="240">
        <v>1298</v>
      </c>
      <c r="BB374" s="239">
        <v>1600</v>
      </c>
      <c r="BC374" s="240"/>
      <c r="BE374" s="142">
        <f t="shared" si="244"/>
        <v>-515</v>
      </c>
      <c r="BF374" s="142">
        <f t="shared" si="244"/>
        <v>1298</v>
      </c>
    </row>
    <row r="375" spans="2:58" ht="19.5" customHeight="1" thickBot="1">
      <c r="B375" s="3"/>
      <c r="AL375" s="3"/>
      <c r="AM375" s="3"/>
      <c r="AN375" s="3"/>
      <c r="AP375" s="3"/>
      <c r="AQ375" s="3"/>
      <c r="AT375" s="231"/>
      <c r="AU375" s="60"/>
      <c r="AV375" s="60"/>
      <c r="AW375" s="60"/>
      <c r="AX375" s="236" t="s">
        <v>105</v>
      </c>
      <c r="AY375" s="239"/>
      <c r="AZ375" s="240"/>
      <c r="BB375" s="239">
        <v>0</v>
      </c>
      <c r="BC375" s="240"/>
      <c r="BE375" s="142">
        <f t="shared" si="244"/>
        <v>0</v>
      </c>
      <c r="BF375" s="142">
        <f t="shared" si="244"/>
        <v>0</v>
      </c>
    </row>
    <row r="376" spans="2:58" ht="19.5" customHeight="1" thickBot="1">
      <c r="B376" s="3"/>
      <c r="E376" s="315" t="s">
        <v>88</v>
      </c>
      <c r="F376" s="317">
        <v>40</v>
      </c>
      <c r="G376" s="317">
        <v>40</v>
      </c>
      <c r="H376" s="317">
        <v>40</v>
      </c>
      <c r="I376" s="317">
        <v>40</v>
      </c>
      <c r="J376" s="317">
        <v>40</v>
      </c>
      <c r="K376" s="317">
        <v>40</v>
      </c>
      <c r="L376" s="317">
        <v>40</v>
      </c>
      <c r="M376" s="317">
        <v>40</v>
      </c>
      <c r="N376" s="317">
        <v>40</v>
      </c>
      <c r="O376" s="317">
        <v>40</v>
      </c>
      <c r="P376" s="317">
        <v>40</v>
      </c>
      <c r="Q376" s="317">
        <v>40</v>
      </c>
      <c r="R376" s="317">
        <v>40</v>
      </c>
      <c r="S376" s="317">
        <v>40</v>
      </c>
      <c r="T376" s="317">
        <v>40</v>
      </c>
      <c r="U376" s="317">
        <v>40</v>
      </c>
      <c r="V376" s="317">
        <v>40</v>
      </c>
      <c r="W376" s="317">
        <v>40</v>
      </c>
      <c r="X376" s="317">
        <v>40</v>
      </c>
      <c r="Y376" s="317">
        <v>40</v>
      </c>
      <c r="Z376" s="317">
        <v>40</v>
      </c>
      <c r="AA376" s="317">
        <v>40</v>
      </c>
      <c r="AB376" s="317">
        <v>40</v>
      </c>
      <c r="AC376" s="317">
        <v>40</v>
      </c>
      <c r="AD376" s="317">
        <v>40</v>
      </c>
      <c r="AE376" s="317">
        <v>40</v>
      </c>
      <c r="AF376" s="317">
        <v>40</v>
      </c>
      <c r="AG376" s="317">
        <v>40</v>
      </c>
      <c r="AH376" s="317">
        <v>40</v>
      </c>
      <c r="AI376" s="317">
        <v>40</v>
      </c>
      <c r="AJ376" s="317">
        <v>40</v>
      </c>
      <c r="AL376" s="3"/>
      <c r="AM376" s="3"/>
      <c r="AN376" s="3"/>
      <c r="AP376" s="3"/>
      <c r="AQ376" s="3"/>
      <c r="AT376" s="231"/>
      <c r="AU376" s="60"/>
      <c r="AV376" s="60"/>
      <c r="AW376" s="60"/>
      <c r="AX376" s="236" t="s">
        <v>124</v>
      </c>
      <c r="AY376" s="271"/>
      <c r="AZ376" s="272"/>
      <c r="BB376" s="239">
        <v>2773</v>
      </c>
      <c r="BC376" s="240"/>
      <c r="BE376" s="142">
        <f t="shared" si="244"/>
        <v>-2773</v>
      </c>
      <c r="BF376" s="142">
        <f t="shared" si="244"/>
        <v>0</v>
      </c>
    </row>
    <row r="377" spans="2:58" ht="20" thickBot="1">
      <c r="B377" s="3"/>
      <c r="E377" s="315" t="s">
        <v>138</v>
      </c>
      <c r="F377" s="317">
        <v>40</v>
      </c>
      <c r="G377" s="317">
        <v>40</v>
      </c>
      <c r="H377" s="317">
        <v>40</v>
      </c>
      <c r="I377" s="317">
        <v>40</v>
      </c>
      <c r="J377" s="317">
        <v>40</v>
      </c>
      <c r="K377" s="317">
        <v>40</v>
      </c>
      <c r="L377" s="317">
        <v>40</v>
      </c>
      <c r="M377" s="317">
        <v>40</v>
      </c>
      <c r="N377" s="317">
        <v>40</v>
      </c>
      <c r="O377" s="317">
        <v>40</v>
      </c>
      <c r="P377" s="317">
        <v>40</v>
      </c>
      <c r="Q377" s="317">
        <v>40</v>
      </c>
      <c r="R377" s="317">
        <v>40</v>
      </c>
      <c r="S377" s="317">
        <v>40</v>
      </c>
      <c r="T377" s="317">
        <v>40</v>
      </c>
      <c r="U377" s="317">
        <v>40</v>
      </c>
      <c r="V377" s="317">
        <v>40</v>
      </c>
      <c r="W377" s="317">
        <v>40</v>
      </c>
      <c r="X377" s="317">
        <v>40</v>
      </c>
      <c r="Y377" s="317">
        <v>40</v>
      </c>
      <c r="Z377" s="317">
        <v>40</v>
      </c>
      <c r="AA377" s="317">
        <v>40</v>
      </c>
      <c r="AB377" s="317">
        <v>40</v>
      </c>
      <c r="AC377" s="317">
        <v>40</v>
      </c>
      <c r="AD377" s="317">
        <v>40</v>
      </c>
      <c r="AE377" s="317">
        <v>40</v>
      </c>
      <c r="AF377" s="317">
        <v>40</v>
      </c>
      <c r="AG377" s="317">
        <v>40</v>
      </c>
      <c r="AH377" s="317">
        <v>40</v>
      </c>
      <c r="AI377" s="317">
        <v>40</v>
      </c>
      <c r="AJ377" s="317">
        <v>40</v>
      </c>
      <c r="AL377" s="3"/>
      <c r="AM377" s="3"/>
      <c r="AN377" s="3"/>
      <c r="AP377" s="3"/>
      <c r="AQ377" s="3"/>
      <c r="AT377" s="232"/>
      <c r="AU377" s="60"/>
      <c r="AV377" s="60"/>
      <c r="AW377" s="60"/>
      <c r="AX377" s="236" t="s">
        <v>84</v>
      </c>
      <c r="AY377" s="241">
        <v>452</v>
      </c>
      <c r="AZ377" s="242">
        <v>0</v>
      </c>
      <c r="BB377" s="241">
        <v>983</v>
      </c>
      <c r="BC377" s="242"/>
      <c r="BE377" s="142">
        <f t="shared" si="244"/>
        <v>-531</v>
      </c>
      <c r="BF377" s="142">
        <f t="shared" si="244"/>
        <v>0</v>
      </c>
    </row>
    <row r="378" spans="2:58" ht="20" thickBot="1">
      <c r="B378" s="3"/>
      <c r="E378" s="315" t="s">
        <v>139</v>
      </c>
      <c r="F378" s="317">
        <v>49</v>
      </c>
      <c r="G378" s="317">
        <v>49</v>
      </c>
      <c r="H378" s="317">
        <v>49</v>
      </c>
      <c r="I378" s="317">
        <v>49</v>
      </c>
      <c r="J378" s="317">
        <v>49</v>
      </c>
      <c r="K378" s="317">
        <v>49</v>
      </c>
      <c r="L378" s="317">
        <v>49</v>
      </c>
      <c r="M378" s="317">
        <v>49</v>
      </c>
      <c r="N378" s="317">
        <v>49</v>
      </c>
      <c r="O378" s="317">
        <v>49</v>
      </c>
      <c r="P378" s="317">
        <v>49</v>
      </c>
      <c r="Q378" s="317">
        <v>49</v>
      </c>
      <c r="R378" s="317">
        <v>49</v>
      </c>
      <c r="S378" s="317">
        <v>49</v>
      </c>
      <c r="T378" s="317">
        <v>49</v>
      </c>
      <c r="U378" s="317">
        <v>49</v>
      </c>
      <c r="V378" s="317">
        <v>49</v>
      </c>
      <c r="W378" s="317">
        <v>49</v>
      </c>
      <c r="X378" s="317">
        <v>49</v>
      </c>
      <c r="Y378" s="317">
        <v>49</v>
      </c>
      <c r="Z378" s="317">
        <v>49</v>
      </c>
      <c r="AA378" s="317">
        <v>49</v>
      </c>
      <c r="AB378" s="317">
        <v>49</v>
      </c>
      <c r="AC378" s="317">
        <v>49</v>
      </c>
      <c r="AD378" s="317">
        <v>49</v>
      </c>
      <c r="AE378" s="317">
        <v>49</v>
      </c>
      <c r="AF378" s="317">
        <v>49</v>
      </c>
      <c r="AG378" s="317">
        <v>49</v>
      </c>
      <c r="AH378" s="317">
        <v>49</v>
      </c>
      <c r="AI378" s="317">
        <v>49</v>
      </c>
      <c r="AJ378" s="317">
        <v>49</v>
      </c>
      <c r="AL378" s="3"/>
      <c r="AM378" s="3"/>
      <c r="AN378" s="3"/>
      <c r="AP378" s="3"/>
      <c r="AQ378" s="3"/>
      <c r="AT378" s="232"/>
      <c r="AU378" s="60"/>
      <c r="AV378" s="60"/>
      <c r="AW378" s="60"/>
      <c r="AX378" s="236" t="s">
        <v>123</v>
      </c>
      <c r="AY378" s="241">
        <v>243</v>
      </c>
      <c r="AZ378" s="242">
        <v>747</v>
      </c>
      <c r="BB378" s="241">
        <v>0</v>
      </c>
      <c r="BC378" s="242"/>
      <c r="BE378" s="142">
        <f t="shared" si="244"/>
        <v>243</v>
      </c>
      <c r="BF378" s="142">
        <f t="shared" si="244"/>
        <v>747</v>
      </c>
    </row>
    <row r="379" spans="2:58" ht="19.5" customHeight="1">
      <c r="B379" s="3"/>
      <c r="E379" s="315" t="s">
        <v>104</v>
      </c>
      <c r="F379" s="317">
        <v>49</v>
      </c>
      <c r="G379" s="317">
        <v>49</v>
      </c>
      <c r="H379" s="317">
        <v>49</v>
      </c>
      <c r="I379" s="317">
        <v>49</v>
      </c>
      <c r="J379" s="317">
        <v>49</v>
      </c>
      <c r="K379" s="317">
        <v>49</v>
      </c>
      <c r="L379" s="317">
        <v>49</v>
      </c>
      <c r="M379" s="317">
        <v>49</v>
      </c>
      <c r="N379" s="317">
        <v>49</v>
      </c>
      <c r="O379" s="317">
        <v>49</v>
      </c>
      <c r="P379" s="317">
        <v>49</v>
      </c>
      <c r="Q379" s="317">
        <v>49</v>
      </c>
      <c r="R379" s="317">
        <v>49</v>
      </c>
      <c r="S379" s="317">
        <v>49</v>
      </c>
      <c r="T379" s="317">
        <v>49</v>
      </c>
      <c r="U379" s="317">
        <v>49</v>
      </c>
      <c r="V379" s="317">
        <v>49</v>
      </c>
      <c r="W379" s="317">
        <v>49</v>
      </c>
      <c r="X379" s="317">
        <v>49</v>
      </c>
      <c r="Y379" s="317">
        <v>49</v>
      </c>
      <c r="Z379" s="317">
        <v>49</v>
      </c>
      <c r="AA379" s="317">
        <v>49</v>
      </c>
      <c r="AB379" s="317">
        <v>49</v>
      </c>
      <c r="AC379" s="317">
        <v>49</v>
      </c>
      <c r="AD379" s="317">
        <v>49</v>
      </c>
      <c r="AE379" s="317">
        <v>49</v>
      </c>
      <c r="AF379" s="317">
        <v>49</v>
      </c>
      <c r="AG379" s="317">
        <v>49</v>
      </c>
      <c r="AH379" s="317">
        <v>49</v>
      </c>
      <c r="AI379" s="317">
        <v>49</v>
      </c>
      <c r="AJ379" s="317">
        <v>49</v>
      </c>
      <c r="AL379" s="3"/>
      <c r="AM379" s="3"/>
      <c r="AN379" s="3"/>
      <c r="AP379" s="3"/>
      <c r="AQ379" s="3"/>
      <c r="AT379" s="231"/>
      <c r="AU379" s="60"/>
      <c r="AV379" s="60"/>
      <c r="AW379" s="60"/>
      <c r="AX379" s="236" t="s">
        <v>80</v>
      </c>
      <c r="AY379" s="143">
        <f>SUM(AY354:AY378)</f>
        <v>10347</v>
      </c>
      <c r="AZ379" s="143">
        <f>SUM(AZ354:AZ378)</f>
        <v>10829</v>
      </c>
      <c r="BB379" s="143">
        <f>SUM(BB354:BB378)</f>
        <v>6823</v>
      </c>
      <c r="BC379" s="143">
        <f>SUM(BC354:BC378)</f>
        <v>0</v>
      </c>
      <c r="BE379" s="142">
        <f t="shared" si="244"/>
        <v>3524</v>
      </c>
      <c r="BF379" s="142">
        <f t="shared" si="244"/>
        <v>10829</v>
      </c>
    </row>
    <row r="380" spans="2:58" ht="19">
      <c r="B380" s="3"/>
      <c r="E380" s="315" t="s">
        <v>140</v>
      </c>
      <c r="F380" s="317">
        <v>49</v>
      </c>
      <c r="G380" s="317">
        <v>49</v>
      </c>
      <c r="H380" s="317">
        <v>49</v>
      </c>
      <c r="I380" s="317">
        <v>49</v>
      </c>
      <c r="J380" s="317">
        <v>49</v>
      </c>
      <c r="K380" s="317">
        <v>49</v>
      </c>
      <c r="L380" s="317">
        <v>49</v>
      </c>
      <c r="M380" s="317">
        <v>49</v>
      </c>
      <c r="N380" s="317">
        <v>49</v>
      </c>
      <c r="O380" s="317">
        <v>49</v>
      </c>
      <c r="P380" s="317">
        <v>49</v>
      </c>
      <c r="Q380" s="317">
        <v>49</v>
      </c>
      <c r="R380" s="317">
        <v>49</v>
      </c>
      <c r="S380" s="317">
        <v>49</v>
      </c>
      <c r="T380" s="317">
        <v>49</v>
      </c>
      <c r="U380" s="317">
        <v>49</v>
      </c>
      <c r="V380" s="317">
        <v>49</v>
      </c>
      <c r="W380" s="317">
        <v>49</v>
      </c>
      <c r="X380" s="317">
        <v>49</v>
      </c>
      <c r="Y380" s="317">
        <v>49</v>
      </c>
      <c r="Z380" s="317">
        <v>49</v>
      </c>
      <c r="AA380" s="317">
        <v>49</v>
      </c>
      <c r="AB380" s="317">
        <v>49</v>
      </c>
      <c r="AC380" s="317">
        <v>49</v>
      </c>
      <c r="AD380" s="317">
        <v>49</v>
      </c>
      <c r="AE380" s="317">
        <v>49</v>
      </c>
      <c r="AF380" s="317">
        <v>49</v>
      </c>
      <c r="AG380" s="317">
        <v>49</v>
      </c>
      <c r="AH380" s="317">
        <v>49</v>
      </c>
      <c r="AI380" s="317">
        <v>49</v>
      </c>
      <c r="AJ380" s="317">
        <v>49</v>
      </c>
      <c r="AL380" s="3"/>
      <c r="AM380" s="3"/>
      <c r="AN380" s="3"/>
      <c r="AP380" s="3"/>
      <c r="AQ380" s="3"/>
      <c r="AT380" s="231"/>
      <c r="AU380" s="60"/>
      <c r="AV380" s="60"/>
      <c r="AW380" s="60"/>
      <c r="AX380" s="60"/>
    </row>
    <row r="381" spans="2:58" ht="18.75" customHeight="1">
      <c r="B381" s="3"/>
      <c r="E381" s="315" t="s">
        <v>141</v>
      </c>
      <c r="F381" s="317">
        <v>49</v>
      </c>
      <c r="G381" s="317">
        <v>49</v>
      </c>
      <c r="H381" s="317">
        <v>49</v>
      </c>
      <c r="I381" s="317">
        <v>49</v>
      </c>
      <c r="J381" s="317">
        <v>49</v>
      </c>
      <c r="K381" s="317">
        <v>49</v>
      </c>
      <c r="L381" s="317">
        <v>49</v>
      </c>
      <c r="M381" s="317">
        <v>49</v>
      </c>
      <c r="N381" s="317">
        <v>49</v>
      </c>
      <c r="O381" s="317">
        <v>49</v>
      </c>
      <c r="P381" s="317">
        <v>49</v>
      </c>
      <c r="Q381" s="317">
        <v>49</v>
      </c>
      <c r="R381" s="317">
        <v>49</v>
      </c>
      <c r="S381" s="317">
        <v>49</v>
      </c>
      <c r="T381" s="317">
        <v>49</v>
      </c>
      <c r="U381" s="317">
        <v>49</v>
      </c>
      <c r="V381" s="317">
        <v>49</v>
      </c>
      <c r="W381" s="317">
        <v>49</v>
      </c>
      <c r="X381" s="317">
        <v>49</v>
      </c>
      <c r="Y381" s="317">
        <v>49</v>
      </c>
      <c r="Z381" s="317">
        <v>49</v>
      </c>
      <c r="AA381" s="317">
        <v>49</v>
      </c>
      <c r="AB381" s="317">
        <v>49</v>
      </c>
      <c r="AC381" s="317">
        <v>49</v>
      </c>
      <c r="AD381" s="317">
        <v>49</v>
      </c>
      <c r="AE381" s="317">
        <v>49</v>
      </c>
      <c r="AF381" s="317">
        <v>49</v>
      </c>
      <c r="AG381" s="317">
        <v>49</v>
      </c>
      <c r="AH381" s="317">
        <v>49</v>
      </c>
      <c r="AI381" s="317">
        <v>49</v>
      </c>
      <c r="AJ381" s="317">
        <v>49</v>
      </c>
      <c r="AL381" s="3"/>
      <c r="AM381" s="3"/>
      <c r="AN381" s="3"/>
      <c r="AP381" s="3"/>
      <c r="AQ381" s="3"/>
      <c r="AT381" s="231"/>
      <c r="AU381" s="60"/>
      <c r="AV381" s="60"/>
      <c r="AW381" s="60"/>
      <c r="AX381" s="60"/>
    </row>
    <row r="382" spans="2:58" ht="19">
      <c r="B382" s="3"/>
      <c r="E382" s="315" t="s">
        <v>84</v>
      </c>
      <c r="F382" s="317">
        <v>40</v>
      </c>
      <c r="G382" s="317">
        <v>40</v>
      </c>
      <c r="H382" s="317">
        <v>40</v>
      </c>
      <c r="I382" s="317">
        <v>40</v>
      </c>
      <c r="J382" s="317">
        <v>40</v>
      </c>
      <c r="K382" s="317">
        <v>40</v>
      </c>
      <c r="L382" s="317">
        <v>40</v>
      </c>
      <c r="M382" s="317">
        <v>40</v>
      </c>
      <c r="N382" s="317">
        <v>40</v>
      </c>
      <c r="O382" s="317">
        <v>40</v>
      </c>
      <c r="P382" s="317">
        <v>40</v>
      </c>
      <c r="Q382" s="317">
        <v>40</v>
      </c>
      <c r="R382" s="317">
        <v>40</v>
      </c>
      <c r="S382" s="317">
        <v>40</v>
      </c>
      <c r="T382" s="317">
        <v>40</v>
      </c>
      <c r="U382" s="317">
        <v>40</v>
      </c>
      <c r="V382" s="317">
        <v>40</v>
      </c>
      <c r="W382" s="317">
        <v>40</v>
      </c>
      <c r="X382" s="317">
        <v>40</v>
      </c>
      <c r="Y382" s="317">
        <v>40</v>
      </c>
      <c r="Z382" s="317">
        <v>40</v>
      </c>
      <c r="AA382" s="317">
        <v>40</v>
      </c>
      <c r="AB382" s="317">
        <v>40</v>
      </c>
      <c r="AC382" s="317">
        <v>40</v>
      </c>
      <c r="AD382" s="317">
        <v>40</v>
      </c>
      <c r="AE382" s="317">
        <v>40</v>
      </c>
      <c r="AF382" s="317">
        <v>40</v>
      </c>
      <c r="AG382" s="317">
        <v>40</v>
      </c>
      <c r="AH382" s="317">
        <v>40</v>
      </c>
      <c r="AI382" s="317">
        <v>40</v>
      </c>
      <c r="AJ382" s="317">
        <v>40</v>
      </c>
      <c r="AL382" s="3"/>
      <c r="AM382" s="3"/>
      <c r="AN382" s="3"/>
      <c r="AP382" s="3"/>
      <c r="AQ382" s="3"/>
      <c r="AT382" s="232"/>
      <c r="AU382" s="60"/>
      <c r="AV382" s="60"/>
      <c r="AW382" s="60"/>
      <c r="AX382" s="60"/>
    </row>
    <row r="383" spans="2:58" ht="19">
      <c r="B383" s="3"/>
      <c r="E383" s="315" t="s">
        <v>142</v>
      </c>
      <c r="F383" s="317">
        <v>40</v>
      </c>
      <c r="G383" s="317">
        <v>40</v>
      </c>
      <c r="H383" s="317">
        <v>40</v>
      </c>
      <c r="I383" s="317">
        <v>40</v>
      </c>
      <c r="J383" s="317">
        <v>40</v>
      </c>
      <c r="K383" s="317">
        <v>40</v>
      </c>
      <c r="L383" s="317">
        <v>40</v>
      </c>
      <c r="M383" s="317">
        <v>40</v>
      </c>
      <c r="N383" s="317">
        <v>40</v>
      </c>
      <c r="O383" s="317">
        <v>40</v>
      </c>
      <c r="P383" s="317">
        <v>40</v>
      </c>
      <c r="Q383" s="317">
        <v>40</v>
      </c>
      <c r="R383" s="317">
        <v>40</v>
      </c>
      <c r="S383" s="317">
        <v>40</v>
      </c>
      <c r="T383" s="317">
        <v>40</v>
      </c>
      <c r="U383" s="317">
        <v>40</v>
      </c>
      <c r="V383" s="317">
        <v>40</v>
      </c>
      <c r="W383" s="317">
        <v>40</v>
      </c>
      <c r="X383" s="317">
        <v>40</v>
      </c>
      <c r="Y383" s="317">
        <v>40</v>
      </c>
      <c r="Z383" s="317">
        <v>40</v>
      </c>
      <c r="AA383" s="317">
        <v>40</v>
      </c>
      <c r="AB383" s="317">
        <v>40</v>
      </c>
      <c r="AC383" s="317">
        <v>40</v>
      </c>
      <c r="AD383" s="317">
        <v>40</v>
      </c>
      <c r="AE383" s="317">
        <v>40</v>
      </c>
      <c r="AF383" s="317">
        <v>40</v>
      </c>
      <c r="AG383" s="317">
        <v>40</v>
      </c>
      <c r="AH383" s="317">
        <v>40</v>
      </c>
      <c r="AI383" s="317">
        <v>40</v>
      </c>
      <c r="AJ383" s="317">
        <v>40</v>
      </c>
      <c r="AL383" s="3"/>
      <c r="AM383" s="3"/>
      <c r="AN383" s="3"/>
      <c r="AP383" s="3"/>
      <c r="AQ383" s="3"/>
      <c r="AT383" s="231"/>
      <c r="AU383" s="60"/>
      <c r="AV383" s="60"/>
      <c r="AW383" s="60"/>
      <c r="AX383" s="60"/>
    </row>
    <row r="384" spans="2:58" ht="19">
      <c r="B384" s="3"/>
      <c r="AL384" s="3"/>
      <c r="AM384" s="3"/>
      <c r="AN384" s="3"/>
      <c r="AP384" s="3"/>
      <c r="AQ384" s="3"/>
      <c r="AT384" s="232"/>
      <c r="AU384" s="60"/>
      <c r="AV384" s="60"/>
      <c r="AW384" s="60"/>
      <c r="AX384" s="60"/>
    </row>
    <row r="385" spans="2:50" ht="19">
      <c r="B385" s="3"/>
      <c r="AL385" s="3"/>
      <c r="AM385" s="3"/>
      <c r="AN385" s="3"/>
      <c r="AP385" s="3"/>
      <c r="AQ385" s="3"/>
      <c r="AT385" s="231"/>
      <c r="AU385" s="60"/>
      <c r="AV385" s="60"/>
      <c r="AW385" s="60"/>
      <c r="AX385" s="60"/>
    </row>
    <row r="386" spans="2:50" ht="19">
      <c r="B386" s="3"/>
      <c r="E386" s="315" t="s">
        <v>88</v>
      </c>
      <c r="F386" s="316">
        <f t="shared" ref="F386:AJ386" si="245">F45/F376</f>
        <v>0</v>
      </c>
      <c r="G386" s="316">
        <f t="shared" si="245"/>
        <v>0</v>
      </c>
      <c r="H386" s="316">
        <f t="shared" si="245"/>
        <v>-1.75</v>
      </c>
      <c r="I386" s="316">
        <f t="shared" si="245"/>
        <v>-3.5</v>
      </c>
      <c r="J386" s="316">
        <f t="shared" si="245"/>
        <v>-5.5</v>
      </c>
      <c r="K386" s="316">
        <f t="shared" si="245"/>
        <v>-7.5250000000000004</v>
      </c>
      <c r="L386" s="316">
        <f t="shared" si="245"/>
        <v>-7.5250000000000004</v>
      </c>
      <c r="M386" s="316">
        <f t="shared" si="245"/>
        <v>-7.5250000000000004</v>
      </c>
      <c r="N386" s="316">
        <f t="shared" si="245"/>
        <v>-9.5250000000000004</v>
      </c>
      <c r="O386" s="316">
        <f t="shared" si="245"/>
        <v>-11.525</v>
      </c>
      <c r="P386" s="316">
        <f t="shared" si="245"/>
        <v>-13.025</v>
      </c>
      <c r="Q386" s="316">
        <f t="shared" si="245"/>
        <v>-15.025</v>
      </c>
      <c r="R386" s="316">
        <f t="shared" si="245"/>
        <v>-16.774999999999999</v>
      </c>
      <c r="S386" s="316">
        <f t="shared" si="245"/>
        <v>-16.774999999999999</v>
      </c>
      <c r="T386" s="316">
        <f t="shared" si="245"/>
        <v>-16.774999999999999</v>
      </c>
      <c r="U386" s="316">
        <f t="shared" si="245"/>
        <v>-18.524999999999999</v>
      </c>
      <c r="V386" s="316">
        <f t="shared" si="245"/>
        <v>-20.274999999999999</v>
      </c>
      <c r="W386" s="316">
        <f t="shared" si="245"/>
        <v>-22.024999999999999</v>
      </c>
      <c r="X386" s="316">
        <f t="shared" si="245"/>
        <v>-23.774999999999999</v>
      </c>
      <c r="Y386" s="316">
        <f t="shared" si="245"/>
        <v>-25.524999999999999</v>
      </c>
      <c r="Z386" s="316">
        <f t="shared" si="245"/>
        <v>-25.524999999999999</v>
      </c>
      <c r="AA386" s="316">
        <f t="shared" si="245"/>
        <v>-25.524999999999999</v>
      </c>
      <c r="AB386" s="316">
        <f t="shared" si="245"/>
        <v>-27.524999999999999</v>
      </c>
      <c r="AC386" s="316">
        <f t="shared" si="245"/>
        <v>-29.524999999999999</v>
      </c>
      <c r="AD386" s="316">
        <f t="shared" si="245"/>
        <v>-31.774999999999999</v>
      </c>
      <c r="AE386" s="316">
        <f t="shared" si="245"/>
        <v>-34.024999999999999</v>
      </c>
      <c r="AF386" s="316">
        <f t="shared" si="245"/>
        <v>-35.774999999999999</v>
      </c>
      <c r="AG386" s="316">
        <f t="shared" si="245"/>
        <v>-35.774999999999999</v>
      </c>
      <c r="AH386" s="316">
        <f t="shared" si="245"/>
        <v>-35.774999999999999</v>
      </c>
      <c r="AI386" s="316">
        <f t="shared" si="245"/>
        <v>-37.524999999999999</v>
      </c>
      <c r="AJ386" s="316">
        <f t="shared" si="245"/>
        <v>-37.524999999999999</v>
      </c>
      <c r="AL386" s="3"/>
      <c r="AM386" s="3"/>
      <c r="AN386" s="3"/>
      <c r="AP386" s="3"/>
      <c r="AQ386" s="3"/>
      <c r="AT386" s="232"/>
      <c r="AU386" s="60"/>
      <c r="AV386" s="60"/>
      <c r="AW386" s="60"/>
      <c r="AX386" s="60"/>
    </row>
    <row r="387" spans="2:50" ht="19">
      <c r="B387" s="3"/>
      <c r="E387" s="315" t="s">
        <v>138</v>
      </c>
      <c r="F387" s="316">
        <f t="shared" ref="F387:AJ387" si="246">F60/F377</f>
        <v>21.625</v>
      </c>
      <c r="G387" s="316">
        <f t="shared" si="246"/>
        <v>21.625</v>
      </c>
      <c r="H387" s="316">
        <f t="shared" si="246"/>
        <v>21.625</v>
      </c>
      <c r="I387" s="316">
        <f t="shared" si="246"/>
        <v>21.625</v>
      </c>
      <c r="J387" s="316">
        <f t="shared" si="246"/>
        <v>21.625</v>
      </c>
      <c r="K387" s="316">
        <f t="shared" si="246"/>
        <v>19.232894736842105</v>
      </c>
      <c r="L387" s="316">
        <f t="shared" si="246"/>
        <v>16.840789473684207</v>
      </c>
      <c r="M387" s="316">
        <f t="shared" si="246"/>
        <v>14.448684210526313</v>
      </c>
      <c r="N387" s="316">
        <f t="shared" si="246"/>
        <v>12.056578947368418</v>
      </c>
      <c r="O387" s="316">
        <f t="shared" si="246"/>
        <v>12.056578947368418</v>
      </c>
      <c r="P387" s="316">
        <f t="shared" si="246"/>
        <v>12.056578947368418</v>
      </c>
      <c r="Q387" s="316">
        <f t="shared" si="246"/>
        <v>9.6644736842105239</v>
      </c>
      <c r="R387" s="316">
        <f t="shared" si="246"/>
        <v>7.2723684210526285</v>
      </c>
      <c r="S387" s="316">
        <f t="shared" si="246"/>
        <v>4.880263157894734</v>
      </c>
      <c r="T387" s="316">
        <f t="shared" si="246"/>
        <v>2.4881578947368395</v>
      </c>
      <c r="U387" s="316">
        <f t="shared" si="246"/>
        <v>9.605263157894442E-2</v>
      </c>
      <c r="V387" s="316">
        <f t="shared" si="246"/>
        <v>9.605263157894442E-2</v>
      </c>
      <c r="W387" s="316">
        <f t="shared" si="246"/>
        <v>9.605263157894442E-2</v>
      </c>
      <c r="X387" s="316">
        <f t="shared" si="246"/>
        <v>-2.2960526315789505</v>
      </c>
      <c r="Y387" s="316">
        <f t="shared" si="246"/>
        <v>-4.688157894736845</v>
      </c>
      <c r="Z387" s="316">
        <f t="shared" si="246"/>
        <v>-7.0802631578947395</v>
      </c>
      <c r="AA387" s="316">
        <f t="shared" si="246"/>
        <v>-9.472368421052634</v>
      </c>
      <c r="AB387" s="316">
        <f t="shared" si="246"/>
        <v>-11.864473684210529</v>
      </c>
      <c r="AC387" s="316">
        <f t="shared" si="246"/>
        <v>-11.864473684210529</v>
      </c>
      <c r="AD387" s="316">
        <f t="shared" si="246"/>
        <v>-11.864473684210529</v>
      </c>
      <c r="AE387" s="316">
        <f t="shared" si="246"/>
        <v>-14.256578947368425</v>
      </c>
      <c r="AF387" s="316">
        <f t="shared" si="246"/>
        <v>-16.648684210526319</v>
      </c>
      <c r="AG387" s="316">
        <f t="shared" si="246"/>
        <v>-19.040789473684217</v>
      </c>
      <c r="AH387" s="316">
        <f t="shared" si="246"/>
        <v>-21.432894736842112</v>
      </c>
      <c r="AI387" s="316">
        <f t="shared" si="246"/>
        <v>-23.82500000000001</v>
      </c>
      <c r="AJ387" s="316">
        <f t="shared" si="246"/>
        <v>-23.82500000000001</v>
      </c>
      <c r="AL387" s="3"/>
      <c r="AM387" s="3"/>
      <c r="AN387" s="3"/>
      <c r="AP387" s="3"/>
      <c r="AQ387" s="3"/>
      <c r="AT387" s="231"/>
      <c r="AU387" s="60"/>
      <c r="AV387" s="60"/>
      <c r="AW387" s="60"/>
      <c r="AX387" s="60"/>
    </row>
    <row r="388" spans="2:50" ht="19">
      <c r="B388" s="3"/>
      <c r="E388" s="315" t="s">
        <v>139</v>
      </c>
      <c r="F388" s="316">
        <f t="shared" ref="F388:AJ388" si="247">F255/F378</f>
        <v>0</v>
      </c>
      <c r="G388" s="316">
        <f t="shared" si="247"/>
        <v>0</v>
      </c>
      <c r="H388" s="316">
        <f t="shared" si="247"/>
        <v>0</v>
      </c>
      <c r="I388" s="316">
        <f t="shared" si="247"/>
        <v>0</v>
      </c>
      <c r="J388" s="316">
        <f t="shared" si="247"/>
        <v>0</v>
      </c>
      <c r="K388" s="316">
        <f t="shared" si="247"/>
        <v>0</v>
      </c>
      <c r="L388" s="316">
        <f t="shared" si="247"/>
        <v>0</v>
      </c>
      <c r="M388" s="316">
        <f t="shared" si="247"/>
        <v>0</v>
      </c>
      <c r="N388" s="316">
        <f t="shared" si="247"/>
        <v>0</v>
      </c>
      <c r="O388" s="316">
        <f t="shared" si="247"/>
        <v>0</v>
      </c>
      <c r="P388" s="316">
        <f t="shared" si="247"/>
        <v>0</v>
      </c>
      <c r="Q388" s="316">
        <f t="shared" si="247"/>
        <v>0</v>
      </c>
      <c r="R388" s="316">
        <f t="shared" si="247"/>
        <v>0</v>
      </c>
      <c r="S388" s="316">
        <f t="shared" si="247"/>
        <v>0</v>
      </c>
      <c r="T388" s="316">
        <f t="shared" si="247"/>
        <v>0</v>
      </c>
      <c r="U388" s="316">
        <f t="shared" si="247"/>
        <v>0</v>
      </c>
      <c r="V388" s="316">
        <f t="shared" si="247"/>
        <v>0</v>
      </c>
      <c r="W388" s="316">
        <f t="shared" si="247"/>
        <v>0</v>
      </c>
      <c r="X388" s="316">
        <f t="shared" si="247"/>
        <v>0</v>
      </c>
      <c r="Y388" s="316">
        <f t="shared" si="247"/>
        <v>0</v>
      </c>
      <c r="Z388" s="316">
        <f t="shared" si="247"/>
        <v>0</v>
      </c>
      <c r="AA388" s="316">
        <f t="shared" si="247"/>
        <v>0</v>
      </c>
      <c r="AB388" s="316">
        <f t="shared" si="247"/>
        <v>0</v>
      </c>
      <c r="AC388" s="316">
        <f t="shared" si="247"/>
        <v>0</v>
      </c>
      <c r="AD388" s="316">
        <f t="shared" si="247"/>
        <v>0</v>
      </c>
      <c r="AE388" s="316">
        <f t="shared" si="247"/>
        <v>0</v>
      </c>
      <c r="AF388" s="316">
        <f t="shared" si="247"/>
        <v>0</v>
      </c>
      <c r="AG388" s="316">
        <f t="shared" si="247"/>
        <v>0</v>
      </c>
      <c r="AH388" s="316">
        <f t="shared" si="247"/>
        <v>0</v>
      </c>
      <c r="AI388" s="316">
        <f t="shared" si="247"/>
        <v>0</v>
      </c>
      <c r="AJ388" s="316">
        <f t="shared" si="247"/>
        <v>0</v>
      </c>
      <c r="AL388" s="3"/>
      <c r="AM388" s="3"/>
      <c r="AN388" s="3"/>
      <c r="AP388" s="3"/>
      <c r="AQ388" s="3"/>
      <c r="AT388" s="231"/>
      <c r="AU388" s="60"/>
      <c r="AV388" s="60"/>
      <c r="AW388" s="60"/>
      <c r="AX388" s="60"/>
    </row>
    <row r="389" spans="2:50" ht="18.75" customHeight="1">
      <c r="B389" s="3"/>
      <c r="E389" s="315" t="s">
        <v>104</v>
      </c>
      <c r="F389" s="316">
        <f t="shared" ref="F389:AJ389" si="248">F268/F379</f>
        <v>0</v>
      </c>
      <c r="G389" s="316">
        <f t="shared" si="248"/>
        <v>0</v>
      </c>
      <c r="H389" s="316">
        <f t="shared" si="248"/>
        <v>0</v>
      </c>
      <c r="I389" s="316">
        <f t="shared" si="248"/>
        <v>0</v>
      </c>
      <c r="J389" s="316">
        <f t="shared" si="248"/>
        <v>0</v>
      </c>
      <c r="K389" s="316">
        <f t="shared" si="248"/>
        <v>0</v>
      </c>
      <c r="L389" s="316">
        <f t="shared" si="248"/>
        <v>0</v>
      </c>
      <c r="M389" s="316">
        <f t="shared" si="248"/>
        <v>0</v>
      </c>
      <c r="N389" s="316">
        <f t="shared" si="248"/>
        <v>0</v>
      </c>
      <c r="O389" s="316">
        <f t="shared" si="248"/>
        <v>0</v>
      </c>
      <c r="P389" s="316">
        <f t="shared" si="248"/>
        <v>0</v>
      </c>
      <c r="Q389" s="316">
        <f t="shared" si="248"/>
        <v>0</v>
      </c>
      <c r="R389" s="316">
        <f t="shared" si="248"/>
        <v>0</v>
      </c>
      <c r="S389" s="316">
        <f t="shared" si="248"/>
        <v>0</v>
      </c>
      <c r="T389" s="316">
        <f t="shared" si="248"/>
        <v>0</v>
      </c>
      <c r="U389" s="316">
        <f t="shared" si="248"/>
        <v>0</v>
      </c>
      <c r="V389" s="316">
        <f t="shared" si="248"/>
        <v>0</v>
      </c>
      <c r="W389" s="316">
        <f t="shared" si="248"/>
        <v>0</v>
      </c>
      <c r="X389" s="316">
        <f t="shared" si="248"/>
        <v>0</v>
      </c>
      <c r="Y389" s="316">
        <f t="shared" si="248"/>
        <v>0</v>
      </c>
      <c r="Z389" s="316">
        <f t="shared" si="248"/>
        <v>0</v>
      </c>
      <c r="AA389" s="316">
        <f t="shared" si="248"/>
        <v>0</v>
      </c>
      <c r="AB389" s="316">
        <f t="shared" si="248"/>
        <v>0</v>
      </c>
      <c r="AC389" s="316">
        <f t="shared" si="248"/>
        <v>0</v>
      </c>
      <c r="AD389" s="316">
        <f t="shared" si="248"/>
        <v>0</v>
      </c>
      <c r="AE389" s="316">
        <f t="shared" si="248"/>
        <v>0</v>
      </c>
      <c r="AF389" s="316">
        <f t="shared" si="248"/>
        <v>0</v>
      </c>
      <c r="AG389" s="316">
        <f t="shared" si="248"/>
        <v>0</v>
      </c>
      <c r="AH389" s="316">
        <f t="shared" si="248"/>
        <v>0</v>
      </c>
      <c r="AI389" s="316">
        <f t="shared" si="248"/>
        <v>0</v>
      </c>
      <c r="AJ389" s="316">
        <f t="shared" si="248"/>
        <v>0</v>
      </c>
      <c r="AL389" s="3"/>
      <c r="AM389" s="3"/>
      <c r="AN389" s="3"/>
      <c r="AP389" s="3"/>
      <c r="AQ389" s="3"/>
      <c r="AT389" s="231"/>
      <c r="AU389" s="60"/>
      <c r="AV389" s="60"/>
      <c r="AW389" s="60"/>
      <c r="AX389" s="60"/>
    </row>
    <row r="390" spans="2:50" ht="19">
      <c r="B390" s="3"/>
      <c r="E390" s="315" t="s">
        <v>140</v>
      </c>
      <c r="F390" s="316">
        <f t="shared" ref="F390:AJ390" si="249">F281/F380</f>
        <v>0</v>
      </c>
      <c r="G390" s="316">
        <f t="shared" si="249"/>
        <v>0</v>
      </c>
      <c r="H390" s="316">
        <f t="shared" si="249"/>
        <v>0</v>
      </c>
      <c r="I390" s="316">
        <f t="shared" si="249"/>
        <v>0</v>
      </c>
      <c r="J390" s="316">
        <f t="shared" si="249"/>
        <v>0</v>
      </c>
      <c r="K390" s="316">
        <f t="shared" si="249"/>
        <v>0</v>
      </c>
      <c r="L390" s="316">
        <f t="shared" si="249"/>
        <v>0</v>
      </c>
      <c r="M390" s="316">
        <f t="shared" si="249"/>
        <v>0</v>
      </c>
      <c r="N390" s="316">
        <f t="shared" si="249"/>
        <v>0</v>
      </c>
      <c r="O390" s="316">
        <f t="shared" si="249"/>
        <v>0</v>
      </c>
      <c r="P390" s="316">
        <f t="shared" si="249"/>
        <v>0</v>
      </c>
      <c r="Q390" s="316">
        <f t="shared" si="249"/>
        <v>0</v>
      </c>
      <c r="R390" s="316">
        <f t="shared" si="249"/>
        <v>0</v>
      </c>
      <c r="S390" s="316">
        <f t="shared" si="249"/>
        <v>0</v>
      </c>
      <c r="T390" s="316">
        <f t="shared" si="249"/>
        <v>0</v>
      </c>
      <c r="U390" s="316">
        <f t="shared" si="249"/>
        <v>0</v>
      </c>
      <c r="V390" s="316">
        <f t="shared" si="249"/>
        <v>0</v>
      </c>
      <c r="W390" s="316">
        <f t="shared" si="249"/>
        <v>0</v>
      </c>
      <c r="X390" s="316">
        <f t="shared" si="249"/>
        <v>0</v>
      </c>
      <c r="Y390" s="316">
        <f t="shared" si="249"/>
        <v>0</v>
      </c>
      <c r="Z390" s="316">
        <f t="shared" si="249"/>
        <v>0</v>
      </c>
      <c r="AA390" s="316">
        <f t="shared" si="249"/>
        <v>0</v>
      </c>
      <c r="AB390" s="316">
        <f t="shared" si="249"/>
        <v>0</v>
      </c>
      <c r="AC390" s="316">
        <f t="shared" si="249"/>
        <v>0</v>
      </c>
      <c r="AD390" s="316">
        <f t="shared" si="249"/>
        <v>0</v>
      </c>
      <c r="AE390" s="316">
        <f t="shared" si="249"/>
        <v>0</v>
      </c>
      <c r="AF390" s="316">
        <f t="shared" si="249"/>
        <v>0</v>
      </c>
      <c r="AG390" s="316">
        <f t="shared" si="249"/>
        <v>0</v>
      </c>
      <c r="AH390" s="316">
        <f t="shared" si="249"/>
        <v>0</v>
      </c>
      <c r="AI390" s="316">
        <f t="shared" si="249"/>
        <v>0</v>
      </c>
      <c r="AJ390" s="316">
        <f t="shared" si="249"/>
        <v>0</v>
      </c>
      <c r="AL390" s="3"/>
      <c r="AM390" s="3"/>
      <c r="AN390" s="3"/>
      <c r="AP390" s="3"/>
      <c r="AQ390" s="3"/>
      <c r="AT390" s="231"/>
      <c r="AU390" s="60"/>
      <c r="AV390" s="60"/>
      <c r="AW390" s="60"/>
      <c r="AX390" s="60"/>
    </row>
    <row r="391" spans="2:50" ht="18.75" customHeight="1">
      <c r="B391" s="3"/>
      <c r="E391" s="315" t="s">
        <v>141</v>
      </c>
      <c r="F391" s="316">
        <f t="shared" ref="F391:AJ391" si="250">F307/F381</f>
        <v>0</v>
      </c>
      <c r="G391" s="316">
        <f t="shared" si="250"/>
        <v>0</v>
      </c>
      <c r="H391" s="316">
        <f t="shared" si="250"/>
        <v>0</v>
      </c>
      <c r="I391" s="316">
        <f t="shared" si="250"/>
        <v>0</v>
      </c>
      <c r="J391" s="316">
        <f t="shared" si="250"/>
        <v>0</v>
      </c>
      <c r="K391" s="316">
        <f t="shared" si="250"/>
        <v>0</v>
      </c>
      <c r="L391" s="316">
        <f t="shared" si="250"/>
        <v>0</v>
      </c>
      <c r="M391" s="316">
        <f t="shared" si="250"/>
        <v>0</v>
      </c>
      <c r="N391" s="316">
        <f t="shared" si="250"/>
        <v>0</v>
      </c>
      <c r="O391" s="316">
        <f t="shared" si="250"/>
        <v>0</v>
      </c>
      <c r="P391" s="316">
        <f t="shared" si="250"/>
        <v>0</v>
      </c>
      <c r="Q391" s="316">
        <f t="shared" si="250"/>
        <v>0</v>
      </c>
      <c r="R391" s="316">
        <f t="shared" si="250"/>
        <v>0</v>
      </c>
      <c r="S391" s="316">
        <f t="shared" si="250"/>
        <v>0</v>
      </c>
      <c r="T391" s="316">
        <f t="shared" si="250"/>
        <v>0</v>
      </c>
      <c r="U391" s="316">
        <f t="shared" si="250"/>
        <v>0</v>
      </c>
      <c r="V391" s="316">
        <f t="shared" si="250"/>
        <v>0</v>
      </c>
      <c r="W391" s="316">
        <f t="shared" si="250"/>
        <v>0</v>
      </c>
      <c r="X391" s="316">
        <f t="shared" si="250"/>
        <v>0</v>
      </c>
      <c r="Y391" s="316">
        <f t="shared" si="250"/>
        <v>0</v>
      </c>
      <c r="Z391" s="316">
        <f t="shared" si="250"/>
        <v>0</v>
      </c>
      <c r="AA391" s="316">
        <f t="shared" si="250"/>
        <v>0</v>
      </c>
      <c r="AB391" s="316">
        <f t="shared" si="250"/>
        <v>0</v>
      </c>
      <c r="AC391" s="316">
        <f t="shared" si="250"/>
        <v>0</v>
      </c>
      <c r="AD391" s="316">
        <f t="shared" si="250"/>
        <v>0</v>
      </c>
      <c r="AE391" s="316">
        <f t="shared" si="250"/>
        <v>0</v>
      </c>
      <c r="AF391" s="316">
        <f t="shared" si="250"/>
        <v>0</v>
      </c>
      <c r="AG391" s="316">
        <f t="shared" si="250"/>
        <v>0</v>
      </c>
      <c r="AH391" s="316">
        <f t="shared" si="250"/>
        <v>0</v>
      </c>
      <c r="AI391" s="316">
        <f t="shared" si="250"/>
        <v>0</v>
      </c>
      <c r="AJ391" s="316">
        <f t="shared" si="250"/>
        <v>0</v>
      </c>
      <c r="AL391" s="3"/>
      <c r="AM391" s="3"/>
      <c r="AN391" s="3"/>
      <c r="AP391" s="3"/>
      <c r="AQ391" s="3"/>
      <c r="AT391" s="231"/>
      <c r="AU391" s="60"/>
      <c r="AV391" s="60"/>
      <c r="AW391" s="60"/>
      <c r="AX391" s="60"/>
    </row>
    <row r="392" spans="2:50" ht="19">
      <c r="B392" s="3"/>
      <c r="E392" s="315" t="s">
        <v>84</v>
      </c>
      <c r="F392" s="316">
        <f t="shared" ref="F392:AJ392" si="251">F323/F382</f>
        <v>0</v>
      </c>
      <c r="G392" s="316">
        <f t="shared" si="251"/>
        <v>0</v>
      </c>
      <c r="H392" s="316">
        <f t="shared" si="251"/>
        <v>0</v>
      </c>
      <c r="I392" s="316">
        <f t="shared" si="251"/>
        <v>0</v>
      </c>
      <c r="J392" s="316">
        <f t="shared" si="251"/>
        <v>0</v>
      </c>
      <c r="K392" s="316">
        <f t="shared" si="251"/>
        <v>0</v>
      </c>
      <c r="L392" s="316">
        <f t="shared" si="251"/>
        <v>0</v>
      </c>
      <c r="M392" s="316">
        <f t="shared" si="251"/>
        <v>0</v>
      </c>
      <c r="N392" s="316">
        <f t="shared" si="251"/>
        <v>0</v>
      </c>
      <c r="O392" s="316">
        <f t="shared" si="251"/>
        <v>0</v>
      </c>
      <c r="P392" s="316">
        <f t="shared" si="251"/>
        <v>0</v>
      </c>
      <c r="Q392" s="316">
        <f t="shared" si="251"/>
        <v>0</v>
      </c>
      <c r="R392" s="316">
        <f t="shared" si="251"/>
        <v>0</v>
      </c>
      <c r="S392" s="316">
        <f t="shared" si="251"/>
        <v>0</v>
      </c>
      <c r="T392" s="316">
        <f t="shared" si="251"/>
        <v>0</v>
      </c>
      <c r="U392" s="316">
        <f t="shared" si="251"/>
        <v>0</v>
      </c>
      <c r="V392" s="316">
        <f t="shared" si="251"/>
        <v>0</v>
      </c>
      <c r="W392" s="316">
        <f t="shared" si="251"/>
        <v>0</v>
      </c>
      <c r="X392" s="316">
        <f t="shared" si="251"/>
        <v>0</v>
      </c>
      <c r="Y392" s="316">
        <f t="shared" si="251"/>
        <v>0</v>
      </c>
      <c r="Z392" s="316">
        <f t="shared" si="251"/>
        <v>0</v>
      </c>
      <c r="AA392" s="316">
        <f t="shared" si="251"/>
        <v>0</v>
      </c>
      <c r="AB392" s="316">
        <f t="shared" si="251"/>
        <v>0</v>
      </c>
      <c r="AC392" s="316">
        <f t="shared" si="251"/>
        <v>0</v>
      </c>
      <c r="AD392" s="316">
        <f t="shared" si="251"/>
        <v>0</v>
      </c>
      <c r="AE392" s="316">
        <f t="shared" si="251"/>
        <v>0</v>
      </c>
      <c r="AF392" s="316">
        <f t="shared" si="251"/>
        <v>0</v>
      </c>
      <c r="AG392" s="316">
        <f t="shared" si="251"/>
        <v>0</v>
      </c>
      <c r="AH392" s="316">
        <f t="shared" si="251"/>
        <v>0</v>
      </c>
      <c r="AI392" s="316">
        <f t="shared" si="251"/>
        <v>0</v>
      </c>
      <c r="AJ392" s="316">
        <f t="shared" si="251"/>
        <v>0</v>
      </c>
      <c r="AL392" s="3"/>
      <c r="AM392" s="3"/>
      <c r="AN392" s="3"/>
      <c r="AP392" s="3"/>
      <c r="AQ392" s="3"/>
      <c r="AT392" s="231"/>
      <c r="AU392" s="60"/>
      <c r="AV392" s="60"/>
      <c r="AW392" s="60"/>
      <c r="AX392" s="60"/>
    </row>
    <row r="393" spans="2:50" ht="18.75" customHeight="1">
      <c r="B393" s="3"/>
      <c r="E393" s="315" t="s">
        <v>142</v>
      </c>
      <c r="F393" s="316">
        <f t="shared" ref="F393:AJ393" si="252">F336/F383</f>
        <v>0</v>
      </c>
      <c r="G393" s="316">
        <f t="shared" si="252"/>
        <v>0</v>
      </c>
      <c r="H393" s="316">
        <f t="shared" si="252"/>
        <v>0</v>
      </c>
      <c r="I393" s="316">
        <f t="shared" si="252"/>
        <v>0</v>
      </c>
      <c r="J393" s="316">
        <f t="shared" si="252"/>
        <v>0</v>
      </c>
      <c r="K393" s="316">
        <f t="shared" si="252"/>
        <v>0</v>
      </c>
      <c r="L393" s="316">
        <f t="shared" si="252"/>
        <v>0</v>
      </c>
      <c r="M393" s="316">
        <f t="shared" si="252"/>
        <v>0</v>
      </c>
      <c r="N393" s="316">
        <f t="shared" si="252"/>
        <v>0</v>
      </c>
      <c r="O393" s="316">
        <f t="shared" si="252"/>
        <v>0</v>
      </c>
      <c r="P393" s="316">
        <f t="shared" si="252"/>
        <v>0</v>
      </c>
      <c r="Q393" s="316">
        <f t="shared" si="252"/>
        <v>0</v>
      </c>
      <c r="R393" s="316">
        <f t="shared" si="252"/>
        <v>0</v>
      </c>
      <c r="S393" s="316">
        <f t="shared" si="252"/>
        <v>0</v>
      </c>
      <c r="T393" s="316">
        <f t="shared" si="252"/>
        <v>0</v>
      </c>
      <c r="U393" s="316">
        <f t="shared" si="252"/>
        <v>0</v>
      </c>
      <c r="V393" s="316">
        <f t="shared" si="252"/>
        <v>0</v>
      </c>
      <c r="W393" s="316">
        <f t="shared" si="252"/>
        <v>0</v>
      </c>
      <c r="X393" s="316">
        <f t="shared" si="252"/>
        <v>0</v>
      </c>
      <c r="Y393" s="316">
        <f t="shared" si="252"/>
        <v>0</v>
      </c>
      <c r="Z393" s="316">
        <f t="shared" si="252"/>
        <v>0</v>
      </c>
      <c r="AA393" s="316">
        <f t="shared" si="252"/>
        <v>0</v>
      </c>
      <c r="AB393" s="316">
        <f t="shared" si="252"/>
        <v>0</v>
      </c>
      <c r="AC393" s="316">
        <f t="shared" si="252"/>
        <v>0</v>
      </c>
      <c r="AD393" s="316">
        <f t="shared" si="252"/>
        <v>0</v>
      </c>
      <c r="AE393" s="316">
        <f t="shared" si="252"/>
        <v>0</v>
      </c>
      <c r="AF393" s="316">
        <f t="shared" si="252"/>
        <v>0</v>
      </c>
      <c r="AG393" s="316">
        <f t="shared" si="252"/>
        <v>0</v>
      </c>
      <c r="AH393" s="316">
        <f t="shared" si="252"/>
        <v>0</v>
      </c>
      <c r="AI393" s="316">
        <f t="shared" si="252"/>
        <v>0</v>
      </c>
      <c r="AJ393" s="316">
        <f t="shared" si="252"/>
        <v>0</v>
      </c>
      <c r="AL393" s="3"/>
      <c r="AM393" s="3"/>
      <c r="AN393" s="3"/>
      <c r="AP393" s="3"/>
      <c r="AQ393" s="3"/>
      <c r="AT393" s="231"/>
      <c r="AU393" s="60"/>
      <c r="AV393" s="60"/>
      <c r="AW393" s="60"/>
      <c r="AX393" s="60"/>
    </row>
    <row r="394" spans="2:50" ht="19">
      <c r="B394" s="3"/>
      <c r="E394" s="315" t="s">
        <v>80</v>
      </c>
      <c r="F394" s="318">
        <f>SUM(F386:F393)</f>
        <v>21.625</v>
      </c>
      <c r="G394" s="318">
        <f t="shared" ref="G394:AJ394" si="253">SUM(G386:G393)</f>
        <v>21.625</v>
      </c>
      <c r="H394" s="318">
        <f t="shared" si="253"/>
        <v>19.875</v>
      </c>
      <c r="I394" s="318">
        <f t="shared" si="253"/>
        <v>18.125</v>
      </c>
      <c r="J394" s="318">
        <f t="shared" si="253"/>
        <v>16.125</v>
      </c>
      <c r="K394" s="318">
        <f t="shared" si="253"/>
        <v>11.707894736842105</v>
      </c>
      <c r="L394" s="318">
        <f t="shared" si="253"/>
        <v>9.3157894736842071</v>
      </c>
      <c r="M394" s="318">
        <f t="shared" si="253"/>
        <v>6.9236842105263126</v>
      </c>
      <c r="N394" s="318">
        <f t="shared" si="253"/>
        <v>2.531578947368418</v>
      </c>
      <c r="O394" s="318">
        <f t="shared" si="253"/>
        <v>0.53157894736841804</v>
      </c>
      <c r="P394" s="318">
        <f t="shared" si="253"/>
        <v>-0.96842105263158196</v>
      </c>
      <c r="Q394" s="318">
        <f t="shared" si="253"/>
        <v>-5.3605263157894765</v>
      </c>
      <c r="R394" s="318">
        <f t="shared" si="253"/>
        <v>-9.5026315789473692</v>
      </c>
      <c r="S394" s="318">
        <f t="shared" si="253"/>
        <v>-11.894736842105264</v>
      </c>
      <c r="T394" s="318">
        <f t="shared" si="253"/>
        <v>-14.286842105263158</v>
      </c>
      <c r="U394" s="318">
        <f t="shared" si="253"/>
        <v>-18.428947368421053</v>
      </c>
      <c r="V394" s="318">
        <f t="shared" si="253"/>
        <v>-20.178947368421053</v>
      </c>
      <c r="W394" s="318">
        <f t="shared" si="253"/>
        <v>-21.928947368421053</v>
      </c>
      <c r="X394" s="318">
        <f t="shared" si="253"/>
        <v>-26.071052631578951</v>
      </c>
      <c r="Y394" s="318">
        <f t="shared" si="253"/>
        <v>-30.213157894736845</v>
      </c>
      <c r="Z394" s="318">
        <f t="shared" si="253"/>
        <v>-32.60526315789474</v>
      </c>
      <c r="AA394" s="318">
        <f t="shared" si="253"/>
        <v>-34.997368421052634</v>
      </c>
      <c r="AB394" s="318">
        <f t="shared" si="253"/>
        <v>-39.389473684210529</v>
      </c>
      <c r="AC394" s="318">
        <f t="shared" si="253"/>
        <v>-41.389473684210529</v>
      </c>
      <c r="AD394" s="318">
        <f t="shared" si="253"/>
        <v>-43.639473684210529</v>
      </c>
      <c r="AE394" s="318">
        <f t="shared" si="253"/>
        <v>-48.281578947368423</v>
      </c>
      <c r="AF394" s="318">
        <f t="shared" si="253"/>
        <v>-52.423684210526318</v>
      </c>
      <c r="AG394" s="318">
        <f t="shared" si="253"/>
        <v>-54.81578947368422</v>
      </c>
      <c r="AH394" s="318">
        <f t="shared" si="253"/>
        <v>-57.207894736842107</v>
      </c>
      <c r="AI394" s="318">
        <f t="shared" si="253"/>
        <v>-61.350000000000009</v>
      </c>
      <c r="AJ394" s="318">
        <f t="shared" si="253"/>
        <v>-61.350000000000009</v>
      </c>
      <c r="AL394" s="3"/>
      <c r="AM394" s="3"/>
      <c r="AN394" s="3"/>
      <c r="AP394" s="3"/>
      <c r="AQ394" s="3"/>
      <c r="AT394" s="231"/>
      <c r="AU394" s="60"/>
      <c r="AV394" s="60"/>
      <c r="AW394" s="60"/>
      <c r="AX394" s="60"/>
    </row>
    <row r="395" spans="2:50" ht="19">
      <c r="B395" s="3"/>
      <c r="AL395" s="3"/>
      <c r="AM395" s="3"/>
      <c r="AN395" s="3"/>
      <c r="AP395" s="3"/>
      <c r="AQ395" s="3"/>
      <c r="AT395" s="230"/>
      <c r="AU395" s="60"/>
      <c r="AV395" s="60"/>
      <c r="AW395" s="60"/>
      <c r="AX395" s="60"/>
    </row>
    <row r="396" spans="2:50" ht="19">
      <c r="B396" s="3"/>
      <c r="AL396" s="3"/>
      <c r="AM396" s="3"/>
      <c r="AN396" s="3"/>
      <c r="AP396" s="3"/>
      <c r="AQ396" s="3"/>
      <c r="AT396" s="231"/>
      <c r="AU396" s="60"/>
      <c r="AV396" s="60"/>
      <c r="AW396" s="60"/>
      <c r="AX396" s="60"/>
    </row>
    <row r="397" spans="2:50" ht="19">
      <c r="B397" s="3"/>
      <c r="AL397" s="3"/>
      <c r="AM397" s="3"/>
      <c r="AN397" s="3"/>
      <c r="AP397" s="3"/>
      <c r="AQ397" s="3"/>
      <c r="AT397" s="232"/>
      <c r="AU397" s="60"/>
      <c r="AV397" s="60"/>
      <c r="AW397" s="60"/>
      <c r="AX397" s="60"/>
    </row>
    <row r="398" spans="2:50" ht="19">
      <c r="B398" s="3"/>
      <c r="AL398" s="3"/>
      <c r="AM398" s="3"/>
      <c r="AN398" s="3"/>
      <c r="AP398" s="3"/>
      <c r="AQ398" s="3"/>
      <c r="AT398" s="231"/>
      <c r="AU398" s="60"/>
      <c r="AV398" s="60"/>
      <c r="AW398" s="60"/>
      <c r="AX398" s="60"/>
    </row>
    <row r="399" spans="2:50" ht="19">
      <c r="B399" s="3"/>
      <c r="AL399" s="3"/>
      <c r="AM399" s="3"/>
      <c r="AN399" s="3"/>
      <c r="AP399" s="3"/>
      <c r="AQ399" s="3"/>
      <c r="AT399" s="232"/>
      <c r="AU399" s="60"/>
      <c r="AV399" s="60"/>
      <c r="AW399" s="60"/>
      <c r="AX399" s="60"/>
    </row>
    <row r="400" spans="2:50" ht="19">
      <c r="B400" s="3"/>
      <c r="AL400" s="3"/>
      <c r="AM400" s="3"/>
      <c r="AN400" s="3"/>
      <c r="AP400" s="3"/>
      <c r="AQ400" s="3"/>
      <c r="AT400" s="231"/>
      <c r="AU400" s="60"/>
      <c r="AV400" s="60"/>
      <c r="AW400" s="60"/>
      <c r="AX400" s="60"/>
    </row>
    <row r="401" spans="2:50" ht="19">
      <c r="B401" s="3"/>
      <c r="AL401" s="3"/>
      <c r="AM401" s="3"/>
      <c r="AN401" s="3"/>
      <c r="AP401" s="3"/>
      <c r="AQ401" s="3"/>
      <c r="AT401" s="232"/>
      <c r="AU401" s="60"/>
      <c r="AV401" s="60"/>
      <c r="AW401" s="60"/>
      <c r="AX401" s="60"/>
    </row>
    <row r="402" spans="2:50" ht="19">
      <c r="B402" s="3"/>
      <c r="AL402" s="3"/>
      <c r="AM402" s="3"/>
      <c r="AN402" s="3"/>
      <c r="AP402" s="3"/>
      <c r="AQ402" s="3"/>
      <c r="AT402" s="231"/>
      <c r="AU402" s="60"/>
      <c r="AV402" s="60"/>
      <c r="AW402" s="60"/>
      <c r="AX402" s="60"/>
    </row>
    <row r="403" spans="2:50" ht="19">
      <c r="B403" s="3"/>
      <c r="AL403" s="3"/>
      <c r="AM403" s="3"/>
      <c r="AN403" s="3"/>
      <c r="AP403" s="3"/>
      <c r="AQ403" s="3"/>
      <c r="AT403" s="231"/>
      <c r="AU403" s="60"/>
      <c r="AV403" s="60"/>
      <c r="AW403" s="60"/>
      <c r="AX403" s="60"/>
    </row>
    <row r="404" spans="2:50" ht="19">
      <c r="B404" s="3"/>
      <c r="AL404" s="3"/>
      <c r="AM404" s="3"/>
      <c r="AN404" s="3"/>
      <c r="AP404" s="3"/>
      <c r="AQ404" s="3"/>
      <c r="AT404" s="231"/>
      <c r="AU404" s="60"/>
      <c r="AV404" s="60"/>
      <c r="AW404" s="60"/>
      <c r="AX404" s="60"/>
    </row>
    <row r="405" spans="2:50" ht="19">
      <c r="B405" s="3"/>
      <c r="AL405" s="3"/>
      <c r="AM405" s="3"/>
      <c r="AN405" s="3"/>
      <c r="AP405" s="3"/>
      <c r="AQ405" s="3"/>
      <c r="AT405" s="232"/>
      <c r="AU405" s="60"/>
      <c r="AV405" s="60"/>
      <c r="AW405" s="60"/>
      <c r="AX405" s="60"/>
    </row>
    <row r="406" spans="2:50" ht="19">
      <c r="B406" s="3"/>
      <c r="AL406" s="3"/>
      <c r="AM406" s="3"/>
      <c r="AN406" s="3"/>
      <c r="AP406" s="3"/>
      <c r="AQ406" s="3"/>
      <c r="AT406" s="231"/>
      <c r="AU406" s="60"/>
      <c r="AV406" s="60"/>
      <c r="AW406" s="60"/>
      <c r="AX406" s="60"/>
    </row>
    <row r="407" spans="2:50" ht="19">
      <c r="B407" s="3"/>
      <c r="AL407" s="3"/>
      <c r="AM407" s="3"/>
      <c r="AN407" s="3"/>
      <c r="AP407" s="3"/>
      <c r="AQ407" s="3"/>
      <c r="AT407" s="232"/>
      <c r="AU407" s="60"/>
      <c r="AV407" s="60"/>
      <c r="AW407" s="60"/>
      <c r="AX407" s="60"/>
    </row>
    <row r="408" spans="2:50" ht="19">
      <c r="B408" s="3"/>
      <c r="AL408" s="3"/>
      <c r="AM408" s="3"/>
      <c r="AN408" s="3"/>
      <c r="AP408" s="3"/>
      <c r="AQ408" s="3"/>
      <c r="AT408" s="231"/>
      <c r="AU408" s="60"/>
      <c r="AV408" s="60"/>
      <c r="AW408" s="60"/>
      <c r="AX408" s="60"/>
    </row>
    <row r="409" spans="2:50" ht="19">
      <c r="B409" s="3"/>
      <c r="AL409" s="3"/>
      <c r="AM409" s="3"/>
      <c r="AN409" s="3"/>
      <c r="AP409" s="3"/>
      <c r="AQ409" s="3"/>
      <c r="AT409" s="232"/>
      <c r="AU409" s="60"/>
      <c r="AV409" s="60"/>
      <c r="AW409" s="60"/>
      <c r="AX409" s="60"/>
    </row>
    <row r="410" spans="2:50" ht="19">
      <c r="B410" s="3"/>
      <c r="AL410" s="3"/>
      <c r="AM410" s="3"/>
      <c r="AN410" s="3"/>
      <c r="AP410" s="3"/>
      <c r="AQ410" s="3"/>
      <c r="AT410" s="231"/>
      <c r="AU410" s="60"/>
      <c r="AV410" s="60"/>
      <c r="AW410" s="60"/>
      <c r="AX410" s="60"/>
    </row>
    <row r="411" spans="2:50" ht="19">
      <c r="B411" s="3"/>
      <c r="AL411" s="3"/>
      <c r="AM411" s="3"/>
      <c r="AN411" s="3"/>
      <c r="AP411" s="3"/>
      <c r="AQ411" s="3"/>
      <c r="AT411" s="231"/>
      <c r="AU411" s="60"/>
      <c r="AV411" s="60"/>
      <c r="AW411" s="60"/>
      <c r="AX411" s="60"/>
    </row>
    <row r="412" spans="2:50" ht="19">
      <c r="B412" s="3"/>
      <c r="AL412" s="3"/>
      <c r="AM412" s="3"/>
      <c r="AN412" s="3"/>
      <c r="AP412" s="3"/>
      <c r="AQ412" s="3"/>
      <c r="AT412" s="231"/>
      <c r="AU412" s="60"/>
      <c r="AV412" s="60"/>
      <c r="AW412" s="60"/>
      <c r="AX412" s="60"/>
    </row>
    <row r="413" spans="2:50" ht="19">
      <c r="B413" s="3"/>
      <c r="AL413" s="3"/>
      <c r="AM413" s="3"/>
      <c r="AN413" s="3"/>
      <c r="AP413" s="3"/>
      <c r="AQ413" s="3"/>
      <c r="AT413" s="231"/>
      <c r="AU413" s="60"/>
      <c r="AV413" s="60"/>
      <c r="AW413" s="60"/>
      <c r="AX413" s="60"/>
    </row>
    <row r="414" spans="2:50" ht="19">
      <c r="B414" s="3"/>
      <c r="AL414" s="3"/>
      <c r="AM414" s="3"/>
      <c r="AN414" s="3"/>
      <c r="AP414" s="3"/>
      <c r="AQ414" s="3"/>
      <c r="AT414" s="231"/>
      <c r="AU414" s="60"/>
      <c r="AV414" s="60"/>
      <c r="AW414" s="60"/>
      <c r="AX414" s="60"/>
    </row>
    <row r="415" spans="2:50" ht="19">
      <c r="B415" s="3"/>
      <c r="AL415" s="3"/>
      <c r="AM415" s="3"/>
      <c r="AN415" s="3"/>
      <c r="AP415" s="3"/>
      <c r="AQ415" s="3"/>
      <c r="AT415" s="231"/>
      <c r="AU415" s="60"/>
      <c r="AV415" s="60"/>
      <c r="AW415" s="60"/>
      <c r="AX415" s="60"/>
    </row>
    <row r="416" spans="2:50" ht="19">
      <c r="B416" s="3"/>
      <c r="AL416" s="3"/>
      <c r="AM416" s="3"/>
      <c r="AN416" s="3"/>
      <c r="AP416" s="3"/>
      <c r="AQ416" s="3"/>
      <c r="AT416" s="231"/>
      <c r="AU416" s="60"/>
      <c r="AV416" s="60"/>
      <c r="AW416" s="60"/>
      <c r="AX416" s="60"/>
    </row>
    <row r="417" spans="2:50" ht="19">
      <c r="B417" s="3"/>
      <c r="AL417" s="3"/>
      <c r="AM417" s="3"/>
      <c r="AN417" s="3"/>
      <c r="AP417" s="3"/>
      <c r="AQ417" s="3"/>
      <c r="AT417" s="231"/>
      <c r="AU417" s="60"/>
      <c r="AV417" s="60"/>
      <c r="AW417" s="60"/>
      <c r="AX417" s="60"/>
    </row>
    <row r="418" spans="2:50" ht="19">
      <c r="B418" s="3"/>
      <c r="AL418" s="3"/>
      <c r="AM418" s="3"/>
      <c r="AN418" s="3"/>
      <c r="AP418" s="3"/>
      <c r="AQ418" s="3"/>
      <c r="AT418" s="230"/>
      <c r="AU418" s="60"/>
      <c r="AV418" s="60"/>
      <c r="AW418" s="60"/>
      <c r="AX418" s="60"/>
    </row>
    <row r="419" spans="2:50" ht="19">
      <c r="B419" s="3"/>
      <c r="AL419" s="3"/>
      <c r="AM419" s="3"/>
      <c r="AN419" s="3"/>
      <c r="AP419" s="3"/>
      <c r="AQ419" s="3"/>
      <c r="AT419" s="231"/>
      <c r="AU419" s="60"/>
      <c r="AV419" s="60"/>
      <c r="AW419" s="60"/>
      <c r="AX419" s="60"/>
    </row>
    <row r="420" spans="2:50" ht="19">
      <c r="B420" s="3"/>
      <c r="AL420" s="3"/>
      <c r="AM420" s="3"/>
      <c r="AN420" s="3"/>
      <c r="AP420" s="3"/>
      <c r="AQ420" s="3"/>
      <c r="AT420" s="232"/>
      <c r="AU420" s="60"/>
      <c r="AV420" s="60"/>
      <c r="AW420" s="60"/>
      <c r="AX420" s="60"/>
    </row>
    <row r="421" spans="2:50" ht="19">
      <c r="B421" s="3"/>
      <c r="AL421" s="3"/>
      <c r="AM421" s="3"/>
      <c r="AN421" s="3"/>
      <c r="AP421" s="3"/>
      <c r="AQ421" s="3"/>
      <c r="AT421" s="231"/>
      <c r="AU421" s="60"/>
      <c r="AV421" s="60"/>
      <c r="AW421" s="60"/>
      <c r="AX421" s="60"/>
    </row>
    <row r="422" spans="2:50" ht="19">
      <c r="B422" s="3"/>
      <c r="AL422" s="3"/>
      <c r="AM422" s="3"/>
      <c r="AN422" s="3"/>
      <c r="AP422" s="3"/>
      <c r="AQ422" s="3"/>
      <c r="AT422" s="232"/>
      <c r="AU422" s="60"/>
      <c r="AV422" s="60"/>
      <c r="AW422" s="60"/>
      <c r="AX422" s="60"/>
    </row>
    <row r="423" spans="2:50" ht="19">
      <c r="B423" s="3"/>
      <c r="AL423" s="3"/>
      <c r="AM423" s="3"/>
      <c r="AN423" s="3"/>
      <c r="AP423" s="3"/>
      <c r="AQ423" s="3"/>
      <c r="AT423" s="231"/>
      <c r="AU423" s="60"/>
      <c r="AV423" s="60"/>
      <c r="AW423" s="60"/>
      <c r="AX423" s="60"/>
    </row>
    <row r="424" spans="2:50" ht="19">
      <c r="B424" s="3"/>
      <c r="AL424" s="3"/>
      <c r="AM424" s="3"/>
      <c r="AN424" s="3"/>
      <c r="AP424" s="3"/>
      <c r="AQ424" s="3"/>
      <c r="AT424" s="232"/>
      <c r="AU424" s="60"/>
      <c r="AV424" s="60"/>
      <c r="AW424" s="60"/>
      <c r="AX424" s="60"/>
    </row>
    <row r="425" spans="2:50" ht="19">
      <c r="B425" s="3"/>
      <c r="AL425" s="3"/>
      <c r="AM425" s="3"/>
      <c r="AN425" s="3"/>
      <c r="AP425" s="3"/>
      <c r="AQ425" s="3"/>
      <c r="AT425" s="231"/>
      <c r="AU425" s="60"/>
      <c r="AV425" s="60"/>
      <c r="AW425" s="60"/>
      <c r="AX425" s="60"/>
    </row>
    <row r="426" spans="2:50" ht="19">
      <c r="B426" s="3"/>
      <c r="AL426" s="3"/>
      <c r="AM426" s="3"/>
      <c r="AN426" s="3"/>
      <c r="AP426" s="3"/>
      <c r="AQ426" s="3"/>
      <c r="AT426" s="231"/>
      <c r="AU426" s="60"/>
      <c r="AV426" s="60"/>
      <c r="AW426" s="60"/>
      <c r="AX426" s="60"/>
    </row>
    <row r="427" spans="2:50" ht="19">
      <c r="B427" s="3"/>
      <c r="AL427" s="3"/>
      <c r="AM427" s="3"/>
      <c r="AN427" s="3"/>
      <c r="AP427" s="3"/>
      <c r="AQ427" s="3"/>
      <c r="AT427" s="231"/>
      <c r="AU427" s="60"/>
      <c r="AV427" s="60"/>
      <c r="AW427" s="60"/>
      <c r="AX427" s="60"/>
    </row>
    <row r="428" spans="2:50" ht="19">
      <c r="B428" s="3"/>
      <c r="AL428" s="3"/>
      <c r="AM428" s="3"/>
      <c r="AN428" s="3"/>
      <c r="AP428" s="3"/>
      <c r="AQ428" s="3"/>
      <c r="AT428" s="232"/>
      <c r="AU428" s="60"/>
      <c r="AV428" s="60"/>
      <c r="AW428" s="60"/>
      <c r="AX428" s="60"/>
    </row>
    <row r="429" spans="2:50" ht="19">
      <c r="B429" s="3"/>
      <c r="AL429" s="3"/>
      <c r="AM429" s="3"/>
      <c r="AN429" s="3"/>
      <c r="AP429" s="3"/>
      <c r="AQ429" s="3"/>
      <c r="AT429" s="231"/>
      <c r="AU429" s="60"/>
      <c r="AV429" s="60"/>
      <c r="AW429" s="60"/>
      <c r="AX429" s="60"/>
    </row>
    <row r="430" spans="2:50" ht="19">
      <c r="B430" s="3"/>
      <c r="AL430" s="3"/>
      <c r="AM430" s="3"/>
      <c r="AN430" s="3"/>
      <c r="AP430" s="3"/>
      <c r="AQ430" s="3"/>
      <c r="AT430" s="232"/>
      <c r="AU430" s="60"/>
      <c r="AV430" s="60"/>
      <c r="AW430" s="60"/>
      <c r="AX430" s="60"/>
    </row>
    <row r="431" spans="2:50" ht="19">
      <c r="B431" s="3"/>
      <c r="AL431" s="3"/>
      <c r="AM431" s="3"/>
      <c r="AN431" s="3"/>
      <c r="AP431" s="3"/>
      <c r="AQ431" s="3"/>
      <c r="AT431" s="231"/>
      <c r="AU431" s="60"/>
      <c r="AV431" s="60"/>
      <c r="AW431" s="60"/>
      <c r="AX431" s="60"/>
    </row>
    <row r="432" spans="2:50" ht="19">
      <c r="B432" s="3"/>
      <c r="AL432" s="3"/>
      <c r="AM432" s="3"/>
      <c r="AN432" s="3"/>
      <c r="AP432" s="3"/>
      <c r="AQ432" s="3"/>
      <c r="AT432" s="232"/>
      <c r="AU432" s="60"/>
      <c r="AV432" s="60"/>
      <c r="AW432" s="60"/>
      <c r="AX432" s="60"/>
    </row>
    <row r="433" spans="2:50" ht="19">
      <c r="B433" s="3"/>
      <c r="AL433" s="3"/>
      <c r="AM433" s="3"/>
      <c r="AN433" s="3"/>
      <c r="AP433" s="3"/>
      <c r="AQ433" s="3"/>
      <c r="AT433" s="231"/>
      <c r="AU433" s="60"/>
      <c r="AV433" s="60"/>
      <c r="AW433" s="60"/>
      <c r="AX433" s="60"/>
    </row>
    <row r="434" spans="2:50" ht="19">
      <c r="B434" s="3"/>
      <c r="AL434" s="3"/>
      <c r="AM434" s="3"/>
      <c r="AN434" s="3"/>
      <c r="AP434" s="3"/>
      <c r="AQ434" s="3"/>
      <c r="AT434" s="231"/>
      <c r="AU434" s="60"/>
      <c r="AV434" s="60"/>
      <c r="AW434" s="60"/>
      <c r="AX434" s="60"/>
    </row>
    <row r="435" spans="2:50" ht="19">
      <c r="B435" s="3"/>
      <c r="AL435" s="3"/>
      <c r="AM435" s="3"/>
      <c r="AN435" s="3"/>
      <c r="AP435" s="3"/>
      <c r="AQ435" s="3"/>
      <c r="AT435" s="231"/>
      <c r="AU435" s="60"/>
      <c r="AV435" s="60"/>
      <c r="AW435" s="60"/>
      <c r="AX435" s="60"/>
    </row>
    <row r="436" spans="2:50" ht="19">
      <c r="B436" s="3"/>
      <c r="AL436" s="3"/>
      <c r="AM436" s="3"/>
      <c r="AN436" s="3"/>
      <c r="AP436" s="3"/>
      <c r="AQ436" s="3"/>
      <c r="AT436" s="231"/>
      <c r="AU436" s="60"/>
      <c r="AV436" s="60"/>
      <c r="AW436" s="60"/>
      <c r="AX436" s="60"/>
    </row>
    <row r="437" spans="2:50" ht="19">
      <c r="B437" s="3"/>
      <c r="AL437" s="3"/>
      <c r="AM437" s="3"/>
      <c r="AN437" s="3"/>
      <c r="AP437" s="3"/>
      <c r="AQ437" s="3"/>
      <c r="AT437" s="231"/>
      <c r="AU437" s="60"/>
      <c r="AV437" s="60"/>
      <c r="AW437" s="60"/>
      <c r="AX437" s="60"/>
    </row>
    <row r="438" spans="2:50" ht="19">
      <c r="B438" s="3"/>
      <c r="AL438" s="3"/>
      <c r="AM438" s="3"/>
      <c r="AN438" s="3"/>
      <c r="AP438" s="3"/>
      <c r="AQ438" s="3"/>
      <c r="AT438" s="231"/>
      <c r="AU438" s="60"/>
      <c r="AV438" s="60"/>
      <c r="AW438" s="60"/>
      <c r="AX438" s="60"/>
    </row>
    <row r="439" spans="2:50" ht="19">
      <c r="B439" s="3"/>
      <c r="AL439" s="3"/>
      <c r="AM439" s="3"/>
      <c r="AN439" s="3"/>
      <c r="AP439" s="3"/>
      <c r="AQ439" s="3"/>
      <c r="AT439" s="231"/>
      <c r="AU439" s="60"/>
      <c r="AV439" s="60"/>
      <c r="AW439" s="60"/>
      <c r="AX439" s="60"/>
    </row>
    <row r="440" spans="2:50" ht="19">
      <c r="B440" s="3"/>
      <c r="AL440" s="3"/>
      <c r="AM440" s="3"/>
      <c r="AN440" s="3"/>
      <c r="AP440" s="3"/>
      <c r="AQ440" s="3"/>
      <c r="AT440" s="231"/>
      <c r="AU440" s="60"/>
      <c r="AV440" s="60"/>
      <c r="AW440" s="60"/>
      <c r="AX440" s="60"/>
    </row>
    <row r="441" spans="2:50" ht="19">
      <c r="B441" s="3"/>
      <c r="AL441" s="3"/>
      <c r="AM441" s="3"/>
      <c r="AN441" s="3"/>
      <c r="AP441" s="3"/>
      <c r="AQ441" s="3"/>
      <c r="AT441" s="230"/>
      <c r="AU441" s="60"/>
      <c r="AV441" s="60"/>
      <c r="AW441" s="60"/>
      <c r="AX441" s="60"/>
    </row>
    <row r="442" spans="2:50" ht="19">
      <c r="B442" s="3"/>
      <c r="AL442" s="3"/>
      <c r="AM442" s="3"/>
      <c r="AN442" s="3"/>
      <c r="AP442" s="3"/>
      <c r="AQ442" s="3"/>
      <c r="AT442" s="231"/>
      <c r="AU442" s="60"/>
      <c r="AV442" s="60"/>
      <c r="AW442" s="60"/>
      <c r="AX442" s="60"/>
    </row>
    <row r="443" spans="2:50" ht="19">
      <c r="B443" s="3"/>
      <c r="AL443" s="3"/>
      <c r="AM443" s="3"/>
      <c r="AN443" s="3"/>
      <c r="AP443" s="3"/>
      <c r="AQ443" s="3"/>
      <c r="AT443" s="232"/>
      <c r="AU443" s="60"/>
      <c r="AV443" s="60"/>
      <c r="AW443" s="60"/>
      <c r="AX443" s="60"/>
    </row>
    <row r="444" spans="2:50" ht="19">
      <c r="B444" s="3"/>
      <c r="AL444" s="3"/>
      <c r="AM444" s="3"/>
      <c r="AN444" s="3"/>
      <c r="AP444" s="3"/>
      <c r="AQ444" s="3"/>
      <c r="AT444" s="231"/>
      <c r="AU444" s="60"/>
      <c r="AV444" s="60"/>
      <c r="AW444" s="60"/>
      <c r="AX444" s="60"/>
    </row>
    <row r="445" spans="2:50" ht="19">
      <c r="B445" s="3"/>
      <c r="AL445" s="3"/>
      <c r="AM445" s="3"/>
      <c r="AN445" s="3"/>
      <c r="AP445" s="3"/>
      <c r="AQ445" s="3"/>
      <c r="AT445" s="232"/>
      <c r="AU445" s="60"/>
      <c r="AV445" s="60"/>
      <c r="AW445" s="60"/>
      <c r="AX445" s="60"/>
    </row>
    <row r="446" spans="2:50" ht="19">
      <c r="B446" s="3"/>
      <c r="AL446" s="3"/>
      <c r="AM446" s="3"/>
      <c r="AN446" s="3"/>
      <c r="AP446" s="3"/>
      <c r="AQ446" s="3"/>
      <c r="AT446" s="231"/>
      <c r="AU446" s="60"/>
      <c r="AV446" s="60"/>
      <c r="AW446" s="60"/>
      <c r="AX446" s="60"/>
    </row>
    <row r="447" spans="2:50" ht="19">
      <c r="B447" s="3"/>
      <c r="AL447" s="3"/>
      <c r="AM447" s="3"/>
      <c r="AN447" s="3"/>
      <c r="AP447" s="3"/>
      <c r="AQ447" s="3"/>
      <c r="AT447" s="232"/>
      <c r="AU447" s="60"/>
      <c r="AV447" s="60"/>
      <c r="AW447" s="60"/>
      <c r="AX447" s="60"/>
    </row>
    <row r="448" spans="2:50" ht="19">
      <c r="B448" s="3"/>
      <c r="AL448" s="3"/>
      <c r="AM448" s="3"/>
      <c r="AN448" s="3"/>
      <c r="AP448" s="3"/>
      <c r="AQ448" s="3"/>
      <c r="AT448" s="231"/>
      <c r="AU448" s="60"/>
      <c r="AV448" s="60"/>
      <c r="AW448" s="60"/>
      <c r="AX448" s="60"/>
    </row>
    <row r="449" spans="2:50" ht="19">
      <c r="B449" s="3"/>
      <c r="AL449" s="3"/>
      <c r="AM449" s="3"/>
      <c r="AN449" s="3"/>
      <c r="AP449" s="3"/>
      <c r="AQ449" s="3"/>
      <c r="AT449" s="231"/>
      <c r="AU449" s="60"/>
      <c r="AV449" s="60"/>
      <c r="AW449" s="60"/>
      <c r="AX449" s="60"/>
    </row>
    <row r="450" spans="2:50" ht="19">
      <c r="B450" s="3"/>
      <c r="AL450" s="3"/>
      <c r="AM450" s="3"/>
      <c r="AN450" s="3"/>
      <c r="AP450" s="3"/>
      <c r="AQ450" s="3"/>
      <c r="AT450" s="231"/>
      <c r="AU450" s="60"/>
      <c r="AV450" s="60"/>
      <c r="AW450" s="60"/>
      <c r="AX450" s="60"/>
    </row>
    <row r="451" spans="2:50" ht="19">
      <c r="B451" s="3"/>
      <c r="AL451" s="3"/>
      <c r="AM451" s="3"/>
      <c r="AN451" s="3"/>
      <c r="AP451" s="3"/>
      <c r="AQ451" s="3"/>
      <c r="AT451" s="232"/>
      <c r="AU451" s="60"/>
      <c r="AV451" s="60"/>
      <c r="AW451" s="60"/>
      <c r="AX451" s="60"/>
    </row>
    <row r="452" spans="2:50" ht="19">
      <c r="B452" s="3"/>
      <c r="AL452" s="3"/>
      <c r="AM452" s="3"/>
      <c r="AN452" s="3"/>
      <c r="AP452" s="3"/>
      <c r="AQ452" s="3"/>
      <c r="AT452" s="231"/>
      <c r="AU452" s="60"/>
      <c r="AV452" s="60"/>
      <c r="AW452" s="60"/>
      <c r="AX452" s="60"/>
    </row>
    <row r="453" spans="2:50" ht="19">
      <c r="B453" s="3"/>
      <c r="AL453" s="3"/>
      <c r="AM453" s="3"/>
      <c r="AN453" s="3"/>
      <c r="AP453" s="3"/>
      <c r="AQ453" s="3"/>
      <c r="AT453" s="232"/>
      <c r="AU453" s="60"/>
      <c r="AV453" s="60"/>
      <c r="AW453" s="60"/>
      <c r="AX453" s="60"/>
    </row>
    <row r="454" spans="2:50" ht="19">
      <c r="B454" s="3"/>
      <c r="AL454" s="3"/>
      <c r="AM454" s="3"/>
      <c r="AN454" s="3"/>
      <c r="AP454" s="3"/>
      <c r="AQ454" s="3"/>
      <c r="AT454" s="231"/>
      <c r="AU454" s="60"/>
      <c r="AV454" s="60"/>
      <c r="AW454" s="60"/>
      <c r="AX454" s="60"/>
    </row>
    <row r="455" spans="2:50" ht="19">
      <c r="B455" s="3"/>
      <c r="AL455" s="3"/>
      <c r="AM455" s="3"/>
      <c r="AN455" s="3"/>
      <c r="AP455" s="3"/>
      <c r="AQ455" s="3"/>
      <c r="AT455" s="232"/>
      <c r="AU455" s="60"/>
      <c r="AV455" s="60"/>
      <c r="AW455" s="60"/>
      <c r="AX455" s="60"/>
    </row>
    <row r="456" spans="2:50" ht="19">
      <c r="B456" s="3"/>
      <c r="AL456" s="3"/>
      <c r="AM456" s="3"/>
      <c r="AN456" s="3"/>
      <c r="AP456" s="3"/>
      <c r="AQ456" s="3"/>
      <c r="AT456" s="231"/>
      <c r="AU456" s="60"/>
      <c r="AV456" s="60"/>
      <c r="AW456" s="60"/>
      <c r="AX456" s="60"/>
    </row>
    <row r="457" spans="2:50" ht="19">
      <c r="B457" s="3"/>
      <c r="AL457" s="3"/>
      <c r="AM457" s="3"/>
      <c r="AN457" s="3"/>
      <c r="AP457" s="3"/>
      <c r="AQ457" s="3"/>
      <c r="AT457" s="231"/>
      <c r="AU457" s="60"/>
      <c r="AV457" s="60"/>
      <c r="AW457" s="60"/>
      <c r="AX457" s="60"/>
    </row>
    <row r="458" spans="2:50" ht="19">
      <c r="B458" s="3"/>
      <c r="AL458" s="3"/>
      <c r="AM458" s="3"/>
      <c r="AN458" s="3"/>
      <c r="AP458" s="3"/>
      <c r="AQ458" s="3"/>
      <c r="AT458" s="231"/>
      <c r="AU458" s="60"/>
      <c r="AV458" s="60"/>
      <c r="AW458" s="60"/>
      <c r="AX458" s="60"/>
    </row>
    <row r="459" spans="2:50" ht="19">
      <c r="B459" s="3"/>
      <c r="AL459" s="3"/>
      <c r="AM459" s="3"/>
      <c r="AN459" s="3"/>
      <c r="AP459" s="3"/>
      <c r="AQ459" s="3"/>
      <c r="AT459" s="231"/>
      <c r="AU459" s="60"/>
      <c r="AV459" s="60"/>
      <c r="AW459" s="60"/>
      <c r="AX459" s="60"/>
    </row>
    <row r="460" spans="2:50" ht="19">
      <c r="B460" s="3"/>
      <c r="AL460" s="3"/>
      <c r="AM460" s="3"/>
      <c r="AN460" s="3"/>
      <c r="AP460" s="3"/>
      <c r="AQ460" s="3"/>
      <c r="AT460" s="231"/>
      <c r="AU460" s="60"/>
      <c r="AV460" s="60"/>
      <c r="AW460" s="60"/>
      <c r="AX460" s="60"/>
    </row>
    <row r="461" spans="2:50" ht="19">
      <c r="B461" s="3"/>
      <c r="AL461" s="3"/>
      <c r="AM461" s="3"/>
      <c r="AN461" s="3"/>
      <c r="AP461" s="3"/>
      <c r="AQ461" s="3"/>
      <c r="AT461" s="231"/>
      <c r="AU461" s="60"/>
      <c r="AV461" s="60"/>
      <c r="AW461" s="60"/>
      <c r="AX461" s="60"/>
    </row>
    <row r="462" spans="2:50" ht="19">
      <c r="B462" s="3"/>
      <c r="AL462" s="3"/>
      <c r="AM462" s="3"/>
      <c r="AN462" s="3"/>
      <c r="AP462" s="3"/>
      <c r="AQ462" s="3"/>
      <c r="AT462" s="231"/>
      <c r="AU462" s="60"/>
      <c r="AV462" s="60"/>
      <c r="AW462" s="60"/>
      <c r="AX462" s="60"/>
    </row>
    <row r="463" spans="2:50" ht="19">
      <c r="B463" s="3"/>
      <c r="AL463" s="3"/>
      <c r="AM463" s="3"/>
      <c r="AN463" s="3"/>
      <c r="AP463" s="3"/>
      <c r="AQ463" s="3"/>
      <c r="AT463" s="231"/>
      <c r="AU463" s="60"/>
      <c r="AV463" s="60"/>
      <c r="AW463" s="60"/>
      <c r="AX463" s="60"/>
    </row>
    <row r="464" spans="2:50" ht="19">
      <c r="B464" s="3"/>
      <c r="AL464" s="3"/>
      <c r="AM464" s="3"/>
      <c r="AN464" s="3"/>
      <c r="AP464" s="3"/>
      <c r="AQ464" s="3"/>
      <c r="AT464" s="230"/>
      <c r="AU464" s="60"/>
      <c r="AV464" s="60"/>
      <c r="AW464" s="60"/>
      <c r="AX464" s="60"/>
    </row>
    <row r="465" spans="2:50" ht="19">
      <c r="B465" s="3"/>
      <c r="AL465" s="3"/>
      <c r="AM465" s="3"/>
      <c r="AN465" s="3"/>
      <c r="AP465" s="3"/>
      <c r="AQ465" s="3"/>
      <c r="AT465" s="231"/>
      <c r="AU465" s="60"/>
      <c r="AV465" s="60"/>
      <c r="AW465" s="60"/>
      <c r="AX465" s="60"/>
    </row>
    <row r="466" spans="2:50" ht="19">
      <c r="B466" s="3"/>
      <c r="AL466" s="3"/>
      <c r="AM466" s="3"/>
      <c r="AN466" s="3"/>
      <c r="AP466" s="3"/>
      <c r="AQ466" s="3"/>
      <c r="AT466" s="232"/>
      <c r="AU466" s="60"/>
      <c r="AV466" s="60"/>
      <c r="AW466" s="60"/>
      <c r="AX466" s="60"/>
    </row>
    <row r="467" spans="2:50" ht="19">
      <c r="B467" s="3"/>
      <c r="AL467" s="3"/>
      <c r="AM467" s="3"/>
      <c r="AN467" s="3"/>
      <c r="AP467" s="3"/>
      <c r="AQ467" s="3"/>
      <c r="AT467" s="231"/>
      <c r="AU467" s="60"/>
      <c r="AV467" s="60"/>
      <c r="AW467" s="60"/>
      <c r="AX467" s="60"/>
    </row>
    <row r="468" spans="2:50" ht="19">
      <c r="B468" s="3"/>
      <c r="AL468" s="3"/>
      <c r="AM468" s="3"/>
      <c r="AN468" s="3"/>
      <c r="AP468" s="3"/>
      <c r="AQ468" s="3"/>
      <c r="AT468" s="232"/>
      <c r="AU468" s="60"/>
      <c r="AV468" s="60"/>
      <c r="AW468" s="60"/>
      <c r="AX468" s="60"/>
    </row>
    <row r="469" spans="2:50" ht="19">
      <c r="B469" s="3"/>
      <c r="AL469" s="3"/>
      <c r="AM469" s="3"/>
      <c r="AN469" s="3"/>
      <c r="AP469" s="3"/>
      <c r="AQ469" s="3"/>
      <c r="AT469" s="231"/>
      <c r="AU469" s="60"/>
      <c r="AV469" s="60"/>
      <c r="AW469" s="60"/>
      <c r="AX469" s="60"/>
    </row>
    <row r="470" spans="2:50" ht="19">
      <c r="B470" s="3"/>
      <c r="AL470" s="3"/>
      <c r="AM470" s="3"/>
      <c r="AN470" s="3"/>
      <c r="AP470" s="3"/>
      <c r="AQ470" s="3"/>
      <c r="AT470" s="232"/>
      <c r="AU470" s="60"/>
      <c r="AV470" s="60"/>
      <c r="AW470" s="60"/>
      <c r="AX470" s="60"/>
    </row>
    <row r="471" spans="2:50" ht="19">
      <c r="B471" s="3"/>
      <c r="AL471" s="3"/>
      <c r="AM471" s="3"/>
      <c r="AN471" s="3"/>
      <c r="AP471" s="3"/>
      <c r="AQ471" s="3"/>
      <c r="AT471" s="231"/>
      <c r="AU471" s="60"/>
      <c r="AV471" s="60"/>
      <c r="AW471" s="60"/>
      <c r="AX471" s="60"/>
    </row>
    <row r="472" spans="2:50" ht="19">
      <c r="B472" s="3"/>
      <c r="AL472" s="3"/>
      <c r="AM472" s="3"/>
      <c r="AN472" s="3"/>
      <c r="AP472" s="3"/>
      <c r="AQ472" s="3"/>
      <c r="AT472" s="231"/>
      <c r="AU472" s="60"/>
      <c r="AV472" s="60"/>
      <c r="AW472" s="60"/>
      <c r="AX472" s="60"/>
    </row>
    <row r="473" spans="2:50" ht="19">
      <c r="B473" s="3"/>
      <c r="AL473" s="3"/>
      <c r="AM473" s="3"/>
      <c r="AN473" s="3"/>
      <c r="AP473" s="3"/>
      <c r="AQ473" s="3"/>
      <c r="AT473" s="231"/>
      <c r="AU473" s="60"/>
      <c r="AV473" s="60"/>
      <c r="AW473" s="60"/>
      <c r="AX473" s="60"/>
    </row>
    <row r="474" spans="2:50" ht="19">
      <c r="B474" s="3"/>
      <c r="AL474" s="3"/>
      <c r="AM474" s="3"/>
      <c r="AN474" s="3"/>
      <c r="AP474" s="3"/>
      <c r="AQ474" s="3"/>
      <c r="AT474" s="232"/>
      <c r="AU474" s="60"/>
      <c r="AV474" s="60"/>
      <c r="AW474" s="60"/>
      <c r="AX474" s="60"/>
    </row>
    <row r="475" spans="2:50" ht="19">
      <c r="B475" s="3"/>
      <c r="AL475" s="3"/>
      <c r="AM475" s="3"/>
      <c r="AN475" s="3"/>
      <c r="AP475" s="3"/>
      <c r="AQ475" s="3"/>
      <c r="AT475" s="231"/>
      <c r="AU475" s="60"/>
      <c r="AV475" s="60"/>
      <c r="AW475" s="60"/>
      <c r="AX475" s="60"/>
    </row>
    <row r="476" spans="2:50" ht="19">
      <c r="B476" s="3"/>
      <c r="AL476" s="3"/>
      <c r="AM476" s="3"/>
      <c r="AN476" s="3"/>
      <c r="AP476" s="3"/>
      <c r="AQ476" s="3"/>
      <c r="AT476" s="232"/>
      <c r="AU476" s="60"/>
      <c r="AV476" s="60"/>
      <c r="AW476" s="60"/>
      <c r="AX476" s="60"/>
    </row>
    <row r="477" spans="2:50" ht="19">
      <c r="B477" s="3"/>
      <c r="AL477" s="3"/>
      <c r="AM477" s="3"/>
      <c r="AN477" s="3"/>
      <c r="AP477" s="3"/>
      <c r="AQ477" s="3"/>
      <c r="AT477" s="231"/>
      <c r="AU477" s="60"/>
      <c r="AV477" s="60"/>
      <c r="AW477" s="60"/>
      <c r="AX477" s="60"/>
    </row>
    <row r="478" spans="2:50" ht="19">
      <c r="B478" s="3"/>
      <c r="AL478" s="3"/>
      <c r="AM478" s="3"/>
      <c r="AN478" s="3"/>
      <c r="AP478" s="3"/>
      <c r="AQ478" s="3"/>
      <c r="AT478" s="232"/>
      <c r="AU478" s="60"/>
      <c r="AV478" s="60"/>
      <c r="AW478" s="60"/>
      <c r="AX478" s="60"/>
    </row>
    <row r="479" spans="2:50" ht="19">
      <c r="B479" s="3"/>
      <c r="AL479" s="3"/>
      <c r="AM479" s="3"/>
      <c r="AN479" s="3"/>
      <c r="AP479" s="3"/>
      <c r="AQ479" s="3"/>
      <c r="AT479" s="231"/>
      <c r="AU479" s="60"/>
      <c r="AV479" s="60"/>
      <c r="AW479" s="60"/>
      <c r="AX479" s="60"/>
    </row>
    <row r="480" spans="2:50" ht="19">
      <c r="B480" s="3"/>
      <c r="AL480" s="3"/>
      <c r="AM480" s="3"/>
      <c r="AN480" s="3"/>
      <c r="AP480" s="3"/>
      <c r="AQ480" s="3"/>
      <c r="AT480" s="231"/>
      <c r="AU480" s="60"/>
      <c r="AV480" s="60"/>
      <c r="AW480" s="60"/>
      <c r="AX480" s="60"/>
    </row>
    <row r="481" spans="2:50" ht="19">
      <c r="B481" s="3"/>
      <c r="AL481" s="3"/>
      <c r="AM481" s="3"/>
      <c r="AN481" s="3"/>
      <c r="AP481" s="3"/>
      <c r="AQ481" s="3"/>
      <c r="AT481" s="231"/>
      <c r="AU481" s="60"/>
      <c r="AV481" s="60"/>
      <c r="AW481" s="60"/>
      <c r="AX481" s="60"/>
    </row>
    <row r="482" spans="2:50" ht="19">
      <c r="B482" s="3"/>
      <c r="AL482" s="3"/>
      <c r="AM482" s="3"/>
      <c r="AN482" s="3"/>
      <c r="AP482" s="3"/>
      <c r="AQ482" s="3"/>
      <c r="AT482" s="231"/>
      <c r="AU482" s="60"/>
      <c r="AV482" s="60"/>
      <c r="AW482" s="60"/>
      <c r="AX482" s="60"/>
    </row>
    <row r="483" spans="2:50" ht="19">
      <c r="B483" s="3"/>
      <c r="AL483" s="3"/>
      <c r="AM483" s="3"/>
      <c r="AN483" s="3"/>
      <c r="AP483" s="3"/>
      <c r="AQ483" s="3"/>
      <c r="AT483" s="231"/>
      <c r="AU483" s="60"/>
      <c r="AV483" s="60"/>
      <c r="AW483" s="60"/>
      <c r="AX483" s="60"/>
    </row>
    <row r="484" spans="2:50" ht="19">
      <c r="B484" s="3"/>
      <c r="AL484" s="3"/>
      <c r="AM484" s="3"/>
      <c r="AN484" s="3"/>
      <c r="AP484" s="3"/>
      <c r="AQ484" s="3"/>
      <c r="AT484" s="231"/>
      <c r="AU484" s="60"/>
      <c r="AV484" s="60"/>
      <c r="AW484" s="60"/>
      <c r="AX484" s="60"/>
    </row>
    <row r="485" spans="2:50" ht="19">
      <c r="B485" s="3"/>
      <c r="AL485" s="3"/>
      <c r="AM485" s="3"/>
      <c r="AN485" s="3"/>
      <c r="AP485" s="3"/>
      <c r="AQ485" s="3"/>
      <c r="AT485" s="231"/>
      <c r="AU485" s="60"/>
      <c r="AV485" s="60"/>
      <c r="AW485" s="60"/>
      <c r="AX485" s="60"/>
    </row>
    <row r="486" spans="2:50" ht="19">
      <c r="B486" s="3"/>
      <c r="AL486" s="3"/>
      <c r="AM486" s="3"/>
      <c r="AN486" s="3"/>
      <c r="AP486" s="3"/>
      <c r="AQ486" s="3"/>
      <c r="AT486" s="231"/>
      <c r="AU486" s="60"/>
      <c r="AV486" s="60"/>
      <c r="AW486" s="60"/>
      <c r="AX486" s="60"/>
    </row>
    <row r="487" spans="2:50" ht="19">
      <c r="B487" s="3"/>
      <c r="AL487" s="3"/>
      <c r="AM487" s="3"/>
      <c r="AN487" s="3"/>
      <c r="AP487" s="3"/>
      <c r="AQ487" s="3"/>
      <c r="AT487" s="230"/>
      <c r="AU487" s="60"/>
      <c r="AV487" s="60"/>
      <c r="AW487" s="60"/>
      <c r="AX487" s="60"/>
    </row>
    <row r="488" spans="2:50" ht="19">
      <c r="B488" s="3"/>
      <c r="AL488" s="3"/>
      <c r="AM488" s="3"/>
      <c r="AN488" s="3"/>
      <c r="AP488" s="3"/>
      <c r="AQ488" s="3"/>
      <c r="AT488" s="231"/>
      <c r="AU488" s="60"/>
      <c r="AV488" s="60"/>
      <c r="AW488" s="60"/>
      <c r="AX488" s="60"/>
    </row>
    <row r="489" spans="2:50" ht="19">
      <c r="B489" s="3"/>
      <c r="AL489" s="3"/>
      <c r="AM489" s="3"/>
      <c r="AN489" s="3"/>
      <c r="AP489" s="3"/>
      <c r="AQ489" s="3"/>
      <c r="AT489" s="232"/>
      <c r="AU489" s="60"/>
      <c r="AV489" s="60"/>
      <c r="AW489" s="60"/>
      <c r="AX489" s="60"/>
    </row>
    <row r="490" spans="2:50" ht="19">
      <c r="B490" s="3"/>
      <c r="AL490" s="3"/>
      <c r="AM490" s="3"/>
      <c r="AN490" s="3"/>
      <c r="AP490" s="3"/>
      <c r="AQ490" s="3"/>
      <c r="AT490" s="231"/>
      <c r="AU490" s="60"/>
      <c r="AV490" s="60"/>
      <c r="AW490" s="60"/>
      <c r="AX490" s="60"/>
    </row>
    <row r="491" spans="2:50" ht="19">
      <c r="B491" s="3"/>
      <c r="AL491" s="3"/>
      <c r="AM491" s="3"/>
      <c r="AN491" s="3"/>
      <c r="AP491" s="3"/>
      <c r="AQ491" s="3"/>
      <c r="AT491" s="232"/>
      <c r="AU491" s="60"/>
      <c r="AV491" s="60"/>
      <c r="AW491" s="60"/>
      <c r="AX491" s="60"/>
    </row>
    <row r="492" spans="2:50" ht="19">
      <c r="B492" s="3"/>
      <c r="AL492" s="3"/>
      <c r="AM492" s="3"/>
      <c r="AN492" s="3"/>
      <c r="AP492" s="3"/>
      <c r="AQ492" s="3"/>
      <c r="AT492" s="231"/>
      <c r="AU492" s="60"/>
      <c r="AV492" s="60"/>
      <c r="AW492" s="60"/>
      <c r="AX492" s="60"/>
    </row>
    <row r="493" spans="2:50" ht="19">
      <c r="B493" s="3"/>
      <c r="AL493" s="3"/>
      <c r="AM493" s="3"/>
      <c r="AN493" s="3"/>
      <c r="AP493" s="3"/>
      <c r="AQ493" s="3"/>
      <c r="AT493" s="232"/>
      <c r="AU493" s="60"/>
      <c r="AV493" s="60"/>
      <c r="AW493" s="60"/>
      <c r="AX493" s="60"/>
    </row>
    <row r="494" spans="2:50" ht="19">
      <c r="B494" s="3"/>
      <c r="AL494" s="3"/>
      <c r="AM494" s="3"/>
      <c r="AN494" s="3"/>
      <c r="AP494" s="3"/>
      <c r="AQ494" s="3"/>
      <c r="AT494" s="231"/>
      <c r="AU494" s="60"/>
      <c r="AV494" s="60"/>
      <c r="AW494" s="60"/>
      <c r="AX494" s="60"/>
    </row>
    <row r="495" spans="2:50" ht="19">
      <c r="B495" s="3"/>
      <c r="AL495" s="3"/>
      <c r="AM495" s="3"/>
      <c r="AN495" s="3"/>
      <c r="AP495" s="3"/>
      <c r="AQ495" s="3"/>
      <c r="AT495" s="231"/>
      <c r="AU495" s="60"/>
      <c r="AV495" s="60"/>
      <c r="AW495" s="60"/>
      <c r="AX495" s="60"/>
    </row>
    <row r="496" spans="2:50" ht="19">
      <c r="B496" s="3"/>
      <c r="AL496" s="3"/>
      <c r="AM496" s="3"/>
      <c r="AN496" s="3"/>
      <c r="AP496" s="3"/>
      <c r="AQ496" s="3"/>
      <c r="AT496" s="231"/>
      <c r="AU496" s="60"/>
      <c r="AV496" s="60"/>
      <c r="AW496" s="60"/>
      <c r="AX496" s="60"/>
    </row>
    <row r="497" spans="2:50" ht="19">
      <c r="B497" s="3"/>
      <c r="AL497" s="3"/>
      <c r="AM497" s="3"/>
      <c r="AN497" s="3"/>
      <c r="AP497" s="3"/>
      <c r="AQ497" s="3"/>
      <c r="AT497" s="232"/>
      <c r="AU497" s="60"/>
      <c r="AV497" s="60"/>
      <c r="AW497" s="60"/>
      <c r="AX497" s="60"/>
    </row>
    <row r="498" spans="2:50" ht="19">
      <c r="B498" s="3"/>
      <c r="AL498" s="3"/>
      <c r="AM498" s="3"/>
      <c r="AN498" s="3"/>
      <c r="AP498" s="3"/>
      <c r="AQ498" s="3"/>
      <c r="AT498" s="231"/>
      <c r="AU498" s="60"/>
      <c r="AV498" s="60"/>
      <c r="AW498" s="60"/>
      <c r="AX498" s="60"/>
    </row>
    <row r="499" spans="2:50" ht="19">
      <c r="B499" s="3"/>
      <c r="AL499" s="3"/>
      <c r="AM499" s="3"/>
      <c r="AN499" s="3"/>
      <c r="AP499" s="3"/>
      <c r="AQ499" s="3"/>
      <c r="AT499" s="232"/>
      <c r="AU499" s="60"/>
      <c r="AV499" s="60"/>
      <c r="AW499" s="60"/>
      <c r="AX499" s="60"/>
    </row>
    <row r="500" spans="2:50" ht="19">
      <c r="B500" s="3"/>
      <c r="AL500" s="3"/>
      <c r="AM500" s="3"/>
      <c r="AN500" s="3"/>
      <c r="AP500" s="3"/>
      <c r="AQ500" s="3"/>
      <c r="AT500" s="231"/>
      <c r="AU500" s="60"/>
      <c r="AV500" s="60"/>
      <c r="AW500" s="60"/>
      <c r="AX500" s="60"/>
    </row>
    <row r="501" spans="2:50" ht="19">
      <c r="B501" s="3"/>
      <c r="AL501" s="3"/>
      <c r="AM501" s="3"/>
      <c r="AN501" s="3"/>
      <c r="AP501" s="3"/>
      <c r="AQ501" s="3"/>
      <c r="AT501" s="232"/>
      <c r="AU501" s="60"/>
      <c r="AV501" s="60"/>
      <c r="AW501" s="60"/>
      <c r="AX501" s="60"/>
    </row>
    <row r="502" spans="2:50" ht="19">
      <c r="B502" s="3"/>
      <c r="AL502" s="3"/>
      <c r="AM502" s="3"/>
      <c r="AN502" s="3"/>
      <c r="AP502" s="3"/>
      <c r="AQ502" s="3"/>
      <c r="AT502" s="231"/>
      <c r="AU502" s="60"/>
      <c r="AV502" s="60"/>
      <c r="AW502" s="60"/>
      <c r="AX502" s="60"/>
    </row>
    <row r="503" spans="2:50" ht="19">
      <c r="B503" s="3"/>
      <c r="AL503" s="3"/>
      <c r="AM503" s="3"/>
      <c r="AN503" s="3"/>
      <c r="AP503" s="3"/>
      <c r="AQ503" s="3"/>
      <c r="AT503" s="231"/>
      <c r="AU503" s="60"/>
      <c r="AV503" s="60"/>
      <c r="AW503" s="60"/>
      <c r="AX503" s="60"/>
    </row>
    <row r="504" spans="2:50" ht="19">
      <c r="B504" s="3"/>
      <c r="AL504" s="3"/>
      <c r="AM504" s="3"/>
      <c r="AN504" s="3"/>
      <c r="AP504" s="3"/>
      <c r="AQ504" s="3"/>
      <c r="AT504" s="231"/>
      <c r="AU504" s="60"/>
      <c r="AV504" s="60"/>
      <c r="AW504" s="60"/>
      <c r="AX504" s="60"/>
    </row>
    <row r="505" spans="2:50" ht="19">
      <c r="B505" s="3"/>
      <c r="AL505" s="3"/>
      <c r="AM505" s="3"/>
      <c r="AN505" s="3"/>
      <c r="AP505" s="3"/>
      <c r="AQ505" s="3"/>
      <c r="AT505" s="231"/>
      <c r="AU505" s="60"/>
      <c r="AV505" s="60"/>
      <c r="AW505" s="60"/>
      <c r="AX505" s="60"/>
    </row>
    <row r="506" spans="2:50" ht="19">
      <c r="B506" s="3"/>
      <c r="AL506" s="3"/>
      <c r="AM506" s="3"/>
      <c r="AN506" s="3"/>
      <c r="AP506" s="3"/>
      <c r="AQ506" s="3"/>
      <c r="AT506" s="231"/>
      <c r="AU506" s="60"/>
      <c r="AV506" s="60"/>
      <c r="AW506" s="60"/>
      <c r="AX506" s="60"/>
    </row>
    <row r="507" spans="2:50" ht="19">
      <c r="B507" s="3"/>
      <c r="AL507" s="3"/>
      <c r="AM507" s="3"/>
      <c r="AN507" s="3"/>
      <c r="AP507" s="3"/>
      <c r="AQ507" s="3"/>
      <c r="AT507" s="231"/>
      <c r="AU507" s="60"/>
      <c r="AV507" s="60"/>
      <c r="AW507" s="60"/>
      <c r="AX507" s="60"/>
    </row>
    <row r="508" spans="2:50" ht="19">
      <c r="B508" s="3"/>
      <c r="AL508" s="3"/>
      <c r="AM508" s="3"/>
      <c r="AN508" s="3"/>
      <c r="AP508" s="3"/>
      <c r="AQ508" s="3"/>
      <c r="AT508" s="231"/>
      <c r="AU508" s="60"/>
      <c r="AV508" s="60"/>
      <c r="AW508" s="60"/>
      <c r="AX508" s="60"/>
    </row>
    <row r="509" spans="2:50" ht="19">
      <c r="B509" s="3"/>
      <c r="AL509" s="3"/>
      <c r="AM509" s="3"/>
      <c r="AN509" s="3"/>
      <c r="AP509" s="3"/>
      <c r="AQ509" s="3"/>
      <c r="AT509" s="231"/>
      <c r="AU509" s="60"/>
      <c r="AV509" s="60"/>
      <c r="AW509" s="60"/>
      <c r="AX509" s="60"/>
    </row>
    <row r="510" spans="2:50" ht="19">
      <c r="B510" s="3"/>
      <c r="AL510" s="3"/>
      <c r="AM510" s="3"/>
      <c r="AN510" s="3"/>
      <c r="AP510" s="3"/>
      <c r="AQ510" s="3"/>
      <c r="AT510" s="230"/>
      <c r="AU510" s="60"/>
      <c r="AV510" s="60"/>
      <c r="AW510" s="60"/>
      <c r="AX510" s="60"/>
    </row>
    <row r="511" spans="2:50" ht="19">
      <c r="B511" s="3"/>
      <c r="AL511" s="3"/>
      <c r="AM511" s="3"/>
      <c r="AN511" s="3"/>
      <c r="AP511" s="3"/>
      <c r="AQ511" s="3"/>
      <c r="AT511" s="231"/>
      <c r="AU511" s="60"/>
      <c r="AV511" s="60"/>
      <c r="AW511" s="60"/>
      <c r="AX511" s="60"/>
    </row>
    <row r="512" spans="2:50" ht="19">
      <c r="B512" s="3"/>
      <c r="AL512" s="3"/>
      <c r="AM512" s="3"/>
      <c r="AN512" s="3"/>
      <c r="AP512" s="3"/>
      <c r="AQ512" s="3"/>
      <c r="AT512" s="232"/>
      <c r="AU512" s="60"/>
      <c r="AV512" s="60"/>
      <c r="AW512" s="60"/>
      <c r="AX512" s="60"/>
    </row>
    <row r="513" spans="2:50" ht="19">
      <c r="B513" s="3"/>
      <c r="AL513" s="3"/>
      <c r="AM513" s="3"/>
      <c r="AN513" s="3"/>
      <c r="AP513" s="3"/>
      <c r="AQ513" s="3"/>
      <c r="AT513" s="231"/>
      <c r="AU513" s="60"/>
      <c r="AV513" s="60"/>
      <c r="AW513" s="60"/>
      <c r="AX513" s="60"/>
    </row>
    <row r="514" spans="2:50" ht="19">
      <c r="B514" s="3"/>
      <c r="AL514" s="3"/>
      <c r="AM514" s="3"/>
      <c r="AN514" s="3"/>
      <c r="AP514" s="3"/>
      <c r="AQ514" s="3"/>
      <c r="AT514" s="232"/>
      <c r="AU514" s="60"/>
      <c r="AV514" s="60"/>
      <c r="AW514" s="60"/>
      <c r="AX514" s="60"/>
    </row>
    <row r="515" spans="2:50" ht="19">
      <c r="B515" s="3"/>
      <c r="AL515" s="3"/>
      <c r="AM515" s="3"/>
      <c r="AN515" s="3"/>
      <c r="AP515" s="3"/>
      <c r="AQ515" s="3"/>
      <c r="AT515" s="231"/>
      <c r="AU515" s="60"/>
      <c r="AV515" s="60"/>
      <c r="AW515" s="60"/>
      <c r="AX515" s="60"/>
    </row>
    <row r="516" spans="2:50" ht="19">
      <c r="B516" s="3"/>
      <c r="AL516" s="3"/>
      <c r="AM516" s="3"/>
      <c r="AN516" s="3"/>
      <c r="AP516" s="3"/>
      <c r="AQ516" s="3"/>
      <c r="AT516" s="232"/>
      <c r="AU516" s="60"/>
      <c r="AV516" s="60"/>
      <c r="AW516" s="60"/>
      <c r="AX516" s="60"/>
    </row>
    <row r="517" spans="2:50" ht="19">
      <c r="B517" s="3"/>
      <c r="AL517" s="3"/>
      <c r="AM517" s="3"/>
      <c r="AN517" s="3"/>
      <c r="AP517" s="3"/>
      <c r="AQ517" s="3"/>
      <c r="AT517" s="231"/>
      <c r="AU517" s="60"/>
      <c r="AV517" s="60"/>
      <c r="AW517" s="60"/>
      <c r="AX517" s="60"/>
    </row>
    <row r="518" spans="2:50" ht="19">
      <c r="B518" s="3"/>
      <c r="AL518" s="3"/>
      <c r="AM518" s="3"/>
      <c r="AN518" s="3"/>
      <c r="AP518" s="3"/>
      <c r="AQ518" s="3"/>
      <c r="AT518" s="231"/>
      <c r="AU518" s="60"/>
      <c r="AV518" s="60"/>
      <c r="AW518" s="60"/>
      <c r="AX518" s="60"/>
    </row>
    <row r="519" spans="2:50" ht="19">
      <c r="B519" s="3"/>
      <c r="AL519" s="3"/>
      <c r="AM519" s="3"/>
      <c r="AN519" s="3"/>
      <c r="AP519" s="3"/>
      <c r="AQ519" s="3"/>
      <c r="AT519" s="231"/>
      <c r="AU519" s="60"/>
      <c r="AV519" s="60"/>
      <c r="AW519" s="60"/>
      <c r="AX519" s="60"/>
    </row>
    <row r="520" spans="2:50" ht="19">
      <c r="B520" s="3"/>
      <c r="AL520" s="3"/>
      <c r="AM520" s="3"/>
      <c r="AN520" s="3"/>
      <c r="AP520" s="3"/>
      <c r="AQ520" s="3"/>
      <c r="AT520" s="232"/>
      <c r="AU520" s="60"/>
      <c r="AV520" s="60"/>
      <c r="AW520" s="60"/>
      <c r="AX520" s="60"/>
    </row>
    <row r="521" spans="2:50" ht="19">
      <c r="B521" s="3"/>
      <c r="AL521" s="3"/>
      <c r="AM521" s="3"/>
      <c r="AN521" s="3"/>
      <c r="AP521" s="3"/>
      <c r="AQ521" s="3"/>
      <c r="AT521" s="231"/>
      <c r="AU521" s="60"/>
      <c r="AV521" s="60"/>
      <c r="AW521" s="60"/>
      <c r="AX521" s="60"/>
    </row>
    <row r="522" spans="2:50" ht="19">
      <c r="B522" s="3"/>
      <c r="AL522" s="3"/>
      <c r="AM522" s="3"/>
      <c r="AN522" s="3"/>
      <c r="AP522" s="3"/>
      <c r="AQ522" s="3"/>
      <c r="AT522" s="232"/>
      <c r="AU522" s="60"/>
      <c r="AV522" s="60"/>
      <c r="AW522" s="60"/>
      <c r="AX522" s="60"/>
    </row>
    <row r="523" spans="2:50" ht="19">
      <c r="B523" s="3"/>
      <c r="AL523" s="3"/>
      <c r="AM523" s="3"/>
      <c r="AN523" s="3"/>
      <c r="AP523" s="3"/>
      <c r="AQ523" s="3"/>
      <c r="AT523" s="231"/>
      <c r="AU523" s="60"/>
      <c r="AV523" s="60"/>
      <c r="AW523" s="60"/>
      <c r="AX523" s="60"/>
    </row>
    <row r="524" spans="2:50" ht="19">
      <c r="B524" s="3"/>
      <c r="AL524" s="3"/>
      <c r="AM524" s="3"/>
      <c r="AN524" s="3"/>
      <c r="AP524" s="3"/>
      <c r="AQ524" s="3"/>
      <c r="AT524" s="232"/>
      <c r="AU524" s="60"/>
      <c r="AV524" s="60"/>
      <c r="AW524" s="60"/>
      <c r="AX524" s="60"/>
    </row>
    <row r="525" spans="2:50" ht="19">
      <c r="B525" s="3"/>
      <c r="AL525" s="3"/>
      <c r="AM525" s="3"/>
      <c r="AN525" s="3"/>
      <c r="AP525" s="3"/>
      <c r="AQ525" s="3"/>
      <c r="AT525" s="231"/>
      <c r="AU525" s="60"/>
      <c r="AV525" s="60"/>
      <c r="AW525" s="60"/>
      <c r="AX525" s="60"/>
    </row>
    <row r="526" spans="2:50" ht="19">
      <c r="B526" s="3"/>
      <c r="AL526" s="3"/>
      <c r="AM526" s="3"/>
      <c r="AN526" s="3"/>
      <c r="AP526" s="3"/>
      <c r="AQ526" s="3"/>
      <c r="AT526" s="231"/>
      <c r="AU526" s="60"/>
      <c r="AV526" s="60"/>
      <c r="AW526" s="60"/>
      <c r="AX526" s="60"/>
    </row>
    <row r="527" spans="2:50" ht="19">
      <c r="B527" s="3"/>
      <c r="AL527" s="3"/>
      <c r="AM527" s="3"/>
      <c r="AN527" s="3"/>
      <c r="AP527" s="3"/>
      <c r="AQ527" s="3"/>
      <c r="AT527" s="231"/>
      <c r="AU527" s="60"/>
      <c r="AV527" s="60"/>
      <c r="AW527" s="60"/>
      <c r="AX527" s="60"/>
    </row>
    <row r="528" spans="2:50" ht="19">
      <c r="B528" s="3"/>
      <c r="AL528" s="3"/>
      <c r="AM528" s="3"/>
      <c r="AN528" s="3"/>
      <c r="AP528" s="3"/>
      <c r="AQ528" s="3"/>
      <c r="AT528" s="231"/>
      <c r="AU528" s="60"/>
      <c r="AV528" s="60"/>
      <c r="AW528" s="60"/>
      <c r="AX528" s="60"/>
    </row>
    <row r="529" spans="2:50" ht="19">
      <c r="B529" s="3"/>
      <c r="AL529" s="3"/>
      <c r="AM529" s="3"/>
      <c r="AN529" s="3"/>
      <c r="AP529" s="3"/>
      <c r="AQ529" s="3"/>
      <c r="AT529" s="231"/>
      <c r="AU529" s="60"/>
      <c r="AV529" s="60"/>
      <c r="AW529" s="60"/>
      <c r="AX529" s="60"/>
    </row>
    <row r="530" spans="2:50" ht="19">
      <c r="B530" s="3"/>
      <c r="AL530" s="3"/>
      <c r="AM530" s="3"/>
      <c r="AN530" s="3"/>
      <c r="AP530" s="3"/>
      <c r="AQ530" s="3"/>
      <c r="AT530" s="231"/>
      <c r="AU530" s="60"/>
      <c r="AV530" s="60"/>
      <c r="AW530" s="60"/>
      <c r="AX530" s="60"/>
    </row>
    <row r="531" spans="2:50" ht="19">
      <c r="B531" s="3"/>
      <c r="AL531" s="3"/>
      <c r="AM531" s="3"/>
      <c r="AN531" s="3"/>
      <c r="AP531" s="3"/>
      <c r="AQ531" s="3"/>
      <c r="AT531" s="231"/>
      <c r="AU531" s="60"/>
      <c r="AV531" s="60"/>
      <c r="AW531" s="60"/>
      <c r="AX531" s="60"/>
    </row>
    <row r="532" spans="2:50" ht="19">
      <c r="B532" s="3"/>
      <c r="AL532" s="3"/>
      <c r="AM532" s="3"/>
      <c r="AN532" s="3"/>
      <c r="AP532" s="3"/>
      <c r="AQ532" s="3"/>
      <c r="AT532" s="231"/>
      <c r="AU532" s="60"/>
      <c r="AV532" s="60"/>
      <c r="AW532" s="60"/>
      <c r="AX532" s="60"/>
    </row>
    <row r="533" spans="2:50" ht="19">
      <c r="B533" s="3"/>
      <c r="AL533" s="3"/>
      <c r="AM533" s="3"/>
      <c r="AN533" s="3"/>
      <c r="AP533" s="3"/>
      <c r="AQ533" s="3"/>
      <c r="AT533" s="230"/>
      <c r="AU533" s="60"/>
      <c r="AV533" s="60"/>
      <c r="AW533" s="60"/>
      <c r="AX533" s="60"/>
    </row>
    <row r="534" spans="2:50" ht="19">
      <c r="B534" s="3"/>
      <c r="AL534" s="3"/>
      <c r="AM534" s="3"/>
      <c r="AN534" s="3"/>
      <c r="AP534" s="3"/>
      <c r="AQ534" s="3"/>
      <c r="AT534" s="231"/>
      <c r="AU534" s="60"/>
      <c r="AV534" s="60"/>
      <c r="AW534" s="60"/>
      <c r="AX534" s="60"/>
    </row>
    <row r="535" spans="2:50" ht="19">
      <c r="B535" s="3"/>
      <c r="AL535" s="3"/>
      <c r="AM535" s="3"/>
      <c r="AN535" s="3"/>
      <c r="AP535" s="3"/>
      <c r="AQ535" s="3"/>
      <c r="AT535" s="232"/>
      <c r="AU535" s="60"/>
      <c r="AV535" s="60"/>
      <c r="AW535" s="60"/>
      <c r="AX535" s="60"/>
    </row>
    <row r="536" spans="2:50" ht="19">
      <c r="B536" s="3"/>
      <c r="AL536" s="3"/>
      <c r="AM536" s="3"/>
      <c r="AN536" s="3"/>
      <c r="AP536" s="3"/>
      <c r="AQ536" s="3"/>
      <c r="AT536" s="231"/>
      <c r="AU536" s="60"/>
      <c r="AV536" s="60"/>
      <c r="AW536" s="60"/>
      <c r="AX536" s="60"/>
    </row>
    <row r="537" spans="2:50" ht="19">
      <c r="B537" s="3"/>
      <c r="AL537" s="3"/>
      <c r="AM537" s="3"/>
      <c r="AN537" s="3"/>
      <c r="AP537" s="3"/>
      <c r="AQ537" s="3"/>
      <c r="AT537" s="232"/>
      <c r="AU537" s="60"/>
      <c r="AV537" s="60"/>
      <c r="AW537" s="60"/>
      <c r="AX537" s="60"/>
    </row>
    <row r="538" spans="2:50" ht="19">
      <c r="B538" s="3"/>
      <c r="AL538" s="3"/>
      <c r="AM538" s="3"/>
      <c r="AN538" s="3"/>
      <c r="AP538" s="3"/>
      <c r="AQ538" s="3"/>
      <c r="AT538" s="231"/>
      <c r="AU538" s="60"/>
      <c r="AV538" s="60"/>
      <c r="AW538" s="60"/>
      <c r="AX538" s="60"/>
    </row>
    <row r="539" spans="2:50" ht="19">
      <c r="B539" s="3"/>
      <c r="AL539" s="3"/>
      <c r="AM539" s="3"/>
      <c r="AN539" s="3"/>
      <c r="AP539" s="3"/>
      <c r="AQ539" s="3"/>
      <c r="AT539" s="232"/>
      <c r="AU539" s="60"/>
      <c r="AV539" s="60"/>
      <c r="AW539" s="60"/>
      <c r="AX539" s="60"/>
    </row>
    <row r="540" spans="2:50" ht="19">
      <c r="B540" s="3"/>
      <c r="AL540" s="3"/>
      <c r="AM540" s="3"/>
      <c r="AN540" s="3"/>
      <c r="AP540" s="3"/>
      <c r="AQ540" s="3"/>
      <c r="AT540" s="231"/>
      <c r="AU540" s="60"/>
      <c r="AV540" s="60"/>
      <c r="AW540" s="60"/>
      <c r="AX540" s="60"/>
    </row>
    <row r="541" spans="2:50" ht="19">
      <c r="B541" s="3"/>
      <c r="AL541" s="3"/>
      <c r="AM541" s="3"/>
      <c r="AN541" s="3"/>
      <c r="AP541" s="3"/>
      <c r="AQ541" s="3"/>
      <c r="AT541" s="231"/>
      <c r="AU541" s="60"/>
      <c r="AV541" s="60"/>
      <c r="AW541" s="60"/>
      <c r="AX541" s="60"/>
    </row>
    <row r="542" spans="2:50" ht="19">
      <c r="B542" s="3"/>
      <c r="AL542" s="3"/>
      <c r="AM542" s="3"/>
      <c r="AN542" s="3"/>
      <c r="AP542" s="3"/>
      <c r="AQ542" s="3"/>
      <c r="AT542" s="231"/>
      <c r="AU542" s="60"/>
      <c r="AV542" s="60"/>
      <c r="AW542" s="60"/>
      <c r="AX542" s="60"/>
    </row>
    <row r="543" spans="2:50" ht="19">
      <c r="B543" s="3"/>
      <c r="AL543" s="3"/>
      <c r="AM543" s="3"/>
      <c r="AN543" s="3"/>
      <c r="AP543" s="3"/>
      <c r="AQ543" s="3"/>
      <c r="AT543" s="232"/>
      <c r="AU543" s="60"/>
      <c r="AV543" s="60"/>
      <c r="AW543" s="60"/>
      <c r="AX543" s="60"/>
    </row>
    <row r="544" spans="2:50" ht="19">
      <c r="B544" s="3"/>
      <c r="AL544" s="3"/>
      <c r="AM544" s="3"/>
      <c r="AN544" s="3"/>
      <c r="AP544" s="3"/>
      <c r="AQ544" s="3"/>
      <c r="AT544" s="231"/>
      <c r="AU544" s="60"/>
      <c r="AV544" s="60"/>
      <c r="AW544" s="60"/>
      <c r="AX544" s="60"/>
    </row>
    <row r="545" spans="2:50" ht="19">
      <c r="B545" s="3"/>
      <c r="AL545" s="3"/>
      <c r="AM545" s="3"/>
      <c r="AN545" s="3"/>
      <c r="AP545" s="3"/>
      <c r="AQ545" s="3"/>
      <c r="AT545" s="232"/>
      <c r="AU545" s="60"/>
      <c r="AV545" s="60"/>
      <c r="AW545" s="60"/>
      <c r="AX545" s="60"/>
    </row>
    <row r="546" spans="2:50" ht="19">
      <c r="B546" s="3"/>
      <c r="AL546" s="3"/>
      <c r="AM546" s="3"/>
      <c r="AN546" s="3"/>
      <c r="AP546" s="3"/>
      <c r="AQ546" s="3"/>
      <c r="AT546" s="231"/>
      <c r="AU546" s="60"/>
      <c r="AV546" s="60"/>
      <c r="AW546" s="60"/>
      <c r="AX546" s="60"/>
    </row>
    <row r="547" spans="2:50" ht="19">
      <c r="B547" s="3"/>
      <c r="AL547" s="3"/>
      <c r="AM547" s="3"/>
      <c r="AN547" s="3"/>
      <c r="AP547" s="3"/>
      <c r="AQ547" s="3"/>
      <c r="AT547" s="232"/>
      <c r="AU547" s="60"/>
      <c r="AV547" s="60"/>
      <c r="AW547" s="60"/>
      <c r="AX547" s="60"/>
    </row>
    <row r="548" spans="2:50" ht="19">
      <c r="B548" s="3"/>
      <c r="AL548" s="3"/>
      <c r="AM548" s="3"/>
      <c r="AN548" s="3"/>
      <c r="AP548" s="3"/>
      <c r="AQ548" s="3"/>
      <c r="AT548" s="231"/>
      <c r="AU548" s="60"/>
      <c r="AV548" s="60"/>
      <c r="AW548" s="60"/>
      <c r="AX548" s="60"/>
    </row>
    <row r="549" spans="2:50" ht="19">
      <c r="B549" s="3"/>
      <c r="AL549" s="3"/>
      <c r="AM549" s="3"/>
      <c r="AN549" s="3"/>
      <c r="AP549" s="3"/>
      <c r="AQ549" s="3"/>
      <c r="AT549" s="231"/>
      <c r="AU549" s="60"/>
      <c r="AV549" s="60"/>
      <c r="AW549" s="60"/>
      <c r="AX549" s="60"/>
    </row>
    <row r="550" spans="2:50" ht="19">
      <c r="B550" s="3"/>
      <c r="AL550" s="3"/>
      <c r="AM550" s="3"/>
      <c r="AN550" s="3"/>
      <c r="AP550" s="3"/>
      <c r="AQ550" s="3"/>
      <c r="AT550" s="231"/>
      <c r="AU550" s="60"/>
      <c r="AV550" s="60"/>
      <c r="AW550" s="60"/>
      <c r="AX550" s="60"/>
    </row>
    <row r="551" spans="2:50" ht="19">
      <c r="B551" s="3"/>
      <c r="AL551" s="3"/>
      <c r="AM551" s="3"/>
      <c r="AN551" s="3"/>
      <c r="AP551" s="3"/>
      <c r="AQ551" s="3"/>
      <c r="AT551" s="231"/>
      <c r="AU551" s="60"/>
      <c r="AV551" s="60"/>
      <c r="AW551" s="60"/>
      <c r="AX551" s="60"/>
    </row>
    <row r="552" spans="2:50" ht="19">
      <c r="B552" s="3"/>
      <c r="AL552" s="3"/>
      <c r="AM552" s="3"/>
      <c r="AN552" s="3"/>
      <c r="AP552" s="3"/>
      <c r="AQ552" s="3"/>
      <c r="AT552" s="231"/>
      <c r="AU552" s="60"/>
      <c r="AV552" s="60"/>
      <c r="AW552" s="60"/>
      <c r="AX552" s="60"/>
    </row>
    <row r="553" spans="2:50" ht="19">
      <c r="B553" s="3"/>
      <c r="AL553" s="3"/>
      <c r="AM553" s="3"/>
      <c r="AN553" s="3"/>
      <c r="AP553" s="3"/>
      <c r="AQ553" s="3"/>
      <c r="AT553" s="231"/>
      <c r="AU553" s="60"/>
      <c r="AV553" s="60"/>
      <c r="AW553" s="60"/>
      <c r="AX553" s="60"/>
    </row>
    <row r="554" spans="2:50" ht="19">
      <c r="B554" s="3"/>
      <c r="AL554" s="3"/>
      <c r="AM554" s="3"/>
      <c r="AN554" s="3"/>
      <c r="AP554" s="3"/>
      <c r="AQ554" s="3"/>
      <c r="AT554" s="231"/>
      <c r="AU554" s="60"/>
      <c r="AV554" s="60"/>
      <c r="AW554" s="60"/>
      <c r="AX554" s="60"/>
    </row>
    <row r="555" spans="2:50" ht="19">
      <c r="B555" s="3"/>
      <c r="AL555" s="3"/>
      <c r="AM555" s="3"/>
      <c r="AN555" s="3"/>
      <c r="AP555" s="3"/>
      <c r="AQ555" s="3"/>
      <c r="AT555" s="231"/>
      <c r="AU555" s="60"/>
      <c r="AV555" s="60"/>
      <c r="AW555" s="60"/>
      <c r="AX555" s="60"/>
    </row>
    <row r="556" spans="2:50" ht="19">
      <c r="B556" s="3"/>
      <c r="AL556" s="3"/>
      <c r="AM556" s="3"/>
      <c r="AN556" s="3"/>
      <c r="AP556" s="3"/>
      <c r="AQ556" s="3"/>
      <c r="AT556" s="231"/>
      <c r="AU556" s="60"/>
      <c r="AV556" s="60"/>
      <c r="AW556" s="60"/>
      <c r="AX556" s="60"/>
    </row>
    <row r="557" spans="2:50" ht="19">
      <c r="B557" s="3"/>
      <c r="AL557" s="3"/>
      <c r="AM557" s="3"/>
      <c r="AN557" s="3"/>
      <c r="AP557" s="3"/>
      <c r="AQ557" s="3"/>
      <c r="AT557" s="231"/>
      <c r="AU557" s="62"/>
      <c r="AV557" s="62"/>
      <c r="AW557" s="62"/>
      <c r="AX557" s="62"/>
    </row>
    <row r="558" spans="2:50" ht="19">
      <c r="B558" s="3"/>
      <c r="AL558" s="3"/>
      <c r="AM558" s="3"/>
      <c r="AN558" s="3"/>
      <c r="AP558" s="3"/>
      <c r="AQ558" s="3"/>
      <c r="AT558" s="231"/>
      <c r="AU558" s="62"/>
      <c r="AV558" s="62"/>
      <c r="AW558" s="62"/>
      <c r="AX558" s="62"/>
    </row>
    <row r="559" spans="2:50" ht="19">
      <c r="B559" s="3"/>
      <c r="AL559" s="3"/>
      <c r="AM559" s="3"/>
      <c r="AN559" s="3"/>
      <c r="AP559" s="3"/>
      <c r="AQ559" s="3"/>
      <c r="AT559" s="232"/>
      <c r="AU559" s="60"/>
      <c r="AV559" s="60"/>
      <c r="AW559" s="60"/>
      <c r="AX559" s="60"/>
    </row>
    <row r="560" spans="2:50" ht="19">
      <c r="B560" s="3"/>
      <c r="AL560" s="3"/>
      <c r="AM560" s="3"/>
      <c r="AN560" s="3"/>
      <c r="AP560" s="3"/>
      <c r="AQ560" s="3"/>
      <c r="AT560" s="231"/>
      <c r="AU560" s="60"/>
      <c r="AV560" s="60"/>
      <c r="AW560" s="60"/>
      <c r="AX560" s="60"/>
    </row>
    <row r="561" spans="2:52" ht="19">
      <c r="B561" s="3"/>
      <c r="AL561" s="3"/>
      <c r="AM561" s="3"/>
      <c r="AN561" s="3"/>
      <c r="AP561" s="3"/>
      <c r="AQ561" s="3"/>
      <c r="AT561" s="231"/>
      <c r="AU561" s="60"/>
      <c r="AV561" s="60"/>
      <c r="AW561" s="60"/>
      <c r="AX561" s="60"/>
    </row>
    <row r="562" spans="2:52" ht="19">
      <c r="B562" s="3"/>
      <c r="AL562" s="3"/>
      <c r="AM562" s="3"/>
      <c r="AN562" s="3"/>
      <c r="AP562" s="3"/>
      <c r="AQ562" s="3"/>
      <c r="AT562" s="231"/>
      <c r="AU562" s="60"/>
      <c r="AV562" s="60"/>
      <c r="AW562" s="60"/>
      <c r="AX562" s="60"/>
    </row>
    <row r="563" spans="2:52" ht="19">
      <c r="B563" s="3"/>
      <c r="AL563" s="3"/>
      <c r="AM563" s="3"/>
      <c r="AN563" s="3"/>
      <c r="AP563" s="3"/>
      <c r="AQ563" s="3"/>
      <c r="AT563" s="232"/>
      <c r="AU563" s="60"/>
      <c r="AV563" s="60"/>
      <c r="AW563" s="60"/>
      <c r="AX563" s="60"/>
    </row>
    <row r="564" spans="2:52" ht="19">
      <c r="B564" s="3"/>
      <c r="AL564" s="3"/>
      <c r="AM564" s="3"/>
      <c r="AN564" s="3"/>
      <c r="AP564" s="3"/>
      <c r="AQ564" s="3"/>
      <c r="AT564" s="231"/>
      <c r="AU564" s="60"/>
      <c r="AV564" s="60"/>
      <c r="AW564" s="60"/>
      <c r="AX564" s="60"/>
    </row>
    <row r="565" spans="2:52" ht="19">
      <c r="B565" s="3"/>
      <c r="AL565" s="3"/>
      <c r="AM565" s="3"/>
      <c r="AN565" s="3"/>
      <c r="AP565" s="3"/>
      <c r="AQ565" s="3"/>
      <c r="AT565" s="231"/>
      <c r="AU565" s="60"/>
      <c r="AV565" s="60"/>
      <c r="AW565" s="60"/>
      <c r="AX565" s="60"/>
    </row>
    <row r="566" spans="2:52" ht="19">
      <c r="B566" s="3"/>
      <c r="AL566" s="3"/>
      <c r="AM566" s="3"/>
      <c r="AN566" s="3"/>
      <c r="AP566" s="3"/>
      <c r="AQ566" s="3"/>
      <c r="AT566" s="231"/>
      <c r="AU566" s="60"/>
      <c r="AV566" s="60"/>
      <c r="AW566" s="60"/>
      <c r="AX566" s="60"/>
    </row>
    <row r="567" spans="2:52" ht="19">
      <c r="B567" s="3"/>
      <c r="AL567" s="3"/>
      <c r="AM567" s="3"/>
      <c r="AN567" s="3"/>
      <c r="AP567" s="3"/>
      <c r="AQ567" s="3"/>
      <c r="AT567" s="231"/>
      <c r="AU567" s="60"/>
      <c r="AV567" s="60"/>
      <c r="AW567" s="60"/>
      <c r="AX567" s="60"/>
    </row>
    <row r="568" spans="2:52" ht="19">
      <c r="B568" s="3"/>
      <c r="AL568" s="3"/>
      <c r="AM568" s="3"/>
      <c r="AN568" s="3"/>
      <c r="AP568" s="3"/>
      <c r="AQ568" s="3"/>
      <c r="AT568" s="231"/>
      <c r="AU568" s="60"/>
      <c r="AV568" s="60"/>
      <c r="AW568" s="60"/>
      <c r="AX568" s="60"/>
    </row>
    <row r="569" spans="2:52" ht="19">
      <c r="B569" s="3"/>
      <c r="AL569" s="3"/>
      <c r="AM569" s="3"/>
      <c r="AN569" s="3"/>
      <c r="AP569" s="3"/>
      <c r="AQ569" s="3"/>
      <c r="AT569" s="231"/>
      <c r="AU569" s="60"/>
      <c r="AV569" s="60"/>
      <c r="AW569" s="60"/>
      <c r="AX569" s="60"/>
    </row>
    <row r="570" spans="2:52" ht="19">
      <c r="B570" s="3"/>
      <c r="AL570" s="3"/>
      <c r="AM570" s="3"/>
      <c r="AN570" s="3"/>
      <c r="AP570" s="3"/>
      <c r="AQ570" s="3"/>
      <c r="AT570" s="231"/>
      <c r="AU570" s="60"/>
      <c r="AV570" s="60"/>
      <c r="AW570" s="60"/>
      <c r="AX570" s="60"/>
    </row>
    <row r="571" spans="2:52">
      <c r="B571" s="3"/>
      <c r="AL571" s="3"/>
      <c r="AM571" s="3"/>
      <c r="AN571" s="3"/>
      <c r="AP571" s="3"/>
      <c r="AQ571" s="3"/>
      <c r="AY571" s="550" t="s">
        <v>83</v>
      </c>
      <c r="AZ571" s="550"/>
    </row>
    <row r="572" spans="2:52">
      <c r="B572" s="3"/>
      <c r="AL572" s="3"/>
      <c r="AM572" s="3"/>
      <c r="AN572" s="3"/>
      <c r="AP572" s="3"/>
      <c r="AQ572" s="3"/>
      <c r="AY572" s="550"/>
      <c r="AZ572" s="550"/>
    </row>
  </sheetData>
  <autoFilter ref="A3:AT349" xr:uid="{00000000-0009-0000-0000-00001D000000}"/>
  <mergeCells count="19">
    <mergeCell ref="C346:D346"/>
    <mergeCell ref="C347:D347"/>
    <mergeCell ref="C348:D348"/>
    <mergeCell ref="C349:D349"/>
    <mergeCell ref="AY571:AZ572"/>
    <mergeCell ref="C345:D345"/>
    <mergeCell ref="AP2:AR2"/>
    <mergeCell ref="AT2:AW2"/>
    <mergeCell ref="AK3:AK4"/>
    <mergeCell ref="AR3:AR4"/>
    <mergeCell ref="C338:E339"/>
    <mergeCell ref="AK338:AK339"/>
    <mergeCell ref="AL338:AL339"/>
    <mergeCell ref="AM338:AM339"/>
    <mergeCell ref="C340:D340"/>
    <mergeCell ref="C341:D341"/>
    <mergeCell ref="C342:D342"/>
    <mergeCell ref="C343:D343"/>
    <mergeCell ref="C344:D344"/>
  </mergeCells>
  <phoneticPr fontId="3"/>
  <conditionalFormatting sqref="E3:E15 E19 E32 E47 E62 E75 E88 E101 E114 E127 E140 E153 E166 E179 E192 E205 E218 E231 E244 E257 E283">
    <cfRule type="cellIs" dxfId="205" priority="85" operator="greaterThan">
      <formula>0</formula>
    </cfRule>
  </conditionalFormatting>
  <conditionalFormatting sqref="E5:E337">
    <cfRule type="expression" dxfId="204" priority="1">
      <formula>AND(OR(C5="素材納入計画",C5="素材在庫"),NOT(E5=0))</formula>
    </cfRule>
  </conditionalFormatting>
  <conditionalFormatting sqref="E28">
    <cfRule type="cellIs" dxfId="203" priority="42" operator="greaterThan">
      <formula>0</formula>
    </cfRule>
  </conditionalFormatting>
  <conditionalFormatting sqref="E43">
    <cfRule type="cellIs" dxfId="202" priority="41" operator="greaterThan">
      <formula>0</formula>
    </cfRule>
  </conditionalFormatting>
  <conditionalFormatting sqref="E58">
    <cfRule type="cellIs" dxfId="201" priority="40" operator="greaterThan">
      <formula>0</formula>
    </cfRule>
  </conditionalFormatting>
  <conditionalFormatting sqref="E71">
    <cfRule type="cellIs" dxfId="200" priority="39" operator="greaterThan">
      <formula>0</formula>
    </cfRule>
  </conditionalFormatting>
  <conditionalFormatting sqref="E84">
    <cfRule type="cellIs" dxfId="199" priority="38" operator="greaterThan">
      <formula>0</formula>
    </cfRule>
  </conditionalFormatting>
  <conditionalFormatting sqref="E97">
    <cfRule type="cellIs" dxfId="198" priority="37" operator="greaterThan">
      <formula>0</formula>
    </cfRule>
  </conditionalFormatting>
  <conditionalFormatting sqref="E110">
    <cfRule type="cellIs" dxfId="197" priority="36" operator="greaterThan">
      <formula>0</formula>
    </cfRule>
  </conditionalFormatting>
  <conditionalFormatting sqref="E123">
    <cfRule type="cellIs" dxfId="196" priority="35" operator="greaterThan">
      <formula>0</formula>
    </cfRule>
  </conditionalFormatting>
  <conditionalFormatting sqref="E136">
    <cfRule type="cellIs" dxfId="195" priority="34" operator="greaterThan">
      <formula>0</formula>
    </cfRule>
  </conditionalFormatting>
  <conditionalFormatting sqref="E149">
    <cfRule type="cellIs" dxfId="194" priority="33" operator="greaterThan">
      <formula>0</formula>
    </cfRule>
  </conditionalFormatting>
  <conditionalFormatting sqref="E162">
    <cfRule type="cellIs" dxfId="193" priority="32" operator="greaterThan">
      <formula>0</formula>
    </cfRule>
  </conditionalFormatting>
  <conditionalFormatting sqref="E175">
    <cfRule type="cellIs" dxfId="192" priority="31" operator="greaterThan">
      <formula>0</formula>
    </cfRule>
  </conditionalFormatting>
  <conditionalFormatting sqref="E188">
    <cfRule type="cellIs" dxfId="191" priority="30" operator="greaterThan">
      <formula>0</formula>
    </cfRule>
  </conditionalFormatting>
  <conditionalFormatting sqref="E201">
    <cfRule type="cellIs" dxfId="190" priority="29" operator="greaterThan">
      <formula>0</formula>
    </cfRule>
  </conditionalFormatting>
  <conditionalFormatting sqref="E214">
    <cfRule type="cellIs" dxfId="189" priority="28" operator="greaterThan">
      <formula>0</formula>
    </cfRule>
  </conditionalFormatting>
  <conditionalFormatting sqref="E227">
    <cfRule type="cellIs" dxfId="188" priority="27" operator="greaterThan">
      <formula>0</formula>
    </cfRule>
  </conditionalFormatting>
  <conditionalFormatting sqref="E240">
    <cfRule type="cellIs" dxfId="187" priority="26" operator="greaterThan">
      <formula>0</formula>
    </cfRule>
  </conditionalFormatting>
  <conditionalFormatting sqref="E253">
    <cfRule type="cellIs" dxfId="186" priority="25" operator="greaterThan">
      <formula>0</formula>
    </cfRule>
  </conditionalFormatting>
  <conditionalFormatting sqref="E266">
    <cfRule type="cellIs" dxfId="185" priority="24" operator="greaterThan">
      <formula>0</formula>
    </cfRule>
  </conditionalFormatting>
  <conditionalFormatting sqref="E270">
    <cfRule type="cellIs" dxfId="184" priority="14" operator="greaterThan">
      <formula>0</formula>
    </cfRule>
  </conditionalFormatting>
  <conditionalFormatting sqref="E279">
    <cfRule type="cellIs" dxfId="183" priority="23" operator="greaterThan">
      <formula>0</formula>
    </cfRule>
  </conditionalFormatting>
  <conditionalFormatting sqref="E292">
    <cfRule type="cellIs" dxfId="182" priority="21" operator="greaterThan">
      <formula>0</formula>
    </cfRule>
  </conditionalFormatting>
  <conditionalFormatting sqref="E296">
    <cfRule type="cellIs" dxfId="181" priority="11" operator="greaterThan">
      <formula>0</formula>
    </cfRule>
  </conditionalFormatting>
  <conditionalFormatting sqref="E305">
    <cfRule type="cellIs" dxfId="180" priority="20" operator="greaterThan">
      <formula>0</formula>
    </cfRule>
  </conditionalFormatting>
  <conditionalFormatting sqref="E308:E311">
    <cfRule type="cellIs" dxfId="179" priority="8" operator="greaterThan">
      <formula>0</formula>
    </cfRule>
  </conditionalFormatting>
  <conditionalFormatting sqref="E321">
    <cfRule type="cellIs" dxfId="178" priority="18" operator="greaterThan">
      <formula>0</formula>
    </cfRule>
  </conditionalFormatting>
  <conditionalFormatting sqref="E324:E325">
    <cfRule type="cellIs" dxfId="177" priority="6" operator="greaterThan">
      <formula>0</formula>
    </cfRule>
  </conditionalFormatting>
  <conditionalFormatting sqref="E334">
    <cfRule type="cellIs" dxfId="176" priority="17" operator="greaterThan">
      <formula>0</formula>
    </cfRule>
  </conditionalFormatting>
  <conditionalFormatting sqref="F5:AJ14 F16:AJ27 F35:AJ42 F44:AJ57 F59:AJ70 F72:AJ83 F85:AJ96 F98:AJ109 F111:AJ122 F124:AJ135 F137:AJ148 F150:AJ161 F163:AJ174 F176:AJ187 F189:AJ200 F202:AJ213 F215:AJ226 F228:AJ239 F241:AJ252">
    <cfRule type="cellIs" dxfId="175" priority="95" stopIfTrue="1" operator="equal">
      <formula>0</formula>
    </cfRule>
  </conditionalFormatting>
  <conditionalFormatting sqref="F15:AJ15 F28:AJ28 F43:AJ43 F58:AJ58 F71:AJ71 F84:AJ84 F97:AJ97 F110:AJ110 F123:AJ123 F136:AJ136 F149:AJ149 F162:AJ162 F175:AJ175 F188:AJ188 F201:AJ201 F214:AJ214 F227:AJ227 F240:AJ240 F253:AJ253 F266:AJ266 F292:AJ292">
    <cfRule type="cellIs" dxfId="174" priority="96" stopIfTrue="1" operator="between">
      <formula>0</formula>
      <formula>0</formula>
    </cfRule>
  </conditionalFormatting>
  <conditionalFormatting sqref="F29:AJ32">
    <cfRule type="cellIs" dxfId="173" priority="84" stopIfTrue="1" operator="equal">
      <formula>0</formula>
    </cfRule>
  </conditionalFormatting>
  <conditionalFormatting sqref="F254:AJ265">
    <cfRule type="cellIs" dxfId="172" priority="71" stopIfTrue="1" operator="equal">
      <formula>0</formula>
    </cfRule>
  </conditionalFormatting>
  <conditionalFormatting sqref="F267:AJ278">
    <cfRule type="cellIs" dxfId="171" priority="52" stopIfTrue="1" operator="equal">
      <formula>0</formula>
    </cfRule>
  </conditionalFormatting>
  <conditionalFormatting sqref="F279:AJ279">
    <cfRule type="cellIs" dxfId="170" priority="58" stopIfTrue="1" operator="between">
      <formula>0</formula>
      <formula>0</formula>
    </cfRule>
  </conditionalFormatting>
  <conditionalFormatting sqref="F280:AJ291">
    <cfRule type="cellIs" dxfId="169" priority="57" stopIfTrue="1" operator="equal">
      <formula>0</formula>
    </cfRule>
  </conditionalFormatting>
  <conditionalFormatting sqref="F293:AJ304">
    <cfRule type="cellIs" dxfId="168" priority="3" stopIfTrue="1" operator="equal">
      <formula>0</formula>
    </cfRule>
  </conditionalFormatting>
  <conditionalFormatting sqref="F305:AJ305">
    <cfRule type="cellIs" dxfId="167" priority="77" stopIfTrue="1" operator="between">
      <formula>0</formula>
      <formula>0</formula>
    </cfRule>
  </conditionalFormatting>
  <conditionalFormatting sqref="F306:AJ320">
    <cfRule type="cellIs" dxfId="166" priority="76" stopIfTrue="1" operator="equal">
      <formula>0</formula>
    </cfRule>
  </conditionalFormatting>
  <conditionalFormatting sqref="F321:AJ321">
    <cfRule type="cellIs" dxfId="165" priority="93" stopIfTrue="1" operator="between">
      <formula>0</formula>
      <formula>0</formula>
    </cfRule>
  </conditionalFormatting>
  <conditionalFormatting sqref="F322:AJ333">
    <cfRule type="cellIs" dxfId="164" priority="2" stopIfTrue="1" operator="equal">
      <formula>0</formula>
    </cfRule>
  </conditionalFormatting>
  <conditionalFormatting sqref="F334:AJ334">
    <cfRule type="cellIs" dxfId="163" priority="68" stopIfTrue="1" operator="between">
      <formula>0</formula>
      <formula>0</formula>
    </cfRule>
  </conditionalFormatting>
  <conditionalFormatting sqref="F335:AJ336">
    <cfRule type="cellIs" dxfId="162" priority="67" stopIfTrue="1" operator="equal">
      <formula>0</formula>
    </cfRule>
  </conditionalFormatting>
  <conditionalFormatting sqref="F348:AJ348">
    <cfRule type="cellIs" dxfId="161" priority="4" stopIfTrue="1" operator="equal">
      <formula>0</formula>
    </cfRule>
  </conditionalFormatting>
  <conditionalFormatting sqref="AK5:AK295">
    <cfRule type="cellIs" dxfId="160" priority="44" stopIfTrue="1" operator="lessThan">
      <formula>0</formula>
    </cfRule>
  </conditionalFormatting>
  <conditionalFormatting sqref="AK297:AK323">
    <cfRule type="cellIs" dxfId="159" priority="75" stopIfTrue="1" operator="lessThan">
      <formula>0</formula>
    </cfRule>
  </conditionalFormatting>
  <conditionalFormatting sqref="AR5:AR338">
    <cfRule type="cellIs" dxfId="158" priority="59" stopIfTrue="1" operator="lessThan">
      <formula>0</formula>
    </cfRule>
  </conditionalFormatting>
  <printOptions horizontalCentered="1"/>
  <pageMargins left="0" right="0" top="0" bottom="0" header="0" footer="0"/>
  <pageSetup paperSize="8" scale="42" orientation="portrait" cellComments="asDisplayed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1B28-9855-4F82-8ACC-1F7188ED974C}">
  <sheetPr filterMode="1">
    <tabColor rgb="FFFF0000"/>
    <pageSetUpPr fitToPage="1"/>
  </sheetPr>
  <dimension ref="A1:AN564"/>
  <sheetViews>
    <sheetView showGridLines="0" tabSelected="1" view="pageBreakPreview" topLeftCell="A47" zoomScale="80" zoomScaleNormal="75" zoomScaleSheetLayoutView="80" workbookViewId="0">
      <pane xSplit="35475" ySplit="16680"/>
      <selection activeCell="H231" sqref="H231"/>
      <selection pane="topRight" activeCell="A291" sqref="A291"/>
      <selection pane="bottomLeft" activeCell="AM1" sqref="AM1"/>
      <selection pane="bottomRight" activeCell="AB231" sqref="AB231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16384" width="9" style="3"/>
  </cols>
  <sheetData>
    <row r="1" spans="1:40" ht="24" customHeight="1">
      <c r="A1" s="1">
        <v>1</v>
      </c>
      <c r="B1" s="2"/>
      <c r="C1" s="1"/>
      <c r="D1" s="528" t="s">
        <v>166</v>
      </c>
      <c r="E1" s="530"/>
      <c r="F1" s="1"/>
      <c r="G1" s="1"/>
      <c r="N1" s="118">
        <v>2026</v>
      </c>
      <c r="O1" s="119"/>
      <c r="P1" s="91" t="s">
        <v>0</v>
      </c>
      <c r="Q1" s="91">
        <v>4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44" t="s">
        <v>2</v>
      </c>
      <c r="AB1" s="92">
        <v>21</v>
      </c>
      <c r="AC1" s="1"/>
      <c r="AD1" s="1"/>
      <c r="AE1" s="1"/>
      <c r="AF1" s="1"/>
      <c r="AG1" s="1"/>
      <c r="AH1" s="1"/>
      <c r="AI1" s="1"/>
      <c r="AJ1" s="1"/>
      <c r="AK1" s="1"/>
    </row>
    <row r="2" spans="1:40" ht="24" customHeight="1">
      <c r="A2" s="1">
        <v>1</v>
      </c>
      <c r="B2" s="4"/>
      <c r="C2" s="1"/>
      <c r="D2" s="529" t="s">
        <v>168</v>
      </c>
      <c r="E2" s="531">
        <v>1</v>
      </c>
      <c r="F2" s="418"/>
      <c r="G2" s="70"/>
      <c r="H2" s="418"/>
      <c r="I2" s="418"/>
      <c r="J2" s="419"/>
      <c r="K2" s="418"/>
      <c r="L2" s="418"/>
      <c r="M2" s="418"/>
      <c r="N2" s="418"/>
      <c r="O2" s="419"/>
      <c r="P2" s="419"/>
      <c r="Q2" s="419"/>
      <c r="R2" s="419"/>
      <c r="S2" s="418"/>
      <c r="T2" s="418"/>
      <c r="U2" s="419"/>
      <c r="V2" s="419"/>
      <c r="W2" s="419"/>
      <c r="X2" s="418"/>
      <c r="Y2" s="419"/>
      <c r="Z2" s="419"/>
      <c r="AA2" s="418"/>
      <c r="AB2" s="418"/>
      <c r="AC2" s="420"/>
      <c r="AD2" s="70"/>
      <c r="AE2" s="70"/>
      <c r="AF2" s="70"/>
      <c r="AG2" s="418"/>
      <c r="AH2" s="139"/>
      <c r="AI2" s="157"/>
      <c r="AJ2" s="139"/>
      <c r="AK2" s="1"/>
      <c r="AL2" s="28"/>
      <c r="AM2" s="28" t="s">
        <v>3</v>
      </c>
      <c r="AN2" s="3"/>
    </row>
    <row r="3" spans="1:40" ht="16.149999999999999" customHeight="1">
      <c r="A3" s="1">
        <v>1</v>
      </c>
      <c r="B3" s="5" t="s">
        <v>4</v>
      </c>
      <c r="C3" s="532" t="s">
        <v>5</v>
      </c>
      <c r="D3" s="532" t="s">
        <v>121</v>
      </c>
      <c r="E3" s="138" t="s">
        <v>6</v>
      </c>
      <c r="F3" s="6">
        <v>46113</v>
      </c>
      <c r="G3" s="6">
        <v>46114</v>
      </c>
      <c r="H3" s="6">
        <v>46115</v>
      </c>
      <c r="I3" s="6">
        <v>46116</v>
      </c>
      <c r="J3" s="6">
        <v>46117</v>
      </c>
      <c r="K3" s="6">
        <v>46118</v>
      </c>
      <c r="L3" s="6">
        <v>46119</v>
      </c>
      <c r="M3" s="6">
        <v>46120</v>
      </c>
      <c r="N3" s="6">
        <v>46121</v>
      </c>
      <c r="O3" s="6">
        <v>46122</v>
      </c>
      <c r="P3" s="6">
        <v>46123</v>
      </c>
      <c r="Q3" s="6">
        <v>46124</v>
      </c>
      <c r="R3" s="6">
        <v>46125</v>
      </c>
      <c r="S3" s="6">
        <v>46126</v>
      </c>
      <c r="T3" s="6">
        <v>46127</v>
      </c>
      <c r="U3" s="6">
        <v>46128</v>
      </c>
      <c r="V3" s="6">
        <v>46129</v>
      </c>
      <c r="W3" s="6">
        <v>46130</v>
      </c>
      <c r="X3" s="6">
        <v>46131</v>
      </c>
      <c r="Y3" s="6">
        <v>46132</v>
      </c>
      <c r="Z3" s="6">
        <v>46133</v>
      </c>
      <c r="AA3" s="6">
        <v>46134</v>
      </c>
      <c r="AB3" s="6">
        <v>46135</v>
      </c>
      <c r="AC3" s="6">
        <v>46136</v>
      </c>
      <c r="AD3" s="6">
        <v>46137</v>
      </c>
      <c r="AE3" s="6">
        <v>46138</v>
      </c>
      <c r="AF3" s="6">
        <v>46139</v>
      </c>
      <c r="AG3" s="6">
        <v>46140</v>
      </c>
      <c r="AH3" s="208">
        <v>46141</v>
      </c>
      <c r="AI3" s="208">
        <v>46142</v>
      </c>
      <c r="AJ3" s="253">
        <v>46143</v>
      </c>
      <c r="AK3" s="536" t="s">
        <v>7</v>
      </c>
      <c r="AL3" s="71" t="s">
        <v>8</v>
      </c>
      <c r="AM3" s="71" t="s">
        <v>9</v>
      </c>
      <c r="AN3" s="64" t="s">
        <v>64</v>
      </c>
    </row>
    <row r="4" spans="1:40" ht="14.25" customHeight="1">
      <c r="A4" s="1">
        <v>1</v>
      </c>
      <c r="B4" s="72"/>
      <c r="C4" s="34"/>
      <c r="D4" s="34" t="s">
        <v>10</v>
      </c>
      <c r="E4" s="532" t="s">
        <v>11</v>
      </c>
      <c r="F4" s="27">
        <v>46113</v>
      </c>
      <c r="G4" s="27">
        <v>46114</v>
      </c>
      <c r="H4" s="27">
        <v>46115</v>
      </c>
      <c r="I4" s="27">
        <v>46116</v>
      </c>
      <c r="J4" s="27">
        <v>46117</v>
      </c>
      <c r="K4" s="27">
        <v>46118</v>
      </c>
      <c r="L4" s="27">
        <v>46119</v>
      </c>
      <c r="M4" s="27">
        <v>46120</v>
      </c>
      <c r="N4" s="27">
        <v>46121</v>
      </c>
      <c r="O4" s="27">
        <v>46122</v>
      </c>
      <c r="P4" s="27">
        <v>46123</v>
      </c>
      <c r="Q4" s="27">
        <v>46124</v>
      </c>
      <c r="R4" s="27">
        <v>46125</v>
      </c>
      <c r="S4" s="27">
        <v>46126</v>
      </c>
      <c r="T4" s="27">
        <v>46127</v>
      </c>
      <c r="U4" s="27">
        <v>46128</v>
      </c>
      <c r="V4" s="27">
        <v>46129</v>
      </c>
      <c r="W4" s="27">
        <v>46130</v>
      </c>
      <c r="X4" s="27">
        <v>46131</v>
      </c>
      <c r="Y4" s="27">
        <v>46132</v>
      </c>
      <c r="Z4" s="27">
        <v>46133</v>
      </c>
      <c r="AA4" s="27">
        <v>46134</v>
      </c>
      <c r="AB4" s="27">
        <v>46135</v>
      </c>
      <c r="AC4" s="27">
        <v>46136</v>
      </c>
      <c r="AD4" s="27">
        <v>46137</v>
      </c>
      <c r="AE4" s="27">
        <v>46138</v>
      </c>
      <c r="AF4" s="27">
        <v>46139</v>
      </c>
      <c r="AG4" s="27">
        <v>46140</v>
      </c>
      <c r="AH4" s="209">
        <v>46141</v>
      </c>
      <c r="AI4" s="209">
        <v>46142</v>
      </c>
      <c r="AJ4" s="254">
        <v>46143</v>
      </c>
      <c r="AK4" s="537"/>
      <c r="AL4" s="73">
        <v>5</v>
      </c>
      <c r="AM4" s="8">
        <v>6</v>
      </c>
      <c r="AN4" s="64" t="s">
        <v>63</v>
      </c>
    </row>
    <row r="5" spans="1:40" s="12" customFormat="1" ht="19.5" hidden="1" customHeight="1">
      <c r="A5" s="9"/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255"/>
      <c r="L5" s="255"/>
      <c r="M5" s="255"/>
      <c r="N5" s="172"/>
      <c r="O5" s="172"/>
      <c r="P5" s="255"/>
      <c r="Q5" s="255"/>
      <c r="R5" s="255"/>
      <c r="S5" s="255"/>
      <c r="T5" s="255"/>
      <c r="U5" s="172"/>
      <c r="V5" s="172"/>
      <c r="W5" s="255"/>
      <c r="X5" s="255"/>
      <c r="Y5" s="255"/>
      <c r="Z5" s="255"/>
      <c r="AA5" s="255"/>
      <c r="AB5" s="172"/>
      <c r="AC5" s="172"/>
      <c r="AD5" s="255"/>
      <c r="AE5" s="255"/>
      <c r="AF5" s="255"/>
      <c r="AG5" s="255"/>
      <c r="AH5" s="255"/>
      <c r="AI5" s="255"/>
      <c r="AJ5" s="404"/>
      <c r="AK5" s="95">
        <v>0</v>
      </c>
      <c r="AL5" s="96" t="e">
        <v>#REF!</v>
      </c>
      <c r="AM5" s="96" t="e">
        <v>#REF!</v>
      </c>
      <c r="AN5" s="252"/>
    </row>
    <row r="6" spans="1:40" s="12" customFormat="1" ht="19.5" hidden="1" customHeight="1">
      <c r="A6" s="9"/>
      <c r="B6" s="13" t="s">
        <v>30</v>
      </c>
      <c r="C6" s="145" t="s">
        <v>125</v>
      </c>
      <c r="D6" s="145"/>
      <c r="E6" s="35"/>
      <c r="F6" s="256">
        <v>0</v>
      </c>
      <c r="G6" s="256">
        <v>0</v>
      </c>
      <c r="H6" s="256">
        <v>0</v>
      </c>
      <c r="I6" s="256">
        <v>0</v>
      </c>
      <c r="J6" s="256">
        <v>0</v>
      </c>
      <c r="K6" s="256">
        <v>0</v>
      </c>
      <c r="L6" s="256">
        <v>0</v>
      </c>
      <c r="M6" s="256">
        <v>0</v>
      </c>
      <c r="N6" s="173">
        <v>0</v>
      </c>
      <c r="O6" s="173">
        <v>0</v>
      </c>
      <c r="P6" s="256">
        <v>0</v>
      </c>
      <c r="Q6" s="256">
        <v>0</v>
      </c>
      <c r="R6" s="256">
        <v>0</v>
      </c>
      <c r="S6" s="256">
        <v>0</v>
      </c>
      <c r="T6" s="256">
        <v>0</v>
      </c>
      <c r="U6" s="173">
        <v>0</v>
      </c>
      <c r="V6" s="173">
        <v>0</v>
      </c>
      <c r="W6" s="256">
        <v>0</v>
      </c>
      <c r="X6" s="256">
        <v>0</v>
      </c>
      <c r="Y6" s="256">
        <v>0</v>
      </c>
      <c r="Z6" s="256">
        <v>0</v>
      </c>
      <c r="AA6" s="256">
        <v>0</v>
      </c>
      <c r="AB6" s="173">
        <v>0</v>
      </c>
      <c r="AC6" s="173">
        <v>0</v>
      </c>
      <c r="AD6" s="256">
        <v>0</v>
      </c>
      <c r="AE6" s="256">
        <v>0</v>
      </c>
      <c r="AF6" s="256">
        <v>0</v>
      </c>
      <c r="AG6" s="256">
        <v>0</v>
      </c>
      <c r="AH6" s="256">
        <v>0</v>
      </c>
      <c r="AI6" s="256">
        <v>0</v>
      </c>
      <c r="AJ6" s="405">
        <v>0</v>
      </c>
      <c r="AK6" s="169">
        <v>0</v>
      </c>
      <c r="AL6" s="126"/>
      <c r="AM6" s="126"/>
    </row>
    <row r="7" spans="1:40" s="12" customFormat="1" ht="18.75" hidden="1" customHeight="1">
      <c r="A7" s="9"/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255"/>
      <c r="L7" s="255"/>
      <c r="M7" s="255"/>
      <c r="N7" s="174"/>
      <c r="O7" s="174"/>
      <c r="P7" s="255"/>
      <c r="Q7" s="255"/>
      <c r="R7" s="255"/>
      <c r="S7" s="255"/>
      <c r="T7" s="255"/>
      <c r="U7" s="174"/>
      <c r="V7" s="174"/>
      <c r="W7" s="255"/>
      <c r="X7" s="255"/>
      <c r="Y7" s="255"/>
      <c r="Z7" s="255"/>
      <c r="AA7" s="255"/>
      <c r="AB7" s="174"/>
      <c r="AC7" s="174"/>
      <c r="AD7" s="255"/>
      <c r="AE7" s="255"/>
      <c r="AF7" s="255"/>
      <c r="AG7" s="255"/>
      <c r="AH7" s="255"/>
      <c r="AI7" s="255"/>
      <c r="AJ7" s="404"/>
      <c r="AK7" s="117">
        <v>0</v>
      </c>
      <c r="AL7" s="82"/>
      <c r="AM7" s="82"/>
      <c r="AN7" s="210"/>
    </row>
    <row r="8" spans="1:40" s="12" customFormat="1" ht="18.75" hidden="1" customHeight="1">
      <c r="A8" s="9"/>
      <c r="B8" s="15"/>
      <c r="C8" s="146" t="s">
        <v>15</v>
      </c>
      <c r="D8" s="147">
        <v>0.08</v>
      </c>
      <c r="E8" s="80"/>
      <c r="F8" s="257">
        <v>0</v>
      </c>
      <c r="G8" s="257">
        <v>0</v>
      </c>
      <c r="H8" s="257">
        <v>0</v>
      </c>
      <c r="I8" s="257">
        <v>0</v>
      </c>
      <c r="J8" s="257">
        <v>0</v>
      </c>
      <c r="K8" s="257">
        <v>0</v>
      </c>
      <c r="L8" s="257">
        <v>0</v>
      </c>
      <c r="M8" s="257">
        <v>0</v>
      </c>
      <c r="N8" s="175">
        <v>0</v>
      </c>
      <c r="O8" s="175">
        <v>0</v>
      </c>
      <c r="P8" s="257">
        <v>0</v>
      </c>
      <c r="Q8" s="257">
        <v>0</v>
      </c>
      <c r="R8" s="257">
        <v>0</v>
      </c>
      <c r="S8" s="257">
        <v>0</v>
      </c>
      <c r="T8" s="257">
        <v>0</v>
      </c>
      <c r="U8" s="175">
        <v>0</v>
      </c>
      <c r="V8" s="175">
        <v>0</v>
      </c>
      <c r="W8" s="257">
        <v>0</v>
      </c>
      <c r="X8" s="257">
        <v>0</v>
      </c>
      <c r="Y8" s="257">
        <v>0</v>
      </c>
      <c r="Z8" s="257">
        <v>0</v>
      </c>
      <c r="AA8" s="257">
        <v>0</v>
      </c>
      <c r="AB8" s="175">
        <v>0</v>
      </c>
      <c r="AC8" s="175">
        <v>0</v>
      </c>
      <c r="AD8" s="257">
        <v>0</v>
      </c>
      <c r="AE8" s="257">
        <v>0</v>
      </c>
      <c r="AF8" s="257">
        <v>0</v>
      </c>
      <c r="AG8" s="257">
        <v>0</v>
      </c>
      <c r="AH8" s="257">
        <v>0</v>
      </c>
      <c r="AI8" s="257">
        <v>0</v>
      </c>
      <c r="AJ8" s="406">
        <v>0</v>
      </c>
      <c r="AK8" s="128">
        <v>0</v>
      </c>
      <c r="AL8" s="126"/>
      <c r="AM8" s="126"/>
    </row>
    <row r="9" spans="1:40" s="12" customFormat="1" ht="18.75" hidden="1" customHeight="1">
      <c r="A9" s="9"/>
      <c r="B9" s="15"/>
      <c r="C9" s="148" t="s">
        <v>16</v>
      </c>
      <c r="D9" s="149"/>
      <c r="E9" s="66"/>
      <c r="F9" s="255">
        <v>0</v>
      </c>
      <c r="G9" s="255">
        <v>0</v>
      </c>
      <c r="H9" s="255">
        <v>0</v>
      </c>
      <c r="I9" s="255">
        <v>0</v>
      </c>
      <c r="J9" s="255">
        <v>0</v>
      </c>
      <c r="K9" s="255">
        <v>0</v>
      </c>
      <c r="L9" s="255">
        <v>0</v>
      </c>
      <c r="M9" s="255">
        <v>0</v>
      </c>
      <c r="N9" s="176">
        <v>0</v>
      </c>
      <c r="O9" s="176">
        <v>0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176">
        <v>0</v>
      </c>
      <c r="V9" s="176">
        <v>0</v>
      </c>
      <c r="W9" s="255">
        <v>0</v>
      </c>
      <c r="X9" s="255">
        <v>0</v>
      </c>
      <c r="Y9" s="255">
        <v>0</v>
      </c>
      <c r="Z9" s="255">
        <v>0</v>
      </c>
      <c r="AA9" s="255">
        <v>0</v>
      </c>
      <c r="AB9" s="176">
        <v>0</v>
      </c>
      <c r="AC9" s="176">
        <v>0</v>
      </c>
      <c r="AD9" s="255">
        <v>0</v>
      </c>
      <c r="AE9" s="255">
        <v>0</v>
      </c>
      <c r="AF9" s="255">
        <v>0</v>
      </c>
      <c r="AG9" s="255">
        <v>0</v>
      </c>
      <c r="AH9" s="255">
        <v>0</v>
      </c>
      <c r="AI9" s="255">
        <v>0</v>
      </c>
      <c r="AJ9" s="404">
        <v>0</v>
      </c>
      <c r="AK9" s="129">
        <v>0</v>
      </c>
      <c r="AL9" s="126"/>
      <c r="AM9" s="126"/>
    </row>
    <row r="10" spans="1:40" s="12" customFormat="1" ht="18.75" hidden="1" customHeight="1">
      <c r="A10" s="9"/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255"/>
      <c r="L10" s="255"/>
      <c r="M10" s="255"/>
      <c r="N10" s="176"/>
      <c r="O10" s="176"/>
      <c r="P10" s="255"/>
      <c r="Q10" s="255"/>
      <c r="R10" s="255"/>
      <c r="S10" s="255"/>
      <c r="T10" s="255"/>
      <c r="U10" s="176"/>
      <c r="V10" s="176"/>
      <c r="W10" s="255"/>
      <c r="X10" s="255"/>
      <c r="Y10" s="255"/>
      <c r="Z10" s="255"/>
      <c r="AA10" s="255"/>
      <c r="AB10" s="176"/>
      <c r="AC10" s="176"/>
      <c r="AD10" s="255"/>
      <c r="AE10" s="255"/>
      <c r="AF10" s="255"/>
      <c r="AG10" s="255"/>
      <c r="AH10" s="255"/>
      <c r="AI10" s="255"/>
      <c r="AJ10" s="404"/>
      <c r="AK10" s="129">
        <v>0</v>
      </c>
      <c r="AL10" s="126"/>
      <c r="AM10" s="126"/>
    </row>
    <row r="11" spans="1:40" s="12" customFormat="1" ht="18.75" hidden="1" customHeight="1">
      <c r="A11" s="9"/>
      <c r="B11" s="15"/>
      <c r="C11" s="150" t="s">
        <v>18</v>
      </c>
      <c r="D11" s="151">
        <v>0.5</v>
      </c>
      <c r="E11" s="81"/>
      <c r="F11" s="258">
        <v>0</v>
      </c>
      <c r="G11" s="258">
        <v>0</v>
      </c>
      <c r="H11" s="258">
        <v>0</v>
      </c>
      <c r="I11" s="258">
        <v>0</v>
      </c>
      <c r="J11" s="258">
        <v>0</v>
      </c>
      <c r="K11" s="258">
        <v>0</v>
      </c>
      <c r="L11" s="258">
        <v>0</v>
      </c>
      <c r="M11" s="258">
        <v>0</v>
      </c>
      <c r="N11" s="177">
        <v>0</v>
      </c>
      <c r="O11" s="177">
        <v>0</v>
      </c>
      <c r="P11" s="258">
        <v>0</v>
      </c>
      <c r="Q11" s="258">
        <v>0</v>
      </c>
      <c r="R11" s="258">
        <v>0</v>
      </c>
      <c r="S11" s="258">
        <v>0</v>
      </c>
      <c r="T11" s="258">
        <v>0</v>
      </c>
      <c r="U11" s="177">
        <v>0</v>
      </c>
      <c r="V11" s="177">
        <v>0</v>
      </c>
      <c r="W11" s="258">
        <v>0</v>
      </c>
      <c r="X11" s="258">
        <v>0</v>
      </c>
      <c r="Y11" s="258">
        <v>0</v>
      </c>
      <c r="Z11" s="258">
        <v>0</v>
      </c>
      <c r="AA11" s="258">
        <v>0</v>
      </c>
      <c r="AB11" s="177">
        <v>0</v>
      </c>
      <c r="AC11" s="177">
        <v>0</v>
      </c>
      <c r="AD11" s="258">
        <v>0</v>
      </c>
      <c r="AE11" s="258">
        <v>0</v>
      </c>
      <c r="AF11" s="258">
        <v>0</v>
      </c>
      <c r="AG11" s="258">
        <v>0</v>
      </c>
      <c r="AH11" s="258">
        <v>0</v>
      </c>
      <c r="AI11" s="258">
        <v>0</v>
      </c>
      <c r="AJ11" s="407">
        <v>0</v>
      </c>
      <c r="AK11" s="130">
        <v>0</v>
      </c>
      <c r="AL11" s="126"/>
      <c r="AM11" s="126"/>
    </row>
    <row r="12" spans="1:40" s="12" customFormat="1" ht="18.75" hidden="1" customHeight="1">
      <c r="A12" s="9"/>
      <c r="B12" s="10"/>
      <c r="C12" s="135" t="s">
        <v>19</v>
      </c>
      <c r="D12" s="136">
        <v>0.92</v>
      </c>
      <c r="E12" s="90"/>
      <c r="F12" s="255">
        <v>0</v>
      </c>
      <c r="G12" s="255">
        <v>0</v>
      </c>
      <c r="H12" s="255">
        <v>0</v>
      </c>
      <c r="I12" s="255">
        <v>0</v>
      </c>
      <c r="J12" s="255">
        <v>0</v>
      </c>
      <c r="K12" s="255">
        <v>0</v>
      </c>
      <c r="L12" s="255">
        <v>0</v>
      </c>
      <c r="M12" s="255">
        <v>0</v>
      </c>
      <c r="N12" s="174">
        <v>0</v>
      </c>
      <c r="O12" s="174">
        <v>0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174">
        <v>0</v>
      </c>
      <c r="V12" s="174">
        <v>0</v>
      </c>
      <c r="W12" s="255">
        <v>0</v>
      </c>
      <c r="X12" s="255">
        <v>0</v>
      </c>
      <c r="Y12" s="255">
        <v>0</v>
      </c>
      <c r="Z12" s="255">
        <v>0</v>
      </c>
      <c r="AA12" s="255">
        <v>0</v>
      </c>
      <c r="AB12" s="174">
        <v>0</v>
      </c>
      <c r="AC12" s="174">
        <v>0</v>
      </c>
      <c r="AD12" s="255">
        <v>0</v>
      </c>
      <c r="AE12" s="255">
        <v>0</v>
      </c>
      <c r="AF12" s="255">
        <v>0</v>
      </c>
      <c r="AG12" s="255">
        <v>0</v>
      </c>
      <c r="AH12" s="255">
        <v>0</v>
      </c>
      <c r="AI12" s="255">
        <v>0</v>
      </c>
      <c r="AJ12" s="404">
        <v>0</v>
      </c>
      <c r="AK12" s="117">
        <v>0</v>
      </c>
      <c r="AL12" s="82" t="e">
        <v>#REF!</v>
      </c>
      <c r="AM12" s="82" t="e">
        <v>#REF!</v>
      </c>
      <c r="AN12" s="210"/>
    </row>
    <row r="13" spans="1:40" ht="18.75" hidden="1" customHeight="1">
      <c r="A13" s="9"/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257"/>
      <c r="L13" s="257"/>
      <c r="M13" s="257"/>
      <c r="N13" s="178"/>
      <c r="O13" s="178"/>
      <c r="P13" s="257"/>
      <c r="Q13" s="257"/>
      <c r="R13" s="257"/>
      <c r="S13" s="257"/>
      <c r="T13" s="257"/>
      <c r="U13" s="178"/>
      <c r="V13" s="178"/>
      <c r="W13" s="257"/>
      <c r="X13" s="257"/>
      <c r="Y13" s="257"/>
      <c r="Z13" s="257"/>
      <c r="AA13" s="257"/>
      <c r="AB13" s="178"/>
      <c r="AC13" s="178"/>
      <c r="AD13" s="257"/>
      <c r="AE13" s="257"/>
      <c r="AF13" s="257"/>
      <c r="AG13" s="257"/>
      <c r="AH13" s="257"/>
      <c r="AI13" s="257"/>
      <c r="AJ13" s="406"/>
      <c r="AK13" s="104">
        <v>0</v>
      </c>
      <c r="AL13" s="105"/>
      <c r="AM13" s="105"/>
      <c r="AN13" s="207"/>
    </row>
    <row r="14" spans="1:40" ht="18.75" hidden="1" customHeight="1">
      <c r="A14" s="9"/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319"/>
      <c r="L14" s="319"/>
      <c r="M14" s="319"/>
      <c r="N14" s="179"/>
      <c r="O14" s="179"/>
      <c r="P14" s="319"/>
      <c r="Q14" s="319"/>
      <c r="R14" s="319"/>
      <c r="S14" s="319"/>
      <c r="T14" s="319"/>
      <c r="U14" s="179"/>
      <c r="V14" s="179"/>
      <c r="W14" s="319"/>
      <c r="X14" s="319"/>
      <c r="Y14" s="319"/>
      <c r="Z14" s="319"/>
      <c r="AA14" s="319"/>
      <c r="AB14" s="179"/>
      <c r="AC14" s="179"/>
      <c r="AD14" s="319"/>
      <c r="AE14" s="319"/>
      <c r="AF14" s="319"/>
      <c r="AG14" s="319"/>
      <c r="AH14" s="319"/>
      <c r="AI14" s="319"/>
      <c r="AJ14" s="408"/>
      <c r="AK14" s="107">
        <v>0</v>
      </c>
      <c r="AL14" s="108"/>
      <c r="AM14" s="108"/>
      <c r="AN14" s="207"/>
    </row>
    <row r="15" spans="1:40" ht="18.75" hidden="1" customHeight="1">
      <c r="A15" s="9"/>
      <c r="B15" s="13" t="s">
        <v>44</v>
      </c>
      <c r="C15" s="152" t="s">
        <v>21</v>
      </c>
      <c r="D15" s="152"/>
      <c r="E15" s="67"/>
      <c r="F15" s="259">
        <v>0</v>
      </c>
      <c r="G15" s="259">
        <v>0</v>
      </c>
      <c r="H15" s="259">
        <v>0</v>
      </c>
      <c r="I15" s="259">
        <v>0</v>
      </c>
      <c r="J15" s="259">
        <v>0</v>
      </c>
      <c r="K15" s="259">
        <v>0</v>
      </c>
      <c r="L15" s="259">
        <v>0</v>
      </c>
      <c r="M15" s="259">
        <v>0</v>
      </c>
      <c r="N15" s="180">
        <v>0</v>
      </c>
      <c r="O15" s="180">
        <v>0</v>
      </c>
      <c r="P15" s="259">
        <v>0</v>
      </c>
      <c r="Q15" s="259">
        <v>0</v>
      </c>
      <c r="R15" s="259">
        <v>0</v>
      </c>
      <c r="S15" s="259">
        <v>0</v>
      </c>
      <c r="T15" s="259">
        <v>0</v>
      </c>
      <c r="U15" s="180">
        <v>0</v>
      </c>
      <c r="V15" s="180">
        <v>0</v>
      </c>
      <c r="W15" s="259">
        <v>0</v>
      </c>
      <c r="X15" s="259">
        <v>0</v>
      </c>
      <c r="Y15" s="259">
        <v>0</v>
      </c>
      <c r="Z15" s="259">
        <v>0</v>
      </c>
      <c r="AA15" s="259">
        <v>0</v>
      </c>
      <c r="AB15" s="180">
        <v>0</v>
      </c>
      <c r="AC15" s="180">
        <v>0</v>
      </c>
      <c r="AD15" s="259">
        <v>0</v>
      </c>
      <c r="AE15" s="259">
        <v>0</v>
      </c>
      <c r="AF15" s="259">
        <v>0</v>
      </c>
      <c r="AG15" s="259">
        <v>0</v>
      </c>
      <c r="AH15" s="259">
        <v>0</v>
      </c>
      <c r="AI15" s="259"/>
      <c r="AJ15" s="409"/>
      <c r="AK15" s="131">
        <v>0</v>
      </c>
      <c r="AL15" s="31"/>
      <c r="AM15" s="31"/>
    </row>
    <row r="16" spans="1:40" ht="18.75" hidden="1" customHeight="1">
      <c r="A16" s="9"/>
      <c r="B16" s="30" t="s">
        <v>49</v>
      </c>
      <c r="C16" s="153" t="s">
        <v>22</v>
      </c>
      <c r="D16" s="153"/>
      <c r="E16" s="68"/>
      <c r="F16" s="260">
        <v>0</v>
      </c>
      <c r="G16" s="260">
        <v>0</v>
      </c>
      <c r="H16" s="260">
        <v>0</v>
      </c>
      <c r="I16" s="260">
        <v>0</v>
      </c>
      <c r="J16" s="260">
        <v>0</v>
      </c>
      <c r="K16" s="260">
        <v>0</v>
      </c>
      <c r="L16" s="260">
        <v>0</v>
      </c>
      <c r="M16" s="260">
        <v>0</v>
      </c>
      <c r="N16" s="181">
        <v>0</v>
      </c>
      <c r="O16" s="181">
        <v>0</v>
      </c>
      <c r="P16" s="260">
        <v>0</v>
      </c>
      <c r="Q16" s="260">
        <v>0</v>
      </c>
      <c r="R16" s="260">
        <v>0</v>
      </c>
      <c r="S16" s="260">
        <v>0</v>
      </c>
      <c r="T16" s="260">
        <v>0</v>
      </c>
      <c r="U16" s="181">
        <v>0</v>
      </c>
      <c r="V16" s="181">
        <v>0</v>
      </c>
      <c r="W16" s="260">
        <v>0</v>
      </c>
      <c r="X16" s="260">
        <v>0</v>
      </c>
      <c r="Y16" s="260">
        <v>0</v>
      </c>
      <c r="Z16" s="260">
        <v>0</v>
      </c>
      <c r="AA16" s="260">
        <v>0</v>
      </c>
      <c r="AB16" s="181">
        <v>0</v>
      </c>
      <c r="AC16" s="181">
        <v>0</v>
      </c>
      <c r="AD16" s="260">
        <v>0</v>
      </c>
      <c r="AE16" s="260">
        <v>0</v>
      </c>
      <c r="AF16" s="260">
        <v>0</v>
      </c>
      <c r="AG16" s="260">
        <v>0</v>
      </c>
      <c r="AH16" s="260">
        <v>0</v>
      </c>
      <c r="AI16" s="260">
        <v>0</v>
      </c>
      <c r="AJ16" s="410">
        <v>0</v>
      </c>
      <c r="AK16" s="132"/>
      <c r="AL16" s="31"/>
      <c r="AM16" s="31"/>
    </row>
    <row r="17" spans="1:40" ht="19.5" hidden="1" customHeight="1">
      <c r="A17" s="9"/>
      <c r="B17" s="30" t="s">
        <v>50</v>
      </c>
      <c r="C17" s="214" t="s">
        <v>23</v>
      </c>
      <c r="D17" s="214"/>
      <c r="E17" s="215"/>
      <c r="F17" s="261">
        <v>0</v>
      </c>
      <c r="G17" s="261">
        <v>0</v>
      </c>
      <c r="H17" s="261">
        <v>0</v>
      </c>
      <c r="I17" s="261">
        <v>0</v>
      </c>
      <c r="J17" s="261">
        <v>0</v>
      </c>
      <c r="K17" s="261">
        <v>0</v>
      </c>
      <c r="L17" s="261">
        <v>0</v>
      </c>
      <c r="M17" s="261">
        <v>0</v>
      </c>
      <c r="N17" s="216">
        <v>0</v>
      </c>
      <c r="O17" s="216">
        <v>0</v>
      </c>
      <c r="P17" s="261">
        <v>0</v>
      </c>
      <c r="Q17" s="261">
        <v>0</v>
      </c>
      <c r="R17" s="261">
        <v>0</v>
      </c>
      <c r="S17" s="261">
        <v>0</v>
      </c>
      <c r="T17" s="261">
        <v>0</v>
      </c>
      <c r="U17" s="216">
        <v>0</v>
      </c>
      <c r="V17" s="216">
        <v>0</v>
      </c>
      <c r="W17" s="261">
        <v>0</v>
      </c>
      <c r="X17" s="261">
        <v>0</v>
      </c>
      <c r="Y17" s="261">
        <v>0</v>
      </c>
      <c r="Z17" s="261">
        <v>0</v>
      </c>
      <c r="AA17" s="261">
        <v>0</v>
      </c>
      <c r="AB17" s="216">
        <v>0</v>
      </c>
      <c r="AC17" s="216">
        <v>0</v>
      </c>
      <c r="AD17" s="261">
        <v>0</v>
      </c>
      <c r="AE17" s="261">
        <v>0</v>
      </c>
      <c r="AF17" s="261">
        <v>0</v>
      </c>
      <c r="AG17" s="261">
        <v>0</v>
      </c>
      <c r="AH17" s="261">
        <v>0</v>
      </c>
      <c r="AI17" s="261">
        <v>0</v>
      </c>
      <c r="AJ17" s="411">
        <v>0</v>
      </c>
      <c r="AK17" s="221">
        <v>0</v>
      </c>
      <c r="AL17" s="31"/>
      <c r="AM17" s="31"/>
      <c r="AN17" s="9">
        <v>0</v>
      </c>
    </row>
    <row r="18" spans="1:40" ht="19.5" hidden="1" customHeight="1">
      <c r="A18" s="9"/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394"/>
      <c r="L18" s="394"/>
      <c r="M18" s="394"/>
      <c r="N18" s="182"/>
      <c r="O18" s="182"/>
      <c r="P18" s="394"/>
      <c r="Q18" s="394"/>
      <c r="R18" s="394"/>
      <c r="S18" s="394"/>
      <c r="T18" s="394"/>
      <c r="U18" s="182"/>
      <c r="V18" s="182"/>
      <c r="W18" s="394"/>
      <c r="X18" s="394"/>
      <c r="Y18" s="394"/>
      <c r="Z18" s="394"/>
      <c r="AA18" s="394"/>
      <c r="AB18" s="182"/>
      <c r="AC18" s="182"/>
      <c r="AD18" s="394"/>
      <c r="AE18" s="394"/>
      <c r="AF18" s="394"/>
      <c r="AG18" s="394"/>
      <c r="AH18" s="394"/>
      <c r="AI18" s="394"/>
      <c r="AJ18" s="412"/>
      <c r="AK18" s="98">
        <v>0</v>
      </c>
      <c r="AL18" s="96" t="e">
        <v>#REF!</v>
      </c>
      <c r="AM18" s="96" t="e">
        <v>#REF!</v>
      </c>
      <c r="AN18" s="251"/>
    </row>
    <row r="19" spans="1:40" ht="19.5" hidden="1" customHeight="1">
      <c r="A19" s="9"/>
      <c r="B19" s="13" t="s">
        <v>31</v>
      </c>
      <c r="C19" s="145" t="s">
        <v>125</v>
      </c>
      <c r="D19" s="145"/>
      <c r="E19" s="35"/>
      <c r="F19" s="256">
        <v>0</v>
      </c>
      <c r="G19" s="256">
        <v>0</v>
      </c>
      <c r="H19" s="256">
        <v>0</v>
      </c>
      <c r="I19" s="256">
        <v>0</v>
      </c>
      <c r="J19" s="256">
        <v>0</v>
      </c>
      <c r="K19" s="256">
        <v>0</v>
      </c>
      <c r="L19" s="256">
        <v>0</v>
      </c>
      <c r="M19" s="256">
        <v>0</v>
      </c>
      <c r="N19" s="173">
        <v>0</v>
      </c>
      <c r="O19" s="173">
        <v>0</v>
      </c>
      <c r="P19" s="256">
        <v>0</v>
      </c>
      <c r="Q19" s="256">
        <v>0</v>
      </c>
      <c r="R19" s="256">
        <v>0</v>
      </c>
      <c r="S19" s="256">
        <v>0</v>
      </c>
      <c r="T19" s="256">
        <v>0</v>
      </c>
      <c r="U19" s="173">
        <v>0</v>
      </c>
      <c r="V19" s="173">
        <v>0</v>
      </c>
      <c r="W19" s="256">
        <v>0</v>
      </c>
      <c r="X19" s="256">
        <v>0</v>
      </c>
      <c r="Y19" s="256">
        <v>0</v>
      </c>
      <c r="Z19" s="256">
        <v>0</v>
      </c>
      <c r="AA19" s="256">
        <v>0</v>
      </c>
      <c r="AB19" s="173">
        <v>0</v>
      </c>
      <c r="AC19" s="173">
        <v>0</v>
      </c>
      <c r="AD19" s="256">
        <v>0</v>
      </c>
      <c r="AE19" s="256">
        <v>0</v>
      </c>
      <c r="AF19" s="256">
        <v>0</v>
      </c>
      <c r="AG19" s="256">
        <v>0</v>
      </c>
      <c r="AH19" s="256">
        <v>0</v>
      </c>
      <c r="AI19" s="256">
        <v>0</v>
      </c>
      <c r="AJ19" s="405">
        <v>0</v>
      </c>
      <c r="AK19" s="169">
        <v>0</v>
      </c>
      <c r="AL19" s="126"/>
      <c r="AM19" s="126"/>
    </row>
    <row r="20" spans="1:40" ht="18.75" hidden="1" customHeight="1">
      <c r="A20" s="9"/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255"/>
      <c r="L20" s="255"/>
      <c r="M20" s="255"/>
      <c r="N20" s="174"/>
      <c r="O20" s="174"/>
      <c r="P20" s="255"/>
      <c r="Q20" s="255"/>
      <c r="R20" s="255"/>
      <c r="S20" s="255"/>
      <c r="T20" s="255"/>
      <c r="U20" s="174"/>
      <c r="V20" s="174"/>
      <c r="W20" s="255"/>
      <c r="X20" s="255"/>
      <c r="Y20" s="255"/>
      <c r="Z20" s="255"/>
      <c r="AA20" s="255"/>
      <c r="AB20" s="174"/>
      <c r="AC20" s="174"/>
      <c r="AD20" s="255"/>
      <c r="AE20" s="255"/>
      <c r="AF20" s="255"/>
      <c r="AG20" s="255"/>
      <c r="AH20" s="255"/>
      <c r="AI20" s="255"/>
      <c r="AJ20" s="404"/>
      <c r="AK20" s="117">
        <v>0</v>
      </c>
      <c r="AL20" s="82"/>
      <c r="AM20" s="82"/>
      <c r="AN20" s="211"/>
    </row>
    <row r="21" spans="1:40" ht="18.75" hidden="1" customHeight="1">
      <c r="A21" s="9"/>
      <c r="B21" s="15"/>
      <c r="C21" s="146" t="s">
        <v>15</v>
      </c>
      <c r="D21" s="147">
        <v>0.08</v>
      </c>
      <c r="E21" s="80"/>
      <c r="F21" s="257">
        <v>0</v>
      </c>
      <c r="G21" s="257">
        <v>0</v>
      </c>
      <c r="H21" s="257">
        <v>0</v>
      </c>
      <c r="I21" s="257">
        <v>0</v>
      </c>
      <c r="J21" s="257">
        <v>0</v>
      </c>
      <c r="K21" s="257">
        <v>0</v>
      </c>
      <c r="L21" s="257">
        <v>0</v>
      </c>
      <c r="M21" s="257">
        <v>0</v>
      </c>
      <c r="N21" s="175">
        <v>0</v>
      </c>
      <c r="O21" s="175">
        <v>0</v>
      </c>
      <c r="P21" s="257">
        <v>0</v>
      </c>
      <c r="Q21" s="257">
        <v>0</v>
      </c>
      <c r="R21" s="257">
        <v>0</v>
      </c>
      <c r="S21" s="257">
        <v>0</v>
      </c>
      <c r="T21" s="257">
        <v>0</v>
      </c>
      <c r="U21" s="175">
        <v>0</v>
      </c>
      <c r="V21" s="175">
        <v>0</v>
      </c>
      <c r="W21" s="257">
        <v>0</v>
      </c>
      <c r="X21" s="257">
        <v>0</v>
      </c>
      <c r="Y21" s="257">
        <v>0</v>
      </c>
      <c r="Z21" s="257">
        <v>0</v>
      </c>
      <c r="AA21" s="257">
        <v>0</v>
      </c>
      <c r="AB21" s="175">
        <v>0</v>
      </c>
      <c r="AC21" s="175">
        <v>0</v>
      </c>
      <c r="AD21" s="257">
        <v>0</v>
      </c>
      <c r="AE21" s="257">
        <v>0</v>
      </c>
      <c r="AF21" s="257">
        <v>0</v>
      </c>
      <c r="AG21" s="257">
        <v>0</v>
      </c>
      <c r="AH21" s="257">
        <v>0</v>
      </c>
      <c r="AI21" s="257">
        <v>0</v>
      </c>
      <c r="AJ21" s="406">
        <v>0</v>
      </c>
      <c r="AK21" s="128">
        <v>0</v>
      </c>
      <c r="AL21" s="126"/>
      <c r="AM21" s="126"/>
    </row>
    <row r="22" spans="1:40" ht="18.75" hidden="1" customHeight="1">
      <c r="A22" s="9"/>
      <c r="B22" s="15"/>
      <c r="C22" s="148" t="s">
        <v>16</v>
      </c>
      <c r="D22" s="149"/>
      <c r="E22" s="66"/>
      <c r="F22" s="255">
        <v>0</v>
      </c>
      <c r="G22" s="255">
        <v>0</v>
      </c>
      <c r="H22" s="255">
        <v>0</v>
      </c>
      <c r="I22" s="255">
        <v>0</v>
      </c>
      <c r="J22" s="255">
        <v>0</v>
      </c>
      <c r="K22" s="255">
        <v>0</v>
      </c>
      <c r="L22" s="255">
        <v>0</v>
      </c>
      <c r="M22" s="255">
        <v>0</v>
      </c>
      <c r="N22" s="176">
        <v>0</v>
      </c>
      <c r="O22" s="176">
        <v>0</v>
      </c>
      <c r="P22" s="255">
        <v>0</v>
      </c>
      <c r="Q22" s="255">
        <v>0</v>
      </c>
      <c r="R22" s="255">
        <v>0</v>
      </c>
      <c r="S22" s="255">
        <v>0</v>
      </c>
      <c r="T22" s="255">
        <v>0</v>
      </c>
      <c r="U22" s="176">
        <v>0</v>
      </c>
      <c r="V22" s="176">
        <v>0</v>
      </c>
      <c r="W22" s="255">
        <v>0</v>
      </c>
      <c r="X22" s="255">
        <v>0</v>
      </c>
      <c r="Y22" s="255">
        <v>0</v>
      </c>
      <c r="Z22" s="255">
        <v>0</v>
      </c>
      <c r="AA22" s="255">
        <v>0</v>
      </c>
      <c r="AB22" s="176">
        <v>0</v>
      </c>
      <c r="AC22" s="176">
        <v>0</v>
      </c>
      <c r="AD22" s="255">
        <v>0</v>
      </c>
      <c r="AE22" s="255">
        <v>0</v>
      </c>
      <c r="AF22" s="255">
        <v>0</v>
      </c>
      <c r="AG22" s="255">
        <v>0</v>
      </c>
      <c r="AH22" s="255">
        <v>0</v>
      </c>
      <c r="AI22" s="255">
        <v>0</v>
      </c>
      <c r="AJ22" s="404">
        <v>0</v>
      </c>
      <c r="AK22" s="129">
        <v>0</v>
      </c>
      <c r="AL22" s="126"/>
      <c r="AM22" s="126"/>
    </row>
    <row r="23" spans="1:40" ht="18.75" hidden="1" customHeight="1">
      <c r="A23" s="9"/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255"/>
      <c r="L23" s="255"/>
      <c r="M23" s="255"/>
      <c r="N23" s="176"/>
      <c r="O23" s="176"/>
      <c r="P23" s="255"/>
      <c r="Q23" s="255"/>
      <c r="R23" s="255"/>
      <c r="S23" s="255"/>
      <c r="T23" s="255"/>
      <c r="U23" s="176"/>
      <c r="V23" s="176"/>
      <c r="W23" s="255"/>
      <c r="X23" s="255"/>
      <c r="Y23" s="255"/>
      <c r="Z23" s="255"/>
      <c r="AA23" s="255"/>
      <c r="AB23" s="176"/>
      <c r="AC23" s="176"/>
      <c r="AD23" s="255"/>
      <c r="AE23" s="255"/>
      <c r="AF23" s="255"/>
      <c r="AG23" s="255"/>
      <c r="AH23" s="255"/>
      <c r="AI23" s="255"/>
      <c r="AJ23" s="404"/>
      <c r="AK23" s="129">
        <v>0</v>
      </c>
      <c r="AL23" s="126"/>
      <c r="AM23" s="126"/>
    </row>
    <row r="24" spans="1:40" ht="18.75" hidden="1" customHeight="1">
      <c r="A24" s="9"/>
      <c r="B24" s="15"/>
      <c r="C24" s="150" t="s">
        <v>18</v>
      </c>
      <c r="D24" s="151">
        <v>0.5</v>
      </c>
      <c r="E24" s="81"/>
      <c r="F24" s="258">
        <v>0</v>
      </c>
      <c r="G24" s="258">
        <v>0</v>
      </c>
      <c r="H24" s="258">
        <v>0</v>
      </c>
      <c r="I24" s="258">
        <v>0</v>
      </c>
      <c r="J24" s="258">
        <v>0</v>
      </c>
      <c r="K24" s="258">
        <v>0</v>
      </c>
      <c r="L24" s="258">
        <v>0</v>
      </c>
      <c r="M24" s="258">
        <v>0</v>
      </c>
      <c r="N24" s="177">
        <v>0</v>
      </c>
      <c r="O24" s="177">
        <v>0</v>
      </c>
      <c r="P24" s="258">
        <v>0</v>
      </c>
      <c r="Q24" s="258">
        <v>0</v>
      </c>
      <c r="R24" s="258">
        <v>0</v>
      </c>
      <c r="S24" s="258">
        <v>0</v>
      </c>
      <c r="T24" s="258">
        <v>0</v>
      </c>
      <c r="U24" s="177">
        <v>0</v>
      </c>
      <c r="V24" s="177">
        <v>0</v>
      </c>
      <c r="W24" s="258">
        <v>0</v>
      </c>
      <c r="X24" s="258">
        <v>0</v>
      </c>
      <c r="Y24" s="258">
        <v>0</v>
      </c>
      <c r="Z24" s="258">
        <v>0</v>
      </c>
      <c r="AA24" s="258">
        <v>0</v>
      </c>
      <c r="AB24" s="177">
        <v>0</v>
      </c>
      <c r="AC24" s="177">
        <v>0</v>
      </c>
      <c r="AD24" s="258">
        <v>0</v>
      </c>
      <c r="AE24" s="258">
        <v>0</v>
      </c>
      <c r="AF24" s="258">
        <v>0</v>
      </c>
      <c r="AG24" s="258">
        <v>0</v>
      </c>
      <c r="AH24" s="258">
        <v>0</v>
      </c>
      <c r="AI24" s="258">
        <v>0</v>
      </c>
      <c r="AJ24" s="407">
        <v>0</v>
      </c>
      <c r="AK24" s="130">
        <v>0</v>
      </c>
      <c r="AL24" s="126"/>
      <c r="AM24" s="126"/>
    </row>
    <row r="25" spans="1:40" ht="18.75" hidden="1" customHeight="1">
      <c r="A25" s="9"/>
      <c r="B25" s="10"/>
      <c r="C25" s="135" t="s">
        <v>19</v>
      </c>
      <c r="D25" s="136">
        <v>0.92</v>
      </c>
      <c r="E25" s="90"/>
      <c r="F25" s="255">
        <v>0</v>
      </c>
      <c r="G25" s="255">
        <v>0</v>
      </c>
      <c r="H25" s="255">
        <v>0</v>
      </c>
      <c r="I25" s="255">
        <v>0</v>
      </c>
      <c r="J25" s="255">
        <v>0</v>
      </c>
      <c r="K25" s="255">
        <v>0</v>
      </c>
      <c r="L25" s="255">
        <v>0</v>
      </c>
      <c r="M25" s="255">
        <v>0</v>
      </c>
      <c r="N25" s="174">
        <v>0</v>
      </c>
      <c r="O25" s="174">
        <v>0</v>
      </c>
      <c r="P25" s="255">
        <v>0</v>
      </c>
      <c r="Q25" s="255">
        <v>0</v>
      </c>
      <c r="R25" s="255">
        <v>0</v>
      </c>
      <c r="S25" s="255">
        <v>0</v>
      </c>
      <c r="T25" s="255">
        <v>0</v>
      </c>
      <c r="U25" s="174">
        <v>0</v>
      </c>
      <c r="V25" s="174">
        <v>0</v>
      </c>
      <c r="W25" s="255">
        <v>0</v>
      </c>
      <c r="X25" s="255">
        <v>0</v>
      </c>
      <c r="Y25" s="255">
        <v>0</v>
      </c>
      <c r="Z25" s="255">
        <v>0</v>
      </c>
      <c r="AA25" s="255">
        <v>0</v>
      </c>
      <c r="AB25" s="174">
        <v>0</v>
      </c>
      <c r="AC25" s="174">
        <v>0</v>
      </c>
      <c r="AD25" s="255">
        <v>0</v>
      </c>
      <c r="AE25" s="255">
        <v>0</v>
      </c>
      <c r="AF25" s="255">
        <v>0</v>
      </c>
      <c r="AG25" s="255">
        <v>0</v>
      </c>
      <c r="AH25" s="255">
        <v>0</v>
      </c>
      <c r="AI25" s="255">
        <v>0</v>
      </c>
      <c r="AJ25" s="404">
        <v>0</v>
      </c>
      <c r="AK25" s="117">
        <v>0</v>
      </c>
      <c r="AL25" s="82" t="e">
        <v>#REF!</v>
      </c>
      <c r="AM25" s="82" t="e">
        <v>#REF!</v>
      </c>
      <c r="AN25" s="211"/>
    </row>
    <row r="26" spans="1:40" ht="18.75" hidden="1" customHeight="1">
      <c r="A26" s="9"/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257"/>
      <c r="L26" s="257"/>
      <c r="M26" s="257"/>
      <c r="N26" s="178"/>
      <c r="O26" s="178"/>
      <c r="P26" s="257"/>
      <c r="Q26" s="257"/>
      <c r="R26" s="257"/>
      <c r="S26" s="257"/>
      <c r="T26" s="257"/>
      <c r="U26" s="178"/>
      <c r="V26" s="178"/>
      <c r="W26" s="257"/>
      <c r="X26" s="257"/>
      <c r="Y26" s="257"/>
      <c r="Z26" s="257"/>
      <c r="AA26" s="257"/>
      <c r="AB26" s="178"/>
      <c r="AC26" s="178"/>
      <c r="AD26" s="257"/>
      <c r="AE26" s="257"/>
      <c r="AF26" s="257"/>
      <c r="AG26" s="257"/>
      <c r="AH26" s="257"/>
      <c r="AI26" s="257"/>
      <c r="AJ26" s="406"/>
      <c r="AK26" s="104">
        <v>0</v>
      </c>
      <c r="AL26" s="105"/>
      <c r="AM26" s="105"/>
      <c r="AN26" s="207"/>
    </row>
    <row r="27" spans="1:40" ht="18.75" hidden="1" customHeight="1">
      <c r="A27" s="9"/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319"/>
      <c r="L27" s="319"/>
      <c r="M27" s="319"/>
      <c r="N27" s="179"/>
      <c r="O27" s="179"/>
      <c r="P27" s="319"/>
      <c r="Q27" s="319"/>
      <c r="R27" s="319"/>
      <c r="S27" s="319"/>
      <c r="T27" s="319"/>
      <c r="U27" s="179"/>
      <c r="V27" s="179"/>
      <c r="W27" s="319"/>
      <c r="X27" s="319"/>
      <c r="Y27" s="319"/>
      <c r="Z27" s="319"/>
      <c r="AA27" s="319"/>
      <c r="AB27" s="179"/>
      <c r="AC27" s="179"/>
      <c r="AD27" s="319"/>
      <c r="AE27" s="319"/>
      <c r="AF27" s="319"/>
      <c r="AG27" s="319"/>
      <c r="AH27" s="319"/>
      <c r="AI27" s="319"/>
      <c r="AJ27" s="408"/>
      <c r="AK27" s="107">
        <v>0</v>
      </c>
      <c r="AL27" s="108"/>
      <c r="AM27" s="108"/>
      <c r="AN27" s="207"/>
    </row>
    <row r="28" spans="1:40" ht="18.75" hidden="1" customHeight="1">
      <c r="A28" s="9"/>
      <c r="B28" s="13" t="s">
        <v>45</v>
      </c>
      <c r="C28" s="152" t="s">
        <v>21</v>
      </c>
      <c r="D28" s="152"/>
      <c r="E28" s="67"/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59">
        <v>0</v>
      </c>
      <c r="N28" s="180">
        <v>0</v>
      </c>
      <c r="O28" s="180">
        <v>0</v>
      </c>
      <c r="P28" s="259">
        <v>0</v>
      </c>
      <c r="Q28" s="259">
        <v>0</v>
      </c>
      <c r="R28" s="259">
        <v>0</v>
      </c>
      <c r="S28" s="259">
        <v>0</v>
      </c>
      <c r="T28" s="259">
        <v>0</v>
      </c>
      <c r="U28" s="180">
        <v>0</v>
      </c>
      <c r="V28" s="180">
        <v>0</v>
      </c>
      <c r="W28" s="259">
        <v>0</v>
      </c>
      <c r="X28" s="259">
        <v>0</v>
      </c>
      <c r="Y28" s="259">
        <v>0</v>
      </c>
      <c r="Z28" s="259">
        <v>0</v>
      </c>
      <c r="AA28" s="259">
        <v>0</v>
      </c>
      <c r="AB28" s="180">
        <v>0</v>
      </c>
      <c r="AC28" s="180">
        <v>0</v>
      </c>
      <c r="AD28" s="259">
        <v>0</v>
      </c>
      <c r="AE28" s="259">
        <v>0</v>
      </c>
      <c r="AF28" s="259">
        <v>0</v>
      </c>
      <c r="AG28" s="259">
        <v>0</v>
      </c>
      <c r="AH28" s="259">
        <v>0</v>
      </c>
      <c r="AI28" s="259"/>
      <c r="AJ28" s="409"/>
      <c r="AK28" s="131">
        <v>0</v>
      </c>
      <c r="AL28" s="31"/>
      <c r="AM28" s="31"/>
    </row>
    <row r="29" spans="1:40" ht="18.75" hidden="1" customHeight="1">
      <c r="A29" s="9"/>
      <c r="B29" s="30" t="s">
        <v>51</v>
      </c>
      <c r="C29" s="153" t="s">
        <v>22</v>
      </c>
      <c r="D29" s="153"/>
      <c r="E29" s="68"/>
      <c r="F29" s="260">
        <v>0</v>
      </c>
      <c r="G29" s="260">
        <v>0</v>
      </c>
      <c r="H29" s="260">
        <v>0</v>
      </c>
      <c r="I29" s="260">
        <v>0</v>
      </c>
      <c r="J29" s="260">
        <v>0</v>
      </c>
      <c r="K29" s="260">
        <v>0</v>
      </c>
      <c r="L29" s="260">
        <v>0</v>
      </c>
      <c r="M29" s="260">
        <v>0</v>
      </c>
      <c r="N29" s="181">
        <v>0</v>
      </c>
      <c r="O29" s="181">
        <v>0</v>
      </c>
      <c r="P29" s="260">
        <v>0</v>
      </c>
      <c r="Q29" s="260">
        <v>0</v>
      </c>
      <c r="R29" s="260">
        <v>0</v>
      </c>
      <c r="S29" s="260">
        <v>0</v>
      </c>
      <c r="T29" s="260">
        <v>0</v>
      </c>
      <c r="U29" s="181">
        <v>0</v>
      </c>
      <c r="V29" s="181">
        <v>0</v>
      </c>
      <c r="W29" s="260">
        <v>0</v>
      </c>
      <c r="X29" s="260">
        <v>0</v>
      </c>
      <c r="Y29" s="260">
        <v>0</v>
      </c>
      <c r="Z29" s="260">
        <v>0</v>
      </c>
      <c r="AA29" s="260">
        <v>0</v>
      </c>
      <c r="AB29" s="181">
        <v>0</v>
      </c>
      <c r="AC29" s="181">
        <v>0</v>
      </c>
      <c r="AD29" s="260">
        <v>0</v>
      </c>
      <c r="AE29" s="260">
        <v>0</v>
      </c>
      <c r="AF29" s="260">
        <v>0</v>
      </c>
      <c r="AG29" s="260">
        <v>0</v>
      </c>
      <c r="AH29" s="260">
        <v>0</v>
      </c>
      <c r="AI29" s="260">
        <v>0</v>
      </c>
      <c r="AJ29" s="410">
        <v>0</v>
      </c>
      <c r="AK29" s="132"/>
      <c r="AL29" s="31"/>
      <c r="AM29" s="31"/>
    </row>
    <row r="30" spans="1:40" ht="19.5" hidden="1" customHeight="1">
      <c r="A30" s="9"/>
      <c r="B30" s="85" t="s">
        <v>52</v>
      </c>
      <c r="C30" s="217" t="s">
        <v>23</v>
      </c>
      <c r="D30" s="217"/>
      <c r="E30" s="215"/>
      <c r="F30" s="262">
        <v>0</v>
      </c>
      <c r="G30" s="262">
        <v>0</v>
      </c>
      <c r="H30" s="262">
        <v>0</v>
      </c>
      <c r="I30" s="262">
        <v>0</v>
      </c>
      <c r="J30" s="262">
        <v>0</v>
      </c>
      <c r="K30" s="262">
        <v>0</v>
      </c>
      <c r="L30" s="262">
        <v>0</v>
      </c>
      <c r="M30" s="262">
        <v>0</v>
      </c>
      <c r="N30" s="218">
        <v>0</v>
      </c>
      <c r="O30" s="218">
        <v>0</v>
      </c>
      <c r="P30" s="262">
        <v>0</v>
      </c>
      <c r="Q30" s="262">
        <v>0</v>
      </c>
      <c r="R30" s="262">
        <v>0</v>
      </c>
      <c r="S30" s="262">
        <v>0</v>
      </c>
      <c r="T30" s="262">
        <v>0</v>
      </c>
      <c r="U30" s="218">
        <v>0</v>
      </c>
      <c r="V30" s="218">
        <v>0</v>
      </c>
      <c r="W30" s="262">
        <v>0</v>
      </c>
      <c r="X30" s="262">
        <v>0</v>
      </c>
      <c r="Y30" s="262">
        <v>0</v>
      </c>
      <c r="Z30" s="262">
        <v>0</v>
      </c>
      <c r="AA30" s="262">
        <v>0</v>
      </c>
      <c r="AB30" s="218">
        <v>0</v>
      </c>
      <c r="AC30" s="218">
        <v>0</v>
      </c>
      <c r="AD30" s="262">
        <v>0</v>
      </c>
      <c r="AE30" s="262">
        <v>0</v>
      </c>
      <c r="AF30" s="262">
        <v>0</v>
      </c>
      <c r="AG30" s="262">
        <v>0</v>
      </c>
      <c r="AH30" s="262">
        <v>0</v>
      </c>
      <c r="AI30" s="262">
        <v>0</v>
      </c>
      <c r="AJ30" s="413">
        <v>0</v>
      </c>
      <c r="AK30" s="222">
        <v>0</v>
      </c>
      <c r="AL30" s="243"/>
      <c r="AM30" s="243"/>
      <c r="AN30" s="9">
        <v>0</v>
      </c>
    </row>
    <row r="31" spans="1:40" ht="19.5" customHeight="1">
      <c r="A31" s="9">
        <v>1</v>
      </c>
      <c r="B31" s="25" t="s">
        <v>68</v>
      </c>
      <c r="C31" s="99" t="s">
        <v>12</v>
      </c>
      <c r="D31" s="99"/>
      <c r="E31" s="89"/>
      <c r="F31" s="183"/>
      <c r="G31" s="183">
        <v>0</v>
      </c>
      <c r="H31" s="183">
        <v>0</v>
      </c>
      <c r="I31" s="183">
        <v>0</v>
      </c>
      <c r="J31" s="183">
        <v>0</v>
      </c>
      <c r="K31" s="183">
        <v>0</v>
      </c>
      <c r="L31" s="183">
        <v>0</v>
      </c>
      <c r="M31" s="183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>
        <v>0</v>
      </c>
      <c r="AH31" s="183"/>
      <c r="AI31" s="183"/>
      <c r="AJ31" s="183"/>
      <c r="AK31" s="273">
        <v>0</v>
      </c>
      <c r="AL31" s="96">
        <v>611</v>
      </c>
      <c r="AM31" s="96">
        <v>0</v>
      </c>
      <c r="AN31" s="251"/>
    </row>
    <row r="32" spans="1:40" ht="19.5" customHeight="1">
      <c r="A32" s="9">
        <v>1</v>
      </c>
      <c r="B32" s="13" t="s">
        <v>13</v>
      </c>
      <c r="C32" s="145" t="s">
        <v>125</v>
      </c>
      <c r="D32" s="154"/>
      <c r="E32" s="35"/>
      <c r="F32" s="310">
        <v>480</v>
      </c>
      <c r="G32" s="310">
        <v>480</v>
      </c>
      <c r="H32" s="310">
        <v>480</v>
      </c>
      <c r="I32" s="310">
        <v>480</v>
      </c>
      <c r="J32" s="310">
        <v>480</v>
      </c>
      <c r="K32" s="310">
        <v>480</v>
      </c>
      <c r="L32" s="310">
        <v>480</v>
      </c>
      <c r="M32" s="310">
        <v>480</v>
      </c>
      <c r="N32" s="310">
        <v>480</v>
      </c>
      <c r="O32" s="310">
        <v>480</v>
      </c>
      <c r="P32" s="310">
        <v>480</v>
      </c>
      <c r="Q32" s="310">
        <v>480</v>
      </c>
      <c r="R32" s="310">
        <v>480</v>
      </c>
      <c r="S32" s="310">
        <v>480</v>
      </c>
      <c r="T32" s="310">
        <v>480</v>
      </c>
      <c r="U32" s="310">
        <v>480</v>
      </c>
      <c r="V32" s="310">
        <v>480</v>
      </c>
      <c r="W32" s="310">
        <v>480</v>
      </c>
      <c r="X32" s="310">
        <v>480</v>
      </c>
      <c r="Y32" s="310">
        <v>480</v>
      </c>
      <c r="Z32" s="310">
        <v>480</v>
      </c>
      <c r="AA32" s="310">
        <v>480</v>
      </c>
      <c r="AB32" s="310">
        <v>480</v>
      </c>
      <c r="AC32" s="310">
        <v>480</v>
      </c>
      <c r="AD32" s="310">
        <v>480</v>
      </c>
      <c r="AE32" s="310">
        <v>480</v>
      </c>
      <c r="AF32" s="310">
        <v>480</v>
      </c>
      <c r="AG32" s="310">
        <v>480</v>
      </c>
      <c r="AH32" s="310">
        <v>480</v>
      </c>
      <c r="AI32" s="310">
        <v>480</v>
      </c>
      <c r="AJ32" s="310">
        <v>480</v>
      </c>
      <c r="AK32" s="171">
        <v>480</v>
      </c>
      <c r="AL32" s="31"/>
      <c r="AM32" s="31"/>
    </row>
    <row r="33" spans="1:40" ht="18.75" customHeight="1">
      <c r="A33" s="9">
        <v>1</v>
      </c>
      <c r="B33" s="26" t="s">
        <v>169</v>
      </c>
      <c r="C33" s="135" t="s">
        <v>14</v>
      </c>
      <c r="D33" s="135"/>
      <c r="E33" s="90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67">
        <v>0</v>
      </c>
      <c r="AL33" s="122"/>
      <c r="AM33" s="122"/>
      <c r="AN33" s="211"/>
    </row>
    <row r="34" spans="1:40" ht="18.75" customHeight="1">
      <c r="A34" s="9">
        <v>1</v>
      </c>
      <c r="B34" s="23" t="s">
        <v>169</v>
      </c>
      <c r="C34" s="146" t="s">
        <v>15</v>
      </c>
      <c r="D34" s="147">
        <v>0.08</v>
      </c>
      <c r="E34" s="80"/>
      <c r="F34" s="175">
        <v>0</v>
      </c>
      <c r="G34" s="175"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v>0</v>
      </c>
      <c r="M34" s="175">
        <v>0</v>
      </c>
      <c r="N34" s="175">
        <v>0</v>
      </c>
      <c r="O34" s="175">
        <v>0</v>
      </c>
      <c r="P34" s="175">
        <v>0</v>
      </c>
      <c r="Q34" s="175">
        <v>0</v>
      </c>
      <c r="R34" s="175">
        <v>0</v>
      </c>
      <c r="S34" s="175">
        <v>0</v>
      </c>
      <c r="T34" s="175">
        <v>0</v>
      </c>
      <c r="U34" s="175">
        <v>0</v>
      </c>
      <c r="V34" s="175">
        <v>0</v>
      </c>
      <c r="W34" s="175">
        <v>0</v>
      </c>
      <c r="X34" s="175">
        <v>0</v>
      </c>
      <c r="Y34" s="175">
        <v>0</v>
      </c>
      <c r="Z34" s="175">
        <v>0</v>
      </c>
      <c r="AA34" s="175">
        <v>0</v>
      </c>
      <c r="AB34" s="175">
        <v>0</v>
      </c>
      <c r="AC34" s="175">
        <v>0</v>
      </c>
      <c r="AD34" s="175">
        <v>0</v>
      </c>
      <c r="AE34" s="175">
        <v>0</v>
      </c>
      <c r="AF34" s="175">
        <v>0</v>
      </c>
      <c r="AG34" s="175">
        <v>0</v>
      </c>
      <c r="AH34" s="175">
        <v>0</v>
      </c>
      <c r="AI34" s="175">
        <v>0</v>
      </c>
      <c r="AJ34" s="175">
        <v>0</v>
      </c>
      <c r="AK34" s="128">
        <v>0</v>
      </c>
      <c r="AL34" s="31"/>
      <c r="AM34" s="31"/>
    </row>
    <row r="35" spans="1:40" ht="18.75" customHeight="1">
      <c r="A35" s="9">
        <v>1</v>
      </c>
      <c r="B35" s="23" t="s">
        <v>169</v>
      </c>
      <c r="C35" s="148" t="s">
        <v>16</v>
      </c>
      <c r="D35" s="149"/>
      <c r="E35" s="66"/>
      <c r="F35" s="176">
        <v>0</v>
      </c>
      <c r="G35" s="176">
        <v>0</v>
      </c>
      <c r="H35" s="176">
        <v>0</v>
      </c>
      <c r="I35" s="176">
        <v>0</v>
      </c>
      <c r="J35" s="176">
        <v>0</v>
      </c>
      <c r="K35" s="176">
        <v>0</v>
      </c>
      <c r="L35" s="176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6">
        <v>0</v>
      </c>
      <c r="V35" s="176">
        <v>0</v>
      </c>
      <c r="W35" s="176">
        <v>0</v>
      </c>
      <c r="X35" s="176">
        <v>0</v>
      </c>
      <c r="Y35" s="176">
        <v>0</v>
      </c>
      <c r="Z35" s="176">
        <v>0</v>
      </c>
      <c r="AA35" s="176">
        <v>0</v>
      </c>
      <c r="AB35" s="176">
        <v>0</v>
      </c>
      <c r="AC35" s="176">
        <v>0</v>
      </c>
      <c r="AD35" s="176">
        <v>0</v>
      </c>
      <c r="AE35" s="176">
        <v>0</v>
      </c>
      <c r="AF35" s="176">
        <v>0</v>
      </c>
      <c r="AG35" s="176">
        <v>0</v>
      </c>
      <c r="AH35" s="176">
        <v>0</v>
      </c>
      <c r="AI35" s="176">
        <v>0</v>
      </c>
      <c r="AJ35" s="176">
        <v>0</v>
      </c>
      <c r="AK35" s="129">
        <v>0</v>
      </c>
      <c r="AL35" s="31"/>
      <c r="AM35" s="31"/>
    </row>
    <row r="36" spans="1:40" ht="18.75" customHeight="1">
      <c r="A36" s="9">
        <v>1</v>
      </c>
      <c r="B36" s="23" t="s">
        <v>169</v>
      </c>
      <c r="C36" s="148" t="s">
        <v>17</v>
      </c>
      <c r="D36" s="149"/>
      <c r="E36" s="80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29">
        <v>0</v>
      </c>
      <c r="AL36" s="31"/>
      <c r="AM36" s="31"/>
    </row>
    <row r="37" spans="1:40" ht="18.75" customHeight="1">
      <c r="A37" s="9">
        <v>1</v>
      </c>
      <c r="B37" s="23" t="s">
        <v>169</v>
      </c>
      <c r="C37" s="150" t="s">
        <v>18</v>
      </c>
      <c r="D37" s="151">
        <v>0.5</v>
      </c>
      <c r="E37" s="81"/>
      <c r="F37" s="177">
        <v>0</v>
      </c>
      <c r="G37" s="177">
        <v>0</v>
      </c>
      <c r="H37" s="177">
        <v>0</v>
      </c>
      <c r="I37" s="177">
        <v>0</v>
      </c>
      <c r="J37" s="177">
        <v>0</v>
      </c>
      <c r="K37" s="177">
        <v>0</v>
      </c>
      <c r="L37" s="177">
        <v>0</v>
      </c>
      <c r="M37" s="177">
        <v>0</v>
      </c>
      <c r="N37" s="177">
        <v>0</v>
      </c>
      <c r="O37" s="177">
        <v>0</v>
      </c>
      <c r="P37" s="177">
        <v>0</v>
      </c>
      <c r="Q37" s="177">
        <v>0</v>
      </c>
      <c r="R37" s="177">
        <v>0</v>
      </c>
      <c r="S37" s="177">
        <v>0</v>
      </c>
      <c r="T37" s="177">
        <v>0</v>
      </c>
      <c r="U37" s="177">
        <v>0</v>
      </c>
      <c r="V37" s="177">
        <v>0</v>
      </c>
      <c r="W37" s="177">
        <v>0</v>
      </c>
      <c r="X37" s="177">
        <v>0</v>
      </c>
      <c r="Y37" s="177">
        <v>0</v>
      </c>
      <c r="Z37" s="177">
        <v>0</v>
      </c>
      <c r="AA37" s="177">
        <v>0</v>
      </c>
      <c r="AB37" s="177">
        <v>0</v>
      </c>
      <c r="AC37" s="177">
        <v>0</v>
      </c>
      <c r="AD37" s="177">
        <v>0</v>
      </c>
      <c r="AE37" s="177">
        <v>0</v>
      </c>
      <c r="AF37" s="177">
        <v>0</v>
      </c>
      <c r="AG37" s="177">
        <v>0</v>
      </c>
      <c r="AH37" s="177">
        <v>0</v>
      </c>
      <c r="AI37" s="177">
        <v>0</v>
      </c>
      <c r="AJ37" s="177">
        <v>0</v>
      </c>
      <c r="AK37" s="130">
        <v>0</v>
      </c>
      <c r="AL37" s="31"/>
      <c r="AM37" s="31"/>
    </row>
    <row r="38" spans="1:40" ht="18.75" customHeight="1">
      <c r="A38" s="9">
        <v>1</v>
      </c>
      <c r="B38" s="23" t="s">
        <v>169</v>
      </c>
      <c r="C38" s="135" t="s">
        <v>19</v>
      </c>
      <c r="D38" s="136">
        <v>0.92</v>
      </c>
      <c r="E38" s="90"/>
      <c r="F38" s="174">
        <v>0</v>
      </c>
      <c r="G38" s="174"/>
      <c r="H38" s="174"/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0</v>
      </c>
      <c r="Q38" s="174">
        <v>0</v>
      </c>
      <c r="R38" s="174">
        <v>0</v>
      </c>
      <c r="S38" s="174">
        <v>0</v>
      </c>
      <c r="T38" s="174">
        <v>0</v>
      </c>
      <c r="U38" s="174">
        <v>0</v>
      </c>
      <c r="V38" s="174">
        <v>0</v>
      </c>
      <c r="W38" s="174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</v>
      </c>
      <c r="AD38" s="174">
        <v>0</v>
      </c>
      <c r="AE38" s="174">
        <v>0</v>
      </c>
      <c r="AF38" s="174">
        <v>0</v>
      </c>
      <c r="AG38" s="174">
        <v>0</v>
      </c>
      <c r="AH38" s="174">
        <v>0</v>
      </c>
      <c r="AI38" s="174">
        <v>0</v>
      </c>
      <c r="AJ38" s="174">
        <v>0</v>
      </c>
      <c r="AK38" s="167">
        <v>0</v>
      </c>
      <c r="AL38" s="82" t="e">
        <v>#REF!</v>
      </c>
      <c r="AM38" s="82" t="e">
        <v>#REF!</v>
      </c>
      <c r="AN38" s="211"/>
    </row>
    <row r="39" spans="1:40" ht="18.75" customHeight="1">
      <c r="A39" s="9">
        <v>1</v>
      </c>
      <c r="B39" s="10" t="s">
        <v>35</v>
      </c>
      <c r="C39" s="109" t="s">
        <v>20</v>
      </c>
      <c r="D39" s="109"/>
      <c r="E39" s="77"/>
      <c r="F39" s="178"/>
      <c r="G39" s="178">
        <v>0</v>
      </c>
      <c r="H39" s="178">
        <v>0</v>
      </c>
      <c r="I39" s="178">
        <v>0</v>
      </c>
      <c r="J39" s="178">
        <v>0</v>
      </c>
      <c r="K39" s="178">
        <v>70</v>
      </c>
      <c r="L39" s="178">
        <v>0</v>
      </c>
      <c r="M39" s="178">
        <v>0</v>
      </c>
      <c r="N39" s="178">
        <v>0</v>
      </c>
      <c r="O39" s="178">
        <v>0</v>
      </c>
      <c r="P39" s="178">
        <v>0</v>
      </c>
      <c r="Q39" s="178">
        <v>0</v>
      </c>
      <c r="R39" s="178">
        <v>0</v>
      </c>
      <c r="S39" s="178">
        <v>0</v>
      </c>
      <c r="T39" s="178">
        <v>0</v>
      </c>
      <c r="U39" s="178">
        <v>0</v>
      </c>
      <c r="V39" s="178">
        <v>0</v>
      </c>
      <c r="W39" s="178">
        <v>0</v>
      </c>
      <c r="X39" s="178">
        <v>0</v>
      </c>
      <c r="Y39" s="178">
        <v>80</v>
      </c>
      <c r="Z39" s="178">
        <v>60</v>
      </c>
      <c r="AA39" s="178">
        <v>0</v>
      </c>
      <c r="AB39" s="178">
        <v>0</v>
      </c>
      <c r="AC39" s="178">
        <v>0</v>
      </c>
      <c r="AD39" s="178">
        <v>0</v>
      </c>
      <c r="AE39" s="178">
        <v>0</v>
      </c>
      <c r="AF39" s="178">
        <v>0</v>
      </c>
      <c r="AG39" s="178">
        <v>0</v>
      </c>
      <c r="AH39" s="178">
        <v>0</v>
      </c>
      <c r="AI39" s="178">
        <v>0</v>
      </c>
      <c r="AJ39" s="178"/>
      <c r="AK39" s="168">
        <v>210</v>
      </c>
      <c r="AL39" s="110"/>
      <c r="AM39" s="110"/>
      <c r="AN39" s="207"/>
    </row>
    <row r="40" spans="1:40" ht="18.75" customHeight="1">
      <c r="A40" s="9">
        <v>1</v>
      </c>
      <c r="B40" s="23" t="s">
        <v>88</v>
      </c>
      <c r="C40" s="111" t="s">
        <v>66</v>
      </c>
      <c r="D40" s="111"/>
      <c r="E40" s="74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07">
        <v>0</v>
      </c>
      <c r="AL40" s="108"/>
      <c r="AM40" s="108"/>
      <c r="AN40" s="207"/>
    </row>
    <row r="41" spans="1:40" ht="18.75" customHeight="1">
      <c r="A41" s="9">
        <v>1</v>
      </c>
      <c r="B41" s="13" t="s">
        <v>44</v>
      </c>
      <c r="C41" s="152" t="s">
        <v>21</v>
      </c>
      <c r="D41" s="152"/>
      <c r="E41" s="67">
        <v>0</v>
      </c>
      <c r="F41" s="180">
        <v>0</v>
      </c>
      <c r="G41" s="180">
        <v>70</v>
      </c>
      <c r="H41" s="180">
        <v>0</v>
      </c>
      <c r="I41" s="180"/>
      <c r="J41" s="180"/>
      <c r="K41" s="180">
        <v>0</v>
      </c>
      <c r="L41" s="180">
        <v>0</v>
      </c>
      <c r="M41" s="180">
        <v>0</v>
      </c>
      <c r="N41" s="180">
        <v>0</v>
      </c>
      <c r="O41" s="180">
        <v>0</v>
      </c>
      <c r="P41" s="180"/>
      <c r="Q41" s="180"/>
      <c r="R41" s="180">
        <v>0</v>
      </c>
      <c r="S41" s="180">
        <v>0</v>
      </c>
      <c r="T41" s="180">
        <v>0</v>
      </c>
      <c r="U41" s="180">
        <v>80</v>
      </c>
      <c r="V41" s="180">
        <v>60</v>
      </c>
      <c r="W41" s="180"/>
      <c r="X41" s="180"/>
      <c r="Y41" s="180">
        <v>0</v>
      </c>
      <c r="Z41" s="180">
        <v>0</v>
      </c>
      <c r="AA41" s="180">
        <v>0</v>
      </c>
      <c r="AB41" s="180">
        <v>0</v>
      </c>
      <c r="AC41" s="180">
        <v>0</v>
      </c>
      <c r="AD41" s="180"/>
      <c r="AE41" s="180"/>
      <c r="AF41" s="180">
        <v>0</v>
      </c>
      <c r="AG41" s="180">
        <v>0</v>
      </c>
      <c r="AH41" s="180">
        <v>0</v>
      </c>
      <c r="AI41" s="180"/>
      <c r="AJ41" s="180"/>
      <c r="AK41" s="131">
        <v>210</v>
      </c>
      <c r="AL41" s="31"/>
      <c r="AM41" s="31"/>
    </row>
    <row r="42" spans="1:40" ht="18.75" customHeight="1">
      <c r="A42" s="9">
        <v>0</v>
      </c>
      <c r="B42" s="30" t="s">
        <v>49</v>
      </c>
      <c r="C42" s="153" t="s">
        <v>22</v>
      </c>
      <c r="D42" s="153"/>
      <c r="E42" s="68"/>
      <c r="F42" s="181">
        <v>0</v>
      </c>
      <c r="G42" s="181">
        <v>-70</v>
      </c>
      <c r="H42" s="181">
        <v>-70</v>
      </c>
      <c r="I42" s="181">
        <v>-70</v>
      </c>
      <c r="J42" s="181">
        <v>-70</v>
      </c>
      <c r="K42" s="181">
        <v>-70</v>
      </c>
      <c r="L42" s="181">
        <v>-70</v>
      </c>
      <c r="M42" s="181">
        <v>-70</v>
      </c>
      <c r="N42" s="181">
        <v>-70</v>
      </c>
      <c r="O42" s="181">
        <v>-70</v>
      </c>
      <c r="P42" s="181">
        <v>-70</v>
      </c>
      <c r="Q42" s="181">
        <v>-70</v>
      </c>
      <c r="R42" s="181">
        <v>-70</v>
      </c>
      <c r="S42" s="181">
        <v>-70</v>
      </c>
      <c r="T42" s="181">
        <v>-70</v>
      </c>
      <c r="U42" s="181">
        <v>-150</v>
      </c>
      <c r="V42" s="181">
        <v>-210</v>
      </c>
      <c r="W42" s="181">
        <v>-210</v>
      </c>
      <c r="X42" s="181">
        <v>-210</v>
      </c>
      <c r="Y42" s="181">
        <v>-210</v>
      </c>
      <c r="Z42" s="181">
        <v>-210</v>
      </c>
      <c r="AA42" s="181">
        <v>-210</v>
      </c>
      <c r="AB42" s="181">
        <v>-210</v>
      </c>
      <c r="AC42" s="181">
        <v>-210</v>
      </c>
      <c r="AD42" s="181">
        <v>-210</v>
      </c>
      <c r="AE42" s="181">
        <v>-210</v>
      </c>
      <c r="AF42" s="181">
        <v>-210</v>
      </c>
      <c r="AG42" s="181">
        <v>-210</v>
      </c>
      <c r="AH42" s="181">
        <v>-210</v>
      </c>
      <c r="AI42" s="181">
        <v>-210</v>
      </c>
      <c r="AJ42" s="181">
        <v>-210</v>
      </c>
      <c r="AK42" s="132"/>
      <c r="AL42" s="31"/>
      <c r="AM42" s="31"/>
    </row>
    <row r="43" spans="1:40" ht="19.5" customHeight="1">
      <c r="A43" s="9">
        <v>1</v>
      </c>
      <c r="B43" s="85" t="s">
        <v>50</v>
      </c>
      <c r="C43" s="214" t="s">
        <v>23</v>
      </c>
      <c r="D43" s="532"/>
      <c r="E43" s="521">
        <v>622</v>
      </c>
      <c r="F43" s="216">
        <v>622</v>
      </c>
      <c r="G43" s="216">
        <v>622</v>
      </c>
      <c r="H43" s="216">
        <v>622</v>
      </c>
      <c r="I43" s="216">
        <v>622</v>
      </c>
      <c r="J43" s="216">
        <v>622</v>
      </c>
      <c r="K43" s="216">
        <v>552</v>
      </c>
      <c r="L43" s="216">
        <v>552</v>
      </c>
      <c r="M43" s="216">
        <v>552</v>
      </c>
      <c r="N43" s="216">
        <v>552</v>
      </c>
      <c r="O43" s="216">
        <v>552</v>
      </c>
      <c r="P43" s="216">
        <v>552</v>
      </c>
      <c r="Q43" s="216">
        <v>552</v>
      </c>
      <c r="R43" s="216">
        <v>552</v>
      </c>
      <c r="S43" s="216">
        <v>552</v>
      </c>
      <c r="T43" s="216">
        <v>552</v>
      </c>
      <c r="U43" s="216">
        <v>552</v>
      </c>
      <c r="V43" s="216">
        <v>552</v>
      </c>
      <c r="W43" s="216">
        <v>552</v>
      </c>
      <c r="X43" s="216">
        <v>552</v>
      </c>
      <c r="Y43" s="216">
        <v>472</v>
      </c>
      <c r="Z43" s="216">
        <v>412</v>
      </c>
      <c r="AA43" s="216">
        <v>412</v>
      </c>
      <c r="AB43" s="216">
        <v>412</v>
      </c>
      <c r="AC43" s="216">
        <v>412</v>
      </c>
      <c r="AD43" s="216">
        <v>412</v>
      </c>
      <c r="AE43" s="216">
        <v>412</v>
      </c>
      <c r="AF43" s="216">
        <v>412</v>
      </c>
      <c r="AG43" s="216">
        <v>412</v>
      </c>
      <c r="AH43" s="216">
        <v>412</v>
      </c>
      <c r="AI43" s="216">
        <v>412</v>
      </c>
      <c r="AJ43" s="216">
        <v>412</v>
      </c>
      <c r="AK43" s="223">
        <v>412</v>
      </c>
      <c r="AL43" s="31"/>
      <c r="AM43" s="31"/>
      <c r="AN43" s="9">
        <v>412</v>
      </c>
    </row>
    <row r="44" spans="1:40" ht="19.5" customHeight="1">
      <c r="A44" s="9">
        <v>1</v>
      </c>
      <c r="B44" s="325" t="s">
        <v>144</v>
      </c>
      <c r="C44" s="101" t="s">
        <v>12</v>
      </c>
      <c r="D44" s="101"/>
      <c r="E44" s="88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>
        <v>240</v>
      </c>
      <c r="Z44" s="185">
        <v>240</v>
      </c>
      <c r="AA44" s="185">
        <v>240</v>
      </c>
      <c r="AB44" s="185">
        <v>240</v>
      </c>
      <c r="AC44" s="185">
        <v>240</v>
      </c>
      <c r="AD44" s="185"/>
      <c r="AE44" s="185"/>
      <c r="AF44" s="185">
        <v>240</v>
      </c>
      <c r="AG44" s="185"/>
      <c r="AH44" s="185"/>
      <c r="AI44" s="185"/>
      <c r="AJ44" s="185"/>
      <c r="AK44" s="98">
        <v>1440</v>
      </c>
      <c r="AL44" s="96">
        <v>849</v>
      </c>
      <c r="AM44" s="96">
        <v>1171</v>
      </c>
      <c r="AN44" s="251"/>
    </row>
    <row r="45" spans="1:40" ht="19.5" customHeight="1">
      <c r="A45" s="9">
        <v>1</v>
      </c>
      <c r="B45" s="326" t="s">
        <v>13</v>
      </c>
      <c r="C45" s="145" t="s">
        <v>125</v>
      </c>
      <c r="D45" s="154"/>
      <c r="E45" s="35">
        <v>1302</v>
      </c>
      <c r="F45" s="173">
        <v>922</v>
      </c>
      <c r="G45" s="173">
        <v>542</v>
      </c>
      <c r="H45" s="173">
        <v>182</v>
      </c>
      <c r="I45" s="173">
        <v>182</v>
      </c>
      <c r="J45" s="173">
        <v>182</v>
      </c>
      <c r="K45" s="173">
        <v>62</v>
      </c>
      <c r="L45" s="173">
        <v>62</v>
      </c>
      <c r="M45" s="173">
        <v>62</v>
      </c>
      <c r="N45" s="173">
        <v>62</v>
      </c>
      <c r="O45" s="173">
        <v>62</v>
      </c>
      <c r="P45" s="173">
        <v>62</v>
      </c>
      <c r="Q45" s="173">
        <v>62</v>
      </c>
      <c r="R45" s="173">
        <v>62</v>
      </c>
      <c r="S45" s="173">
        <v>62</v>
      </c>
      <c r="T45" s="173">
        <v>62</v>
      </c>
      <c r="U45" s="173">
        <v>62</v>
      </c>
      <c r="V45" s="173">
        <v>62</v>
      </c>
      <c r="W45" s="173">
        <v>62</v>
      </c>
      <c r="X45" s="173">
        <v>62</v>
      </c>
      <c r="Y45" s="173">
        <v>302</v>
      </c>
      <c r="Z45" s="173">
        <v>542</v>
      </c>
      <c r="AA45" s="173">
        <v>782</v>
      </c>
      <c r="AB45" s="173">
        <v>1022</v>
      </c>
      <c r="AC45" s="173">
        <v>942</v>
      </c>
      <c r="AD45" s="173">
        <v>942</v>
      </c>
      <c r="AE45" s="173">
        <v>942</v>
      </c>
      <c r="AF45" s="173">
        <v>822</v>
      </c>
      <c r="AG45" s="173">
        <v>502</v>
      </c>
      <c r="AH45" s="173">
        <v>502</v>
      </c>
      <c r="AI45" s="173">
        <v>502</v>
      </c>
      <c r="AJ45" s="173">
        <v>502</v>
      </c>
      <c r="AK45" s="169">
        <v>502</v>
      </c>
      <c r="AL45" s="31"/>
      <c r="AM45" s="31"/>
    </row>
    <row r="46" spans="1:40" ht="18.75" customHeight="1">
      <c r="A46" s="9">
        <v>1</v>
      </c>
      <c r="B46" s="327" t="s">
        <v>169</v>
      </c>
      <c r="C46" s="135" t="s">
        <v>14</v>
      </c>
      <c r="D46" s="135"/>
      <c r="E46" s="90"/>
      <c r="F46" s="174">
        <v>380</v>
      </c>
      <c r="G46" s="174">
        <v>380</v>
      </c>
      <c r="H46" s="174">
        <v>360</v>
      </c>
      <c r="I46" s="174"/>
      <c r="J46" s="174"/>
      <c r="K46" s="174">
        <v>120</v>
      </c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>
        <v>320</v>
      </c>
      <c r="AD46" s="174"/>
      <c r="AE46" s="174"/>
      <c r="AF46" s="174">
        <v>360</v>
      </c>
      <c r="AG46" s="174">
        <v>320</v>
      </c>
      <c r="AH46" s="174"/>
      <c r="AI46" s="174"/>
      <c r="AJ46" s="174"/>
      <c r="AK46" s="117">
        <v>2240</v>
      </c>
      <c r="AL46" s="122"/>
      <c r="AM46" s="122"/>
      <c r="AN46" s="211"/>
    </row>
    <row r="47" spans="1:40" ht="18.75" customHeight="1">
      <c r="A47" s="9">
        <v>1</v>
      </c>
      <c r="B47" s="23" t="s">
        <v>169</v>
      </c>
      <c r="C47" s="145" t="s">
        <v>15</v>
      </c>
      <c r="D47" s="155">
        <v>0.08</v>
      </c>
      <c r="E47" s="299"/>
      <c r="F47" s="300">
        <v>30</v>
      </c>
      <c r="G47" s="300">
        <v>30</v>
      </c>
      <c r="H47" s="300">
        <v>29</v>
      </c>
      <c r="I47" s="300">
        <v>0</v>
      </c>
      <c r="J47" s="300">
        <v>0</v>
      </c>
      <c r="K47" s="300">
        <v>10</v>
      </c>
      <c r="L47" s="300">
        <v>0</v>
      </c>
      <c r="M47" s="300">
        <v>0</v>
      </c>
      <c r="N47" s="300">
        <v>0</v>
      </c>
      <c r="O47" s="300">
        <v>0</v>
      </c>
      <c r="P47" s="300">
        <v>0</v>
      </c>
      <c r="Q47" s="300">
        <v>0</v>
      </c>
      <c r="R47" s="300">
        <v>0</v>
      </c>
      <c r="S47" s="300">
        <v>0</v>
      </c>
      <c r="T47" s="300">
        <v>0</v>
      </c>
      <c r="U47" s="300">
        <v>0</v>
      </c>
      <c r="V47" s="300">
        <v>0</v>
      </c>
      <c r="W47" s="300">
        <v>0</v>
      </c>
      <c r="X47" s="300">
        <v>0</v>
      </c>
      <c r="Y47" s="300">
        <v>0</v>
      </c>
      <c r="Z47" s="300">
        <v>0</v>
      </c>
      <c r="AA47" s="300">
        <v>0</v>
      </c>
      <c r="AB47" s="300">
        <v>0</v>
      </c>
      <c r="AC47" s="300">
        <v>26</v>
      </c>
      <c r="AD47" s="300">
        <v>0</v>
      </c>
      <c r="AE47" s="300">
        <v>0</v>
      </c>
      <c r="AF47" s="300">
        <v>29</v>
      </c>
      <c r="AG47" s="300">
        <v>26</v>
      </c>
      <c r="AH47" s="300">
        <v>0</v>
      </c>
      <c r="AI47" s="300">
        <v>0</v>
      </c>
      <c r="AJ47" s="300">
        <v>0</v>
      </c>
      <c r="AK47" s="128">
        <v>180</v>
      </c>
      <c r="AL47" s="31"/>
      <c r="AM47" s="31"/>
    </row>
    <row r="48" spans="1:40" ht="18.75" customHeight="1">
      <c r="A48" s="9">
        <v>1</v>
      </c>
      <c r="B48" s="23" t="s">
        <v>169</v>
      </c>
      <c r="C48" s="145" t="s">
        <v>16</v>
      </c>
      <c r="D48" s="155"/>
      <c r="E48" s="282"/>
      <c r="F48" s="283">
        <v>30</v>
      </c>
      <c r="G48" s="283">
        <v>60</v>
      </c>
      <c r="H48" s="283">
        <v>89</v>
      </c>
      <c r="I48" s="283">
        <v>89</v>
      </c>
      <c r="J48" s="283">
        <v>89</v>
      </c>
      <c r="K48" s="283">
        <v>99</v>
      </c>
      <c r="L48" s="283">
        <v>99</v>
      </c>
      <c r="M48" s="283">
        <v>99</v>
      </c>
      <c r="N48" s="283">
        <v>99</v>
      </c>
      <c r="O48" s="283">
        <v>99</v>
      </c>
      <c r="P48" s="283">
        <v>99</v>
      </c>
      <c r="Q48" s="283">
        <v>99</v>
      </c>
      <c r="R48" s="283">
        <v>99</v>
      </c>
      <c r="S48" s="283">
        <v>99</v>
      </c>
      <c r="T48" s="283">
        <v>99</v>
      </c>
      <c r="U48" s="283">
        <v>99</v>
      </c>
      <c r="V48" s="283">
        <v>99</v>
      </c>
      <c r="W48" s="283">
        <v>99</v>
      </c>
      <c r="X48" s="283">
        <v>99</v>
      </c>
      <c r="Y48" s="283">
        <v>99</v>
      </c>
      <c r="Z48" s="283">
        <v>99</v>
      </c>
      <c r="AA48" s="283">
        <v>99</v>
      </c>
      <c r="AB48" s="283">
        <v>99</v>
      </c>
      <c r="AC48" s="283">
        <v>125</v>
      </c>
      <c r="AD48" s="283">
        <v>125</v>
      </c>
      <c r="AE48" s="283">
        <v>125</v>
      </c>
      <c r="AF48" s="283">
        <v>154</v>
      </c>
      <c r="AG48" s="283">
        <v>180</v>
      </c>
      <c r="AH48" s="283">
        <v>180</v>
      </c>
      <c r="AI48" s="283">
        <v>180</v>
      </c>
      <c r="AJ48" s="283">
        <v>180</v>
      </c>
      <c r="AK48" s="129">
        <v>180</v>
      </c>
      <c r="AL48" s="31"/>
      <c r="AM48" s="31"/>
    </row>
    <row r="49" spans="1:40" ht="18.75" customHeight="1">
      <c r="A49" s="9">
        <v>1</v>
      </c>
      <c r="B49" s="23" t="s">
        <v>169</v>
      </c>
      <c r="C49" s="145" t="s">
        <v>17</v>
      </c>
      <c r="D49" s="155"/>
      <c r="E49" s="282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129">
        <v>0</v>
      </c>
      <c r="AL49" s="31"/>
      <c r="AM49" s="31"/>
    </row>
    <row r="50" spans="1:40" ht="18.75" customHeight="1">
      <c r="A50" s="9">
        <v>1</v>
      </c>
      <c r="B50" s="23" t="s">
        <v>169</v>
      </c>
      <c r="C50" s="145" t="s">
        <v>18</v>
      </c>
      <c r="D50" s="155">
        <v>0.5</v>
      </c>
      <c r="E50" s="282"/>
      <c r="F50" s="283">
        <v>0</v>
      </c>
      <c r="G50" s="283">
        <v>0</v>
      </c>
      <c r="H50" s="283">
        <v>0</v>
      </c>
      <c r="I50" s="283">
        <v>0</v>
      </c>
      <c r="J50" s="283">
        <v>0</v>
      </c>
      <c r="K50" s="283">
        <v>0</v>
      </c>
      <c r="L50" s="283">
        <v>0</v>
      </c>
      <c r="M50" s="283">
        <v>0</v>
      </c>
      <c r="N50" s="283">
        <v>0</v>
      </c>
      <c r="O50" s="283">
        <v>0</v>
      </c>
      <c r="P50" s="283">
        <v>0</v>
      </c>
      <c r="Q50" s="283">
        <v>0</v>
      </c>
      <c r="R50" s="283">
        <v>0</v>
      </c>
      <c r="S50" s="283">
        <v>0</v>
      </c>
      <c r="T50" s="283">
        <v>0</v>
      </c>
      <c r="U50" s="283">
        <v>0</v>
      </c>
      <c r="V50" s="283">
        <v>0</v>
      </c>
      <c r="W50" s="283">
        <v>0</v>
      </c>
      <c r="X50" s="283">
        <v>0</v>
      </c>
      <c r="Y50" s="283">
        <v>0</v>
      </c>
      <c r="Z50" s="283">
        <v>0</v>
      </c>
      <c r="AA50" s="283">
        <v>0</v>
      </c>
      <c r="AB50" s="283">
        <v>0</v>
      </c>
      <c r="AC50" s="283">
        <v>0</v>
      </c>
      <c r="AD50" s="283">
        <v>0</v>
      </c>
      <c r="AE50" s="283">
        <v>0</v>
      </c>
      <c r="AF50" s="283">
        <v>0</v>
      </c>
      <c r="AG50" s="283">
        <v>0</v>
      </c>
      <c r="AH50" s="283">
        <v>0</v>
      </c>
      <c r="AI50" s="283">
        <v>0</v>
      </c>
      <c r="AJ50" s="283">
        <v>0</v>
      </c>
      <c r="AK50" s="130">
        <v>0</v>
      </c>
      <c r="AL50" s="31"/>
      <c r="AM50" s="31"/>
    </row>
    <row r="51" spans="1:40" ht="18.75" customHeight="1">
      <c r="A51" s="9">
        <v>1</v>
      </c>
      <c r="B51" s="23" t="s">
        <v>169</v>
      </c>
      <c r="C51" s="135" t="s">
        <v>19</v>
      </c>
      <c r="D51" s="136">
        <v>0.92</v>
      </c>
      <c r="E51" s="286"/>
      <c r="F51" s="287">
        <v>350</v>
      </c>
      <c r="G51" s="287">
        <v>350</v>
      </c>
      <c r="H51" s="287">
        <v>331</v>
      </c>
      <c r="I51" s="287">
        <v>0</v>
      </c>
      <c r="J51" s="287">
        <v>0</v>
      </c>
      <c r="K51" s="287">
        <v>110</v>
      </c>
      <c r="L51" s="287">
        <v>0</v>
      </c>
      <c r="M51" s="287">
        <v>0</v>
      </c>
      <c r="N51" s="287">
        <v>0</v>
      </c>
      <c r="O51" s="287">
        <v>0</v>
      </c>
      <c r="P51" s="287">
        <v>0</v>
      </c>
      <c r="Q51" s="287">
        <v>0</v>
      </c>
      <c r="R51" s="287">
        <v>0</v>
      </c>
      <c r="S51" s="287">
        <v>0</v>
      </c>
      <c r="T51" s="287">
        <v>0</v>
      </c>
      <c r="U51" s="287">
        <v>0</v>
      </c>
      <c r="V51" s="287">
        <v>0</v>
      </c>
      <c r="W51" s="287">
        <v>0</v>
      </c>
      <c r="X51" s="287">
        <v>0</v>
      </c>
      <c r="Y51" s="287">
        <v>0</v>
      </c>
      <c r="Z51" s="287">
        <v>0</v>
      </c>
      <c r="AA51" s="287">
        <v>0</v>
      </c>
      <c r="AB51" s="287">
        <v>0</v>
      </c>
      <c r="AC51" s="287">
        <v>294</v>
      </c>
      <c r="AD51" s="287">
        <v>0</v>
      </c>
      <c r="AE51" s="287">
        <v>0</v>
      </c>
      <c r="AF51" s="287">
        <v>331</v>
      </c>
      <c r="AG51" s="287">
        <v>294</v>
      </c>
      <c r="AH51" s="287">
        <v>0</v>
      </c>
      <c r="AI51" s="287">
        <v>0</v>
      </c>
      <c r="AJ51" s="287">
        <v>0</v>
      </c>
      <c r="AK51" s="117">
        <v>2060</v>
      </c>
      <c r="AL51" s="82" t="e">
        <v>#REF!</v>
      </c>
      <c r="AM51" s="82" t="e">
        <v>#REF!</v>
      </c>
      <c r="AN51" s="211"/>
    </row>
    <row r="52" spans="1:40" ht="18.75" customHeight="1">
      <c r="A52" s="9">
        <v>1</v>
      </c>
      <c r="B52" s="10"/>
      <c r="C52" s="109" t="s">
        <v>20</v>
      </c>
      <c r="D52" s="109"/>
      <c r="E52" s="290"/>
      <c r="F52" s="178"/>
      <c r="G52" s="178">
        <v>60</v>
      </c>
      <c r="H52" s="178">
        <v>60</v>
      </c>
      <c r="I52" s="178">
        <v>0</v>
      </c>
      <c r="J52" s="178">
        <v>0</v>
      </c>
      <c r="K52" s="178">
        <v>84</v>
      </c>
      <c r="L52" s="178">
        <v>76</v>
      </c>
      <c r="M52" s="178">
        <v>60</v>
      </c>
      <c r="N52" s="178">
        <v>60</v>
      </c>
      <c r="O52" s="178">
        <v>84</v>
      </c>
      <c r="P52" s="178">
        <v>0</v>
      </c>
      <c r="Q52" s="178">
        <v>0</v>
      </c>
      <c r="R52" s="178">
        <v>60</v>
      </c>
      <c r="S52" s="178">
        <v>55</v>
      </c>
      <c r="T52" s="178">
        <v>68</v>
      </c>
      <c r="U52" s="178">
        <v>67</v>
      </c>
      <c r="V52" s="178">
        <v>79</v>
      </c>
      <c r="W52" s="178">
        <v>0</v>
      </c>
      <c r="X52" s="178">
        <v>0</v>
      </c>
      <c r="Y52" s="178">
        <v>0</v>
      </c>
      <c r="Z52" s="178">
        <v>44</v>
      </c>
      <c r="AA52" s="178"/>
      <c r="AB52" s="178"/>
      <c r="AC52" s="178"/>
      <c r="AD52" s="178">
        <v>0</v>
      </c>
      <c r="AE52" s="178">
        <v>0</v>
      </c>
      <c r="AF52" s="178">
        <v>0</v>
      </c>
      <c r="AG52" s="178">
        <v>0</v>
      </c>
      <c r="AH52" s="178">
        <v>0</v>
      </c>
      <c r="AI52" s="178">
        <v>0</v>
      </c>
      <c r="AJ52" s="178"/>
      <c r="AK52" s="104">
        <v>857</v>
      </c>
      <c r="AL52" s="112"/>
      <c r="AM52" s="112"/>
      <c r="AN52" s="207"/>
    </row>
    <row r="53" spans="1:40" ht="18.75" customHeight="1">
      <c r="A53" s="9">
        <v>1</v>
      </c>
      <c r="B53" s="23" t="s">
        <v>170</v>
      </c>
      <c r="C53" s="113" t="s">
        <v>66</v>
      </c>
      <c r="D53" s="113"/>
      <c r="E53" s="293"/>
      <c r="F53" s="179">
        <v>0</v>
      </c>
      <c r="G53" s="179">
        <v>0</v>
      </c>
      <c r="H53" s="179"/>
      <c r="I53" s="179">
        <v>0</v>
      </c>
      <c r="J53" s="179">
        <v>0</v>
      </c>
      <c r="K53" s="179">
        <v>70</v>
      </c>
      <c r="L53" s="179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79">
        <v>0</v>
      </c>
      <c r="W53" s="179">
        <v>10</v>
      </c>
      <c r="X53" s="179">
        <v>0</v>
      </c>
      <c r="Y53" s="179">
        <v>0</v>
      </c>
      <c r="Z53" s="179">
        <v>0</v>
      </c>
      <c r="AA53" s="179">
        <v>0</v>
      </c>
      <c r="AB53" s="179">
        <v>0</v>
      </c>
      <c r="AC53" s="179">
        <v>0</v>
      </c>
      <c r="AD53" s="179">
        <v>0</v>
      </c>
      <c r="AE53" s="179">
        <v>0</v>
      </c>
      <c r="AF53" s="179">
        <v>0</v>
      </c>
      <c r="AG53" s="179"/>
      <c r="AH53" s="179"/>
      <c r="AI53" s="179"/>
      <c r="AJ53" s="179"/>
      <c r="AK53" s="107">
        <v>80</v>
      </c>
      <c r="AL53" s="75"/>
      <c r="AM53" s="75"/>
      <c r="AN53" s="207"/>
    </row>
    <row r="54" spans="1:40" ht="18.75" customHeight="1">
      <c r="A54" s="9">
        <v>1</v>
      </c>
      <c r="B54" s="13" t="s">
        <v>44</v>
      </c>
      <c r="C54" s="145" t="s">
        <v>21</v>
      </c>
      <c r="D54" s="145"/>
      <c r="E54" s="527">
        <v>60</v>
      </c>
      <c r="F54" s="180">
        <v>60</v>
      </c>
      <c r="G54" s="180">
        <v>154</v>
      </c>
      <c r="H54" s="180">
        <v>76</v>
      </c>
      <c r="I54" s="180"/>
      <c r="J54" s="180"/>
      <c r="K54" s="180">
        <v>60</v>
      </c>
      <c r="L54" s="180">
        <v>60</v>
      </c>
      <c r="M54" s="180">
        <v>84</v>
      </c>
      <c r="N54" s="180">
        <v>60</v>
      </c>
      <c r="O54" s="180">
        <v>55</v>
      </c>
      <c r="P54" s="180"/>
      <c r="Q54" s="180"/>
      <c r="R54" s="180">
        <v>68</v>
      </c>
      <c r="S54" s="180">
        <v>67</v>
      </c>
      <c r="T54" s="180">
        <v>79</v>
      </c>
      <c r="U54" s="180">
        <v>0</v>
      </c>
      <c r="V54" s="180">
        <v>44</v>
      </c>
      <c r="W54" s="180"/>
      <c r="X54" s="180"/>
      <c r="Y54" s="180">
        <v>0</v>
      </c>
      <c r="Z54" s="180">
        <v>0</v>
      </c>
      <c r="AA54" s="180">
        <v>0</v>
      </c>
      <c r="AB54" s="180">
        <v>0</v>
      </c>
      <c r="AC54" s="180">
        <v>0</v>
      </c>
      <c r="AD54" s="180"/>
      <c r="AE54" s="180"/>
      <c r="AF54" s="180">
        <v>0</v>
      </c>
      <c r="AG54" s="180">
        <v>0</v>
      </c>
      <c r="AH54" s="180">
        <v>0</v>
      </c>
      <c r="AI54" s="180"/>
      <c r="AJ54" s="180"/>
      <c r="AK54" s="131">
        <v>927</v>
      </c>
      <c r="AL54" s="32"/>
      <c r="AM54" s="32"/>
    </row>
    <row r="55" spans="1:40" ht="18.75" customHeight="1">
      <c r="A55" s="9">
        <v>0</v>
      </c>
      <c r="B55" s="30" t="s">
        <v>49</v>
      </c>
      <c r="C55" s="145" t="s">
        <v>22</v>
      </c>
      <c r="D55" s="145"/>
      <c r="E55" s="68"/>
      <c r="F55" s="181">
        <v>290</v>
      </c>
      <c r="G55" s="181">
        <v>486</v>
      </c>
      <c r="H55" s="181">
        <v>741</v>
      </c>
      <c r="I55" s="181">
        <v>741</v>
      </c>
      <c r="J55" s="181">
        <v>741</v>
      </c>
      <c r="K55" s="181">
        <v>791</v>
      </c>
      <c r="L55" s="181">
        <v>731</v>
      </c>
      <c r="M55" s="181">
        <v>647</v>
      </c>
      <c r="N55" s="181">
        <v>587</v>
      </c>
      <c r="O55" s="181">
        <v>532</v>
      </c>
      <c r="P55" s="181">
        <v>532</v>
      </c>
      <c r="Q55" s="181">
        <v>532</v>
      </c>
      <c r="R55" s="181">
        <v>464</v>
      </c>
      <c r="S55" s="181">
        <v>397</v>
      </c>
      <c r="T55" s="181">
        <v>318</v>
      </c>
      <c r="U55" s="181">
        <v>318</v>
      </c>
      <c r="V55" s="181">
        <v>274</v>
      </c>
      <c r="W55" s="181">
        <v>274</v>
      </c>
      <c r="X55" s="181">
        <v>274</v>
      </c>
      <c r="Y55" s="181">
        <v>274</v>
      </c>
      <c r="Z55" s="181">
        <v>274</v>
      </c>
      <c r="AA55" s="181">
        <v>274</v>
      </c>
      <c r="AB55" s="181">
        <v>274</v>
      </c>
      <c r="AC55" s="181">
        <v>568</v>
      </c>
      <c r="AD55" s="181">
        <v>568</v>
      </c>
      <c r="AE55" s="181">
        <v>568</v>
      </c>
      <c r="AF55" s="181">
        <v>899</v>
      </c>
      <c r="AG55" s="181">
        <v>1193</v>
      </c>
      <c r="AH55" s="181">
        <v>1193</v>
      </c>
      <c r="AI55" s="181">
        <v>1193</v>
      </c>
      <c r="AJ55" s="181">
        <v>1193</v>
      </c>
      <c r="AK55" s="132"/>
      <c r="AL55" s="32"/>
      <c r="AM55" s="32"/>
    </row>
    <row r="56" spans="1:40" ht="19.5" customHeight="1">
      <c r="A56" s="9">
        <v>1</v>
      </c>
      <c r="B56" s="85" t="s">
        <v>50</v>
      </c>
      <c r="C56" s="219" t="s">
        <v>23</v>
      </c>
      <c r="D56" s="219"/>
      <c r="E56" s="522">
        <v>350</v>
      </c>
      <c r="F56" s="181">
        <v>700</v>
      </c>
      <c r="G56" s="181">
        <v>990</v>
      </c>
      <c r="H56" s="181">
        <v>1261</v>
      </c>
      <c r="I56" s="181">
        <v>1261</v>
      </c>
      <c r="J56" s="181">
        <v>1261</v>
      </c>
      <c r="K56" s="181">
        <v>1217</v>
      </c>
      <c r="L56" s="181">
        <v>1141</v>
      </c>
      <c r="M56" s="181">
        <v>1081</v>
      </c>
      <c r="N56" s="181">
        <v>1021</v>
      </c>
      <c r="O56" s="181">
        <v>937</v>
      </c>
      <c r="P56" s="181">
        <v>937</v>
      </c>
      <c r="Q56" s="181">
        <v>937</v>
      </c>
      <c r="R56" s="181">
        <v>877</v>
      </c>
      <c r="S56" s="181">
        <v>822</v>
      </c>
      <c r="T56" s="181">
        <v>754</v>
      </c>
      <c r="U56" s="181">
        <v>687</v>
      </c>
      <c r="V56" s="181">
        <v>608</v>
      </c>
      <c r="W56" s="181">
        <v>598</v>
      </c>
      <c r="X56" s="181">
        <v>598</v>
      </c>
      <c r="Y56" s="181">
        <v>598</v>
      </c>
      <c r="Z56" s="181">
        <v>554</v>
      </c>
      <c r="AA56" s="181">
        <v>554</v>
      </c>
      <c r="AB56" s="181">
        <v>554</v>
      </c>
      <c r="AC56" s="181">
        <v>848</v>
      </c>
      <c r="AD56" s="181">
        <v>848</v>
      </c>
      <c r="AE56" s="181">
        <v>848</v>
      </c>
      <c r="AF56" s="181">
        <v>1179</v>
      </c>
      <c r="AG56" s="181">
        <v>1473</v>
      </c>
      <c r="AH56" s="181">
        <v>1473</v>
      </c>
      <c r="AI56" s="181">
        <v>1473</v>
      </c>
      <c r="AJ56" s="181">
        <v>1473</v>
      </c>
      <c r="AK56" s="222">
        <v>1473</v>
      </c>
      <c r="AL56" s="33"/>
      <c r="AM56" s="33"/>
      <c r="AN56" s="9">
        <v>1473</v>
      </c>
    </row>
    <row r="57" spans="1:40" ht="19.5" hidden="1" customHeight="1">
      <c r="A57" s="9"/>
      <c r="B57" s="370" t="s">
        <v>148</v>
      </c>
      <c r="C57" s="99" t="s">
        <v>12</v>
      </c>
      <c r="D57" s="99"/>
      <c r="E57" s="89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00">
        <v>0</v>
      </c>
      <c r="AL57" s="96" t="e">
        <v>#REF!</v>
      </c>
      <c r="AM57" s="96"/>
      <c r="AN57" s="251"/>
    </row>
    <row r="58" spans="1:40" ht="19.5" hidden="1" customHeight="1">
      <c r="A58" s="9"/>
      <c r="B58" s="369"/>
      <c r="C58" s="145" t="s">
        <v>125</v>
      </c>
      <c r="D58" s="154"/>
      <c r="E58" s="35"/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173">
        <v>0</v>
      </c>
      <c r="L58" s="173">
        <v>0</v>
      </c>
      <c r="M58" s="173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3">
        <v>0</v>
      </c>
      <c r="W58" s="173">
        <v>0</v>
      </c>
      <c r="X58" s="173">
        <v>0</v>
      </c>
      <c r="Y58" s="173">
        <v>0</v>
      </c>
      <c r="Z58" s="173">
        <v>0</v>
      </c>
      <c r="AA58" s="173">
        <v>0</v>
      </c>
      <c r="AB58" s="173">
        <v>0</v>
      </c>
      <c r="AC58" s="173">
        <v>0</v>
      </c>
      <c r="AD58" s="173">
        <v>0</v>
      </c>
      <c r="AE58" s="173">
        <v>0</v>
      </c>
      <c r="AF58" s="173">
        <v>0</v>
      </c>
      <c r="AG58" s="173">
        <v>0</v>
      </c>
      <c r="AH58" s="173">
        <v>0</v>
      </c>
      <c r="AI58" s="173">
        <v>0</v>
      </c>
      <c r="AJ58" s="173">
        <v>0</v>
      </c>
      <c r="AK58" s="169">
        <v>0</v>
      </c>
      <c r="AL58" s="32"/>
      <c r="AM58" s="32"/>
    </row>
    <row r="59" spans="1:40" ht="18.75" hidden="1" customHeight="1">
      <c r="A59" s="9"/>
      <c r="B59" s="371"/>
      <c r="C59" s="135" t="s">
        <v>14</v>
      </c>
      <c r="D59" s="135"/>
      <c r="E59" s="90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17">
        <v>0</v>
      </c>
      <c r="AL59" s="123"/>
      <c r="AM59" s="123"/>
      <c r="AN59" s="211"/>
    </row>
    <row r="60" spans="1:40" ht="18.75" hidden="1" customHeight="1">
      <c r="A60" s="9"/>
      <c r="B60" s="23">
        <v>0</v>
      </c>
      <c r="C60" s="145" t="s">
        <v>15</v>
      </c>
      <c r="D60" s="155">
        <v>0.08</v>
      </c>
      <c r="E60" s="299"/>
      <c r="F60" s="300">
        <v>0</v>
      </c>
      <c r="G60" s="300">
        <v>0</v>
      </c>
      <c r="H60" s="300">
        <v>0</v>
      </c>
      <c r="I60" s="300">
        <v>0</v>
      </c>
      <c r="J60" s="300">
        <v>0</v>
      </c>
      <c r="K60" s="300">
        <v>0</v>
      </c>
      <c r="L60" s="300">
        <v>0</v>
      </c>
      <c r="M60" s="300">
        <v>0</v>
      </c>
      <c r="N60" s="300">
        <v>0</v>
      </c>
      <c r="O60" s="300">
        <v>0</v>
      </c>
      <c r="P60" s="300">
        <v>0</v>
      </c>
      <c r="Q60" s="300">
        <v>0</v>
      </c>
      <c r="R60" s="300">
        <v>0</v>
      </c>
      <c r="S60" s="300">
        <v>0</v>
      </c>
      <c r="T60" s="300">
        <v>0</v>
      </c>
      <c r="U60" s="300">
        <v>0</v>
      </c>
      <c r="V60" s="300">
        <v>0</v>
      </c>
      <c r="W60" s="300">
        <v>0</v>
      </c>
      <c r="X60" s="300">
        <v>0</v>
      </c>
      <c r="Y60" s="300">
        <v>0</v>
      </c>
      <c r="Z60" s="300">
        <v>0</v>
      </c>
      <c r="AA60" s="300">
        <v>0</v>
      </c>
      <c r="AB60" s="300">
        <v>0</v>
      </c>
      <c r="AC60" s="300">
        <v>0</v>
      </c>
      <c r="AD60" s="300">
        <v>0</v>
      </c>
      <c r="AE60" s="300">
        <v>0</v>
      </c>
      <c r="AF60" s="300">
        <v>0</v>
      </c>
      <c r="AG60" s="300">
        <v>0</v>
      </c>
      <c r="AH60" s="300">
        <v>0</v>
      </c>
      <c r="AI60" s="300">
        <v>0</v>
      </c>
      <c r="AJ60" s="300">
        <v>0</v>
      </c>
      <c r="AK60" s="128">
        <v>0</v>
      </c>
      <c r="AL60" s="32"/>
      <c r="AM60" s="32"/>
    </row>
    <row r="61" spans="1:40" ht="18.75" hidden="1" customHeight="1">
      <c r="A61" s="9"/>
      <c r="B61" s="23">
        <v>0</v>
      </c>
      <c r="C61" s="145" t="s">
        <v>16</v>
      </c>
      <c r="D61" s="155"/>
      <c r="E61" s="282"/>
      <c r="F61" s="283">
        <v>0</v>
      </c>
      <c r="G61" s="283">
        <v>0</v>
      </c>
      <c r="H61" s="283">
        <v>0</v>
      </c>
      <c r="I61" s="283">
        <v>0</v>
      </c>
      <c r="J61" s="283">
        <v>0</v>
      </c>
      <c r="K61" s="283">
        <v>0</v>
      </c>
      <c r="L61" s="283">
        <v>0</v>
      </c>
      <c r="M61" s="283">
        <v>0</v>
      </c>
      <c r="N61" s="283">
        <v>0</v>
      </c>
      <c r="O61" s="283">
        <v>0</v>
      </c>
      <c r="P61" s="283">
        <v>0</v>
      </c>
      <c r="Q61" s="283">
        <v>0</v>
      </c>
      <c r="R61" s="283">
        <v>0</v>
      </c>
      <c r="S61" s="283">
        <v>0</v>
      </c>
      <c r="T61" s="283">
        <v>0</v>
      </c>
      <c r="U61" s="283">
        <v>0</v>
      </c>
      <c r="V61" s="283">
        <v>0</v>
      </c>
      <c r="W61" s="283">
        <v>0</v>
      </c>
      <c r="X61" s="283">
        <v>0</v>
      </c>
      <c r="Y61" s="283">
        <v>0</v>
      </c>
      <c r="Z61" s="283">
        <v>0</v>
      </c>
      <c r="AA61" s="283">
        <v>0</v>
      </c>
      <c r="AB61" s="283">
        <v>0</v>
      </c>
      <c r="AC61" s="283">
        <v>0</v>
      </c>
      <c r="AD61" s="283">
        <v>0</v>
      </c>
      <c r="AE61" s="283">
        <v>0</v>
      </c>
      <c r="AF61" s="283">
        <v>0</v>
      </c>
      <c r="AG61" s="283">
        <v>0</v>
      </c>
      <c r="AH61" s="283">
        <v>0</v>
      </c>
      <c r="AI61" s="283">
        <v>0</v>
      </c>
      <c r="AJ61" s="283">
        <v>0</v>
      </c>
      <c r="AK61" s="129">
        <v>0</v>
      </c>
      <c r="AL61" s="32"/>
      <c r="AM61" s="32"/>
    </row>
    <row r="62" spans="1:40" ht="18.75" hidden="1" customHeight="1">
      <c r="A62" s="9"/>
      <c r="B62" s="23">
        <v>0</v>
      </c>
      <c r="C62" s="145" t="s">
        <v>17</v>
      </c>
      <c r="D62" s="155"/>
      <c r="E62" s="282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129">
        <v>0</v>
      </c>
      <c r="AL62" s="32"/>
      <c r="AM62" s="32"/>
    </row>
    <row r="63" spans="1:40" ht="18.75" hidden="1" customHeight="1">
      <c r="A63" s="9"/>
      <c r="B63" s="23">
        <v>0</v>
      </c>
      <c r="C63" s="145" t="s">
        <v>18</v>
      </c>
      <c r="D63" s="155">
        <v>0.5</v>
      </c>
      <c r="E63" s="282"/>
      <c r="F63" s="283">
        <v>0</v>
      </c>
      <c r="G63" s="283">
        <v>0</v>
      </c>
      <c r="H63" s="283">
        <v>0</v>
      </c>
      <c r="I63" s="283">
        <v>0</v>
      </c>
      <c r="J63" s="283">
        <v>0</v>
      </c>
      <c r="K63" s="283">
        <v>0</v>
      </c>
      <c r="L63" s="283">
        <v>0</v>
      </c>
      <c r="M63" s="283">
        <v>0</v>
      </c>
      <c r="N63" s="283">
        <v>0</v>
      </c>
      <c r="O63" s="283">
        <v>0</v>
      </c>
      <c r="P63" s="283">
        <v>0</v>
      </c>
      <c r="Q63" s="283">
        <v>0</v>
      </c>
      <c r="R63" s="283">
        <v>0</v>
      </c>
      <c r="S63" s="283">
        <v>0</v>
      </c>
      <c r="T63" s="283">
        <v>0</v>
      </c>
      <c r="U63" s="283">
        <v>0</v>
      </c>
      <c r="V63" s="283">
        <v>0</v>
      </c>
      <c r="W63" s="283">
        <v>0</v>
      </c>
      <c r="X63" s="283">
        <v>0</v>
      </c>
      <c r="Y63" s="283">
        <v>0</v>
      </c>
      <c r="Z63" s="283">
        <v>0</v>
      </c>
      <c r="AA63" s="283">
        <v>0</v>
      </c>
      <c r="AB63" s="283">
        <v>0</v>
      </c>
      <c r="AC63" s="283">
        <v>0</v>
      </c>
      <c r="AD63" s="283">
        <v>0</v>
      </c>
      <c r="AE63" s="283">
        <v>0</v>
      </c>
      <c r="AF63" s="283">
        <v>0</v>
      </c>
      <c r="AG63" s="283">
        <v>0</v>
      </c>
      <c r="AH63" s="283">
        <v>0</v>
      </c>
      <c r="AI63" s="283">
        <v>0</v>
      </c>
      <c r="AJ63" s="283">
        <v>0</v>
      </c>
      <c r="AK63" s="130">
        <v>0</v>
      </c>
      <c r="AL63" s="32"/>
      <c r="AM63" s="32"/>
    </row>
    <row r="64" spans="1:40" ht="18.75" hidden="1" customHeight="1">
      <c r="A64" s="9"/>
      <c r="B64" s="23">
        <v>0</v>
      </c>
      <c r="C64" s="135" t="s">
        <v>19</v>
      </c>
      <c r="D64" s="136">
        <v>0.92</v>
      </c>
      <c r="E64" s="286"/>
      <c r="F64" s="287">
        <v>0</v>
      </c>
      <c r="G64" s="287">
        <v>0</v>
      </c>
      <c r="H64" s="287">
        <v>0</v>
      </c>
      <c r="I64" s="287">
        <v>0</v>
      </c>
      <c r="J64" s="287">
        <v>0</v>
      </c>
      <c r="K64" s="287">
        <v>0</v>
      </c>
      <c r="L64" s="287">
        <v>0</v>
      </c>
      <c r="M64" s="287">
        <v>0</v>
      </c>
      <c r="N64" s="287">
        <v>0</v>
      </c>
      <c r="O64" s="287">
        <v>0</v>
      </c>
      <c r="P64" s="287">
        <v>0</v>
      </c>
      <c r="Q64" s="287">
        <v>0</v>
      </c>
      <c r="R64" s="287">
        <v>0</v>
      </c>
      <c r="S64" s="287">
        <v>0</v>
      </c>
      <c r="T64" s="287">
        <v>0</v>
      </c>
      <c r="U64" s="287">
        <v>0</v>
      </c>
      <c r="V64" s="287">
        <v>0</v>
      </c>
      <c r="W64" s="287">
        <v>0</v>
      </c>
      <c r="X64" s="287">
        <v>0</v>
      </c>
      <c r="Y64" s="287">
        <v>0</v>
      </c>
      <c r="Z64" s="287">
        <v>0</v>
      </c>
      <c r="AA64" s="287">
        <v>0</v>
      </c>
      <c r="AB64" s="287">
        <v>0</v>
      </c>
      <c r="AC64" s="287">
        <v>0</v>
      </c>
      <c r="AD64" s="287">
        <v>0</v>
      </c>
      <c r="AE64" s="287">
        <v>0</v>
      </c>
      <c r="AF64" s="287">
        <v>0</v>
      </c>
      <c r="AG64" s="287">
        <v>0</v>
      </c>
      <c r="AH64" s="287">
        <v>0</v>
      </c>
      <c r="AI64" s="287">
        <v>0</v>
      </c>
      <c r="AJ64" s="287">
        <v>0</v>
      </c>
      <c r="AK64" s="117">
        <v>0</v>
      </c>
      <c r="AL64" s="82" t="e">
        <v>#REF!</v>
      </c>
      <c r="AM64" s="82"/>
      <c r="AN64" s="211"/>
    </row>
    <row r="65" spans="1:40" ht="18.75" hidden="1" customHeight="1">
      <c r="A65" s="9"/>
      <c r="B65" s="10"/>
      <c r="C65" s="109" t="s">
        <v>20</v>
      </c>
      <c r="D65" s="109"/>
      <c r="E65" s="290"/>
      <c r="F65" s="291"/>
      <c r="G65" s="291"/>
      <c r="H65" s="291"/>
      <c r="I65" s="291"/>
      <c r="J65" s="291"/>
      <c r="K65" s="291"/>
      <c r="L65" s="291"/>
      <c r="M65" s="291"/>
      <c r="N65" s="291"/>
      <c r="O65" s="291"/>
      <c r="P65" s="291"/>
      <c r="Q65" s="291"/>
      <c r="R65" s="291"/>
      <c r="S65" s="291"/>
      <c r="T65" s="291"/>
      <c r="U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104">
        <v>0</v>
      </c>
      <c r="AL65" s="112"/>
      <c r="AM65" s="112"/>
      <c r="AN65" s="207"/>
    </row>
    <row r="66" spans="1:40" ht="18.75" hidden="1" customHeight="1">
      <c r="A66" s="9"/>
      <c r="B66" s="23" t="s">
        <v>171</v>
      </c>
      <c r="C66" s="113" t="s">
        <v>66</v>
      </c>
      <c r="D66" s="113"/>
      <c r="E66" s="293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107">
        <v>0</v>
      </c>
      <c r="AL66" s="75"/>
      <c r="AM66" s="75"/>
      <c r="AN66" s="207"/>
    </row>
    <row r="67" spans="1:40" ht="18.75" hidden="1" customHeight="1">
      <c r="A67" s="9"/>
      <c r="B67" s="13" t="s">
        <v>44</v>
      </c>
      <c r="C67" s="145" t="s">
        <v>21</v>
      </c>
      <c r="D67" s="145"/>
      <c r="E67" s="277"/>
      <c r="F67" s="298">
        <v>0</v>
      </c>
      <c r="G67" s="298">
        <v>0</v>
      </c>
      <c r="H67" s="298">
        <v>0</v>
      </c>
      <c r="I67" s="298">
        <v>0</v>
      </c>
      <c r="J67" s="298">
        <v>0</v>
      </c>
      <c r="K67" s="298">
        <v>0</v>
      </c>
      <c r="L67" s="298">
        <v>0</v>
      </c>
      <c r="M67" s="298">
        <v>0</v>
      </c>
      <c r="N67" s="298">
        <v>0</v>
      </c>
      <c r="O67" s="298">
        <v>0</v>
      </c>
      <c r="P67" s="298">
        <v>0</v>
      </c>
      <c r="Q67" s="298">
        <v>0</v>
      </c>
      <c r="R67" s="298">
        <v>0</v>
      </c>
      <c r="S67" s="298">
        <v>0</v>
      </c>
      <c r="T67" s="298">
        <v>0</v>
      </c>
      <c r="U67" s="298">
        <v>0</v>
      </c>
      <c r="V67" s="298">
        <v>0</v>
      </c>
      <c r="W67" s="298">
        <v>0</v>
      </c>
      <c r="X67" s="298">
        <v>0</v>
      </c>
      <c r="Y67" s="298">
        <v>0</v>
      </c>
      <c r="Z67" s="298">
        <v>0</v>
      </c>
      <c r="AA67" s="298">
        <v>0</v>
      </c>
      <c r="AB67" s="298">
        <v>0</v>
      </c>
      <c r="AC67" s="298">
        <v>0</v>
      </c>
      <c r="AD67" s="298">
        <v>0</v>
      </c>
      <c r="AE67" s="298">
        <v>0</v>
      </c>
      <c r="AF67" s="298">
        <v>0</v>
      </c>
      <c r="AG67" s="298">
        <v>0</v>
      </c>
      <c r="AH67" s="298"/>
      <c r="AI67" s="298"/>
      <c r="AJ67" s="298"/>
      <c r="AK67" s="131">
        <v>0</v>
      </c>
      <c r="AL67" s="32"/>
      <c r="AM67" s="32"/>
    </row>
    <row r="68" spans="1:40" ht="18.75" hidden="1" customHeight="1">
      <c r="A68" s="9"/>
      <c r="B68" s="30" t="s">
        <v>49</v>
      </c>
      <c r="C68" s="145" t="s">
        <v>22</v>
      </c>
      <c r="D68" s="145"/>
      <c r="E68" s="68"/>
      <c r="F68" s="181">
        <v>0</v>
      </c>
      <c r="G68" s="181">
        <v>0</v>
      </c>
      <c r="H68" s="181"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1">
        <v>0</v>
      </c>
      <c r="W68" s="181">
        <v>0</v>
      </c>
      <c r="X68" s="181">
        <v>0</v>
      </c>
      <c r="Y68" s="181">
        <v>0</v>
      </c>
      <c r="Z68" s="181">
        <v>0</v>
      </c>
      <c r="AA68" s="181">
        <v>0</v>
      </c>
      <c r="AB68" s="181">
        <v>0</v>
      </c>
      <c r="AC68" s="181">
        <v>0</v>
      </c>
      <c r="AD68" s="181">
        <v>0</v>
      </c>
      <c r="AE68" s="181">
        <v>0</v>
      </c>
      <c r="AF68" s="181">
        <v>0</v>
      </c>
      <c r="AG68" s="181">
        <v>0</v>
      </c>
      <c r="AH68" s="181">
        <v>0</v>
      </c>
      <c r="AI68" s="181">
        <v>0</v>
      </c>
      <c r="AJ68" s="181">
        <v>0</v>
      </c>
      <c r="AK68" s="132"/>
      <c r="AL68" s="32"/>
      <c r="AM68" s="32"/>
    </row>
    <row r="69" spans="1:40" hidden="1">
      <c r="A69" s="9"/>
      <c r="B69" s="85" t="s">
        <v>50</v>
      </c>
      <c r="C69" s="34" t="s">
        <v>23</v>
      </c>
      <c r="D69" s="34"/>
      <c r="E69" s="297"/>
      <c r="F69" s="220">
        <v>0</v>
      </c>
      <c r="G69" s="220">
        <v>0</v>
      </c>
      <c r="H69" s="220">
        <v>0</v>
      </c>
      <c r="I69" s="220">
        <v>0</v>
      </c>
      <c r="J69" s="220">
        <v>0</v>
      </c>
      <c r="K69" s="220">
        <v>0</v>
      </c>
      <c r="L69" s="220">
        <v>0</v>
      </c>
      <c r="M69" s="220">
        <v>0</v>
      </c>
      <c r="N69" s="220">
        <v>0</v>
      </c>
      <c r="O69" s="220">
        <v>0</v>
      </c>
      <c r="P69" s="220">
        <v>0</v>
      </c>
      <c r="Q69" s="220">
        <v>0</v>
      </c>
      <c r="R69" s="220">
        <v>0</v>
      </c>
      <c r="S69" s="220">
        <v>0</v>
      </c>
      <c r="T69" s="220">
        <v>0</v>
      </c>
      <c r="U69" s="220">
        <v>0</v>
      </c>
      <c r="V69" s="220">
        <v>0</v>
      </c>
      <c r="W69" s="220">
        <v>0</v>
      </c>
      <c r="X69" s="220">
        <v>0</v>
      </c>
      <c r="Y69" s="220">
        <v>0</v>
      </c>
      <c r="Z69" s="220">
        <v>0</v>
      </c>
      <c r="AA69" s="220">
        <v>0</v>
      </c>
      <c r="AB69" s="220">
        <v>0</v>
      </c>
      <c r="AC69" s="220">
        <v>0</v>
      </c>
      <c r="AD69" s="220">
        <v>0</v>
      </c>
      <c r="AE69" s="220">
        <v>0</v>
      </c>
      <c r="AF69" s="220">
        <v>0</v>
      </c>
      <c r="AG69" s="220">
        <v>0</v>
      </c>
      <c r="AH69" s="220">
        <v>0</v>
      </c>
      <c r="AI69" s="220">
        <v>0</v>
      </c>
      <c r="AJ69" s="220">
        <v>0</v>
      </c>
      <c r="AK69" s="222">
        <v>0</v>
      </c>
      <c r="AL69" s="32"/>
      <c r="AM69" s="32"/>
      <c r="AN69" s="9">
        <v>0</v>
      </c>
    </row>
    <row r="70" spans="1:40" hidden="1">
      <c r="A70" s="9"/>
      <c r="B70" s="84" t="s">
        <v>69</v>
      </c>
      <c r="C70" s="101" t="s">
        <v>12</v>
      </c>
      <c r="D70" s="101"/>
      <c r="E70" s="88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98">
        <v>0</v>
      </c>
      <c r="AL70" s="96" t="e">
        <v>#REF!</v>
      </c>
      <c r="AM70" s="96" t="e">
        <v>#REF!</v>
      </c>
      <c r="AN70" s="251"/>
    </row>
    <row r="71" spans="1:40" hidden="1">
      <c r="A71" s="9"/>
      <c r="B71" s="13" t="s">
        <v>70</v>
      </c>
      <c r="C71" s="145" t="s">
        <v>125</v>
      </c>
      <c r="D71" s="154"/>
      <c r="E71" s="35"/>
      <c r="F71" s="173">
        <v>0</v>
      </c>
      <c r="G71" s="173">
        <v>0</v>
      </c>
      <c r="H71" s="173">
        <v>0</v>
      </c>
      <c r="I71" s="173">
        <v>0</v>
      </c>
      <c r="J71" s="173">
        <v>0</v>
      </c>
      <c r="K71" s="173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3">
        <v>0</v>
      </c>
      <c r="AD71" s="173">
        <v>0</v>
      </c>
      <c r="AE71" s="173">
        <v>0</v>
      </c>
      <c r="AF71" s="173">
        <v>0</v>
      </c>
      <c r="AG71" s="173">
        <v>0</v>
      </c>
      <c r="AH71" s="173">
        <v>0</v>
      </c>
      <c r="AI71" s="173">
        <v>0</v>
      </c>
      <c r="AJ71" s="173">
        <v>0</v>
      </c>
      <c r="AK71" s="169">
        <v>0</v>
      </c>
      <c r="AL71" s="32"/>
      <c r="AM71" s="32"/>
    </row>
    <row r="72" spans="1:40" hidden="1">
      <c r="A72" s="9"/>
      <c r="B72" s="23" t="s">
        <v>172</v>
      </c>
      <c r="C72" s="135" t="s">
        <v>14</v>
      </c>
      <c r="D72" s="135"/>
      <c r="E72" s="90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17">
        <v>0</v>
      </c>
      <c r="AL72" s="123"/>
      <c r="AM72" s="123"/>
      <c r="AN72" s="211"/>
    </row>
    <row r="73" spans="1:40" hidden="1">
      <c r="A73" s="9"/>
      <c r="B73" s="23" t="s">
        <v>172</v>
      </c>
      <c r="C73" s="146" t="s">
        <v>15</v>
      </c>
      <c r="D73" s="147">
        <v>0.08</v>
      </c>
      <c r="E73" s="80"/>
      <c r="F73" s="175">
        <v>0</v>
      </c>
      <c r="G73" s="175">
        <v>0</v>
      </c>
      <c r="H73" s="175">
        <v>0</v>
      </c>
      <c r="I73" s="175">
        <v>0</v>
      </c>
      <c r="J73" s="175">
        <v>0</v>
      </c>
      <c r="K73" s="175">
        <v>0</v>
      </c>
      <c r="L73" s="175">
        <v>0</v>
      </c>
      <c r="M73" s="175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5">
        <v>0</v>
      </c>
      <c r="W73" s="175">
        <v>0</v>
      </c>
      <c r="X73" s="175">
        <v>0</v>
      </c>
      <c r="Y73" s="175">
        <v>0</v>
      </c>
      <c r="Z73" s="175">
        <v>0</v>
      </c>
      <c r="AA73" s="175">
        <v>0</v>
      </c>
      <c r="AB73" s="175">
        <v>0</v>
      </c>
      <c r="AC73" s="175">
        <v>0</v>
      </c>
      <c r="AD73" s="175">
        <v>0</v>
      </c>
      <c r="AE73" s="175">
        <v>0</v>
      </c>
      <c r="AF73" s="175">
        <v>0</v>
      </c>
      <c r="AG73" s="175">
        <v>0</v>
      </c>
      <c r="AH73" s="175">
        <v>0</v>
      </c>
      <c r="AI73" s="175">
        <v>0</v>
      </c>
      <c r="AJ73" s="175">
        <v>0</v>
      </c>
      <c r="AK73" s="128">
        <v>0</v>
      </c>
      <c r="AL73" s="32"/>
      <c r="AM73" s="32"/>
    </row>
    <row r="74" spans="1:40" hidden="1">
      <c r="A74" s="9"/>
      <c r="B74" s="23" t="s">
        <v>172</v>
      </c>
      <c r="C74" s="148" t="s">
        <v>16</v>
      </c>
      <c r="D74" s="149"/>
      <c r="E74" s="66"/>
      <c r="F74" s="176">
        <v>0</v>
      </c>
      <c r="G74" s="176">
        <v>0</v>
      </c>
      <c r="H74" s="176">
        <v>0</v>
      </c>
      <c r="I74" s="176">
        <v>0</v>
      </c>
      <c r="J74" s="176">
        <v>0</v>
      </c>
      <c r="K74" s="176">
        <v>0</v>
      </c>
      <c r="L74" s="176">
        <v>0</v>
      </c>
      <c r="M74" s="176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6">
        <v>0</v>
      </c>
      <c r="W74" s="176">
        <v>0</v>
      </c>
      <c r="X74" s="176">
        <v>0</v>
      </c>
      <c r="Y74" s="176">
        <v>0</v>
      </c>
      <c r="Z74" s="176">
        <v>0</v>
      </c>
      <c r="AA74" s="176">
        <v>0</v>
      </c>
      <c r="AB74" s="176">
        <v>0</v>
      </c>
      <c r="AC74" s="176">
        <v>0</v>
      </c>
      <c r="AD74" s="176">
        <v>0</v>
      </c>
      <c r="AE74" s="176">
        <v>0</v>
      </c>
      <c r="AF74" s="176">
        <v>0</v>
      </c>
      <c r="AG74" s="176">
        <v>0</v>
      </c>
      <c r="AH74" s="176">
        <v>0</v>
      </c>
      <c r="AI74" s="176">
        <v>0</v>
      </c>
      <c r="AJ74" s="176">
        <v>0</v>
      </c>
      <c r="AK74" s="129">
        <v>0</v>
      </c>
      <c r="AL74" s="32"/>
      <c r="AM74" s="32"/>
    </row>
    <row r="75" spans="1:40" hidden="1">
      <c r="A75" s="9"/>
      <c r="B75" s="23" t="s">
        <v>172</v>
      </c>
      <c r="C75" s="148" t="s">
        <v>17</v>
      </c>
      <c r="D75" s="149"/>
      <c r="E75" s="80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29">
        <v>0</v>
      </c>
      <c r="AL75" s="32"/>
      <c r="AM75" s="32"/>
    </row>
    <row r="76" spans="1:40" hidden="1">
      <c r="A76" s="9"/>
      <c r="B76" s="23" t="s">
        <v>172</v>
      </c>
      <c r="C76" s="150" t="s">
        <v>18</v>
      </c>
      <c r="D76" s="151">
        <v>0.5</v>
      </c>
      <c r="E76" s="81"/>
      <c r="F76" s="177">
        <v>0</v>
      </c>
      <c r="G76" s="177">
        <v>0</v>
      </c>
      <c r="H76" s="177">
        <v>0</v>
      </c>
      <c r="I76" s="177">
        <v>0</v>
      </c>
      <c r="J76" s="177">
        <v>0</v>
      </c>
      <c r="K76" s="177">
        <v>0</v>
      </c>
      <c r="L76" s="177">
        <v>0</v>
      </c>
      <c r="M76" s="177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7">
        <v>0</v>
      </c>
      <c r="W76" s="177">
        <v>0</v>
      </c>
      <c r="X76" s="177">
        <v>0</v>
      </c>
      <c r="Y76" s="177">
        <v>0</v>
      </c>
      <c r="Z76" s="177">
        <v>0</v>
      </c>
      <c r="AA76" s="177">
        <v>0</v>
      </c>
      <c r="AB76" s="177">
        <v>0</v>
      </c>
      <c r="AC76" s="177">
        <v>0</v>
      </c>
      <c r="AD76" s="177">
        <v>0</v>
      </c>
      <c r="AE76" s="177">
        <v>0</v>
      </c>
      <c r="AF76" s="177">
        <v>0</v>
      </c>
      <c r="AG76" s="177">
        <v>0</v>
      </c>
      <c r="AH76" s="177">
        <v>0</v>
      </c>
      <c r="AI76" s="177">
        <v>0</v>
      </c>
      <c r="AJ76" s="177">
        <v>0</v>
      </c>
      <c r="AK76" s="130">
        <v>0</v>
      </c>
      <c r="AL76" s="32"/>
      <c r="AM76" s="32"/>
    </row>
    <row r="77" spans="1:40" hidden="1">
      <c r="A77" s="9"/>
      <c r="B77" s="23" t="s">
        <v>172</v>
      </c>
      <c r="C77" s="135" t="s">
        <v>19</v>
      </c>
      <c r="D77" s="136">
        <v>0.92</v>
      </c>
      <c r="E77" s="90"/>
      <c r="F77" s="174">
        <v>0</v>
      </c>
      <c r="G77" s="174">
        <v>0</v>
      </c>
      <c r="H77" s="174">
        <v>0</v>
      </c>
      <c r="I77" s="174">
        <v>0</v>
      </c>
      <c r="J77" s="174">
        <v>0</v>
      </c>
      <c r="K77" s="174">
        <v>0</v>
      </c>
      <c r="L77" s="174">
        <v>0</v>
      </c>
      <c r="M77" s="174">
        <v>0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4">
        <v>0</v>
      </c>
      <c r="W77" s="174">
        <v>0</v>
      </c>
      <c r="X77" s="174">
        <v>0</v>
      </c>
      <c r="Y77" s="174">
        <v>0</v>
      </c>
      <c r="Z77" s="174">
        <v>0</v>
      </c>
      <c r="AA77" s="174">
        <v>0</v>
      </c>
      <c r="AB77" s="174">
        <v>0</v>
      </c>
      <c r="AC77" s="174">
        <v>0</v>
      </c>
      <c r="AD77" s="174">
        <v>0</v>
      </c>
      <c r="AE77" s="174">
        <v>0</v>
      </c>
      <c r="AF77" s="174">
        <v>0</v>
      </c>
      <c r="AG77" s="174">
        <v>0</v>
      </c>
      <c r="AH77" s="174">
        <v>0</v>
      </c>
      <c r="AI77" s="174">
        <v>0</v>
      </c>
      <c r="AJ77" s="174">
        <v>0</v>
      </c>
      <c r="AK77" s="117">
        <v>0</v>
      </c>
      <c r="AL77" s="82" t="e">
        <v>#REF!</v>
      </c>
      <c r="AM77" s="82" t="e">
        <v>#REF!</v>
      </c>
      <c r="AN77" s="211"/>
    </row>
    <row r="78" spans="1:40" hidden="1">
      <c r="A78" s="9"/>
      <c r="B78" s="10" t="s">
        <v>69</v>
      </c>
      <c r="C78" s="109" t="s">
        <v>20</v>
      </c>
      <c r="D78" s="109"/>
      <c r="E78" s="77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04">
        <v>0</v>
      </c>
      <c r="AL78" s="112"/>
      <c r="AM78" s="112"/>
      <c r="AN78" s="207"/>
    </row>
    <row r="79" spans="1:40" hidden="1">
      <c r="A79" s="9"/>
      <c r="B79" s="23" t="s">
        <v>91</v>
      </c>
      <c r="C79" s="111" t="s">
        <v>66</v>
      </c>
      <c r="D79" s="111"/>
      <c r="E79" s="74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07">
        <v>0</v>
      </c>
      <c r="AL79" s="75"/>
      <c r="AM79" s="75"/>
      <c r="AN79" s="207"/>
    </row>
    <row r="80" spans="1:40" hidden="1">
      <c r="A80" s="9"/>
      <c r="B80" s="13" t="s">
        <v>44</v>
      </c>
      <c r="C80" s="152" t="s">
        <v>21</v>
      </c>
      <c r="D80" s="152"/>
      <c r="E80" s="67"/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180">
        <v>0</v>
      </c>
      <c r="L80" s="180">
        <v>0</v>
      </c>
      <c r="M80" s="180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0">
        <v>0</v>
      </c>
      <c r="W80" s="180">
        <v>0</v>
      </c>
      <c r="X80" s="180">
        <v>0</v>
      </c>
      <c r="Y80" s="180">
        <v>0</v>
      </c>
      <c r="Z80" s="180">
        <v>0</v>
      </c>
      <c r="AA80" s="180">
        <v>0</v>
      </c>
      <c r="AB80" s="180">
        <v>0</v>
      </c>
      <c r="AC80" s="180">
        <v>0</v>
      </c>
      <c r="AD80" s="180">
        <v>0</v>
      </c>
      <c r="AE80" s="180">
        <v>0</v>
      </c>
      <c r="AF80" s="180">
        <v>0</v>
      </c>
      <c r="AG80" s="180">
        <v>0</v>
      </c>
      <c r="AH80" s="180">
        <v>0</v>
      </c>
      <c r="AI80" s="180"/>
      <c r="AJ80" s="180"/>
      <c r="AK80" s="131">
        <v>0</v>
      </c>
      <c r="AL80" s="32"/>
      <c r="AM80" s="32"/>
    </row>
    <row r="81" spans="1:40" hidden="1">
      <c r="A81" s="9"/>
      <c r="B81" s="30" t="s">
        <v>49</v>
      </c>
      <c r="C81" s="153" t="s">
        <v>22</v>
      </c>
      <c r="D81" s="153"/>
      <c r="E81" s="68"/>
      <c r="F81" s="181">
        <v>0</v>
      </c>
      <c r="G81" s="181">
        <v>0</v>
      </c>
      <c r="H81" s="181"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1">
        <v>0</v>
      </c>
      <c r="V81" s="181">
        <v>0</v>
      </c>
      <c r="W81" s="181">
        <v>0</v>
      </c>
      <c r="X81" s="181">
        <v>0</v>
      </c>
      <c r="Y81" s="181">
        <v>0</v>
      </c>
      <c r="Z81" s="181">
        <v>0</v>
      </c>
      <c r="AA81" s="181">
        <v>0</v>
      </c>
      <c r="AB81" s="181">
        <v>0</v>
      </c>
      <c r="AC81" s="181">
        <v>0</v>
      </c>
      <c r="AD81" s="181">
        <v>0</v>
      </c>
      <c r="AE81" s="181">
        <v>0</v>
      </c>
      <c r="AF81" s="181">
        <v>0</v>
      </c>
      <c r="AG81" s="181">
        <v>0</v>
      </c>
      <c r="AH81" s="181">
        <v>0</v>
      </c>
      <c r="AI81" s="181">
        <v>0</v>
      </c>
      <c r="AJ81" s="181">
        <v>0</v>
      </c>
      <c r="AK81" s="132"/>
      <c r="AL81" s="32"/>
      <c r="AM81" s="32"/>
    </row>
    <row r="82" spans="1:40" hidden="1">
      <c r="A82" s="9"/>
      <c r="B82" s="85" t="s">
        <v>50</v>
      </c>
      <c r="C82" s="138" t="s">
        <v>23</v>
      </c>
      <c r="D82" s="138"/>
      <c r="E82" s="215"/>
      <c r="F82" s="218">
        <v>0</v>
      </c>
      <c r="G82" s="218">
        <v>0</v>
      </c>
      <c r="H82" s="218">
        <v>0</v>
      </c>
      <c r="I82" s="218">
        <v>0</v>
      </c>
      <c r="J82" s="218">
        <v>0</v>
      </c>
      <c r="K82" s="218">
        <v>0</v>
      </c>
      <c r="L82" s="218">
        <v>0</v>
      </c>
      <c r="M82" s="218">
        <v>0</v>
      </c>
      <c r="N82" s="218">
        <v>0</v>
      </c>
      <c r="O82" s="218">
        <v>0</v>
      </c>
      <c r="P82" s="218">
        <v>0</v>
      </c>
      <c r="Q82" s="218">
        <v>0</v>
      </c>
      <c r="R82" s="218">
        <v>0</v>
      </c>
      <c r="S82" s="218">
        <v>0</v>
      </c>
      <c r="T82" s="218">
        <v>0</v>
      </c>
      <c r="U82" s="218">
        <v>0</v>
      </c>
      <c r="V82" s="218">
        <v>0</v>
      </c>
      <c r="W82" s="218">
        <v>0</v>
      </c>
      <c r="X82" s="218">
        <v>0</v>
      </c>
      <c r="Y82" s="218">
        <v>0</v>
      </c>
      <c r="Z82" s="218">
        <v>0</v>
      </c>
      <c r="AA82" s="218">
        <v>0</v>
      </c>
      <c r="AB82" s="218">
        <v>0</v>
      </c>
      <c r="AC82" s="218">
        <v>0</v>
      </c>
      <c r="AD82" s="218">
        <v>0</v>
      </c>
      <c r="AE82" s="218">
        <v>0</v>
      </c>
      <c r="AF82" s="218">
        <v>0</v>
      </c>
      <c r="AG82" s="218">
        <v>0</v>
      </c>
      <c r="AH82" s="218">
        <v>0</v>
      </c>
      <c r="AI82" s="218">
        <v>0</v>
      </c>
      <c r="AJ82" s="218">
        <v>0</v>
      </c>
      <c r="AK82" s="222">
        <v>0</v>
      </c>
      <c r="AL82" s="33"/>
      <c r="AM82" s="33"/>
      <c r="AN82" s="9">
        <v>0</v>
      </c>
    </row>
    <row r="83" spans="1:40" hidden="1">
      <c r="A83" s="9"/>
      <c r="B83" s="25" t="s">
        <v>71</v>
      </c>
      <c r="C83" s="99" t="s">
        <v>12</v>
      </c>
      <c r="D83" s="99"/>
      <c r="E83" s="89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00">
        <v>0</v>
      </c>
      <c r="AL83" s="96" t="e">
        <v>#REF!</v>
      </c>
      <c r="AM83" s="96" t="e">
        <v>#REF!</v>
      </c>
      <c r="AN83" s="251"/>
    </row>
    <row r="84" spans="1:40" hidden="1">
      <c r="A84" s="9"/>
      <c r="B84" s="13" t="s">
        <v>72</v>
      </c>
      <c r="C84" s="145" t="s">
        <v>125</v>
      </c>
      <c r="D84" s="154"/>
      <c r="E84" s="35"/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173">
        <v>0</v>
      </c>
      <c r="L84" s="173">
        <v>0</v>
      </c>
      <c r="M84" s="173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3">
        <v>0</v>
      </c>
      <c r="W84" s="173">
        <v>0</v>
      </c>
      <c r="X84" s="173">
        <v>0</v>
      </c>
      <c r="Y84" s="173">
        <v>0</v>
      </c>
      <c r="Z84" s="173">
        <v>0</v>
      </c>
      <c r="AA84" s="173">
        <v>0</v>
      </c>
      <c r="AB84" s="173">
        <v>0</v>
      </c>
      <c r="AC84" s="173">
        <v>0</v>
      </c>
      <c r="AD84" s="173">
        <v>0</v>
      </c>
      <c r="AE84" s="173">
        <v>0</v>
      </c>
      <c r="AF84" s="173">
        <v>0</v>
      </c>
      <c r="AG84" s="173">
        <v>0</v>
      </c>
      <c r="AH84" s="173">
        <v>0</v>
      </c>
      <c r="AI84" s="173">
        <v>0</v>
      </c>
      <c r="AJ84" s="173">
        <v>0</v>
      </c>
      <c r="AK84" s="169">
        <v>0</v>
      </c>
      <c r="AL84" s="32"/>
      <c r="AM84" s="32"/>
    </row>
    <row r="85" spans="1:40" hidden="1">
      <c r="A85" s="9"/>
      <c r="B85" s="23" t="s">
        <v>173</v>
      </c>
      <c r="C85" s="135" t="s">
        <v>14</v>
      </c>
      <c r="D85" s="135"/>
      <c r="E85" s="278"/>
      <c r="F85" s="279"/>
      <c r="G85" s="279"/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79"/>
      <c r="AI85" s="279"/>
      <c r="AJ85" s="279"/>
      <c r="AK85" s="280">
        <v>0</v>
      </c>
      <c r="AL85" s="281"/>
      <c r="AM85" s="123"/>
      <c r="AN85" s="211"/>
    </row>
    <row r="86" spans="1:40" hidden="1">
      <c r="A86" s="9"/>
      <c r="B86" s="23" t="s">
        <v>173</v>
      </c>
      <c r="C86" s="145" t="s">
        <v>15</v>
      </c>
      <c r="D86" s="155">
        <v>0.08</v>
      </c>
      <c r="E86" s="282"/>
      <c r="F86" s="283">
        <v>0</v>
      </c>
      <c r="G86" s="283">
        <v>0</v>
      </c>
      <c r="H86" s="283">
        <v>0</v>
      </c>
      <c r="I86" s="283">
        <v>0</v>
      </c>
      <c r="J86" s="283">
        <v>0</v>
      </c>
      <c r="K86" s="283">
        <v>0</v>
      </c>
      <c r="L86" s="283">
        <v>0</v>
      </c>
      <c r="M86" s="283">
        <v>0</v>
      </c>
      <c r="N86" s="283">
        <v>0</v>
      </c>
      <c r="O86" s="283">
        <v>0</v>
      </c>
      <c r="P86" s="283">
        <v>0</v>
      </c>
      <c r="Q86" s="283">
        <v>0</v>
      </c>
      <c r="R86" s="283">
        <v>0</v>
      </c>
      <c r="S86" s="283">
        <v>0</v>
      </c>
      <c r="T86" s="283">
        <v>0</v>
      </c>
      <c r="U86" s="283">
        <v>0</v>
      </c>
      <c r="V86" s="283">
        <v>0</v>
      </c>
      <c r="W86" s="283">
        <v>0</v>
      </c>
      <c r="X86" s="283">
        <v>0</v>
      </c>
      <c r="Y86" s="283">
        <v>0</v>
      </c>
      <c r="Z86" s="283">
        <v>0</v>
      </c>
      <c r="AA86" s="283">
        <v>0</v>
      </c>
      <c r="AB86" s="283">
        <v>0</v>
      </c>
      <c r="AC86" s="283">
        <v>0</v>
      </c>
      <c r="AD86" s="283">
        <v>0</v>
      </c>
      <c r="AE86" s="283">
        <v>0</v>
      </c>
      <c r="AF86" s="283">
        <v>0</v>
      </c>
      <c r="AG86" s="283">
        <v>0</v>
      </c>
      <c r="AH86" s="283">
        <v>0</v>
      </c>
      <c r="AI86" s="283">
        <v>0</v>
      </c>
      <c r="AJ86" s="283">
        <v>0</v>
      </c>
      <c r="AK86" s="284">
        <v>0</v>
      </c>
      <c r="AL86" s="285"/>
      <c r="AM86" s="32"/>
    </row>
    <row r="87" spans="1:40" hidden="1">
      <c r="A87" s="9"/>
      <c r="B87" s="23" t="s">
        <v>173</v>
      </c>
      <c r="C87" s="145" t="s">
        <v>16</v>
      </c>
      <c r="D87" s="155"/>
      <c r="E87" s="282"/>
      <c r="F87" s="283">
        <v>0</v>
      </c>
      <c r="G87" s="283">
        <v>0</v>
      </c>
      <c r="H87" s="283">
        <v>0</v>
      </c>
      <c r="I87" s="283">
        <v>0</v>
      </c>
      <c r="J87" s="283">
        <v>0</v>
      </c>
      <c r="K87" s="283">
        <v>0</v>
      </c>
      <c r="L87" s="283">
        <v>0</v>
      </c>
      <c r="M87" s="283">
        <v>0</v>
      </c>
      <c r="N87" s="283">
        <v>0</v>
      </c>
      <c r="O87" s="283">
        <v>0</v>
      </c>
      <c r="P87" s="283">
        <v>0</v>
      </c>
      <c r="Q87" s="283">
        <v>0</v>
      </c>
      <c r="R87" s="283">
        <v>0</v>
      </c>
      <c r="S87" s="283">
        <v>0</v>
      </c>
      <c r="T87" s="283">
        <v>0</v>
      </c>
      <c r="U87" s="283">
        <v>0</v>
      </c>
      <c r="V87" s="283">
        <v>0</v>
      </c>
      <c r="W87" s="283">
        <v>0</v>
      </c>
      <c r="X87" s="283">
        <v>0</v>
      </c>
      <c r="Y87" s="283">
        <v>0</v>
      </c>
      <c r="Z87" s="283">
        <v>0</v>
      </c>
      <c r="AA87" s="283">
        <v>0</v>
      </c>
      <c r="AB87" s="283">
        <v>0</v>
      </c>
      <c r="AC87" s="283">
        <v>0</v>
      </c>
      <c r="AD87" s="283">
        <v>0</v>
      </c>
      <c r="AE87" s="283">
        <v>0</v>
      </c>
      <c r="AF87" s="283">
        <v>0</v>
      </c>
      <c r="AG87" s="283">
        <v>0</v>
      </c>
      <c r="AH87" s="283">
        <v>0</v>
      </c>
      <c r="AI87" s="283">
        <v>0</v>
      </c>
      <c r="AJ87" s="283">
        <v>0</v>
      </c>
      <c r="AK87" s="284">
        <v>0</v>
      </c>
      <c r="AL87" s="285"/>
      <c r="AM87" s="32"/>
    </row>
    <row r="88" spans="1:40" hidden="1">
      <c r="A88" s="9"/>
      <c r="B88" s="23" t="s">
        <v>173</v>
      </c>
      <c r="C88" s="145" t="s">
        <v>17</v>
      </c>
      <c r="D88" s="155"/>
      <c r="E88" s="282"/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3"/>
      <c r="AI88" s="283"/>
      <c r="AJ88" s="283"/>
      <c r="AK88" s="284">
        <v>0</v>
      </c>
      <c r="AL88" s="285"/>
      <c r="AM88" s="32"/>
    </row>
    <row r="89" spans="1:40" hidden="1">
      <c r="A89" s="9"/>
      <c r="B89" s="23" t="s">
        <v>173</v>
      </c>
      <c r="C89" s="145" t="s">
        <v>18</v>
      </c>
      <c r="D89" s="155">
        <v>0.5</v>
      </c>
      <c r="E89" s="282"/>
      <c r="F89" s="283">
        <v>0</v>
      </c>
      <c r="G89" s="283">
        <v>0</v>
      </c>
      <c r="H89" s="283">
        <v>0</v>
      </c>
      <c r="I89" s="283">
        <v>0</v>
      </c>
      <c r="J89" s="283">
        <v>0</v>
      </c>
      <c r="K89" s="283">
        <v>0</v>
      </c>
      <c r="L89" s="283">
        <v>0</v>
      </c>
      <c r="M89" s="283">
        <v>0</v>
      </c>
      <c r="N89" s="283">
        <v>0</v>
      </c>
      <c r="O89" s="283">
        <v>0</v>
      </c>
      <c r="P89" s="283">
        <v>0</v>
      </c>
      <c r="Q89" s="283">
        <v>0</v>
      </c>
      <c r="R89" s="283">
        <v>0</v>
      </c>
      <c r="S89" s="283">
        <v>0</v>
      </c>
      <c r="T89" s="283">
        <v>0</v>
      </c>
      <c r="U89" s="283">
        <v>0</v>
      </c>
      <c r="V89" s="283">
        <v>0</v>
      </c>
      <c r="W89" s="283">
        <v>0</v>
      </c>
      <c r="X89" s="283">
        <v>0</v>
      </c>
      <c r="Y89" s="283">
        <v>0</v>
      </c>
      <c r="Z89" s="283">
        <v>0</v>
      </c>
      <c r="AA89" s="283">
        <v>0</v>
      </c>
      <c r="AB89" s="283">
        <v>0</v>
      </c>
      <c r="AC89" s="283">
        <v>0</v>
      </c>
      <c r="AD89" s="283">
        <v>0</v>
      </c>
      <c r="AE89" s="283">
        <v>0</v>
      </c>
      <c r="AF89" s="283">
        <v>0</v>
      </c>
      <c r="AG89" s="283">
        <v>0</v>
      </c>
      <c r="AH89" s="283">
        <v>0</v>
      </c>
      <c r="AI89" s="283">
        <v>0</v>
      </c>
      <c r="AJ89" s="283">
        <v>0</v>
      </c>
      <c r="AK89" s="284">
        <v>0</v>
      </c>
      <c r="AL89" s="285"/>
      <c r="AM89" s="32"/>
    </row>
    <row r="90" spans="1:40" hidden="1">
      <c r="A90" s="9"/>
      <c r="B90" s="23" t="s">
        <v>173</v>
      </c>
      <c r="C90" s="135" t="s">
        <v>19</v>
      </c>
      <c r="D90" s="136">
        <v>0.92</v>
      </c>
      <c r="E90" s="286"/>
      <c r="F90" s="287">
        <v>0</v>
      </c>
      <c r="G90" s="287">
        <v>0</v>
      </c>
      <c r="H90" s="287">
        <v>0</v>
      </c>
      <c r="I90" s="287">
        <v>0</v>
      </c>
      <c r="J90" s="287">
        <v>0</v>
      </c>
      <c r="K90" s="287">
        <v>0</v>
      </c>
      <c r="L90" s="287">
        <v>0</v>
      </c>
      <c r="M90" s="287">
        <v>0</v>
      </c>
      <c r="N90" s="287">
        <v>0</v>
      </c>
      <c r="O90" s="287">
        <v>0</v>
      </c>
      <c r="P90" s="287">
        <v>0</v>
      </c>
      <c r="Q90" s="287">
        <v>0</v>
      </c>
      <c r="R90" s="287">
        <v>0</v>
      </c>
      <c r="S90" s="287">
        <v>0</v>
      </c>
      <c r="T90" s="287">
        <v>0</v>
      </c>
      <c r="U90" s="287">
        <v>0</v>
      </c>
      <c r="V90" s="287">
        <v>0</v>
      </c>
      <c r="W90" s="287">
        <v>0</v>
      </c>
      <c r="X90" s="287">
        <v>0</v>
      </c>
      <c r="Y90" s="287">
        <v>0</v>
      </c>
      <c r="Z90" s="287">
        <v>0</v>
      </c>
      <c r="AA90" s="287">
        <v>0</v>
      </c>
      <c r="AB90" s="287">
        <v>0</v>
      </c>
      <c r="AC90" s="287">
        <v>0</v>
      </c>
      <c r="AD90" s="287">
        <v>0</v>
      </c>
      <c r="AE90" s="287">
        <v>0</v>
      </c>
      <c r="AF90" s="287">
        <v>0</v>
      </c>
      <c r="AG90" s="287">
        <v>0</v>
      </c>
      <c r="AH90" s="287">
        <v>0</v>
      </c>
      <c r="AI90" s="287">
        <v>0</v>
      </c>
      <c r="AJ90" s="287">
        <v>0</v>
      </c>
      <c r="AK90" s="288">
        <v>0</v>
      </c>
      <c r="AL90" s="289" t="e">
        <v>#REF!</v>
      </c>
      <c r="AM90" s="82" t="e">
        <v>#REF!</v>
      </c>
      <c r="AN90" s="211"/>
    </row>
    <row r="91" spans="1:40" hidden="1">
      <c r="A91" s="9"/>
      <c r="B91" s="10" t="s">
        <v>71</v>
      </c>
      <c r="C91" s="109" t="s">
        <v>20</v>
      </c>
      <c r="D91" s="109"/>
      <c r="E91" s="290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291"/>
      <c r="W91" s="291"/>
      <c r="X91" s="291"/>
      <c r="Y91" s="291"/>
      <c r="Z91" s="291"/>
      <c r="AA91" s="291"/>
      <c r="AB91" s="291"/>
      <c r="AC91" s="291"/>
      <c r="AD91" s="291"/>
      <c r="AE91" s="291"/>
      <c r="AF91" s="291"/>
      <c r="AG91" s="291"/>
      <c r="AH91" s="291"/>
      <c r="AI91" s="291"/>
      <c r="AJ91" s="291"/>
      <c r="AK91" s="292">
        <v>0</v>
      </c>
      <c r="AL91" s="115"/>
      <c r="AM91" s="112"/>
      <c r="AN91" s="207"/>
    </row>
    <row r="92" spans="1:40" hidden="1">
      <c r="A92" s="9"/>
      <c r="B92" s="23" t="s">
        <v>92</v>
      </c>
      <c r="C92" s="113" t="s">
        <v>66</v>
      </c>
      <c r="D92" s="113"/>
      <c r="E92" s="293"/>
      <c r="F92" s="294"/>
      <c r="G92" s="294"/>
      <c r="H92" s="294"/>
      <c r="I92" s="294"/>
      <c r="J92" s="294"/>
      <c r="K92" s="294"/>
      <c r="L92" s="294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  <c r="AA92" s="294"/>
      <c r="AB92" s="294"/>
      <c r="AC92" s="294"/>
      <c r="AD92" s="294"/>
      <c r="AE92" s="294"/>
      <c r="AF92" s="294"/>
      <c r="AG92" s="294"/>
      <c r="AH92" s="294"/>
      <c r="AI92" s="294"/>
      <c r="AJ92" s="294"/>
      <c r="AK92" s="295">
        <v>0</v>
      </c>
      <c r="AL92" s="296"/>
      <c r="AM92" s="75"/>
      <c r="AN92" s="207"/>
    </row>
    <row r="93" spans="1:40" hidden="1">
      <c r="A93" s="9"/>
      <c r="B93" s="23"/>
      <c r="C93" s="314" t="s">
        <v>21</v>
      </c>
      <c r="D93" s="314"/>
      <c r="E93" s="67"/>
      <c r="F93" s="180">
        <v>0</v>
      </c>
      <c r="G93" s="180">
        <v>0</v>
      </c>
      <c r="H93" s="180">
        <v>0</v>
      </c>
      <c r="I93" s="180">
        <v>0</v>
      </c>
      <c r="J93" s="180">
        <v>0</v>
      </c>
      <c r="K93" s="180">
        <v>0</v>
      </c>
      <c r="L93" s="180">
        <v>0</v>
      </c>
      <c r="M93" s="180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0">
        <v>0</v>
      </c>
      <c r="V93" s="180">
        <v>0</v>
      </c>
      <c r="W93" s="180">
        <v>0</v>
      </c>
      <c r="X93" s="180">
        <v>0</v>
      </c>
      <c r="Y93" s="180">
        <v>0</v>
      </c>
      <c r="Z93" s="180">
        <v>0</v>
      </c>
      <c r="AA93" s="180">
        <v>0</v>
      </c>
      <c r="AB93" s="180">
        <v>0</v>
      </c>
      <c r="AC93" s="180">
        <v>0</v>
      </c>
      <c r="AD93" s="180">
        <v>0</v>
      </c>
      <c r="AE93" s="180">
        <v>0</v>
      </c>
      <c r="AF93" s="180">
        <v>0</v>
      </c>
      <c r="AG93" s="180">
        <v>0</v>
      </c>
      <c r="AH93" s="180"/>
      <c r="AI93" s="180"/>
      <c r="AJ93" s="180"/>
      <c r="AK93" s="125">
        <v>0</v>
      </c>
      <c r="AL93" s="32"/>
      <c r="AM93" s="32"/>
    </row>
    <row r="94" spans="1:40" hidden="1">
      <c r="A94" s="9"/>
      <c r="B94" s="23"/>
      <c r="C94" s="313" t="s">
        <v>22</v>
      </c>
      <c r="D94" s="313"/>
      <c r="E94" s="68"/>
      <c r="F94" s="181">
        <v>0</v>
      </c>
      <c r="G94" s="181">
        <v>0</v>
      </c>
      <c r="H94" s="181">
        <v>0</v>
      </c>
      <c r="I94" s="181">
        <v>0</v>
      </c>
      <c r="J94" s="181">
        <v>0</v>
      </c>
      <c r="K94" s="181">
        <v>0</v>
      </c>
      <c r="L94" s="181">
        <v>0</v>
      </c>
      <c r="M94" s="181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1">
        <v>0</v>
      </c>
      <c r="W94" s="181">
        <v>0</v>
      </c>
      <c r="X94" s="181">
        <v>0</v>
      </c>
      <c r="Y94" s="181">
        <v>0</v>
      </c>
      <c r="Z94" s="181">
        <v>0</v>
      </c>
      <c r="AA94" s="181">
        <v>0</v>
      </c>
      <c r="AB94" s="181">
        <v>0</v>
      </c>
      <c r="AC94" s="181">
        <v>0</v>
      </c>
      <c r="AD94" s="181">
        <v>0</v>
      </c>
      <c r="AE94" s="181">
        <v>0</v>
      </c>
      <c r="AF94" s="181">
        <v>0</v>
      </c>
      <c r="AG94" s="181">
        <v>0</v>
      </c>
      <c r="AH94" s="181">
        <v>0</v>
      </c>
      <c r="AI94" s="181">
        <v>0</v>
      </c>
      <c r="AJ94" s="181">
        <v>0</v>
      </c>
      <c r="AK94" s="133"/>
      <c r="AL94" s="32"/>
      <c r="AM94" s="32"/>
    </row>
    <row r="95" spans="1:40" hidden="1">
      <c r="A95" s="9"/>
      <c r="B95" s="312" t="s">
        <v>92</v>
      </c>
      <c r="C95" s="219" t="s">
        <v>23</v>
      </c>
      <c r="D95" s="219"/>
      <c r="E95" s="215"/>
      <c r="F95" s="218">
        <v>0</v>
      </c>
      <c r="G95" s="218">
        <v>0</v>
      </c>
      <c r="H95" s="218">
        <v>0</v>
      </c>
      <c r="I95" s="218">
        <v>0</v>
      </c>
      <c r="J95" s="218">
        <v>0</v>
      </c>
      <c r="K95" s="218">
        <v>0</v>
      </c>
      <c r="L95" s="218">
        <v>0</v>
      </c>
      <c r="M95" s="218">
        <v>0</v>
      </c>
      <c r="N95" s="218">
        <v>0</v>
      </c>
      <c r="O95" s="218">
        <v>0</v>
      </c>
      <c r="P95" s="218">
        <v>0</v>
      </c>
      <c r="Q95" s="218">
        <v>0</v>
      </c>
      <c r="R95" s="218">
        <v>0</v>
      </c>
      <c r="S95" s="218">
        <v>0</v>
      </c>
      <c r="T95" s="218">
        <v>0</v>
      </c>
      <c r="U95" s="218">
        <v>0</v>
      </c>
      <c r="V95" s="218">
        <v>0</v>
      </c>
      <c r="W95" s="218">
        <v>0</v>
      </c>
      <c r="X95" s="218">
        <v>0</v>
      </c>
      <c r="Y95" s="218">
        <v>0</v>
      </c>
      <c r="Z95" s="218">
        <v>0</v>
      </c>
      <c r="AA95" s="218">
        <v>0</v>
      </c>
      <c r="AB95" s="218">
        <v>0</v>
      </c>
      <c r="AC95" s="218">
        <v>0</v>
      </c>
      <c r="AD95" s="218">
        <v>0</v>
      </c>
      <c r="AE95" s="218">
        <v>0</v>
      </c>
      <c r="AF95" s="218">
        <v>0</v>
      </c>
      <c r="AG95" s="218">
        <v>0</v>
      </c>
      <c r="AH95" s="218">
        <v>0</v>
      </c>
      <c r="AI95" s="218">
        <v>0</v>
      </c>
      <c r="AJ95" s="218">
        <v>0</v>
      </c>
      <c r="AK95" s="125">
        <v>0</v>
      </c>
      <c r="AL95" s="32"/>
      <c r="AM95" s="32"/>
      <c r="AN95" s="9">
        <v>0</v>
      </c>
    </row>
    <row r="96" spans="1:40" hidden="1">
      <c r="A96" s="9"/>
      <c r="B96" s="161" t="s">
        <v>111</v>
      </c>
      <c r="C96" s="101" t="s">
        <v>12</v>
      </c>
      <c r="D96" s="101"/>
      <c r="E96" s="88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98">
        <v>0</v>
      </c>
      <c r="AL96" s="96" t="e">
        <v>#REF!</v>
      </c>
      <c r="AM96" s="96" t="e">
        <v>#REF!</v>
      </c>
      <c r="AN96" s="251"/>
    </row>
    <row r="97" spans="1:40" hidden="1">
      <c r="A97" s="9"/>
      <c r="B97" s="65" t="s">
        <v>73</v>
      </c>
      <c r="C97" s="145" t="s">
        <v>125</v>
      </c>
      <c r="D97" s="154"/>
      <c r="E97" s="35"/>
      <c r="F97" s="173">
        <v>0</v>
      </c>
      <c r="G97" s="173">
        <v>0</v>
      </c>
      <c r="H97" s="173">
        <v>0</v>
      </c>
      <c r="I97" s="173">
        <v>0</v>
      </c>
      <c r="J97" s="173">
        <v>0</v>
      </c>
      <c r="K97" s="173">
        <v>0</v>
      </c>
      <c r="L97" s="173">
        <v>0</v>
      </c>
      <c r="M97" s="173">
        <v>0</v>
      </c>
      <c r="N97" s="173">
        <v>0</v>
      </c>
      <c r="O97" s="173">
        <v>0</v>
      </c>
      <c r="P97" s="173">
        <v>0</v>
      </c>
      <c r="Q97" s="173">
        <v>0</v>
      </c>
      <c r="R97" s="173">
        <v>0</v>
      </c>
      <c r="S97" s="173">
        <v>0</v>
      </c>
      <c r="T97" s="173">
        <v>0</v>
      </c>
      <c r="U97" s="173">
        <v>0</v>
      </c>
      <c r="V97" s="173">
        <v>0</v>
      </c>
      <c r="W97" s="173">
        <v>0</v>
      </c>
      <c r="X97" s="173">
        <v>0</v>
      </c>
      <c r="Y97" s="173">
        <v>0</v>
      </c>
      <c r="Z97" s="173">
        <v>0</v>
      </c>
      <c r="AA97" s="173">
        <v>0</v>
      </c>
      <c r="AB97" s="173">
        <v>0</v>
      </c>
      <c r="AC97" s="173">
        <v>0</v>
      </c>
      <c r="AD97" s="173">
        <v>0</v>
      </c>
      <c r="AE97" s="173">
        <v>0</v>
      </c>
      <c r="AF97" s="173">
        <v>0</v>
      </c>
      <c r="AG97" s="173">
        <v>0</v>
      </c>
      <c r="AH97" s="173">
        <v>0</v>
      </c>
      <c r="AI97" s="173">
        <v>0</v>
      </c>
      <c r="AJ97" s="173">
        <v>0</v>
      </c>
      <c r="AK97" s="169">
        <v>0</v>
      </c>
      <c r="AL97" s="32"/>
      <c r="AM97" s="32"/>
    </row>
    <row r="98" spans="1:40" hidden="1">
      <c r="A98" s="9"/>
      <c r="B98" s="26" t="s">
        <v>74</v>
      </c>
      <c r="C98" s="135" t="s">
        <v>14</v>
      </c>
      <c r="D98" s="135"/>
      <c r="E98" s="90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17">
        <v>0</v>
      </c>
      <c r="AL98" s="123"/>
      <c r="AM98" s="123"/>
      <c r="AN98" s="211"/>
    </row>
    <row r="99" spans="1:40" hidden="1">
      <c r="A99" s="9"/>
      <c r="B99" s="26"/>
      <c r="C99" s="146" t="s">
        <v>15</v>
      </c>
      <c r="D99" s="147">
        <v>0.08</v>
      </c>
      <c r="E99" s="80"/>
      <c r="F99" s="175">
        <v>0</v>
      </c>
      <c r="G99" s="175">
        <v>0</v>
      </c>
      <c r="H99" s="175">
        <v>0</v>
      </c>
      <c r="I99" s="175">
        <v>0</v>
      </c>
      <c r="J99" s="175">
        <v>0</v>
      </c>
      <c r="K99" s="175">
        <v>0</v>
      </c>
      <c r="L99" s="175">
        <v>0</v>
      </c>
      <c r="M99" s="175">
        <v>0</v>
      </c>
      <c r="N99" s="175">
        <v>0</v>
      </c>
      <c r="O99" s="175">
        <v>0</v>
      </c>
      <c r="P99" s="175">
        <v>0</v>
      </c>
      <c r="Q99" s="175">
        <v>0</v>
      </c>
      <c r="R99" s="175">
        <v>0</v>
      </c>
      <c r="S99" s="175">
        <v>0</v>
      </c>
      <c r="T99" s="175">
        <v>0</v>
      </c>
      <c r="U99" s="175">
        <v>0</v>
      </c>
      <c r="V99" s="175">
        <v>0</v>
      </c>
      <c r="W99" s="175">
        <v>0</v>
      </c>
      <c r="X99" s="175">
        <v>0</v>
      </c>
      <c r="Y99" s="175">
        <v>0</v>
      </c>
      <c r="Z99" s="175">
        <v>0</v>
      </c>
      <c r="AA99" s="175">
        <v>0</v>
      </c>
      <c r="AB99" s="175">
        <v>0</v>
      </c>
      <c r="AC99" s="175">
        <v>0</v>
      </c>
      <c r="AD99" s="175">
        <v>0</v>
      </c>
      <c r="AE99" s="175">
        <v>0</v>
      </c>
      <c r="AF99" s="175">
        <v>0</v>
      </c>
      <c r="AG99" s="175">
        <v>0</v>
      </c>
      <c r="AH99" s="175">
        <v>0</v>
      </c>
      <c r="AI99" s="175">
        <v>0</v>
      </c>
      <c r="AJ99" s="175">
        <v>0</v>
      </c>
      <c r="AK99" s="128">
        <v>0</v>
      </c>
      <c r="AL99" s="32"/>
      <c r="AM99" s="32"/>
    </row>
    <row r="100" spans="1:40" hidden="1">
      <c r="A100" s="9"/>
      <c r="B100" s="23"/>
      <c r="C100" s="148" t="s">
        <v>16</v>
      </c>
      <c r="D100" s="149"/>
      <c r="E100" s="66"/>
      <c r="F100" s="176">
        <v>0</v>
      </c>
      <c r="G100" s="176">
        <v>0</v>
      </c>
      <c r="H100" s="176">
        <v>0</v>
      </c>
      <c r="I100" s="176">
        <v>0</v>
      </c>
      <c r="J100" s="176">
        <v>0</v>
      </c>
      <c r="K100" s="176">
        <v>0</v>
      </c>
      <c r="L100" s="176">
        <v>0</v>
      </c>
      <c r="M100" s="176">
        <v>0</v>
      </c>
      <c r="N100" s="176">
        <v>0</v>
      </c>
      <c r="O100" s="176">
        <v>0</v>
      </c>
      <c r="P100" s="176">
        <v>0</v>
      </c>
      <c r="Q100" s="176">
        <v>0</v>
      </c>
      <c r="R100" s="176">
        <v>0</v>
      </c>
      <c r="S100" s="176">
        <v>0</v>
      </c>
      <c r="T100" s="176">
        <v>0</v>
      </c>
      <c r="U100" s="176">
        <v>0</v>
      </c>
      <c r="V100" s="176">
        <v>0</v>
      </c>
      <c r="W100" s="176">
        <v>0</v>
      </c>
      <c r="X100" s="176">
        <v>0</v>
      </c>
      <c r="Y100" s="176">
        <v>0</v>
      </c>
      <c r="Z100" s="176">
        <v>0</v>
      </c>
      <c r="AA100" s="176">
        <v>0</v>
      </c>
      <c r="AB100" s="176">
        <v>0</v>
      </c>
      <c r="AC100" s="176">
        <v>0</v>
      </c>
      <c r="AD100" s="176">
        <v>0</v>
      </c>
      <c r="AE100" s="176">
        <v>0</v>
      </c>
      <c r="AF100" s="176">
        <v>0</v>
      </c>
      <c r="AG100" s="176">
        <v>0</v>
      </c>
      <c r="AH100" s="176">
        <v>0</v>
      </c>
      <c r="AI100" s="176">
        <v>0</v>
      </c>
      <c r="AJ100" s="176">
        <v>0</v>
      </c>
      <c r="AK100" s="129">
        <v>0</v>
      </c>
      <c r="AL100" s="32"/>
      <c r="AM100" s="32"/>
    </row>
    <row r="101" spans="1:40" hidden="1">
      <c r="A101" s="9"/>
      <c r="B101" s="23"/>
      <c r="C101" s="148" t="s">
        <v>17</v>
      </c>
      <c r="D101" s="149"/>
      <c r="E101" s="80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29">
        <v>0</v>
      </c>
      <c r="AL101" s="32"/>
      <c r="AM101" s="32"/>
    </row>
    <row r="102" spans="1:40" hidden="1">
      <c r="A102" s="9"/>
      <c r="B102" s="23"/>
      <c r="C102" s="150" t="s">
        <v>18</v>
      </c>
      <c r="D102" s="151">
        <v>0.5</v>
      </c>
      <c r="E102" s="81"/>
      <c r="F102" s="177">
        <v>0</v>
      </c>
      <c r="G102" s="177">
        <v>0</v>
      </c>
      <c r="H102" s="177">
        <v>0</v>
      </c>
      <c r="I102" s="177">
        <v>0</v>
      </c>
      <c r="J102" s="177">
        <v>0</v>
      </c>
      <c r="K102" s="177">
        <v>0</v>
      </c>
      <c r="L102" s="177">
        <v>0</v>
      </c>
      <c r="M102" s="177">
        <v>0</v>
      </c>
      <c r="N102" s="177">
        <v>0</v>
      </c>
      <c r="O102" s="177">
        <v>0</v>
      </c>
      <c r="P102" s="177">
        <v>0</v>
      </c>
      <c r="Q102" s="177">
        <v>0</v>
      </c>
      <c r="R102" s="177">
        <v>0</v>
      </c>
      <c r="S102" s="177">
        <v>0</v>
      </c>
      <c r="T102" s="177">
        <v>0</v>
      </c>
      <c r="U102" s="177">
        <v>0</v>
      </c>
      <c r="V102" s="177">
        <v>0</v>
      </c>
      <c r="W102" s="177">
        <v>0</v>
      </c>
      <c r="X102" s="177">
        <v>0</v>
      </c>
      <c r="Y102" s="177">
        <v>0</v>
      </c>
      <c r="Z102" s="177">
        <v>0</v>
      </c>
      <c r="AA102" s="177">
        <v>0</v>
      </c>
      <c r="AB102" s="177">
        <v>0</v>
      </c>
      <c r="AC102" s="177">
        <v>0</v>
      </c>
      <c r="AD102" s="177">
        <v>0</v>
      </c>
      <c r="AE102" s="177">
        <v>0</v>
      </c>
      <c r="AF102" s="177">
        <v>0</v>
      </c>
      <c r="AG102" s="177">
        <v>0</v>
      </c>
      <c r="AH102" s="177">
        <v>0</v>
      </c>
      <c r="AI102" s="177">
        <v>0</v>
      </c>
      <c r="AJ102" s="177">
        <v>0</v>
      </c>
      <c r="AK102" s="130">
        <v>0</v>
      </c>
      <c r="AL102" s="32"/>
      <c r="AM102" s="32"/>
    </row>
    <row r="103" spans="1:40" hidden="1">
      <c r="A103" s="9"/>
      <c r="B103" s="26" t="s">
        <v>75</v>
      </c>
      <c r="C103" s="135" t="s">
        <v>19</v>
      </c>
      <c r="D103" s="136">
        <v>0.92</v>
      </c>
      <c r="E103" s="90"/>
      <c r="F103" s="174">
        <v>0</v>
      </c>
      <c r="G103" s="174">
        <v>0</v>
      </c>
      <c r="H103" s="174">
        <v>0</v>
      </c>
      <c r="I103" s="174">
        <v>0</v>
      </c>
      <c r="J103" s="174">
        <v>0</v>
      </c>
      <c r="K103" s="174">
        <v>0</v>
      </c>
      <c r="L103" s="174">
        <v>0</v>
      </c>
      <c r="M103" s="174">
        <v>0</v>
      </c>
      <c r="N103" s="174">
        <v>0</v>
      </c>
      <c r="O103" s="174">
        <v>0</v>
      </c>
      <c r="P103" s="174">
        <v>0</v>
      </c>
      <c r="Q103" s="174">
        <v>0</v>
      </c>
      <c r="R103" s="174">
        <v>0</v>
      </c>
      <c r="S103" s="174">
        <v>0</v>
      </c>
      <c r="T103" s="174">
        <v>0</v>
      </c>
      <c r="U103" s="174">
        <v>0</v>
      </c>
      <c r="V103" s="174">
        <v>0</v>
      </c>
      <c r="W103" s="174">
        <v>0</v>
      </c>
      <c r="X103" s="174">
        <v>0</v>
      </c>
      <c r="Y103" s="174">
        <v>0</v>
      </c>
      <c r="Z103" s="174">
        <v>0</v>
      </c>
      <c r="AA103" s="174">
        <v>0</v>
      </c>
      <c r="AB103" s="174">
        <v>0</v>
      </c>
      <c r="AC103" s="174">
        <v>0</v>
      </c>
      <c r="AD103" s="174">
        <v>0</v>
      </c>
      <c r="AE103" s="174">
        <v>0</v>
      </c>
      <c r="AF103" s="174">
        <v>0</v>
      </c>
      <c r="AG103" s="174">
        <v>0</v>
      </c>
      <c r="AH103" s="174">
        <v>0</v>
      </c>
      <c r="AI103" s="174">
        <v>0</v>
      </c>
      <c r="AJ103" s="174">
        <v>0</v>
      </c>
      <c r="AK103" s="117">
        <v>0</v>
      </c>
      <c r="AL103" s="82" t="e">
        <v>#REF!</v>
      </c>
      <c r="AM103" s="82" t="e">
        <v>#REF!</v>
      </c>
      <c r="AN103" s="211"/>
    </row>
    <row r="104" spans="1:40" hidden="1">
      <c r="A104" s="9"/>
      <c r="B104" s="25" t="s">
        <v>36</v>
      </c>
      <c r="C104" s="109" t="s">
        <v>20</v>
      </c>
      <c r="D104" s="109"/>
      <c r="E104" s="77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04">
        <v>0</v>
      </c>
      <c r="AL104" s="112"/>
      <c r="AM104" s="112"/>
      <c r="AN104" s="207"/>
    </row>
    <row r="105" spans="1:40" hidden="1">
      <c r="A105" s="9"/>
      <c r="B105" s="25" t="s">
        <v>37</v>
      </c>
      <c r="C105" s="111" t="s">
        <v>66</v>
      </c>
      <c r="D105" s="111"/>
      <c r="E105" s="74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07">
        <v>0</v>
      </c>
      <c r="AL105" s="75"/>
      <c r="AM105" s="75"/>
      <c r="AN105" s="207"/>
    </row>
    <row r="106" spans="1:40" hidden="1">
      <c r="A106" s="9"/>
      <c r="B106" s="13" t="s">
        <v>46</v>
      </c>
      <c r="C106" s="152" t="s">
        <v>21</v>
      </c>
      <c r="D106" s="152"/>
      <c r="E106" s="67"/>
      <c r="F106" s="180">
        <v>0</v>
      </c>
      <c r="G106" s="180">
        <v>0</v>
      </c>
      <c r="H106" s="180">
        <v>0</v>
      </c>
      <c r="I106" s="180">
        <v>0</v>
      </c>
      <c r="J106" s="180">
        <v>0</v>
      </c>
      <c r="K106" s="180">
        <v>0</v>
      </c>
      <c r="L106" s="180">
        <v>0</v>
      </c>
      <c r="M106" s="180">
        <v>0</v>
      </c>
      <c r="N106" s="180">
        <v>0</v>
      </c>
      <c r="O106" s="180">
        <v>0</v>
      </c>
      <c r="P106" s="180">
        <v>0</v>
      </c>
      <c r="Q106" s="180">
        <v>0</v>
      </c>
      <c r="R106" s="180">
        <v>0</v>
      </c>
      <c r="S106" s="180">
        <v>0</v>
      </c>
      <c r="T106" s="180">
        <v>0</v>
      </c>
      <c r="U106" s="180">
        <v>0</v>
      </c>
      <c r="V106" s="180">
        <v>0</v>
      </c>
      <c r="W106" s="180">
        <v>0</v>
      </c>
      <c r="X106" s="180">
        <v>0</v>
      </c>
      <c r="Y106" s="180">
        <v>0</v>
      </c>
      <c r="Z106" s="180">
        <v>0</v>
      </c>
      <c r="AA106" s="180">
        <v>0</v>
      </c>
      <c r="AB106" s="180">
        <v>0</v>
      </c>
      <c r="AC106" s="180">
        <v>0</v>
      </c>
      <c r="AD106" s="180">
        <v>0</v>
      </c>
      <c r="AE106" s="180">
        <v>0</v>
      </c>
      <c r="AF106" s="180">
        <v>0</v>
      </c>
      <c r="AG106" s="180">
        <v>0</v>
      </c>
      <c r="AH106" s="180">
        <v>0</v>
      </c>
      <c r="AI106" s="180"/>
      <c r="AJ106" s="180"/>
      <c r="AK106" s="131">
        <v>0</v>
      </c>
      <c r="AL106" s="32"/>
      <c r="AM106" s="32"/>
    </row>
    <row r="107" spans="1:40" hidden="1">
      <c r="A107" s="9"/>
      <c r="B107" s="30" t="s">
        <v>53</v>
      </c>
      <c r="C107" s="153" t="s">
        <v>22</v>
      </c>
      <c r="D107" s="153"/>
      <c r="E107" s="68"/>
      <c r="F107" s="181">
        <v>0</v>
      </c>
      <c r="G107" s="181">
        <v>0</v>
      </c>
      <c r="H107" s="181">
        <v>0</v>
      </c>
      <c r="I107" s="181">
        <v>0</v>
      </c>
      <c r="J107" s="181">
        <v>0</v>
      </c>
      <c r="K107" s="181">
        <v>0</v>
      </c>
      <c r="L107" s="181">
        <v>0</v>
      </c>
      <c r="M107" s="181">
        <v>0</v>
      </c>
      <c r="N107" s="181">
        <v>0</v>
      </c>
      <c r="O107" s="181">
        <v>0</v>
      </c>
      <c r="P107" s="181">
        <v>0</v>
      </c>
      <c r="Q107" s="181">
        <v>0</v>
      </c>
      <c r="R107" s="181">
        <v>0</v>
      </c>
      <c r="S107" s="181">
        <v>0</v>
      </c>
      <c r="T107" s="181">
        <v>0</v>
      </c>
      <c r="U107" s="181">
        <v>0</v>
      </c>
      <c r="V107" s="181">
        <v>0</v>
      </c>
      <c r="W107" s="181">
        <v>0</v>
      </c>
      <c r="X107" s="181">
        <v>0</v>
      </c>
      <c r="Y107" s="181">
        <v>0</v>
      </c>
      <c r="Z107" s="181">
        <v>0</v>
      </c>
      <c r="AA107" s="181">
        <v>0</v>
      </c>
      <c r="AB107" s="181">
        <v>0</v>
      </c>
      <c r="AC107" s="181">
        <v>0</v>
      </c>
      <c r="AD107" s="181">
        <v>0</v>
      </c>
      <c r="AE107" s="181">
        <v>0</v>
      </c>
      <c r="AF107" s="181">
        <v>0</v>
      </c>
      <c r="AG107" s="181">
        <v>0</v>
      </c>
      <c r="AH107" s="181">
        <v>0</v>
      </c>
      <c r="AI107" s="181">
        <v>0</v>
      </c>
      <c r="AJ107" s="181">
        <v>0</v>
      </c>
      <c r="AK107" s="132"/>
      <c r="AL107" s="32"/>
      <c r="AM107" s="32"/>
    </row>
    <row r="108" spans="1:40" hidden="1">
      <c r="A108" s="9"/>
      <c r="B108" s="85" t="s">
        <v>54</v>
      </c>
      <c r="C108" s="138" t="s">
        <v>23</v>
      </c>
      <c r="D108" s="138"/>
      <c r="E108" s="215"/>
      <c r="F108" s="218">
        <v>0</v>
      </c>
      <c r="G108" s="218">
        <v>0</v>
      </c>
      <c r="H108" s="218">
        <v>0</v>
      </c>
      <c r="I108" s="218">
        <v>0</v>
      </c>
      <c r="J108" s="218">
        <v>0</v>
      </c>
      <c r="K108" s="218">
        <v>0</v>
      </c>
      <c r="L108" s="218">
        <v>0</v>
      </c>
      <c r="M108" s="218">
        <v>0</v>
      </c>
      <c r="N108" s="218">
        <v>0</v>
      </c>
      <c r="O108" s="218">
        <v>0</v>
      </c>
      <c r="P108" s="218">
        <v>0</v>
      </c>
      <c r="Q108" s="218">
        <v>0</v>
      </c>
      <c r="R108" s="218">
        <v>0</v>
      </c>
      <c r="S108" s="218">
        <v>0</v>
      </c>
      <c r="T108" s="218">
        <v>0</v>
      </c>
      <c r="U108" s="218">
        <v>0</v>
      </c>
      <c r="V108" s="218">
        <v>0</v>
      </c>
      <c r="W108" s="218">
        <v>0</v>
      </c>
      <c r="X108" s="218">
        <v>0</v>
      </c>
      <c r="Y108" s="218">
        <v>0</v>
      </c>
      <c r="Z108" s="218">
        <v>0</v>
      </c>
      <c r="AA108" s="218">
        <v>0</v>
      </c>
      <c r="AB108" s="218">
        <v>0</v>
      </c>
      <c r="AC108" s="218">
        <v>0</v>
      </c>
      <c r="AD108" s="218">
        <v>0</v>
      </c>
      <c r="AE108" s="218">
        <v>0</v>
      </c>
      <c r="AF108" s="218">
        <v>0</v>
      </c>
      <c r="AG108" s="218">
        <v>0</v>
      </c>
      <c r="AH108" s="218">
        <v>0</v>
      </c>
      <c r="AI108" s="218">
        <v>0</v>
      </c>
      <c r="AJ108" s="218">
        <v>0</v>
      </c>
      <c r="AK108" s="222">
        <v>0</v>
      </c>
      <c r="AL108" s="33"/>
      <c r="AM108" s="33"/>
      <c r="AN108" s="9">
        <v>0</v>
      </c>
    </row>
    <row r="109" spans="1:40" hidden="1">
      <c r="A109" s="9"/>
      <c r="B109" s="25" t="s">
        <v>112</v>
      </c>
      <c r="C109" s="99" t="s">
        <v>12</v>
      </c>
      <c r="D109" s="99"/>
      <c r="E109" s="89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00">
        <v>0</v>
      </c>
      <c r="AL109" s="96" t="e">
        <v>#REF!</v>
      </c>
      <c r="AM109" s="96" t="e">
        <v>#REF!</v>
      </c>
      <c r="AN109" s="251"/>
    </row>
    <row r="110" spans="1:40" hidden="1">
      <c r="A110" s="9"/>
      <c r="B110" s="13" t="s">
        <v>24</v>
      </c>
      <c r="C110" s="145" t="s">
        <v>125</v>
      </c>
      <c r="D110" s="154"/>
      <c r="E110" s="35"/>
      <c r="F110" s="173">
        <v>0</v>
      </c>
      <c r="G110" s="173">
        <v>0</v>
      </c>
      <c r="H110" s="173">
        <v>0</v>
      </c>
      <c r="I110" s="173">
        <v>0</v>
      </c>
      <c r="J110" s="173">
        <v>0</v>
      </c>
      <c r="K110" s="173">
        <v>0</v>
      </c>
      <c r="L110" s="173">
        <v>0</v>
      </c>
      <c r="M110" s="173">
        <v>0</v>
      </c>
      <c r="N110" s="173">
        <v>0</v>
      </c>
      <c r="O110" s="173">
        <v>0</v>
      </c>
      <c r="P110" s="173">
        <v>0</v>
      </c>
      <c r="Q110" s="173">
        <v>0</v>
      </c>
      <c r="R110" s="173">
        <v>0</v>
      </c>
      <c r="S110" s="173">
        <v>0</v>
      </c>
      <c r="T110" s="173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3">
        <v>0</v>
      </c>
      <c r="AC110" s="173">
        <v>0</v>
      </c>
      <c r="AD110" s="173">
        <v>0</v>
      </c>
      <c r="AE110" s="173">
        <v>0</v>
      </c>
      <c r="AF110" s="173">
        <v>0</v>
      </c>
      <c r="AG110" s="173">
        <v>0</v>
      </c>
      <c r="AH110" s="173">
        <v>0</v>
      </c>
      <c r="AI110" s="173">
        <v>0</v>
      </c>
      <c r="AJ110" s="173">
        <v>0</v>
      </c>
      <c r="AK110" s="169">
        <v>0</v>
      </c>
      <c r="AL110" s="32"/>
      <c r="AM110" s="32"/>
    </row>
    <row r="111" spans="1:40" hidden="1">
      <c r="A111" s="9"/>
      <c r="B111" s="26" t="s">
        <v>74</v>
      </c>
      <c r="C111" s="135" t="s">
        <v>14</v>
      </c>
      <c r="D111" s="135"/>
      <c r="E111" s="90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17">
        <v>0</v>
      </c>
      <c r="AL111" s="123"/>
      <c r="AM111" s="123"/>
      <c r="AN111" s="211"/>
    </row>
    <row r="112" spans="1:40" hidden="1">
      <c r="A112" s="9"/>
      <c r="B112" s="23" t="s">
        <v>174</v>
      </c>
      <c r="C112" s="145" t="s">
        <v>15</v>
      </c>
      <c r="D112" s="155">
        <v>0.08</v>
      </c>
      <c r="E112" s="69"/>
      <c r="F112" s="186">
        <v>0</v>
      </c>
      <c r="G112" s="186">
        <v>0</v>
      </c>
      <c r="H112" s="186">
        <v>0</v>
      </c>
      <c r="I112" s="186">
        <v>0</v>
      </c>
      <c r="J112" s="186">
        <v>0</v>
      </c>
      <c r="K112" s="186">
        <v>0</v>
      </c>
      <c r="L112" s="186">
        <v>0</v>
      </c>
      <c r="M112" s="186">
        <v>0</v>
      </c>
      <c r="N112" s="186">
        <v>0</v>
      </c>
      <c r="O112" s="186">
        <v>0</v>
      </c>
      <c r="P112" s="186">
        <v>0</v>
      </c>
      <c r="Q112" s="186">
        <v>0</v>
      </c>
      <c r="R112" s="186">
        <v>0</v>
      </c>
      <c r="S112" s="186">
        <v>0</v>
      </c>
      <c r="T112" s="186">
        <v>0</v>
      </c>
      <c r="U112" s="186">
        <v>0</v>
      </c>
      <c r="V112" s="186">
        <v>0</v>
      </c>
      <c r="W112" s="186">
        <v>0</v>
      </c>
      <c r="X112" s="186">
        <v>0</v>
      </c>
      <c r="Y112" s="186">
        <v>0</v>
      </c>
      <c r="Z112" s="186">
        <v>0</v>
      </c>
      <c r="AA112" s="186">
        <v>0</v>
      </c>
      <c r="AB112" s="186">
        <v>0</v>
      </c>
      <c r="AC112" s="186">
        <v>0</v>
      </c>
      <c r="AD112" s="186">
        <v>0</v>
      </c>
      <c r="AE112" s="186">
        <v>0</v>
      </c>
      <c r="AF112" s="186">
        <v>0</v>
      </c>
      <c r="AG112" s="186">
        <v>0</v>
      </c>
      <c r="AH112" s="186">
        <v>0</v>
      </c>
      <c r="AI112" s="186">
        <v>0</v>
      </c>
      <c r="AJ112" s="186">
        <v>0</v>
      </c>
      <c r="AK112" s="125">
        <v>0</v>
      </c>
      <c r="AL112" s="32"/>
      <c r="AM112" s="32"/>
    </row>
    <row r="113" spans="1:40" hidden="1">
      <c r="A113" s="9"/>
      <c r="B113" s="23" t="s">
        <v>174</v>
      </c>
      <c r="C113" s="145" t="s">
        <v>16</v>
      </c>
      <c r="D113" s="155"/>
      <c r="E113" s="69"/>
      <c r="F113" s="186">
        <v>0</v>
      </c>
      <c r="G113" s="186">
        <v>0</v>
      </c>
      <c r="H113" s="186">
        <v>0</v>
      </c>
      <c r="I113" s="186">
        <v>0</v>
      </c>
      <c r="J113" s="186">
        <v>0</v>
      </c>
      <c r="K113" s="186">
        <v>0</v>
      </c>
      <c r="L113" s="186">
        <v>0</v>
      </c>
      <c r="M113" s="186">
        <v>0</v>
      </c>
      <c r="N113" s="186">
        <v>0</v>
      </c>
      <c r="O113" s="186">
        <v>0</v>
      </c>
      <c r="P113" s="186">
        <v>0</v>
      </c>
      <c r="Q113" s="186">
        <v>0</v>
      </c>
      <c r="R113" s="186">
        <v>0</v>
      </c>
      <c r="S113" s="186">
        <v>0</v>
      </c>
      <c r="T113" s="186">
        <v>0</v>
      </c>
      <c r="U113" s="186">
        <v>0</v>
      </c>
      <c r="V113" s="186">
        <v>0</v>
      </c>
      <c r="W113" s="186">
        <v>0</v>
      </c>
      <c r="X113" s="186">
        <v>0</v>
      </c>
      <c r="Y113" s="186">
        <v>0</v>
      </c>
      <c r="Z113" s="186">
        <v>0</v>
      </c>
      <c r="AA113" s="186">
        <v>0</v>
      </c>
      <c r="AB113" s="186">
        <v>0</v>
      </c>
      <c r="AC113" s="186">
        <v>0</v>
      </c>
      <c r="AD113" s="186">
        <v>0</v>
      </c>
      <c r="AE113" s="186">
        <v>0</v>
      </c>
      <c r="AF113" s="186">
        <v>0</v>
      </c>
      <c r="AG113" s="186">
        <v>0</v>
      </c>
      <c r="AH113" s="186">
        <v>0</v>
      </c>
      <c r="AI113" s="186">
        <v>0</v>
      </c>
      <c r="AJ113" s="186">
        <v>0</v>
      </c>
      <c r="AK113" s="125">
        <v>0</v>
      </c>
      <c r="AL113" s="32"/>
      <c r="AM113" s="32"/>
    </row>
    <row r="114" spans="1:40" hidden="1">
      <c r="A114" s="9"/>
      <c r="B114" s="23" t="s">
        <v>174</v>
      </c>
      <c r="C114" s="145" t="s">
        <v>17</v>
      </c>
      <c r="D114" s="155"/>
      <c r="E114" s="69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25">
        <v>0</v>
      </c>
      <c r="AL114" s="32"/>
      <c r="AM114" s="32"/>
    </row>
    <row r="115" spans="1:40" hidden="1">
      <c r="A115" s="9"/>
      <c r="B115" s="23" t="s">
        <v>174</v>
      </c>
      <c r="C115" s="145" t="s">
        <v>18</v>
      </c>
      <c r="D115" s="155">
        <v>0.5</v>
      </c>
      <c r="E115" s="69"/>
      <c r="F115" s="186">
        <v>0</v>
      </c>
      <c r="G115" s="186">
        <v>0</v>
      </c>
      <c r="H115" s="186">
        <v>0</v>
      </c>
      <c r="I115" s="186">
        <v>0</v>
      </c>
      <c r="J115" s="186">
        <v>0</v>
      </c>
      <c r="K115" s="186">
        <v>0</v>
      </c>
      <c r="L115" s="186">
        <v>0</v>
      </c>
      <c r="M115" s="186">
        <v>0</v>
      </c>
      <c r="N115" s="186">
        <v>0</v>
      </c>
      <c r="O115" s="186">
        <v>0</v>
      </c>
      <c r="P115" s="186">
        <v>0</v>
      </c>
      <c r="Q115" s="186">
        <v>0</v>
      </c>
      <c r="R115" s="186">
        <v>0</v>
      </c>
      <c r="S115" s="186">
        <v>0</v>
      </c>
      <c r="T115" s="186">
        <v>0</v>
      </c>
      <c r="U115" s="186">
        <v>0</v>
      </c>
      <c r="V115" s="186">
        <v>0</v>
      </c>
      <c r="W115" s="186">
        <v>0</v>
      </c>
      <c r="X115" s="186">
        <v>0</v>
      </c>
      <c r="Y115" s="186">
        <v>0</v>
      </c>
      <c r="Z115" s="186">
        <v>0</v>
      </c>
      <c r="AA115" s="186">
        <v>0</v>
      </c>
      <c r="AB115" s="186">
        <v>0</v>
      </c>
      <c r="AC115" s="186">
        <v>0</v>
      </c>
      <c r="AD115" s="186">
        <v>0</v>
      </c>
      <c r="AE115" s="186">
        <v>0</v>
      </c>
      <c r="AF115" s="186">
        <v>0</v>
      </c>
      <c r="AG115" s="186">
        <v>0</v>
      </c>
      <c r="AH115" s="186">
        <v>0</v>
      </c>
      <c r="AI115" s="186">
        <v>0</v>
      </c>
      <c r="AJ115" s="186">
        <v>0</v>
      </c>
      <c r="AK115" s="125">
        <v>0</v>
      </c>
      <c r="AL115" s="32"/>
      <c r="AM115" s="32"/>
    </row>
    <row r="116" spans="1:40" hidden="1">
      <c r="A116" s="9"/>
      <c r="B116" s="26" t="s">
        <v>75</v>
      </c>
      <c r="C116" s="135" t="s">
        <v>19</v>
      </c>
      <c r="D116" s="136">
        <v>0.92</v>
      </c>
      <c r="E116" s="90"/>
      <c r="F116" s="174">
        <v>0</v>
      </c>
      <c r="G116" s="174">
        <v>0</v>
      </c>
      <c r="H116" s="174">
        <v>0</v>
      </c>
      <c r="I116" s="174">
        <v>0</v>
      </c>
      <c r="J116" s="174">
        <v>0</v>
      </c>
      <c r="K116" s="174">
        <v>0</v>
      </c>
      <c r="L116" s="174">
        <v>0</v>
      </c>
      <c r="M116" s="174">
        <v>0</v>
      </c>
      <c r="N116" s="174">
        <v>0</v>
      </c>
      <c r="O116" s="174">
        <v>0</v>
      </c>
      <c r="P116" s="174">
        <v>0</v>
      </c>
      <c r="Q116" s="174">
        <v>0</v>
      </c>
      <c r="R116" s="174">
        <v>0</v>
      </c>
      <c r="S116" s="174">
        <v>0</v>
      </c>
      <c r="T116" s="174">
        <v>0</v>
      </c>
      <c r="U116" s="174">
        <v>0</v>
      </c>
      <c r="V116" s="174">
        <v>0</v>
      </c>
      <c r="W116" s="174">
        <v>0</v>
      </c>
      <c r="X116" s="174">
        <v>0</v>
      </c>
      <c r="Y116" s="174">
        <v>0</v>
      </c>
      <c r="Z116" s="174">
        <v>0</v>
      </c>
      <c r="AA116" s="174">
        <v>0</v>
      </c>
      <c r="AB116" s="174">
        <v>0</v>
      </c>
      <c r="AC116" s="174">
        <v>0</v>
      </c>
      <c r="AD116" s="174">
        <v>0</v>
      </c>
      <c r="AE116" s="174">
        <v>0</v>
      </c>
      <c r="AF116" s="174">
        <v>0</v>
      </c>
      <c r="AG116" s="174">
        <v>0</v>
      </c>
      <c r="AH116" s="174">
        <v>0</v>
      </c>
      <c r="AI116" s="174">
        <v>0</v>
      </c>
      <c r="AJ116" s="174">
        <v>0</v>
      </c>
      <c r="AK116" s="117">
        <v>0</v>
      </c>
      <c r="AL116" s="82" t="e">
        <v>#REF!</v>
      </c>
      <c r="AM116" s="82" t="e">
        <v>#REF!</v>
      </c>
      <c r="AN116" s="211"/>
    </row>
    <row r="117" spans="1:40" hidden="1">
      <c r="A117" s="9"/>
      <c r="B117" s="25" t="s">
        <v>36</v>
      </c>
      <c r="C117" s="109" t="s">
        <v>20</v>
      </c>
      <c r="D117" s="109"/>
      <c r="E117" s="77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04">
        <v>0</v>
      </c>
      <c r="AL117" s="112"/>
      <c r="AM117" s="112"/>
      <c r="AN117" s="207"/>
    </row>
    <row r="118" spans="1:40" hidden="1">
      <c r="A118" s="9"/>
      <c r="B118" s="25"/>
      <c r="C118" s="113" t="s">
        <v>66</v>
      </c>
      <c r="D118" s="113"/>
      <c r="E118" s="79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14">
        <v>0</v>
      </c>
      <c r="AL118" s="78"/>
      <c r="AM118" s="78"/>
      <c r="AN118" s="207"/>
    </row>
    <row r="119" spans="1:40" hidden="1">
      <c r="A119" s="9"/>
      <c r="B119" s="23"/>
      <c r="C119" s="145" t="s">
        <v>21</v>
      </c>
      <c r="D119" s="145"/>
      <c r="E119" s="67"/>
      <c r="F119" s="186">
        <v>0</v>
      </c>
      <c r="G119" s="186">
        <v>0</v>
      </c>
      <c r="H119" s="186">
        <v>0</v>
      </c>
      <c r="I119" s="186">
        <v>0</v>
      </c>
      <c r="J119" s="186">
        <v>0</v>
      </c>
      <c r="K119" s="186">
        <v>0</v>
      </c>
      <c r="L119" s="186">
        <v>0</v>
      </c>
      <c r="M119" s="186">
        <v>0</v>
      </c>
      <c r="N119" s="186">
        <v>0</v>
      </c>
      <c r="O119" s="186">
        <v>0</v>
      </c>
      <c r="P119" s="186">
        <v>0</v>
      </c>
      <c r="Q119" s="186">
        <v>0</v>
      </c>
      <c r="R119" s="186">
        <v>0</v>
      </c>
      <c r="S119" s="186">
        <v>0</v>
      </c>
      <c r="T119" s="186">
        <v>0</v>
      </c>
      <c r="U119" s="186">
        <v>0</v>
      </c>
      <c r="V119" s="186">
        <v>0</v>
      </c>
      <c r="W119" s="186">
        <v>0</v>
      </c>
      <c r="X119" s="186">
        <v>0</v>
      </c>
      <c r="Y119" s="186">
        <v>0</v>
      </c>
      <c r="Z119" s="186">
        <v>0</v>
      </c>
      <c r="AA119" s="186">
        <v>0</v>
      </c>
      <c r="AB119" s="186">
        <v>0</v>
      </c>
      <c r="AC119" s="186">
        <v>0</v>
      </c>
      <c r="AD119" s="186">
        <v>0</v>
      </c>
      <c r="AE119" s="186">
        <v>0</v>
      </c>
      <c r="AF119" s="186">
        <v>0</v>
      </c>
      <c r="AG119" s="186">
        <v>0</v>
      </c>
      <c r="AH119" s="186"/>
      <c r="AI119" s="186"/>
      <c r="AJ119" s="186"/>
      <c r="AK119" s="125">
        <v>0</v>
      </c>
      <c r="AL119" s="32"/>
      <c r="AM119" s="32"/>
    </row>
    <row r="120" spans="1:40" hidden="1">
      <c r="A120" s="9"/>
      <c r="B120" s="23"/>
      <c r="C120" s="145" t="s">
        <v>22</v>
      </c>
      <c r="D120" s="145"/>
      <c r="E120" s="68"/>
      <c r="F120" s="186">
        <v>0</v>
      </c>
      <c r="G120" s="186">
        <v>0</v>
      </c>
      <c r="H120" s="186">
        <v>0</v>
      </c>
      <c r="I120" s="186">
        <v>0</v>
      </c>
      <c r="J120" s="186">
        <v>0</v>
      </c>
      <c r="K120" s="186">
        <v>0</v>
      </c>
      <c r="L120" s="186">
        <v>0</v>
      </c>
      <c r="M120" s="186">
        <v>0</v>
      </c>
      <c r="N120" s="186">
        <v>0</v>
      </c>
      <c r="O120" s="186">
        <v>0</v>
      </c>
      <c r="P120" s="186">
        <v>0</v>
      </c>
      <c r="Q120" s="186">
        <v>0</v>
      </c>
      <c r="R120" s="186">
        <v>0</v>
      </c>
      <c r="S120" s="186">
        <v>0</v>
      </c>
      <c r="T120" s="186">
        <v>0</v>
      </c>
      <c r="U120" s="186">
        <v>0</v>
      </c>
      <c r="V120" s="186">
        <v>0</v>
      </c>
      <c r="W120" s="186">
        <v>0</v>
      </c>
      <c r="X120" s="186">
        <v>0</v>
      </c>
      <c r="Y120" s="186">
        <v>0</v>
      </c>
      <c r="Z120" s="186">
        <v>0</v>
      </c>
      <c r="AA120" s="186">
        <v>0</v>
      </c>
      <c r="AB120" s="186">
        <v>0</v>
      </c>
      <c r="AC120" s="186">
        <v>0</v>
      </c>
      <c r="AD120" s="186">
        <v>0</v>
      </c>
      <c r="AE120" s="186">
        <v>0</v>
      </c>
      <c r="AF120" s="186">
        <v>0</v>
      </c>
      <c r="AG120" s="186">
        <v>0</v>
      </c>
      <c r="AH120" s="186">
        <v>0</v>
      </c>
      <c r="AI120" s="186">
        <v>0</v>
      </c>
      <c r="AJ120" s="186">
        <v>0</v>
      </c>
      <c r="AK120" s="133"/>
      <c r="AL120" s="32"/>
      <c r="AM120" s="32"/>
    </row>
    <row r="121" spans="1:40" hidden="1">
      <c r="A121" s="9"/>
      <c r="B121" s="23" t="s">
        <v>94</v>
      </c>
      <c r="C121" s="34" t="s">
        <v>23</v>
      </c>
      <c r="D121" s="34"/>
      <c r="E121" s="215"/>
      <c r="F121" s="186">
        <v>0</v>
      </c>
      <c r="G121" s="186">
        <v>0</v>
      </c>
      <c r="H121" s="186">
        <v>0</v>
      </c>
      <c r="I121" s="186">
        <v>0</v>
      </c>
      <c r="J121" s="186">
        <v>0</v>
      </c>
      <c r="K121" s="186">
        <v>0</v>
      </c>
      <c r="L121" s="186">
        <v>0</v>
      </c>
      <c r="M121" s="186">
        <v>0</v>
      </c>
      <c r="N121" s="186">
        <v>0</v>
      </c>
      <c r="O121" s="186">
        <v>0</v>
      </c>
      <c r="P121" s="186">
        <v>0</v>
      </c>
      <c r="Q121" s="186">
        <v>0</v>
      </c>
      <c r="R121" s="186">
        <v>0</v>
      </c>
      <c r="S121" s="186">
        <v>0</v>
      </c>
      <c r="T121" s="186">
        <v>0</v>
      </c>
      <c r="U121" s="186">
        <v>0</v>
      </c>
      <c r="V121" s="186">
        <v>0</v>
      </c>
      <c r="W121" s="186">
        <v>0</v>
      </c>
      <c r="X121" s="186">
        <v>0</v>
      </c>
      <c r="Y121" s="186">
        <v>0</v>
      </c>
      <c r="Z121" s="186">
        <v>0</v>
      </c>
      <c r="AA121" s="186">
        <v>0</v>
      </c>
      <c r="AB121" s="186">
        <v>0</v>
      </c>
      <c r="AC121" s="186">
        <v>0</v>
      </c>
      <c r="AD121" s="186">
        <v>0</v>
      </c>
      <c r="AE121" s="186">
        <v>0</v>
      </c>
      <c r="AF121" s="186">
        <v>0</v>
      </c>
      <c r="AG121" s="186">
        <v>0</v>
      </c>
      <c r="AH121" s="186">
        <v>0</v>
      </c>
      <c r="AI121" s="186">
        <v>0</v>
      </c>
      <c r="AJ121" s="186">
        <v>0</v>
      </c>
      <c r="AK121" s="125">
        <v>0</v>
      </c>
      <c r="AL121" s="32"/>
      <c r="AM121" s="32"/>
      <c r="AN121" s="9">
        <v>0</v>
      </c>
    </row>
    <row r="122" spans="1:40" hidden="1">
      <c r="A122" s="9"/>
      <c r="B122" s="159" t="s">
        <v>113</v>
      </c>
      <c r="C122" s="101" t="s">
        <v>12</v>
      </c>
      <c r="D122" s="101"/>
      <c r="E122" s="88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98">
        <v>0</v>
      </c>
      <c r="AL122" s="96" t="e">
        <v>#REF!</v>
      </c>
      <c r="AM122" s="96" t="e">
        <v>#REF!</v>
      </c>
      <c r="AN122" s="251"/>
    </row>
    <row r="123" spans="1:40" hidden="1">
      <c r="A123" s="9"/>
      <c r="B123" s="158" t="s">
        <v>76</v>
      </c>
      <c r="C123" s="145" t="s">
        <v>125</v>
      </c>
      <c r="D123" s="154"/>
      <c r="E123" s="35"/>
      <c r="F123" s="173">
        <v>0</v>
      </c>
      <c r="G123" s="173">
        <v>0</v>
      </c>
      <c r="H123" s="173">
        <v>0</v>
      </c>
      <c r="I123" s="173">
        <v>0</v>
      </c>
      <c r="J123" s="173">
        <v>0</v>
      </c>
      <c r="K123" s="173">
        <v>0</v>
      </c>
      <c r="L123" s="173">
        <v>0</v>
      </c>
      <c r="M123" s="173">
        <v>0</v>
      </c>
      <c r="N123" s="173">
        <v>0</v>
      </c>
      <c r="O123" s="173">
        <v>0</v>
      </c>
      <c r="P123" s="173">
        <v>0</v>
      </c>
      <c r="Q123" s="173">
        <v>0</v>
      </c>
      <c r="R123" s="173">
        <v>0</v>
      </c>
      <c r="S123" s="173">
        <v>0</v>
      </c>
      <c r="T123" s="173">
        <v>0</v>
      </c>
      <c r="U123" s="173">
        <v>0</v>
      </c>
      <c r="V123" s="173">
        <v>0</v>
      </c>
      <c r="W123" s="173">
        <v>0</v>
      </c>
      <c r="X123" s="173">
        <v>0</v>
      </c>
      <c r="Y123" s="173">
        <v>0</v>
      </c>
      <c r="Z123" s="173">
        <v>0</v>
      </c>
      <c r="AA123" s="173">
        <v>0</v>
      </c>
      <c r="AB123" s="173">
        <v>0</v>
      </c>
      <c r="AC123" s="173">
        <v>0</v>
      </c>
      <c r="AD123" s="173">
        <v>0</v>
      </c>
      <c r="AE123" s="173">
        <v>0</v>
      </c>
      <c r="AF123" s="173">
        <v>0</v>
      </c>
      <c r="AG123" s="173">
        <v>0</v>
      </c>
      <c r="AH123" s="173">
        <v>0</v>
      </c>
      <c r="AI123" s="173">
        <v>0</v>
      </c>
      <c r="AJ123" s="173">
        <v>0</v>
      </c>
      <c r="AK123" s="169">
        <v>0</v>
      </c>
      <c r="AL123" s="32"/>
      <c r="AM123" s="32"/>
    </row>
    <row r="124" spans="1:40" hidden="1">
      <c r="A124" s="9"/>
      <c r="B124" s="26" t="s">
        <v>74</v>
      </c>
      <c r="C124" s="135" t="s">
        <v>14</v>
      </c>
      <c r="D124" s="135"/>
      <c r="E124" s="90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17">
        <v>0</v>
      </c>
      <c r="AL124" s="123"/>
      <c r="AM124" s="123"/>
      <c r="AN124" s="211"/>
    </row>
    <row r="125" spans="1:40" hidden="1">
      <c r="A125" s="9"/>
      <c r="B125" s="23" t="s">
        <v>174</v>
      </c>
      <c r="C125" s="146" t="s">
        <v>15</v>
      </c>
      <c r="D125" s="147">
        <v>0.08</v>
      </c>
      <c r="E125" s="80"/>
      <c r="F125" s="175">
        <v>0</v>
      </c>
      <c r="G125" s="175">
        <v>0</v>
      </c>
      <c r="H125" s="175">
        <v>0</v>
      </c>
      <c r="I125" s="175">
        <v>0</v>
      </c>
      <c r="J125" s="175">
        <v>0</v>
      </c>
      <c r="K125" s="175">
        <v>0</v>
      </c>
      <c r="L125" s="175">
        <v>0</v>
      </c>
      <c r="M125" s="175">
        <v>0</v>
      </c>
      <c r="N125" s="175">
        <v>0</v>
      </c>
      <c r="O125" s="175">
        <v>0</v>
      </c>
      <c r="P125" s="175">
        <v>0</v>
      </c>
      <c r="Q125" s="175">
        <v>0</v>
      </c>
      <c r="R125" s="175">
        <v>0</v>
      </c>
      <c r="S125" s="175">
        <v>0</v>
      </c>
      <c r="T125" s="175">
        <v>0</v>
      </c>
      <c r="U125" s="175">
        <v>0</v>
      </c>
      <c r="V125" s="175">
        <v>0</v>
      </c>
      <c r="W125" s="175">
        <v>0</v>
      </c>
      <c r="X125" s="175">
        <v>0</v>
      </c>
      <c r="Y125" s="175">
        <v>0</v>
      </c>
      <c r="Z125" s="175">
        <v>0</v>
      </c>
      <c r="AA125" s="175">
        <v>0</v>
      </c>
      <c r="AB125" s="175">
        <v>0</v>
      </c>
      <c r="AC125" s="175">
        <v>0</v>
      </c>
      <c r="AD125" s="175">
        <v>0</v>
      </c>
      <c r="AE125" s="175">
        <v>0</v>
      </c>
      <c r="AF125" s="175">
        <v>0</v>
      </c>
      <c r="AG125" s="175">
        <v>0</v>
      </c>
      <c r="AH125" s="175">
        <v>0</v>
      </c>
      <c r="AI125" s="175">
        <v>0</v>
      </c>
      <c r="AJ125" s="175">
        <v>0</v>
      </c>
      <c r="AK125" s="128">
        <v>0</v>
      </c>
      <c r="AL125" s="32"/>
      <c r="AM125" s="32"/>
    </row>
    <row r="126" spans="1:40" hidden="1">
      <c r="A126" s="9"/>
      <c r="B126" s="23" t="s">
        <v>174</v>
      </c>
      <c r="C126" s="148" t="s">
        <v>16</v>
      </c>
      <c r="D126" s="149"/>
      <c r="E126" s="66"/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176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176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29">
        <v>0</v>
      </c>
      <c r="AL126" s="32"/>
      <c r="AM126" s="32"/>
    </row>
    <row r="127" spans="1:40" hidden="1">
      <c r="A127" s="9"/>
      <c r="B127" s="23" t="s">
        <v>174</v>
      </c>
      <c r="C127" s="148" t="s">
        <v>17</v>
      </c>
      <c r="D127" s="149"/>
      <c r="E127" s="80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29">
        <v>0</v>
      </c>
      <c r="AL127" s="32"/>
      <c r="AM127" s="32"/>
    </row>
    <row r="128" spans="1:40" hidden="1">
      <c r="A128" s="9"/>
      <c r="B128" s="23" t="s">
        <v>174</v>
      </c>
      <c r="C128" s="150" t="s">
        <v>18</v>
      </c>
      <c r="D128" s="151">
        <v>0.5</v>
      </c>
      <c r="E128" s="81"/>
      <c r="F128" s="177">
        <v>0</v>
      </c>
      <c r="G128" s="177">
        <v>0</v>
      </c>
      <c r="H128" s="177">
        <v>0</v>
      </c>
      <c r="I128" s="177">
        <v>0</v>
      </c>
      <c r="J128" s="177">
        <v>0</v>
      </c>
      <c r="K128" s="177">
        <v>0</v>
      </c>
      <c r="L128" s="177">
        <v>0</v>
      </c>
      <c r="M128" s="177">
        <v>0</v>
      </c>
      <c r="N128" s="177">
        <v>0</v>
      </c>
      <c r="O128" s="177">
        <v>0</v>
      </c>
      <c r="P128" s="177">
        <v>0</v>
      </c>
      <c r="Q128" s="177">
        <v>0</v>
      </c>
      <c r="R128" s="177">
        <v>0</v>
      </c>
      <c r="S128" s="177">
        <v>0</v>
      </c>
      <c r="T128" s="177">
        <v>0</v>
      </c>
      <c r="U128" s="177">
        <v>0</v>
      </c>
      <c r="V128" s="177">
        <v>0</v>
      </c>
      <c r="W128" s="177">
        <v>0</v>
      </c>
      <c r="X128" s="177">
        <v>0</v>
      </c>
      <c r="Y128" s="177">
        <v>0</v>
      </c>
      <c r="Z128" s="177">
        <v>0</v>
      </c>
      <c r="AA128" s="177">
        <v>0</v>
      </c>
      <c r="AB128" s="177">
        <v>0</v>
      </c>
      <c r="AC128" s="177">
        <v>0</v>
      </c>
      <c r="AD128" s="177">
        <v>0</v>
      </c>
      <c r="AE128" s="177">
        <v>0</v>
      </c>
      <c r="AF128" s="177">
        <v>0</v>
      </c>
      <c r="AG128" s="177">
        <v>0</v>
      </c>
      <c r="AH128" s="177">
        <v>0</v>
      </c>
      <c r="AI128" s="177">
        <v>0</v>
      </c>
      <c r="AJ128" s="177">
        <v>0</v>
      </c>
      <c r="AK128" s="130">
        <v>0</v>
      </c>
      <c r="AL128" s="32"/>
      <c r="AM128" s="32"/>
    </row>
    <row r="129" spans="1:40" hidden="1">
      <c r="A129" s="9"/>
      <c r="B129" s="26" t="s">
        <v>75</v>
      </c>
      <c r="C129" s="135" t="s">
        <v>19</v>
      </c>
      <c r="D129" s="136">
        <v>0.92</v>
      </c>
      <c r="E129" s="90"/>
      <c r="F129" s="174">
        <v>0</v>
      </c>
      <c r="G129" s="174">
        <v>0</v>
      </c>
      <c r="H129" s="174">
        <v>0</v>
      </c>
      <c r="I129" s="174">
        <v>0</v>
      </c>
      <c r="J129" s="174">
        <v>0</v>
      </c>
      <c r="K129" s="174">
        <v>0</v>
      </c>
      <c r="L129" s="174">
        <v>0</v>
      </c>
      <c r="M129" s="174">
        <v>0</v>
      </c>
      <c r="N129" s="174">
        <v>0</v>
      </c>
      <c r="O129" s="174">
        <v>0</v>
      </c>
      <c r="P129" s="174">
        <v>0</v>
      </c>
      <c r="Q129" s="174">
        <v>0</v>
      </c>
      <c r="R129" s="174">
        <v>0</v>
      </c>
      <c r="S129" s="174">
        <v>0</v>
      </c>
      <c r="T129" s="174">
        <v>0</v>
      </c>
      <c r="U129" s="174">
        <v>0</v>
      </c>
      <c r="V129" s="174">
        <v>0</v>
      </c>
      <c r="W129" s="174">
        <v>0</v>
      </c>
      <c r="X129" s="174">
        <v>0</v>
      </c>
      <c r="Y129" s="174">
        <v>0</v>
      </c>
      <c r="Z129" s="174">
        <v>0</v>
      </c>
      <c r="AA129" s="174">
        <v>0</v>
      </c>
      <c r="AB129" s="174">
        <v>0</v>
      </c>
      <c r="AC129" s="174">
        <v>0</v>
      </c>
      <c r="AD129" s="174">
        <v>0</v>
      </c>
      <c r="AE129" s="174">
        <v>0</v>
      </c>
      <c r="AF129" s="174">
        <v>0</v>
      </c>
      <c r="AG129" s="174">
        <v>0</v>
      </c>
      <c r="AH129" s="174">
        <v>0</v>
      </c>
      <c r="AI129" s="174">
        <v>0</v>
      </c>
      <c r="AJ129" s="174">
        <v>0</v>
      </c>
      <c r="AK129" s="117">
        <v>0</v>
      </c>
      <c r="AL129" s="82" t="e">
        <v>#REF!</v>
      </c>
      <c r="AM129" s="82" t="e">
        <v>#REF!</v>
      </c>
      <c r="AN129" s="211"/>
    </row>
    <row r="130" spans="1:40" hidden="1">
      <c r="A130" s="9"/>
      <c r="B130" s="25" t="s">
        <v>36</v>
      </c>
      <c r="C130" s="109" t="s">
        <v>20</v>
      </c>
      <c r="D130" s="109"/>
      <c r="E130" s="77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  <c r="AA130" s="178"/>
      <c r="AB130" s="178"/>
      <c r="AC130" s="178"/>
      <c r="AD130" s="178"/>
      <c r="AE130" s="178"/>
      <c r="AF130" s="178"/>
      <c r="AG130" s="178"/>
      <c r="AH130" s="178"/>
      <c r="AI130" s="178"/>
      <c r="AJ130" s="178"/>
      <c r="AK130" s="104">
        <v>0</v>
      </c>
      <c r="AL130" s="112"/>
      <c r="AM130" s="112"/>
      <c r="AN130" s="207"/>
    </row>
    <row r="131" spans="1:40" hidden="1">
      <c r="A131" s="9"/>
      <c r="B131" s="26"/>
      <c r="C131" s="111" t="s">
        <v>66</v>
      </c>
      <c r="D131" s="111"/>
      <c r="E131" s="74"/>
      <c r="F131" s="189"/>
      <c r="G131" s="189"/>
      <c r="H131" s="189"/>
      <c r="I131" s="189"/>
      <c r="J131" s="189"/>
      <c r="K131" s="189"/>
      <c r="L131" s="189"/>
      <c r="M131" s="189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A131" s="189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07">
        <v>0</v>
      </c>
      <c r="AL131" s="75"/>
      <c r="AM131" s="75"/>
      <c r="AN131" s="207"/>
    </row>
    <row r="132" spans="1:40" hidden="1">
      <c r="A132" s="9"/>
      <c r="B132" s="13" t="s">
        <v>46</v>
      </c>
      <c r="C132" s="152" t="s">
        <v>21</v>
      </c>
      <c r="D132" s="152"/>
      <c r="E132" s="67"/>
      <c r="F132" s="180">
        <v>0</v>
      </c>
      <c r="G132" s="180">
        <v>0</v>
      </c>
      <c r="H132" s="180">
        <v>0</v>
      </c>
      <c r="I132" s="180">
        <v>0</v>
      </c>
      <c r="J132" s="180">
        <v>0</v>
      </c>
      <c r="K132" s="180">
        <v>0</v>
      </c>
      <c r="L132" s="180">
        <v>0</v>
      </c>
      <c r="M132" s="180">
        <v>0</v>
      </c>
      <c r="N132" s="180">
        <v>0</v>
      </c>
      <c r="O132" s="180">
        <v>0</v>
      </c>
      <c r="P132" s="180">
        <v>0</v>
      </c>
      <c r="Q132" s="180">
        <v>0</v>
      </c>
      <c r="R132" s="180">
        <v>0</v>
      </c>
      <c r="S132" s="180">
        <v>0</v>
      </c>
      <c r="T132" s="180">
        <v>0</v>
      </c>
      <c r="U132" s="180">
        <v>0</v>
      </c>
      <c r="V132" s="180">
        <v>0</v>
      </c>
      <c r="W132" s="180">
        <v>0</v>
      </c>
      <c r="X132" s="180">
        <v>0</v>
      </c>
      <c r="Y132" s="180">
        <v>0</v>
      </c>
      <c r="Z132" s="180">
        <v>0</v>
      </c>
      <c r="AA132" s="180">
        <v>0</v>
      </c>
      <c r="AB132" s="180">
        <v>0</v>
      </c>
      <c r="AC132" s="180">
        <v>0</v>
      </c>
      <c r="AD132" s="180">
        <v>0</v>
      </c>
      <c r="AE132" s="180">
        <v>0</v>
      </c>
      <c r="AF132" s="180">
        <v>0</v>
      </c>
      <c r="AG132" s="180">
        <v>0</v>
      </c>
      <c r="AH132" s="180">
        <v>0</v>
      </c>
      <c r="AI132" s="180"/>
      <c r="AJ132" s="180"/>
      <c r="AK132" s="131">
        <v>0</v>
      </c>
      <c r="AL132" s="32"/>
      <c r="AM132" s="32"/>
    </row>
    <row r="133" spans="1:40" hidden="1">
      <c r="A133" s="9"/>
      <c r="B133" s="30" t="s">
        <v>53</v>
      </c>
      <c r="C133" s="153" t="s">
        <v>22</v>
      </c>
      <c r="D133" s="153"/>
      <c r="E133" s="68"/>
      <c r="F133" s="181">
        <v>0</v>
      </c>
      <c r="G133" s="181">
        <v>0</v>
      </c>
      <c r="H133" s="181">
        <v>0</v>
      </c>
      <c r="I133" s="181">
        <v>0</v>
      </c>
      <c r="J133" s="181">
        <v>0</v>
      </c>
      <c r="K133" s="181">
        <v>0</v>
      </c>
      <c r="L133" s="181">
        <v>0</v>
      </c>
      <c r="M133" s="181">
        <v>0</v>
      </c>
      <c r="N133" s="181">
        <v>0</v>
      </c>
      <c r="O133" s="181">
        <v>0</v>
      </c>
      <c r="P133" s="181">
        <v>0</v>
      </c>
      <c r="Q133" s="181">
        <v>0</v>
      </c>
      <c r="R133" s="181">
        <v>0</v>
      </c>
      <c r="S133" s="181">
        <v>0</v>
      </c>
      <c r="T133" s="181">
        <v>0</v>
      </c>
      <c r="U133" s="181">
        <v>0</v>
      </c>
      <c r="V133" s="181">
        <v>0</v>
      </c>
      <c r="W133" s="181">
        <v>0</v>
      </c>
      <c r="X133" s="181">
        <v>0</v>
      </c>
      <c r="Y133" s="181">
        <v>0</v>
      </c>
      <c r="Z133" s="181">
        <v>0</v>
      </c>
      <c r="AA133" s="181">
        <v>0</v>
      </c>
      <c r="AB133" s="181">
        <v>0</v>
      </c>
      <c r="AC133" s="181">
        <v>0</v>
      </c>
      <c r="AD133" s="181">
        <v>0</v>
      </c>
      <c r="AE133" s="181">
        <v>0</v>
      </c>
      <c r="AF133" s="181">
        <v>0</v>
      </c>
      <c r="AG133" s="181">
        <v>0</v>
      </c>
      <c r="AH133" s="181">
        <v>0</v>
      </c>
      <c r="AI133" s="181">
        <v>0</v>
      </c>
      <c r="AJ133" s="181">
        <v>0</v>
      </c>
      <c r="AK133" s="132"/>
      <c r="AL133" s="32"/>
      <c r="AM133" s="32"/>
    </row>
    <row r="134" spans="1:40" hidden="1">
      <c r="A134" s="9"/>
      <c r="B134" s="85" t="s">
        <v>54</v>
      </c>
      <c r="C134" s="138" t="s">
        <v>23</v>
      </c>
      <c r="D134" s="138"/>
      <c r="E134" s="215"/>
      <c r="F134" s="218">
        <v>0</v>
      </c>
      <c r="G134" s="218">
        <v>0</v>
      </c>
      <c r="H134" s="218">
        <v>0</v>
      </c>
      <c r="I134" s="218">
        <v>0</v>
      </c>
      <c r="J134" s="218">
        <v>0</v>
      </c>
      <c r="K134" s="218">
        <v>0</v>
      </c>
      <c r="L134" s="218">
        <v>0</v>
      </c>
      <c r="M134" s="218">
        <v>0</v>
      </c>
      <c r="N134" s="218">
        <v>0</v>
      </c>
      <c r="O134" s="218">
        <v>0</v>
      </c>
      <c r="P134" s="218">
        <v>0</v>
      </c>
      <c r="Q134" s="218">
        <v>0</v>
      </c>
      <c r="R134" s="218">
        <v>0</v>
      </c>
      <c r="S134" s="218">
        <v>0</v>
      </c>
      <c r="T134" s="218">
        <v>0</v>
      </c>
      <c r="U134" s="218">
        <v>0</v>
      </c>
      <c r="V134" s="218">
        <v>0</v>
      </c>
      <c r="W134" s="218">
        <v>0</v>
      </c>
      <c r="X134" s="218">
        <v>0</v>
      </c>
      <c r="Y134" s="218">
        <v>0</v>
      </c>
      <c r="Z134" s="218">
        <v>0</v>
      </c>
      <c r="AA134" s="218">
        <v>0</v>
      </c>
      <c r="AB134" s="218">
        <v>0</v>
      </c>
      <c r="AC134" s="218">
        <v>0</v>
      </c>
      <c r="AD134" s="218">
        <v>0</v>
      </c>
      <c r="AE134" s="218">
        <v>0</v>
      </c>
      <c r="AF134" s="218">
        <v>0</v>
      </c>
      <c r="AG134" s="218">
        <v>0</v>
      </c>
      <c r="AH134" s="218">
        <v>0</v>
      </c>
      <c r="AI134" s="218">
        <v>0</v>
      </c>
      <c r="AJ134" s="218">
        <v>0</v>
      </c>
      <c r="AK134" s="222">
        <v>0</v>
      </c>
      <c r="AL134" s="33"/>
      <c r="AM134" s="33"/>
      <c r="AN134" s="9">
        <v>0</v>
      </c>
    </row>
    <row r="135" spans="1:40" hidden="1">
      <c r="A135" s="9"/>
      <c r="B135" s="161" t="s">
        <v>114</v>
      </c>
      <c r="C135" s="101" t="s">
        <v>12</v>
      </c>
      <c r="D135" s="101"/>
      <c r="E135" s="88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98">
        <v>0</v>
      </c>
      <c r="AL135" s="198" t="e">
        <v>#REF!</v>
      </c>
      <c r="AM135" s="198" t="e">
        <v>#REF!</v>
      </c>
      <c r="AN135" s="251"/>
    </row>
    <row r="136" spans="1:40" hidden="1">
      <c r="A136" s="9"/>
      <c r="B136" s="65" t="s">
        <v>73</v>
      </c>
      <c r="C136" s="145" t="s">
        <v>125</v>
      </c>
      <c r="D136" s="154"/>
      <c r="E136" s="35"/>
      <c r="F136" s="173">
        <v>0</v>
      </c>
      <c r="G136" s="173">
        <v>0</v>
      </c>
      <c r="H136" s="173">
        <v>0</v>
      </c>
      <c r="I136" s="173">
        <v>0</v>
      </c>
      <c r="J136" s="173">
        <v>0</v>
      </c>
      <c r="K136" s="173">
        <v>0</v>
      </c>
      <c r="L136" s="173">
        <v>0</v>
      </c>
      <c r="M136" s="173">
        <v>0</v>
      </c>
      <c r="N136" s="173">
        <v>0</v>
      </c>
      <c r="O136" s="173">
        <v>0</v>
      </c>
      <c r="P136" s="173">
        <v>0</v>
      </c>
      <c r="Q136" s="173">
        <v>0</v>
      </c>
      <c r="R136" s="173">
        <v>0</v>
      </c>
      <c r="S136" s="173">
        <v>0</v>
      </c>
      <c r="T136" s="173">
        <v>0</v>
      </c>
      <c r="U136" s="173">
        <v>0</v>
      </c>
      <c r="V136" s="173">
        <v>0</v>
      </c>
      <c r="W136" s="173">
        <v>0</v>
      </c>
      <c r="X136" s="173">
        <v>0</v>
      </c>
      <c r="Y136" s="173">
        <v>0</v>
      </c>
      <c r="Z136" s="173">
        <v>0</v>
      </c>
      <c r="AA136" s="173">
        <v>0</v>
      </c>
      <c r="AB136" s="173">
        <v>0</v>
      </c>
      <c r="AC136" s="173">
        <v>0</v>
      </c>
      <c r="AD136" s="173">
        <v>0</v>
      </c>
      <c r="AE136" s="173">
        <v>0</v>
      </c>
      <c r="AF136" s="173">
        <v>0</v>
      </c>
      <c r="AG136" s="173">
        <v>0</v>
      </c>
      <c r="AH136" s="173">
        <v>0</v>
      </c>
      <c r="AI136" s="173">
        <v>0</v>
      </c>
      <c r="AJ136" s="173">
        <v>0</v>
      </c>
      <c r="AK136" s="169">
        <v>0</v>
      </c>
      <c r="AL136" s="32"/>
      <c r="AM136" s="32"/>
    </row>
    <row r="137" spans="1:40" hidden="1">
      <c r="A137" s="9"/>
      <c r="B137" s="26" t="s">
        <v>74</v>
      </c>
      <c r="C137" s="135" t="s">
        <v>14</v>
      </c>
      <c r="D137" s="135"/>
      <c r="E137" s="90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17">
        <v>0</v>
      </c>
      <c r="AL137" s="123"/>
      <c r="AM137" s="123"/>
      <c r="AN137" s="211"/>
    </row>
    <row r="138" spans="1:40" hidden="1">
      <c r="A138" s="9"/>
      <c r="B138" s="23" t="s">
        <v>174</v>
      </c>
      <c r="C138" s="146" t="s">
        <v>15</v>
      </c>
      <c r="D138" s="147">
        <v>0.08</v>
      </c>
      <c r="E138" s="80"/>
      <c r="F138" s="175">
        <v>0</v>
      </c>
      <c r="G138" s="175">
        <v>0</v>
      </c>
      <c r="H138" s="175">
        <v>0</v>
      </c>
      <c r="I138" s="175">
        <v>0</v>
      </c>
      <c r="J138" s="175">
        <v>0</v>
      </c>
      <c r="K138" s="175">
        <v>0</v>
      </c>
      <c r="L138" s="175">
        <v>0</v>
      </c>
      <c r="M138" s="175">
        <v>0</v>
      </c>
      <c r="N138" s="175">
        <v>0</v>
      </c>
      <c r="O138" s="175">
        <v>0</v>
      </c>
      <c r="P138" s="175">
        <v>0</v>
      </c>
      <c r="Q138" s="175">
        <v>0</v>
      </c>
      <c r="R138" s="175">
        <v>0</v>
      </c>
      <c r="S138" s="175">
        <v>0</v>
      </c>
      <c r="T138" s="175">
        <v>0</v>
      </c>
      <c r="U138" s="175">
        <v>0</v>
      </c>
      <c r="V138" s="175">
        <v>0</v>
      </c>
      <c r="W138" s="175">
        <v>0</v>
      </c>
      <c r="X138" s="175">
        <v>0</v>
      </c>
      <c r="Y138" s="175">
        <v>0</v>
      </c>
      <c r="Z138" s="175">
        <v>0</v>
      </c>
      <c r="AA138" s="175">
        <v>0</v>
      </c>
      <c r="AB138" s="175">
        <v>0</v>
      </c>
      <c r="AC138" s="175">
        <v>0</v>
      </c>
      <c r="AD138" s="175">
        <v>0</v>
      </c>
      <c r="AE138" s="175">
        <v>0</v>
      </c>
      <c r="AF138" s="175">
        <v>0</v>
      </c>
      <c r="AG138" s="175">
        <v>0</v>
      </c>
      <c r="AH138" s="175">
        <v>0</v>
      </c>
      <c r="AI138" s="175">
        <v>0</v>
      </c>
      <c r="AJ138" s="175">
        <v>0</v>
      </c>
      <c r="AK138" s="128">
        <v>0</v>
      </c>
      <c r="AL138" s="32"/>
      <c r="AM138" s="32"/>
    </row>
    <row r="139" spans="1:40" hidden="1">
      <c r="A139" s="9"/>
      <c r="B139" s="23" t="s">
        <v>174</v>
      </c>
      <c r="C139" s="148" t="s">
        <v>16</v>
      </c>
      <c r="D139" s="149"/>
      <c r="E139" s="66"/>
      <c r="F139" s="176">
        <v>0</v>
      </c>
      <c r="G139" s="176">
        <v>0</v>
      </c>
      <c r="H139" s="176">
        <v>0</v>
      </c>
      <c r="I139" s="176">
        <v>0</v>
      </c>
      <c r="J139" s="176">
        <v>0</v>
      </c>
      <c r="K139" s="176">
        <v>0</v>
      </c>
      <c r="L139" s="176">
        <v>0</v>
      </c>
      <c r="M139" s="176">
        <v>0</v>
      </c>
      <c r="N139" s="176">
        <v>0</v>
      </c>
      <c r="O139" s="176">
        <v>0</v>
      </c>
      <c r="P139" s="176">
        <v>0</v>
      </c>
      <c r="Q139" s="176">
        <v>0</v>
      </c>
      <c r="R139" s="176">
        <v>0</v>
      </c>
      <c r="S139" s="176">
        <v>0</v>
      </c>
      <c r="T139" s="176">
        <v>0</v>
      </c>
      <c r="U139" s="176">
        <v>0</v>
      </c>
      <c r="V139" s="176">
        <v>0</v>
      </c>
      <c r="W139" s="176">
        <v>0</v>
      </c>
      <c r="X139" s="176">
        <v>0</v>
      </c>
      <c r="Y139" s="176">
        <v>0</v>
      </c>
      <c r="Z139" s="176">
        <v>0</v>
      </c>
      <c r="AA139" s="176">
        <v>0</v>
      </c>
      <c r="AB139" s="176">
        <v>0</v>
      </c>
      <c r="AC139" s="176">
        <v>0</v>
      </c>
      <c r="AD139" s="176">
        <v>0</v>
      </c>
      <c r="AE139" s="176">
        <v>0</v>
      </c>
      <c r="AF139" s="176">
        <v>0</v>
      </c>
      <c r="AG139" s="176">
        <v>0</v>
      </c>
      <c r="AH139" s="176">
        <v>0</v>
      </c>
      <c r="AI139" s="176">
        <v>0</v>
      </c>
      <c r="AJ139" s="176">
        <v>0</v>
      </c>
      <c r="AK139" s="129">
        <v>0</v>
      </c>
      <c r="AL139" s="32"/>
      <c r="AM139" s="32"/>
    </row>
    <row r="140" spans="1:40" hidden="1">
      <c r="A140" s="9"/>
      <c r="B140" s="23" t="s">
        <v>174</v>
      </c>
      <c r="C140" s="148" t="s">
        <v>17</v>
      </c>
      <c r="D140" s="149"/>
      <c r="E140" s="80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29">
        <v>0</v>
      </c>
      <c r="AL140" s="32"/>
      <c r="AM140" s="32"/>
    </row>
    <row r="141" spans="1:40" hidden="1">
      <c r="A141" s="9"/>
      <c r="B141" s="23" t="s">
        <v>174</v>
      </c>
      <c r="C141" s="150" t="s">
        <v>18</v>
      </c>
      <c r="D141" s="151">
        <v>0.5</v>
      </c>
      <c r="E141" s="81"/>
      <c r="F141" s="177">
        <v>0</v>
      </c>
      <c r="G141" s="177">
        <v>0</v>
      </c>
      <c r="H141" s="177">
        <v>0</v>
      </c>
      <c r="I141" s="177">
        <v>0</v>
      </c>
      <c r="J141" s="177">
        <v>0</v>
      </c>
      <c r="K141" s="177">
        <v>0</v>
      </c>
      <c r="L141" s="177">
        <v>0</v>
      </c>
      <c r="M141" s="177">
        <v>0</v>
      </c>
      <c r="N141" s="177">
        <v>0</v>
      </c>
      <c r="O141" s="177">
        <v>0</v>
      </c>
      <c r="P141" s="177"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0</v>
      </c>
      <c r="V141" s="177">
        <v>0</v>
      </c>
      <c r="W141" s="177">
        <v>0</v>
      </c>
      <c r="X141" s="177">
        <v>0</v>
      </c>
      <c r="Y141" s="177">
        <v>0</v>
      </c>
      <c r="Z141" s="177">
        <v>0</v>
      </c>
      <c r="AA141" s="177">
        <v>0</v>
      </c>
      <c r="AB141" s="177">
        <v>0</v>
      </c>
      <c r="AC141" s="177">
        <v>0</v>
      </c>
      <c r="AD141" s="177">
        <v>0</v>
      </c>
      <c r="AE141" s="177">
        <v>0</v>
      </c>
      <c r="AF141" s="177">
        <v>0</v>
      </c>
      <c r="AG141" s="177">
        <v>0</v>
      </c>
      <c r="AH141" s="177">
        <v>0</v>
      </c>
      <c r="AI141" s="177">
        <v>0</v>
      </c>
      <c r="AJ141" s="177">
        <v>0</v>
      </c>
      <c r="AK141" s="130">
        <v>0</v>
      </c>
      <c r="AL141" s="32"/>
      <c r="AM141" s="32"/>
    </row>
    <row r="142" spans="1:40" hidden="1">
      <c r="A142" s="9"/>
      <c r="B142" s="37" t="s">
        <v>25</v>
      </c>
      <c r="C142" s="135" t="s">
        <v>19</v>
      </c>
      <c r="D142" s="136">
        <v>0.92</v>
      </c>
      <c r="E142" s="90"/>
      <c r="F142" s="174">
        <v>0</v>
      </c>
      <c r="G142" s="174">
        <v>0</v>
      </c>
      <c r="H142" s="174">
        <v>0</v>
      </c>
      <c r="I142" s="174">
        <v>0</v>
      </c>
      <c r="J142" s="174">
        <v>0</v>
      </c>
      <c r="K142" s="174">
        <v>0</v>
      </c>
      <c r="L142" s="174">
        <v>0</v>
      </c>
      <c r="M142" s="174">
        <v>0</v>
      </c>
      <c r="N142" s="174">
        <v>0</v>
      </c>
      <c r="O142" s="174">
        <v>0</v>
      </c>
      <c r="P142" s="174">
        <v>0</v>
      </c>
      <c r="Q142" s="174">
        <v>0</v>
      </c>
      <c r="R142" s="174">
        <v>0</v>
      </c>
      <c r="S142" s="174">
        <v>0</v>
      </c>
      <c r="T142" s="174">
        <v>0</v>
      </c>
      <c r="U142" s="174">
        <v>0</v>
      </c>
      <c r="V142" s="174">
        <v>0</v>
      </c>
      <c r="W142" s="174">
        <v>0</v>
      </c>
      <c r="X142" s="174">
        <v>0</v>
      </c>
      <c r="Y142" s="174">
        <v>0</v>
      </c>
      <c r="Z142" s="174">
        <v>0</v>
      </c>
      <c r="AA142" s="174">
        <v>0</v>
      </c>
      <c r="AB142" s="174">
        <v>0</v>
      </c>
      <c r="AC142" s="174">
        <v>0</v>
      </c>
      <c r="AD142" s="174">
        <v>0</v>
      </c>
      <c r="AE142" s="174">
        <v>0</v>
      </c>
      <c r="AF142" s="174">
        <v>0</v>
      </c>
      <c r="AG142" s="174">
        <v>0</v>
      </c>
      <c r="AH142" s="174">
        <v>0</v>
      </c>
      <c r="AI142" s="174">
        <v>0</v>
      </c>
      <c r="AJ142" s="174">
        <v>0</v>
      </c>
      <c r="AK142" s="117">
        <v>0</v>
      </c>
      <c r="AL142" s="82" t="e">
        <v>#REF!</v>
      </c>
      <c r="AM142" s="82" t="e">
        <v>#REF!</v>
      </c>
      <c r="AN142" s="211"/>
    </row>
    <row r="143" spans="1:40" hidden="1">
      <c r="A143" s="9"/>
      <c r="B143" s="25" t="s">
        <v>37</v>
      </c>
      <c r="C143" s="109" t="s">
        <v>20</v>
      </c>
      <c r="D143" s="109"/>
      <c r="E143" s="77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  <c r="AC143" s="178"/>
      <c r="AD143" s="178"/>
      <c r="AE143" s="178"/>
      <c r="AF143" s="178"/>
      <c r="AG143" s="178"/>
      <c r="AH143" s="178"/>
      <c r="AI143" s="178"/>
      <c r="AJ143" s="178"/>
      <c r="AK143" s="104">
        <v>0</v>
      </c>
      <c r="AL143" s="112"/>
      <c r="AM143" s="112"/>
      <c r="AN143" s="207"/>
    </row>
    <row r="144" spans="1:40" hidden="1">
      <c r="A144" s="9"/>
      <c r="B144" s="25" t="s">
        <v>38</v>
      </c>
      <c r="C144" s="111" t="s">
        <v>66</v>
      </c>
      <c r="D144" s="111"/>
      <c r="E144" s="74"/>
      <c r="F144" s="189"/>
      <c r="G144" s="189"/>
      <c r="H144" s="189"/>
      <c r="I144" s="189"/>
      <c r="J144" s="189"/>
      <c r="K144" s="189"/>
      <c r="L144" s="189"/>
      <c r="M144" s="189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07">
        <v>0</v>
      </c>
      <c r="AL144" s="75"/>
      <c r="AM144" s="75"/>
      <c r="AN144" s="207"/>
    </row>
    <row r="145" spans="1:40" hidden="1">
      <c r="A145" s="9"/>
      <c r="B145" s="13" t="s">
        <v>46</v>
      </c>
      <c r="C145" s="152" t="s">
        <v>21</v>
      </c>
      <c r="D145" s="152"/>
      <c r="E145" s="67"/>
      <c r="F145" s="180">
        <v>0</v>
      </c>
      <c r="G145" s="180">
        <v>0</v>
      </c>
      <c r="H145" s="180">
        <v>0</v>
      </c>
      <c r="I145" s="180">
        <v>0</v>
      </c>
      <c r="J145" s="180">
        <v>0</v>
      </c>
      <c r="K145" s="180">
        <v>0</v>
      </c>
      <c r="L145" s="180">
        <v>0</v>
      </c>
      <c r="M145" s="180">
        <v>0</v>
      </c>
      <c r="N145" s="180">
        <v>0</v>
      </c>
      <c r="O145" s="180">
        <v>0</v>
      </c>
      <c r="P145" s="180">
        <v>0</v>
      </c>
      <c r="Q145" s="180">
        <v>0</v>
      </c>
      <c r="R145" s="180">
        <v>0</v>
      </c>
      <c r="S145" s="180">
        <v>0</v>
      </c>
      <c r="T145" s="180">
        <v>0</v>
      </c>
      <c r="U145" s="180">
        <v>0</v>
      </c>
      <c r="V145" s="180">
        <v>0</v>
      </c>
      <c r="W145" s="180">
        <v>0</v>
      </c>
      <c r="X145" s="180">
        <v>0</v>
      </c>
      <c r="Y145" s="180">
        <v>0</v>
      </c>
      <c r="Z145" s="180">
        <v>0</v>
      </c>
      <c r="AA145" s="180">
        <v>0</v>
      </c>
      <c r="AB145" s="180">
        <v>0</v>
      </c>
      <c r="AC145" s="180">
        <v>0</v>
      </c>
      <c r="AD145" s="180">
        <v>0</v>
      </c>
      <c r="AE145" s="180">
        <v>0</v>
      </c>
      <c r="AF145" s="180">
        <v>0</v>
      </c>
      <c r="AG145" s="180">
        <v>0</v>
      </c>
      <c r="AH145" s="180">
        <v>0</v>
      </c>
      <c r="AI145" s="180"/>
      <c r="AJ145" s="180"/>
      <c r="AK145" s="131">
        <v>0</v>
      </c>
      <c r="AL145" s="32"/>
      <c r="AM145" s="32"/>
    </row>
    <row r="146" spans="1:40" hidden="1">
      <c r="A146" s="9"/>
      <c r="B146" s="30" t="s">
        <v>53</v>
      </c>
      <c r="C146" s="153" t="s">
        <v>22</v>
      </c>
      <c r="D146" s="153"/>
      <c r="E146" s="68"/>
      <c r="F146" s="181">
        <v>0</v>
      </c>
      <c r="G146" s="181">
        <v>0</v>
      </c>
      <c r="H146" s="181">
        <v>0</v>
      </c>
      <c r="I146" s="181">
        <v>0</v>
      </c>
      <c r="J146" s="181">
        <v>0</v>
      </c>
      <c r="K146" s="181">
        <v>0</v>
      </c>
      <c r="L146" s="181">
        <v>0</v>
      </c>
      <c r="M146" s="181">
        <v>0</v>
      </c>
      <c r="N146" s="181">
        <v>0</v>
      </c>
      <c r="O146" s="181">
        <v>0</v>
      </c>
      <c r="P146" s="181">
        <v>0</v>
      </c>
      <c r="Q146" s="181">
        <v>0</v>
      </c>
      <c r="R146" s="181">
        <v>0</v>
      </c>
      <c r="S146" s="181">
        <v>0</v>
      </c>
      <c r="T146" s="181">
        <v>0</v>
      </c>
      <c r="U146" s="181">
        <v>0</v>
      </c>
      <c r="V146" s="181">
        <v>0</v>
      </c>
      <c r="W146" s="181">
        <v>0</v>
      </c>
      <c r="X146" s="181">
        <v>0</v>
      </c>
      <c r="Y146" s="181">
        <v>0</v>
      </c>
      <c r="Z146" s="181">
        <v>0</v>
      </c>
      <c r="AA146" s="181">
        <v>0</v>
      </c>
      <c r="AB146" s="181">
        <v>0</v>
      </c>
      <c r="AC146" s="181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32"/>
      <c r="AL146" s="32"/>
      <c r="AM146" s="32"/>
    </row>
    <row r="147" spans="1:40" hidden="1">
      <c r="A147" s="9"/>
      <c r="B147" s="30" t="s">
        <v>54</v>
      </c>
      <c r="C147" s="532" t="s">
        <v>23</v>
      </c>
      <c r="D147" s="532"/>
      <c r="E147" s="215"/>
      <c r="F147" s="216">
        <v>0</v>
      </c>
      <c r="G147" s="216">
        <v>0</v>
      </c>
      <c r="H147" s="216">
        <v>0</v>
      </c>
      <c r="I147" s="216">
        <v>0</v>
      </c>
      <c r="J147" s="216">
        <v>0</v>
      </c>
      <c r="K147" s="216">
        <v>0</v>
      </c>
      <c r="L147" s="216">
        <v>0</v>
      </c>
      <c r="M147" s="216">
        <v>0</v>
      </c>
      <c r="N147" s="216">
        <v>0</v>
      </c>
      <c r="O147" s="216">
        <v>0</v>
      </c>
      <c r="P147" s="216">
        <v>0</v>
      </c>
      <c r="Q147" s="216">
        <v>0</v>
      </c>
      <c r="R147" s="216">
        <v>0</v>
      </c>
      <c r="S147" s="216">
        <v>0</v>
      </c>
      <c r="T147" s="216">
        <v>0</v>
      </c>
      <c r="U147" s="216">
        <v>0</v>
      </c>
      <c r="V147" s="216">
        <v>0</v>
      </c>
      <c r="W147" s="216">
        <v>0</v>
      </c>
      <c r="X147" s="216">
        <v>0</v>
      </c>
      <c r="Y147" s="216">
        <v>0</v>
      </c>
      <c r="Z147" s="216">
        <v>0</v>
      </c>
      <c r="AA147" s="216">
        <v>0</v>
      </c>
      <c r="AB147" s="216">
        <v>0</v>
      </c>
      <c r="AC147" s="216">
        <v>0</v>
      </c>
      <c r="AD147" s="216">
        <v>0</v>
      </c>
      <c r="AE147" s="216">
        <v>0</v>
      </c>
      <c r="AF147" s="216">
        <v>0</v>
      </c>
      <c r="AG147" s="216">
        <v>0</v>
      </c>
      <c r="AH147" s="216">
        <v>0</v>
      </c>
      <c r="AI147" s="216">
        <v>0</v>
      </c>
      <c r="AJ147" s="216">
        <v>0</v>
      </c>
      <c r="AK147" s="221">
        <v>0</v>
      </c>
      <c r="AL147" s="32"/>
      <c r="AM147" s="32"/>
      <c r="AN147" s="9">
        <v>0</v>
      </c>
    </row>
    <row r="148" spans="1:40" hidden="1">
      <c r="A148" s="9"/>
      <c r="B148" s="84" t="s">
        <v>115</v>
      </c>
      <c r="C148" s="101" t="s">
        <v>12</v>
      </c>
      <c r="D148" s="101"/>
      <c r="E148" s="88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98">
        <v>0</v>
      </c>
      <c r="AL148" s="96" t="e">
        <v>#REF!</v>
      </c>
      <c r="AM148" s="96" t="e">
        <v>#REF!</v>
      </c>
      <c r="AN148" s="251"/>
    </row>
    <row r="149" spans="1:40" hidden="1">
      <c r="A149" s="9"/>
      <c r="B149" s="13" t="s">
        <v>24</v>
      </c>
      <c r="C149" s="145" t="s">
        <v>125</v>
      </c>
      <c r="D149" s="154"/>
      <c r="E149" s="35"/>
      <c r="F149" s="173">
        <v>0</v>
      </c>
      <c r="G149" s="173">
        <v>0</v>
      </c>
      <c r="H149" s="173">
        <v>0</v>
      </c>
      <c r="I149" s="173">
        <v>0</v>
      </c>
      <c r="J149" s="173">
        <v>0</v>
      </c>
      <c r="K149" s="173">
        <v>0</v>
      </c>
      <c r="L149" s="173">
        <v>0</v>
      </c>
      <c r="M149" s="173">
        <v>0</v>
      </c>
      <c r="N149" s="173">
        <v>0</v>
      </c>
      <c r="O149" s="173">
        <v>0</v>
      </c>
      <c r="P149" s="173">
        <v>0</v>
      </c>
      <c r="Q149" s="173">
        <v>0</v>
      </c>
      <c r="R149" s="173">
        <v>0</v>
      </c>
      <c r="S149" s="173">
        <v>0</v>
      </c>
      <c r="T149" s="173">
        <v>0</v>
      </c>
      <c r="U149" s="173">
        <v>0</v>
      </c>
      <c r="V149" s="173">
        <v>0</v>
      </c>
      <c r="W149" s="173">
        <v>0</v>
      </c>
      <c r="X149" s="173">
        <v>0</v>
      </c>
      <c r="Y149" s="173">
        <v>0</v>
      </c>
      <c r="Z149" s="173">
        <v>0</v>
      </c>
      <c r="AA149" s="173">
        <v>0</v>
      </c>
      <c r="AB149" s="173">
        <v>0</v>
      </c>
      <c r="AC149" s="173">
        <v>0</v>
      </c>
      <c r="AD149" s="173">
        <v>0</v>
      </c>
      <c r="AE149" s="173">
        <v>0</v>
      </c>
      <c r="AF149" s="173">
        <v>0</v>
      </c>
      <c r="AG149" s="173">
        <v>0</v>
      </c>
      <c r="AH149" s="173">
        <v>0</v>
      </c>
      <c r="AI149" s="173">
        <v>0</v>
      </c>
      <c r="AJ149" s="173">
        <v>0</v>
      </c>
      <c r="AK149" s="169">
        <v>0</v>
      </c>
      <c r="AL149" s="32"/>
      <c r="AM149" s="32"/>
    </row>
    <row r="150" spans="1:40" hidden="1">
      <c r="A150" s="9"/>
      <c r="B150" s="26" t="s">
        <v>74</v>
      </c>
      <c r="C150" s="135" t="s">
        <v>14</v>
      </c>
      <c r="D150" s="135"/>
      <c r="E150" s="90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17">
        <v>0</v>
      </c>
      <c r="AL150" s="123"/>
      <c r="AM150" s="123"/>
      <c r="AN150" s="211"/>
    </row>
    <row r="151" spans="1:40" hidden="1">
      <c r="A151" s="9"/>
      <c r="B151" s="23" t="s">
        <v>174</v>
      </c>
      <c r="C151" s="146" t="s">
        <v>15</v>
      </c>
      <c r="D151" s="147">
        <v>0.08</v>
      </c>
      <c r="E151" s="80"/>
      <c r="F151" s="175">
        <v>0</v>
      </c>
      <c r="G151" s="175">
        <v>0</v>
      </c>
      <c r="H151" s="175">
        <v>0</v>
      </c>
      <c r="I151" s="175">
        <v>0</v>
      </c>
      <c r="J151" s="175">
        <v>0</v>
      </c>
      <c r="K151" s="175">
        <v>0</v>
      </c>
      <c r="L151" s="175">
        <v>0</v>
      </c>
      <c r="M151" s="175">
        <v>0</v>
      </c>
      <c r="N151" s="175">
        <v>0</v>
      </c>
      <c r="O151" s="175">
        <v>0</v>
      </c>
      <c r="P151" s="175">
        <v>0</v>
      </c>
      <c r="Q151" s="175">
        <v>0</v>
      </c>
      <c r="R151" s="175">
        <v>0</v>
      </c>
      <c r="S151" s="175">
        <v>0</v>
      </c>
      <c r="T151" s="175">
        <v>0</v>
      </c>
      <c r="U151" s="175">
        <v>0</v>
      </c>
      <c r="V151" s="175">
        <v>0</v>
      </c>
      <c r="W151" s="175">
        <v>0</v>
      </c>
      <c r="X151" s="175">
        <v>0</v>
      </c>
      <c r="Y151" s="175">
        <v>0</v>
      </c>
      <c r="Z151" s="175">
        <v>0</v>
      </c>
      <c r="AA151" s="175">
        <v>0</v>
      </c>
      <c r="AB151" s="175">
        <v>0</v>
      </c>
      <c r="AC151" s="175">
        <v>0</v>
      </c>
      <c r="AD151" s="175">
        <v>0</v>
      </c>
      <c r="AE151" s="175">
        <v>0</v>
      </c>
      <c r="AF151" s="175">
        <v>0</v>
      </c>
      <c r="AG151" s="175">
        <v>0</v>
      </c>
      <c r="AH151" s="175">
        <v>0</v>
      </c>
      <c r="AI151" s="175">
        <v>0</v>
      </c>
      <c r="AJ151" s="175">
        <v>0</v>
      </c>
      <c r="AK151" s="128">
        <v>0</v>
      </c>
      <c r="AL151" s="32"/>
      <c r="AM151" s="32"/>
    </row>
    <row r="152" spans="1:40" hidden="1">
      <c r="A152" s="9"/>
      <c r="B152" s="23" t="s">
        <v>174</v>
      </c>
      <c r="C152" s="148" t="s">
        <v>16</v>
      </c>
      <c r="D152" s="149"/>
      <c r="E152" s="66"/>
      <c r="F152" s="176">
        <v>0</v>
      </c>
      <c r="G152" s="176">
        <v>0</v>
      </c>
      <c r="H152" s="176">
        <v>0</v>
      </c>
      <c r="I152" s="176">
        <v>0</v>
      </c>
      <c r="J152" s="176">
        <v>0</v>
      </c>
      <c r="K152" s="176">
        <v>0</v>
      </c>
      <c r="L152" s="176">
        <v>0</v>
      </c>
      <c r="M152" s="176">
        <v>0</v>
      </c>
      <c r="N152" s="176">
        <v>0</v>
      </c>
      <c r="O152" s="176">
        <v>0</v>
      </c>
      <c r="P152" s="176">
        <v>0</v>
      </c>
      <c r="Q152" s="176">
        <v>0</v>
      </c>
      <c r="R152" s="176">
        <v>0</v>
      </c>
      <c r="S152" s="176">
        <v>0</v>
      </c>
      <c r="T152" s="176">
        <v>0</v>
      </c>
      <c r="U152" s="176">
        <v>0</v>
      </c>
      <c r="V152" s="176">
        <v>0</v>
      </c>
      <c r="W152" s="176">
        <v>0</v>
      </c>
      <c r="X152" s="176">
        <v>0</v>
      </c>
      <c r="Y152" s="176">
        <v>0</v>
      </c>
      <c r="Z152" s="176">
        <v>0</v>
      </c>
      <c r="AA152" s="176">
        <v>0</v>
      </c>
      <c r="AB152" s="176">
        <v>0</v>
      </c>
      <c r="AC152" s="176">
        <v>0</v>
      </c>
      <c r="AD152" s="176">
        <v>0</v>
      </c>
      <c r="AE152" s="176">
        <v>0</v>
      </c>
      <c r="AF152" s="176">
        <v>0</v>
      </c>
      <c r="AG152" s="176">
        <v>0</v>
      </c>
      <c r="AH152" s="176">
        <v>0</v>
      </c>
      <c r="AI152" s="176">
        <v>0</v>
      </c>
      <c r="AJ152" s="176">
        <v>0</v>
      </c>
      <c r="AK152" s="129">
        <v>0</v>
      </c>
      <c r="AL152" s="32"/>
      <c r="AM152" s="32"/>
    </row>
    <row r="153" spans="1:40" hidden="1">
      <c r="A153" s="9"/>
      <c r="B153" s="23" t="s">
        <v>174</v>
      </c>
      <c r="C153" s="148" t="s">
        <v>17</v>
      </c>
      <c r="D153" s="149"/>
      <c r="E153" s="80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29">
        <v>0</v>
      </c>
      <c r="AL153" s="32"/>
      <c r="AM153" s="32"/>
    </row>
    <row r="154" spans="1:40" hidden="1">
      <c r="A154" s="9"/>
      <c r="B154" s="23" t="s">
        <v>174</v>
      </c>
      <c r="C154" s="150" t="s">
        <v>18</v>
      </c>
      <c r="D154" s="151">
        <v>0.5</v>
      </c>
      <c r="E154" s="81"/>
      <c r="F154" s="177">
        <v>0</v>
      </c>
      <c r="G154" s="177">
        <v>0</v>
      </c>
      <c r="H154" s="177">
        <v>0</v>
      </c>
      <c r="I154" s="177">
        <v>0</v>
      </c>
      <c r="J154" s="177">
        <v>0</v>
      </c>
      <c r="K154" s="177">
        <v>0</v>
      </c>
      <c r="L154" s="177">
        <v>0</v>
      </c>
      <c r="M154" s="177">
        <v>0</v>
      </c>
      <c r="N154" s="177">
        <v>0</v>
      </c>
      <c r="O154" s="177">
        <v>0</v>
      </c>
      <c r="P154" s="177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77">
        <v>0</v>
      </c>
      <c r="AA154" s="177">
        <v>0</v>
      </c>
      <c r="AB154" s="177">
        <v>0</v>
      </c>
      <c r="AC154" s="177">
        <v>0</v>
      </c>
      <c r="AD154" s="177">
        <v>0</v>
      </c>
      <c r="AE154" s="177">
        <v>0</v>
      </c>
      <c r="AF154" s="177">
        <v>0</v>
      </c>
      <c r="AG154" s="177">
        <v>0</v>
      </c>
      <c r="AH154" s="177">
        <v>0</v>
      </c>
      <c r="AI154" s="177">
        <v>0</v>
      </c>
      <c r="AJ154" s="177">
        <v>0</v>
      </c>
      <c r="AK154" s="130">
        <v>0</v>
      </c>
      <c r="AL154" s="32"/>
      <c r="AM154" s="32"/>
    </row>
    <row r="155" spans="1:40" hidden="1">
      <c r="A155" s="9"/>
      <c r="B155" s="37" t="s">
        <v>25</v>
      </c>
      <c r="C155" s="135" t="s">
        <v>19</v>
      </c>
      <c r="D155" s="136">
        <v>0.92</v>
      </c>
      <c r="E155" s="90"/>
      <c r="F155" s="174">
        <v>0</v>
      </c>
      <c r="G155" s="174">
        <v>0</v>
      </c>
      <c r="H155" s="174">
        <v>0</v>
      </c>
      <c r="I155" s="174">
        <v>0</v>
      </c>
      <c r="J155" s="174">
        <v>0</v>
      </c>
      <c r="K155" s="174">
        <v>0</v>
      </c>
      <c r="L155" s="174">
        <v>0</v>
      </c>
      <c r="M155" s="174">
        <v>0</v>
      </c>
      <c r="N155" s="174">
        <v>0</v>
      </c>
      <c r="O155" s="174">
        <v>0</v>
      </c>
      <c r="P155" s="174">
        <v>0</v>
      </c>
      <c r="Q155" s="174">
        <v>0</v>
      </c>
      <c r="R155" s="174">
        <v>0</v>
      </c>
      <c r="S155" s="174">
        <v>0</v>
      </c>
      <c r="T155" s="174">
        <v>0</v>
      </c>
      <c r="U155" s="174">
        <v>0</v>
      </c>
      <c r="V155" s="174">
        <v>0</v>
      </c>
      <c r="W155" s="174">
        <v>0</v>
      </c>
      <c r="X155" s="174">
        <v>0</v>
      </c>
      <c r="Y155" s="174">
        <v>0</v>
      </c>
      <c r="Z155" s="174">
        <v>0</v>
      </c>
      <c r="AA155" s="174">
        <v>0</v>
      </c>
      <c r="AB155" s="174">
        <v>0</v>
      </c>
      <c r="AC155" s="174">
        <v>0</v>
      </c>
      <c r="AD155" s="174">
        <v>0</v>
      </c>
      <c r="AE155" s="174">
        <v>0</v>
      </c>
      <c r="AF155" s="174">
        <v>0</v>
      </c>
      <c r="AG155" s="174">
        <v>0</v>
      </c>
      <c r="AH155" s="174">
        <v>0</v>
      </c>
      <c r="AI155" s="174">
        <v>0</v>
      </c>
      <c r="AJ155" s="174">
        <v>0</v>
      </c>
      <c r="AK155" s="117">
        <v>0</v>
      </c>
      <c r="AL155" s="82" t="e">
        <v>#REF!</v>
      </c>
      <c r="AM155" s="82" t="e">
        <v>#REF!</v>
      </c>
      <c r="AN155" s="211"/>
    </row>
    <row r="156" spans="1:40" hidden="1">
      <c r="A156" s="9"/>
      <c r="B156" s="25" t="s">
        <v>57</v>
      </c>
      <c r="C156" s="109" t="s">
        <v>20</v>
      </c>
      <c r="D156" s="109"/>
      <c r="E156" s="77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04">
        <v>0</v>
      </c>
      <c r="AL156" s="112"/>
      <c r="AM156" s="112"/>
      <c r="AN156" s="207"/>
    </row>
    <row r="157" spans="1:40" hidden="1">
      <c r="A157" s="9"/>
      <c r="B157" s="13"/>
      <c r="C157" s="111" t="s">
        <v>66</v>
      </c>
      <c r="D157" s="111"/>
      <c r="E157" s="74"/>
      <c r="F157" s="189"/>
      <c r="G157" s="189"/>
      <c r="H157" s="189"/>
      <c r="I157" s="189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07">
        <v>0</v>
      </c>
      <c r="AL157" s="75"/>
      <c r="AM157" s="75"/>
      <c r="AN157" s="207"/>
    </row>
    <row r="158" spans="1:40" hidden="1">
      <c r="A158" s="9"/>
      <c r="B158" s="13" t="s">
        <v>46</v>
      </c>
      <c r="C158" s="152" t="s">
        <v>21</v>
      </c>
      <c r="D158" s="152"/>
      <c r="E158" s="67"/>
      <c r="F158" s="180">
        <v>0</v>
      </c>
      <c r="G158" s="180">
        <v>0</v>
      </c>
      <c r="H158" s="180">
        <v>0</v>
      </c>
      <c r="I158" s="180">
        <v>0</v>
      </c>
      <c r="J158" s="180">
        <v>0</v>
      </c>
      <c r="K158" s="180">
        <v>0</v>
      </c>
      <c r="L158" s="180">
        <v>0</v>
      </c>
      <c r="M158" s="180">
        <v>0</v>
      </c>
      <c r="N158" s="180">
        <v>0</v>
      </c>
      <c r="O158" s="180">
        <v>0</v>
      </c>
      <c r="P158" s="180">
        <v>0</v>
      </c>
      <c r="Q158" s="180">
        <v>0</v>
      </c>
      <c r="R158" s="180">
        <v>0</v>
      </c>
      <c r="S158" s="180">
        <v>0</v>
      </c>
      <c r="T158" s="180">
        <v>0</v>
      </c>
      <c r="U158" s="180">
        <v>0</v>
      </c>
      <c r="V158" s="180">
        <v>0</v>
      </c>
      <c r="W158" s="180">
        <v>0</v>
      </c>
      <c r="X158" s="180">
        <v>0</v>
      </c>
      <c r="Y158" s="180">
        <v>0</v>
      </c>
      <c r="Z158" s="180">
        <v>0</v>
      </c>
      <c r="AA158" s="180">
        <v>0</v>
      </c>
      <c r="AB158" s="180">
        <v>0</v>
      </c>
      <c r="AC158" s="180">
        <v>0</v>
      </c>
      <c r="AD158" s="180">
        <v>0</v>
      </c>
      <c r="AE158" s="180">
        <v>0</v>
      </c>
      <c r="AF158" s="180">
        <v>0</v>
      </c>
      <c r="AG158" s="180">
        <v>0</v>
      </c>
      <c r="AH158" s="180">
        <v>0</v>
      </c>
      <c r="AI158" s="180"/>
      <c r="AJ158" s="180"/>
      <c r="AK158" s="131">
        <v>0</v>
      </c>
      <c r="AL158" s="32"/>
      <c r="AM158" s="32"/>
    </row>
    <row r="159" spans="1:40" hidden="1">
      <c r="A159" s="9"/>
      <c r="B159" s="30" t="s">
        <v>53</v>
      </c>
      <c r="C159" s="153" t="s">
        <v>22</v>
      </c>
      <c r="D159" s="153"/>
      <c r="E159" s="68"/>
      <c r="F159" s="181">
        <v>0</v>
      </c>
      <c r="G159" s="181">
        <v>0</v>
      </c>
      <c r="H159" s="181">
        <v>0</v>
      </c>
      <c r="I159" s="181">
        <v>0</v>
      </c>
      <c r="J159" s="181">
        <v>0</v>
      </c>
      <c r="K159" s="181">
        <v>0</v>
      </c>
      <c r="L159" s="181">
        <v>0</v>
      </c>
      <c r="M159" s="181">
        <v>0</v>
      </c>
      <c r="N159" s="181">
        <v>0</v>
      </c>
      <c r="O159" s="181">
        <v>0</v>
      </c>
      <c r="P159" s="181">
        <v>0</v>
      </c>
      <c r="Q159" s="181">
        <v>0</v>
      </c>
      <c r="R159" s="181">
        <v>0</v>
      </c>
      <c r="S159" s="181">
        <v>0</v>
      </c>
      <c r="T159" s="181">
        <v>0</v>
      </c>
      <c r="U159" s="181">
        <v>0</v>
      </c>
      <c r="V159" s="181">
        <v>0</v>
      </c>
      <c r="W159" s="181">
        <v>0</v>
      </c>
      <c r="X159" s="181">
        <v>0</v>
      </c>
      <c r="Y159" s="181">
        <v>0</v>
      </c>
      <c r="Z159" s="181">
        <v>0</v>
      </c>
      <c r="AA159" s="181">
        <v>0</v>
      </c>
      <c r="AB159" s="181">
        <v>0</v>
      </c>
      <c r="AC159" s="181">
        <v>0</v>
      </c>
      <c r="AD159" s="181">
        <v>0</v>
      </c>
      <c r="AE159" s="181">
        <v>0</v>
      </c>
      <c r="AF159" s="181">
        <v>0</v>
      </c>
      <c r="AG159" s="181">
        <v>0</v>
      </c>
      <c r="AH159" s="181">
        <v>0</v>
      </c>
      <c r="AI159" s="181">
        <v>0</v>
      </c>
      <c r="AJ159" s="181">
        <v>0</v>
      </c>
      <c r="AK159" s="132"/>
      <c r="AL159" s="32"/>
      <c r="AM159" s="32"/>
    </row>
    <row r="160" spans="1:40" hidden="1">
      <c r="A160" s="9"/>
      <c r="B160" s="85" t="s">
        <v>54</v>
      </c>
      <c r="C160" s="138" t="s">
        <v>23</v>
      </c>
      <c r="D160" s="138"/>
      <c r="E160" s="215"/>
      <c r="F160" s="218">
        <v>0</v>
      </c>
      <c r="G160" s="218">
        <v>0</v>
      </c>
      <c r="H160" s="218">
        <v>0</v>
      </c>
      <c r="I160" s="218">
        <v>0</v>
      </c>
      <c r="J160" s="218">
        <v>0</v>
      </c>
      <c r="K160" s="218">
        <v>0</v>
      </c>
      <c r="L160" s="218">
        <v>0</v>
      </c>
      <c r="M160" s="218">
        <v>0</v>
      </c>
      <c r="N160" s="218">
        <v>0</v>
      </c>
      <c r="O160" s="218">
        <v>0</v>
      </c>
      <c r="P160" s="218">
        <v>0</v>
      </c>
      <c r="Q160" s="218">
        <v>0</v>
      </c>
      <c r="R160" s="218">
        <v>0</v>
      </c>
      <c r="S160" s="218">
        <v>0</v>
      </c>
      <c r="T160" s="218">
        <v>0</v>
      </c>
      <c r="U160" s="218">
        <v>0</v>
      </c>
      <c r="V160" s="218">
        <v>0</v>
      </c>
      <c r="W160" s="218">
        <v>0</v>
      </c>
      <c r="X160" s="218">
        <v>0</v>
      </c>
      <c r="Y160" s="218">
        <v>0</v>
      </c>
      <c r="Z160" s="218">
        <v>0</v>
      </c>
      <c r="AA160" s="218">
        <v>0</v>
      </c>
      <c r="AB160" s="218">
        <v>0</v>
      </c>
      <c r="AC160" s="218">
        <v>0</v>
      </c>
      <c r="AD160" s="218">
        <v>0</v>
      </c>
      <c r="AE160" s="218">
        <v>0</v>
      </c>
      <c r="AF160" s="218">
        <v>0</v>
      </c>
      <c r="AG160" s="218">
        <v>0</v>
      </c>
      <c r="AH160" s="218">
        <v>0</v>
      </c>
      <c r="AI160" s="218">
        <v>0</v>
      </c>
      <c r="AJ160" s="218">
        <v>0</v>
      </c>
      <c r="AK160" s="222">
        <v>0</v>
      </c>
      <c r="AL160" s="33"/>
      <c r="AM160" s="33"/>
      <c r="AN160" s="9">
        <v>0</v>
      </c>
    </row>
    <row r="161" spans="1:40" hidden="1">
      <c r="A161" s="9"/>
      <c r="B161" s="159" t="s">
        <v>116</v>
      </c>
      <c r="C161" s="101" t="s">
        <v>12</v>
      </c>
      <c r="D161" s="101"/>
      <c r="E161" s="88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98">
        <v>0</v>
      </c>
      <c r="AL161" s="198" t="e">
        <v>#REF!</v>
      </c>
      <c r="AM161" s="198" t="e">
        <v>#REF!</v>
      </c>
      <c r="AN161" s="251"/>
    </row>
    <row r="162" spans="1:40" hidden="1">
      <c r="A162" s="9"/>
      <c r="B162" s="158" t="s">
        <v>76</v>
      </c>
      <c r="C162" s="145" t="s">
        <v>125</v>
      </c>
      <c r="D162" s="154"/>
      <c r="E162" s="35"/>
      <c r="F162" s="173">
        <v>0</v>
      </c>
      <c r="G162" s="173">
        <v>0</v>
      </c>
      <c r="H162" s="173">
        <v>0</v>
      </c>
      <c r="I162" s="173">
        <v>0</v>
      </c>
      <c r="J162" s="173">
        <v>0</v>
      </c>
      <c r="K162" s="173">
        <v>0</v>
      </c>
      <c r="L162" s="173">
        <v>0</v>
      </c>
      <c r="M162" s="173">
        <v>0</v>
      </c>
      <c r="N162" s="173">
        <v>0</v>
      </c>
      <c r="O162" s="173">
        <v>0</v>
      </c>
      <c r="P162" s="173">
        <v>0</v>
      </c>
      <c r="Q162" s="173">
        <v>0</v>
      </c>
      <c r="R162" s="173">
        <v>0</v>
      </c>
      <c r="S162" s="173">
        <v>0</v>
      </c>
      <c r="T162" s="173">
        <v>0</v>
      </c>
      <c r="U162" s="173">
        <v>0</v>
      </c>
      <c r="V162" s="173">
        <v>0</v>
      </c>
      <c r="W162" s="173">
        <v>0</v>
      </c>
      <c r="X162" s="173">
        <v>0</v>
      </c>
      <c r="Y162" s="173">
        <v>0</v>
      </c>
      <c r="Z162" s="173">
        <v>0</v>
      </c>
      <c r="AA162" s="173">
        <v>0</v>
      </c>
      <c r="AB162" s="173">
        <v>0</v>
      </c>
      <c r="AC162" s="173">
        <v>0</v>
      </c>
      <c r="AD162" s="173">
        <v>0</v>
      </c>
      <c r="AE162" s="173">
        <v>0</v>
      </c>
      <c r="AF162" s="173">
        <v>0</v>
      </c>
      <c r="AG162" s="173">
        <v>0</v>
      </c>
      <c r="AH162" s="173">
        <v>0</v>
      </c>
      <c r="AI162" s="173">
        <v>0</v>
      </c>
      <c r="AJ162" s="173">
        <v>0</v>
      </c>
      <c r="AK162" s="169">
        <v>0</v>
      </c>
      <c r="AL162" s="32"/>
      <c r="AM162" s="32"/>
    </row>
    <row r="163" spans="1:40" hidden="1">
      <c r="A163" s="9"/>
      <c r="B163" s="26" t="s">
        <v>74</v>
      </c>
      <c r="C163" s="135" t="s">
        <v>14</v>
      </c>
      <c r="D163" s="135"/>
      <c r="E163" s="90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17">
        <v>0</v>
      </c>
      <c r="AL163" s="123"/>
      <c r="AM163" s="123"/>
      <c r="AN163" s="211"/>
    </row>
    <row r="164" spans="1:40" hidden="1">
      <c r="A164" s="9"/>
      <c r="B164" s="23" t="s">
        <v>174</v>
      </c>
      <c r="C164" s="146" t="s">
        <v>15</v>
      </c>
      <c r="D164" s="147">
        <v>0.08</v>
      </c>
      <c r="E164" s="80"/>
      <c r="F164" s="175">
        <v>0</v>
      </c>
      <c r="G164" s="175">
        <v>0</v>
      </c>
      <c r="H164" s="175">
        <v>0</v>
      </c>
      <c r="I164" s="175">
        <v>0</v>
      </c>
      <c r="J164" s="175">
        <v>0</v>
      </c>
      <c r="K164" s="175">
        <v>0</v>
      </c>
      <c r="L164" s="175">
        <v>0</v>
      </c>
      <c r="M164" s="175">
        <v>0</v>
      </c>
      <c r="N164" s="175">
        <v>0</v>
      </c>
      <c r="O164" s="175">
        <v>0</v>
      </c>
      <c r="P164" s="175">
        <v>0</v>
      </c>
      <c r="Q164" s="175">
        <v>0</v>
      </c>
      <c r="R164" s="175">
        <v>0</v>
      </c>
      <c r="S164" s="175">
        <v>0</v>
      </c>
      <c r="T164" s="175">
        <v>0</v>
      </c>
      <c r="U164" s="175">
        <v>0</v>
      </c>
      <c r="V164" s="175">
        <v>0</v>
      </c>
      <c r="W164" s="175">
        <v>0</v>
      </c>
      <c r="X164" s="175">
        <v>0</v>
      </c>
      <c r="Y164" s="175">
        <v>0</v>
      </c>
      <c r="Z164" s="175">
        <v>0</v>
      </c>
      <c r="AA164" s="175">
        <v>0</v>
      </c>
      <c r="AB164" s="175">
        <v>0</v>
      </c>
      <c r="AC164" s="175">
        <v>0</v>
      </c>
      <c r="AD164" s="175">
        <v>0</v>
      </c>
      <c r="AE164" s="175">
        <v>0</v>
      </c>
      <c r="AF164" s="175">
        <v>0</v>
      </c>
      <c r="AG164" s="175">
        <v>0</v>
      </c>
      <c r="AH164" s="175">
        <v>0</v>
      </c>
      <c r="AI164" s="175">
        <v>0</v>
      </c>
      <c r="AJ164" s="175">
        <v>0</v>
      </c>
      <c r="AK164" s="128">
        <v>0</v>
      </c>
      <c r="AL164" s="32"/>
      <c r="AM164" s="32"/>
    </row>
    <row r="165" spans="1:40" hidden="1">
      <c r="A165" s="9"/>
      <c r="B165" s="23" t="s">
        <v>174</v>
      </c>
      <c r="C165" s="148" t="s">
        <v>16</v>
      </c>
      <c r="D165" s="149"/>
      <c r="E165" s="66"/>
      <c r="F165" s="176">
        <v>0</v>
      </c>
      <c r="G165" s="176">
        <v>0</v>
      </c>
      <c r="H165" s="176">
        <v>0</v>
      </c>
      <c r="I165" s="176">
        <v>0</v>
      </c>
      <c r="J165" s="176">
        <v>0</v>
      </c>
      <c r="K165" s="176">
        <v>0</v>
      </c>
      <c r="L165" s="176">
        <v>0</v>
      </c>
      <c r="M165" s="176">
        <v>0</v>
      </c>
      <c r="N165" s="176">
        <v>0</v>
      </c>
      <c r="O165" s="176">
        <v>0</v>
      </c>
      <c r="P165" s="176">
        <v>0</v>
      </c>
      <c r="Q165" s="176">
        <v>0</v>
      </c>
      <c r="R165" s="176">
        <v>0</v>
      </c>
      <c r="S165" s="176">
        <v>0</v>
      </c>
      <c r="T165" s="176">
        <v>0</v>
      </c>
      <c r="U165" s="176">
        <v>0</v>
      </c>
      <c r="V165" s="176">
        <v>0</v>
      </c>
      <c r="W165" s="176">
        <v>0</v>
      </c>
      <c r="X165" s="176">
        <v>0</v>
      </c>
      <c r="Y165" s="176">
        <v>0</v>
      </c>
      <c r="Z165" s="176">
        <v>0</v>
      </c>
      <c r="AA165" s="176">
        <v>0</v>
      </c>
      <c r="AB165" s="176">
        <v>0</v>
      </c>
      <c r="AC165" s="176">
        <v>0</v>
      </c>
      <c r="AD165" s="176">
        <v>0</v>
      </c>
      <c r="AE165" s="176">
        <v>0</v>
      </c>
      <c r="AF165" s="176">
        <v>0</v>
      </c>
      <c r="AG165" s="176">
        <v>0</v>
      </c>
      <c r="AH165" s="176">
        <v>0</v>
      </c>
      <c r="AI165" s="176">
        <v>0</v>
      </c>
      <c r="AJ165" s="176">
        <v>0</v>
      </c>
      <c r="AK165" s="129">
        <v>0</v>
      </c>
      <c r="AL165" s="32"/>
      <c r="AM165" s="32"/>
    </row>
    <row r="166" spans="1:40" hidden="1">
      <c r="A166" s="9"/>
      <c r="B166" s="23" t="s">
        <v>174</v>
      </c>
      <c r="C166" s="148" t="s">
        <v>17</v>
      </c>
      <c r="D166" s="149"/>
      <c r="E166" s="80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176"/>
      <c r="AE166" s="176"/>
      <c r="AF166" s="176"/>
      <c r="AG166" s="176"/>
      <c r="AH166" s="176"/>
      <c r="AI166" s="176"/>
      <c r="AJ166" s="176"/>
      <c r="AK166" s="129">
        <v>0</v>
      </c>
      <c r="AL166" s="32"/>
      <c r="AM166" s="32"/>
    </row>
    <row r="167" spans="1:40" hidden="1">
      <c r="A167" s="9"/>
      <c r="B167" s="23" t="s">
        <v>174</v>
      </c>
      <c r="C167" s="150" t="s">
        <v>18</v>
      </c>
      <c r="D167" s="151">
        <v>0.5</v>
      </c>
      <c r="E167" s="81"/>
      <c r="F167" s="177">
        <v>0</v>
      </c>
      <c r="G167" s="177">
        <v>0</v>
      </c>
      <c r="H167" s="177">
        <v>0</v>
      </c>
      <c r="I167" s="177">
        <v>0</v>
      </c>
      <c r="J167" s="177">
        <v>0</v>
      </c>
      <c r="K167" s="177">
        <v>0</v>
      </c>
      <c r="L167" s="177">
        <v>0</v>
      </c>
      <c r="M167" s="177">
        <v>0</v>
      </c>
      <c r="N167" s="177">
        <v>0</v>
      </c>
      <c r="O167" s="177">
        <v>0</v>
      </c>
      <c r="P167" s="177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77">
        <v>0</v>
      </c>
      <c r="AA167" s="177">
        <v>0</v>
      </c>
      <c r="AB167" s="177">
        <v>0</v>
      </c>
      <c r="AC167" s="177">
        <v>0</v>
      </c>
      <c r="AD167" s="177">
        <v>0</v>
      </c>
      <c r="AE167" s="177">
        <v>0</v>
      </c>
      <c r="AF167" s="177">
        <v>0</v>
      </c>
      <c r="AG167" s="177">
        <v>0</v>
      </c>
      <c r="AH167" s="177">
        <v>0</v>
      </c>
      <c r="AI167" s="177">
        <v>0</v>
      </c>
      <c r="AJ167" s="177">
        <v>0</v>
      </c>
      <c r="AK167" s="130">
        <v>0</v>
      </c>
      <c r="AL167" s="32"/>
      <c r="AM167" s="32"/>
    </row>
    <row r="168" spans="1:40" hidden="1">
      <c r="A168" s="9"/>
      <c r="B168" s="37" t="s">
        <v>25</v>
      </c>
      <c r="C168" s="135" t="s">
        <v>19</v>
      </c>
      <c r="D168" s="136">
        <v>0.92</v>
      </c>
      <c r="E168" s="90"/>
      <c r="F168" s="174">
        <v>0</v>
      </c>
      <c r="G168" s="174">
        <v>0</v>
      </c>
      <c r="H168" s="174">
        <v>0</v>
      </c>
      <c r="I168" s="174">
        <v>0</v>
      </c>
      <c r="J168" s="174">
        <v>0</v>
      </c>
      <c r="K168" s="174">
        <v>0</v>
      </c>
      <c r="L168" s="174">
        <v>0</v>
      </c>
      <c r="M168" s="174">
        <v>0</v>
      </c>
      <c r="N168" s="174">
        <v>0</v>
      </c>
      <c r="O168" s="174">
        <v>0</v>
      </c>
      <c r="P168" s="174">
        <v>0</v>
      </c>
      <c r="Q168" s="174">
        <v>0</v>
      </c>
      <c r="R168" s="174">
        <v>0</v>
      </c>
      <c r="S168" s="174">
        <v>0</v>
      </c>
      <c r="T168" s="174">
        <v>0</v>
      </c>
      <c r="U168" s="174">
        <v>0</v>
      </c>
      <c r="V168" s="174">
        <v>0</v>
      </c>
      <c r="W168" s="174">
        <v>0</v>
      </c>
      <c r="X168" s="174">
        <v>0</v>
      </c>
      <c r="Y168" s="174">
        <v>0</v>
      </c>
      <c r="Z168" s="174">
        <v>0</v>
      </c>
      <c r="AA168" s="174">
        <v>0</v>
      </c>
      <c r="AB168" s="174">
        <v>0</v>
      </c>
      <c r="AC168" s="174">
        <v>0</v>
      </c>
      <c r="AD168" s="174">
        <v>0</v>
      </c>
      <c r="AE168" s="174">
        <v>0</v>
      </c>
      <c r="AF168" s="174">
        <v>0</v>
      </c>
      <c r="AG168" s="174">
        <v>0</v>
      </c>
      <c r="AH168" s="174">
        <v>0</v>
      </c>
      <c r="AI168" s="174">
        <v>0</v>
      </c>
      <c r="AJ168" s="174">
        <v>0</v>
      </c>
      <c r="AK168" s="117">
        <v>0</v>
      </c>
      <c r="AL168" s="82" t="e">
        <v>#REF!</v>
      </c>
      <c r="AM168" s="82" t="e">
        <v>#REF!</v>
      </c>
      <c r="AN168" s="211"/>
    </row>
    <row r="169" spans="1:40" hidden="1">
      <c r="A169" s="9"/>
      <c r="B169" s="25" t="s">
        <v>36</v>
      </c>
      <c r="C169" s="109" t="s">
        <v>20</v>
      </c>
      <c r="D169" s="109"/>
      <c r="E169" s="77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8"/>
      <c r="AG169" s="178"/>
      <c r="AH169" s="178"/>
      <c r="AI169" s="178"/>
      <c r="AJ169" s="178"/>
      <c r="AK169" s="104">
        <v>0</v>
      </c>
      <c r="AL169" s="112"/>
      <c r="AM169" s="112"/>
      <c r="AN169" s="207"/>
    </row>
    <row r="170" spans="1:40" hidden="1">
      <c r="A170" s="9"/>
      <c r="B170" s="26"/>
      <c r="C170" s="111" t="s">
        <v>66</v>
      </c>
      <c r="D170" s="111"/>
      <c r="E170" s="74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07">
        <v>0</v>
      </c>
      <c r="AL170" s="75"/>
      <c r="AM170" s="75"/>
      <c r="AN170" s="207"/>
    </row>
    <row r="171" spans="1:40" hidden="1">
      <c r="A171" s="9"/>
      <c r="B171" s="13" t="s">
        <v>46</v>
      </c>
      <c r="C171" s="152" t="s">
        <v>21</v>
      </c>
      <c r="D171" s="152"/>
      <c r="E171" s="67"/>
      <c r="F171" s="180">
        <v>0</v>
      </c>
      <c r="G171" s="180">
        <v>0</v>
      </c>
      <c r="H171" s="180">
        <v>0</v>
      </c>
      <c r="I171" s="180">
        <v>0</v>
      </c>
      <c r="J171" s="180">
        <v>0</v>
      </c>
      <c r="K171" s="180">
        <v>0</v>
      </c>
      <c r="L171" s="180">
        <v>0</v>
      </c>
      <c r="M171" s="180">
        <v>0</v>
      </c>
      <c r="N171" s="180">
        <v>0</v>
      </c>
      <c r="O171" s="180">
        <v>0</v>
      </c>
      <c r="P171" s="180">
        <v>0</v>
      </c>
      <c r="Q171" s="180">
        <v>0</v>
      </c>
      <c r="R171" s="180">
        <v>0</v>
      </c>
      <c r="S171" s="180">
        <v>0</v>
      </c>
      <c r="T171" s="180">
        <v>0</v>
      </c>
      <c r="U171" s="180">
        <v>0</v>
      </c>
      <c r="V171" s="180">
        <v>0</v>
      </c>
      <c r="W171" s="180">
        <v>0</v>
      </c>
      <c r="X171" s="180">
        <v>0</v>
      </c>
      <c r="Y171" s="180">
        <v>0</v>
      </c>
      <c r="Z171" s="180">
        <v>0</v>
      </c>
      <c r="AA171" s="180">
        <v>0</v>
      </c>
      <c r="AB171" s="180">
        <v>0</v>
      </c>
      <c r="AC171" s="180">
        <v>0</v>
      </c>
      <c r="AD171" s="180">
        <v>0</v>
      </c>
      <c r="AE171" s="180">
        <v>0</v>
      </c>
      <c r="AF171" s="180">
        <v>0</v>
      </c>
      <c r="AG171" s="180">
        <v>0</v>
      </c>
      <c r="AH171" s="180">
        <v>0</v>
      </c>
      <c r="AI171" s="180"/>
      <c r="AJ171" s="180"/>
      <c r="AK171" s="131">
        <v>0</v>
      </c>
      <c r="AL171" s="32"/>
      <c r="AM171" s="32"/>
    </row>
    <row r="172" spans="1:40" hidden="1">
      <c r="A172" s="9"/>
      <c r="B172" s="30" t="s">
        <v>53</v>
      </c>
      <c r="C172" s="156" t="s">
        <v>22</v>
      </c>
      <c r="D172" s="156"/>
      <c r="E172" s="68"/>
      <c r="F172" s="190">
        <v>0</v>
      </c>
      <c r="G172" s="190">
        <v>0</v>
      </c>
      <c r="H172" s="190">
        <v>0</v>
      </c>
      <c r="I172" s="190">
        <v>0</v>
      </c>
      <c r="J172" s="190">
        <v>0</v>
      </c>
      <c r="K172" s="190">
        <v>0</v>
      </c>
      <c r="L172" s="190">
        <v>0</v>
      </c>
      <c r="M172" s="190">
        <v>0</v>
      </c>
      <c r="N172" s="190">
        <v>0</v>
      </c>
      <c r="O172" s="190">
        <v>0</v>
      </c>
      <c r="P172" s="190">
        <v>0</v>
      </c>
      <c r="Q172" s="190">
        <v>0</v>
      </c>
      <c r="R172" s="190">
        <v>0</v>
      </c>
      <c r="S172" s="190">
        <v>0</v>
      </c>
      <c r="T172" s="190">
        <v>0</v>
      </c>
      <c r="U172" s="190">
        <v>0</v>
      </c>
      <c r="V172" s="190">
        <v>0</v>
      </c>
      <c r="W172" s="190">
        <v>0</v>
      </c>
      <c r="X172" s="190">
        <v>0</v>
      </c>
      <c r="Y172" s="190">
        <v>0</v>
      </c>
      <c r="Z172" s="190">
        <v>0</v>
      </c>
      <c r="AA172" s="190">
        <v>0</v>
      </c>
      <c r="AB172" s="190">
        <v>0</v>
      </c>
      <c r="AC172" s="190">
        <v>0</v>
      </c>
      <c r="AD172" s="190">
        <v>0</v>
      </c>
      <c r="AE172" s="190">
        <v>0</v>
      </c>
      <c r="AF172" s="190">
        <v>0</v>
      </c>
      <c r="AG172" s="190">
        <v>0</v>
      </c>
      <c r="AH172" s="190">
        <v>0</v>
      </c>
      <c r="AI172" s="190">
        <v>0</v>
      </c>
      <c r="AJ172" s="190">
        <v>0</v>
      </c>
      <c r="AK172" s="134"/>
      <c r="AL172" s="32"/>
      <c r="AM172" s="32"/>
    </row>
    <row r="173" spans="1:40" hidden="1">
      <c r="A173" s="9"/>
      <c r="B173" s="86" t="s">
        <v>54</v>
      </c>
      <c r="C173" s="532" t="s">
        <v>23</v>
      </c>
      <c r="D173" s="532"/>
      <c r="E173" s="215"/>
      <c r="F173" s="216">
        <v>0</v>
      </c>
      <c r="G173" s="216">
        <v>0</v>
      </c>
      <c r="H173" s="216">
        <v>0</v>
      </c>
      <c r="I173" s="216">
        <v>0</v>
      </c>
      <c r="J173" s="216">
        <v>0</v>
      </c>
      <c r="K173" s="216">
        <v>0</v>
      </c>
      <c r="L173" s="216">
        <v>0</v>
      </c>
      <c r="M173" s="216">
        <v>0</v>
      </c>
      <c r="N173" s="216">
        <v>0</v>
      </c>
      <c r="O173" s="216">
        <v>0</v>
      </c>
      <c r="P173" s="216">
        <v>0</v>
      </c>
      <c r="Q173" s="216">
        <v>0</v>
      </c>
      <c r="R173" s="216">
        <v>0</v>
      </c>
      <c r="S173" s="216">
        <v>0</v>
      </c>
      <c r="T173" s="216">
        <v>0</v>
      </c>
      <c r="U173" s="216">
        <v>0</v>
      </c>
      <c r="V173" s="216">
        <v>0</v>
      </c>
      <c r="W173" s="216">
        <v>0</v>
      </c>
      <c r="X173" s="216">
        <v>0</v>
      </c>
      <c r="Y173" s="216">
        <v>0</v>
      </c>
      <c r="Z173" s="216">
        <v>0</v>
      </c>
      <c r="AA173" s="216">
        <v>0</v>
      </c>
      <c r="AB173" s="216">
        <v>0</v>
      </c>
      <c r="AC173" s="216">
        <v>0</v>
      </c>
      <c r="AD173" s="216">
        <v>0</v>
      </c>
      <c r="AE173" s="216">
        <v>0</v>
      </c>
      <c r="AF173" s="216">
        <v>0</v>
      </c>
      <c r="AG173" s="216">
        <v>0</v>
      </c>
      <c r="AH173" s="216">
        <v>0</v>
      </c>
      <c r="AI173" s="216">
        <v>0</v>
      </c>
      <c r="AJ173" s="216">
        <v>0</v>
      </c>
      <c r="AK173" s="221">
        <v>0</v>
      </c>
      <c r="AL173" s="244"/>
      <c r="AM173" s="244"/>
      <c r="AN173" s="9">
        <v>0</v>
      </c>
    </row>
    <row r="174" spans="1:40" hidden="1">
      <c r="A174" s="9"/>
      <c r="B174" s="162" t="s">
        <v>117</v>
      </c>
      <c r="C174" s="102" t="s">
        <v>12</v>
      </c>
      <c r="D174" s="102"/>
      <c r="E174" s="94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95">
        <v>0</v>
      </c>
      <c r="AL174" s="96" t="e">
        <v>#REF!</v>
      </c>
      <c r="AM174" s="96" t="e">
        <v>#REF!</v>
      </c>
      <c r="AN174" s="251"/>
    </row>
    <row r="175" spans="1:40" hidden="1">
      <c r="A175" s="9"/>
      <c r="B175" s="65" t="s">
        <v>77</v>
      </c>
      <c r="C175" s="145" t="s">
        <v>125</v>
      </c>
      <c r="D175" s="154"/>
      <c r="E175" s="35"/>
      <c r="F175" s="173">
        <v>0</v>
      </c>
      <c r="G175" s="173">
        <v>0</v>
      </c>
      <c r="H175" s="173">
        <v>0</v>
      </c>
      <c r="I175" s="173">
        <v>0</v>
      </c>
      <c r="J175" s="173">
        <v>0</v>
      </c>
      <c r="K175" s="173">
        <v>0</v>
      </c>
      <c r="L175" s="173">
        <v>0</v>
      </c>
      <c r="M175" s="173">
        <v>0</v>
      </c>
      <c r="N175" s="173">
        <v>0</v>
      </c>
      <c r="O175" s="173">
        <v>0</v>
      </c>
      <c r="P175" s="173">
        <v>0</v>
      </c>
      <c r="Q175" s="173">
        <v>0</v>
      </c>
      <c r="R175" s="173">
        <v>0</v>
      </c>
      <c r="S175" s="173">
        <v>0</v>
      </c>
      <c r="T175" s="173">
        <v>0</v>
      </c>
      <c r="U175" s="173">
        <v>0</v>
      </c>
      <c r="V175" s="173">
        <v>0</v>
      </c>
      <c r="W175" s="173">
        <v>0</v>
      </c>
      <c r="X175" s="173">
        <v>0</v>
      </c>
      <c r="Y175" s="173">
        <v>0</v>
      </c>
      <c r="Z175" s="173">
        <v>0</v>
      </c>
      <c r="AA175" s="173">
        <v>0</v>
      </c>
      <c r="AB175" s="173">
        <v>0</v>
      </c>
      <c r="AC175" s="173">
        <v>0</v>
      </c>
      <c r="AD175" s="173">
        <v>0</v>
      </c>
      <c r="AE175" s="173">
        <v>0</v>
      </c>
      <c r="AF175" s="173">
        <v>0</v>
      </c>
      <c r="AG175" s="173">
        <v>0</v>
      </c>
      <c r="AH175" s="173">
        <v>0</v>
      </c>
      <c r="AI175" s="173">
        <v>0</v>
      </c>
      <c r="AJ175" s="173">
        <v>0</v>
      </c>
      <c r="AK175" s="169">
        <v>0</v>
      </c>
      <c r="AL175" s="32"/>
      <c r="AM175" s="32"/>
    </row>
    <row r="176" spans="1:40" hidden="1">
      <c r="A176" s="9"/>
      <c r="B176" s="26" t="s">
        <v>78</v>
      </c>
      <c r="C176" s="135" t="s">
        <v>14</v>
      </c>
      <c r="D176" s="135"/>
      <c r="E176" s="90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17">
        <v>0</v>
      </c>
      <c r="AL176" s="123"/>
      <c r="AM176" s="123"/>
      <c r="AN176" s="211"/>
    </row>
    <row r="177" spans="1:40" hidden="1">
      <c r="A177" s="9"/>
      <c r="B177" s="23" t="s">
        <v>175</v>
      </c>
      <c r="C177" s="146" t="s">
        <v>15</v>
      </c>
      <c r="D177" s="147">
        <v>0.08</v>
      </c>
      <c r="E177" s="80"/>
      <c r="F177" s="175">
        <v>0</v>
      </c>
      <c r="G177" s="175">
        <v>0</v>
      </c>
      <c r="H177" s="175">
        <v>0</v>
      </c>
      <c r="I177" s="175">
        <v>0</v>
      </c>
      <c r="J177" s="175">
        <v>0</v>
      </c>
      <c r="K177" s="175">
        <v>0</v>
      </c>
      <c r="L177" s="175">
        <v>0</v>
      </c>
      <c r="M177" s="175">
        <v>0</v>
      </c>
      <c r="N177" s="175">
        <v>0</v>
      </c>
      <c r="O177" s="175">
        <v>0</v>
      </c>
      <c r="P177" s="175">
        <v>0</v>
      </c>
      <c r="Q177" s="175">
        <v>0</v>
      </c>
      <c r="R177" s="175">
        <v>0</v>
      </c>
      <c r="S177" s="175">
        <v>0</v>
      </c>
      <c r="T177" s="175">
        <v>0</v>
      </c>
      <c r="U177" s="175">
        <v>0</v>
      </c>
      <c r="V177" s="175">
        <v>0</v>
      </c>
      <c r="W177" s="175">
        <v>0</v>
      </c>
      <c r="X177" s="175">
        <v>0</v>
      </c>
      <c r="Y177" s="175">
        <v>0</v>
      </c>
      <c r="Z177" s="175">
        <v>0</v>
      </c>
      <c r="AA177" s="175">
        <v>0</v>
      </c>
      <c r="AB177" s="175">
        <v>0</v>
      </c>
      <c r="AC177" s="175">
        <v>0</v>
      </c>
      <c r="AD177" s="175">
        <v>0</v>
      </c>
      <c r="AE177" s="175">
        <v>0</v>
      </c>
      <c r="AF177" s="175">
        <v>0</v>
      </c>
      <c r="AG177" s="175">
        <v>0</v>
      </c>
      <c r="AH177" s="175">
        <v>0</v>
      </c>
      <c r="AI177" s="175">
        <v>0</v>
      </c>
      <c r="AJ177" s="175">
        <v>0</v>
      </c>
      <c r="AK177" s="128">
        <v>0</v>
      </c>
      <c r="AL177" s="32"/>
      <c r="AM177" s="32"/>
    </row>
    <row r="178" spans="1:40" hidden="1">
      <c r="A178" s="9"/>
      <c r="B178" s="23" t="s">
        <v>175</v>
      </c>
      <c r="C178" s="148" t="s">
        <v>16</v>
      </c>
      <c r="D178" s="149"/>
      <c r="E178" s="66"/>
      <c r="F178" s="176">
        <v>0</v>
      </c>
      <c r="G178" s="176">
        <v>0</v>
      </c>
      <c r="H178" s="176">
        <v>0</v>
      </c>
      <c r="I178" s="176">
        <v>0</v>
      </c>
      <c r="J178" s="176">
        <v>0</v>
      </c>
      <c r="K178" s="176">
        <v>0</v>
      </c>
      <c r="L178" s="176">
        <v>0</v>
      </c>
      <c r="M178" s="176">
        <v>0</v>
      </c>
      <c r="N178" s="176">
        <v>0</v>
      </c>
      <c r="O178" s="176">
        <v>0</v>
      </c>
      <c r="P178" s="176">
        <v>0</v>
      </c>
      <c r="Q178" s="176">
        <v>0</v>
      </c>
      <c r="R178" s="176">
        <v>0</v>
      </c>
      <c r="S178" s="176">
        <v>0</v>
      </c>
      <c r="T178" s="176">
        <v>0</v>
      </c>
      <c r="U178" s="176">
        <v>0</v>
      </c>
      <c r="V178" s="176">
        <v>0</v>
      </c>
      <c r="W178" s="176">
        <v>0</v>
      </c>
      <c r="X178" s="176">
        <v>0</v>
      </c>
      <c r="Y178" s="176">
        <v>0</v>
      </c>
      <c r="Z178" s="176">
        <v>0</v>
      </c>
      <c r="AA178" s="176">
        <v>0</v>
      </c>
      <c r="AB178" s="176">
        <v>0</v>
      </c>
      <c r="AC178" s="176">
        <v>0</v>
      </c>
      <c r="AD178" s="176">
        <v>0</v>
      </c>
      <c r="AE178" s="176">
        <v>0</v>
      </c>
      <c r="AF178" s="176">
        <v>0</v>
      </c>
      <c r="AG178" s="176">
        <v>0</v>
      </c>
      <c r="AH178" s="176">
        <v>0</v>
      </c>
      <c r="AI178" s="176">
        <v>0</v>
      </c>
      <c r="AJ178" s="176">
        <v>0</v>
      </c>
      <c r="AK178" s="129">
        <v>0</v>
      </c>
      <c r="AL178" s="32"/>
      <c r="AM178" s="32"/>
    </row>
    <row r="179" spans="1:40" hidden="1">
      <c r="A179" s="9"/>
      <c r="B179" s="23" t="s">
        <v>175</v>
      </c>
      <c r="C179" s="148" t="s">
        <v>17</v>
      </c>
      <c r="D179" s="149"/>
      <c r="E179" s="80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29">
        <v>0</v>
      </c>
      <c r="AL179" s="32"/>
      <c r="AM179" s="32"/>
    </row>
    <row r="180" spans="1:40" hidden="1">
      <c r="A180" s="9"/>
      <c r="B180" s="23" t="s">
        <v>175</v>
      </c>
      <c r="C180" s="150" t="s">
        <v>18</v>
      </c>
      <c r="D180" s="151">
        <v>0.5</v>
      </c>
      <c r="E180" s="81"/>
      <c r="F180" s="177">
        <v>0</v>
      </c>
      <c r="G180" s="177">
        <v>0</v>
      </c>
      <c r="H180" s="177">
        <v>0</v>
      </c>
      <c r="I180" s="177">
        <v>0</v>
      </c>
      <c r="J180" s="177">
        <v>0</v>
      </c>
      <c r="K180" s="177">
        <v>0</v>
      </c>
      <c r="L180" s="177">
        <v>0</v>
      </c>
      <c r="M180" s="177">
        <v>0</v>
      </c>
      <c r="N180" s="177">
        <v>0</v>
      </c>
      <c r="O180" s="177">
        <v>0</v>
      </c>
      <c r="P180" s="177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77">
        <v>0</v>
      </c>
      <c r="AA180" s="177">
        <v>0</v>
      </c>
      <c r="AB180" s="177">
        <v>0</v>
      </c>
      <c r="AC180" s="177">
        <v>0</v>
      </c>
      <c r="AD180" s="177">
        <v>0</v>
      </c>
      <c r="AE180" s="177">
        <v>0</v>
      </c>
      <c r="AF180" s="177">
        <v>0</v>
      </c>
      <c r="AG180" s="177">
        <v>0</v>
      </c>
      <c r="AH180" s="177">
        <v>0</v>
      </c>
      <c r="AI180" s="177">
        <v>0</v>
      </c>
      <c r="AJ180" s="177">
        <v>0</v>
      </c>
      <c r="AK180" s="130">
        <v>0</v>
      </c>
      <c r="AL180" s="32"/>
      <c r="AM180" s="32"/>
    </row>
    <row r="181" spans="1:40" hidden="1">
      <c r="A181" s="9"/>
      <c r="B181" s="26" t="s">
        <v>75</v>
      </c>
      <c r="C181" s="135" t="s">
        <v>19</v>
      </c>
      <c r="D181" s="136">
        <v>0.92</v>
      </c>
      <c r="E181" s="90"/>
      <c r="F181" s="174">
        <v>0</v>
      </c>
      <c r="G181" s="174">
        <v>0</v>
      </c>
      <c r="H181" s="174">
        <v>0</v>
      </c>
      <c r="I181" s="174">
        <v>0</v>
      </c>
      <c r="J181" s="174">
        <v>0</v>
      </c>
      <c r="K181" s="174">
        <v>0</v>
      </c>
      <c r="L181" s="174">
        <v>0</v>
      </c>
      <c r="M181" s="174">
        <v>0</v>
      </c>
      <c r="N181" s="174">
        <v>0</v>
      </c>
      <c r="O181" s="174">
        <v>0</v>
      </c>
      <c r="P181" s="174">
        <v>0</v>
      </c>
      <c r="Q181" s="174">
        <v>0</v>
      </c>
      <c r="R181" s="174">
        <v>0</v>
      </c>
      <c r="S181" s="174">
        <v>0</v>
      </c>
      <c r="T181" s="174">
        <v>0</v>
      </c>
      <c r="U181" s="174">
        <v>0</v>
      </c>
      <c r="V181" s="174">
        <v>0</v>
      </c>
      <c r="W181" s="174">
        <v>0</v>
      </c>
      <c r="X181" s="174">
        <v>0</v>
      </c>
      <c r="Y181" s="174">
        <v>0</v>
      </c>
      <c r="Z181" s="174">
        <v>0</v>
      </c>
      <c r="AA181" s="174">
        <v>0</v>
      </c>
      <c r="AB181" s="174">
        <v>0</v>
      </c>
      <c r="AC181" s="174">
        <v>0</v>
      </c>
      <c r="AD181" s="174">
        <v>0</v>
      </c>
      <c r="AE181" s="174">
        <v>0</v>
      </c>
      <c r="AF181" s="174">
        <v>0</v>
      </c>
      <c r="AG181" s="174">
        <v>0</v>
      </c>
      <c r="AH181" s="174">
        <v>0</v>
      </c>
      <c r="AI181" s="174">
        <v>0</v>
      </c>
      <c r="AJ181" s="174">
        <v>0</v>
      </c>
      <c r="AK181" s="117">
        <v>0</v>
      </c>
      <c r="AL181" s="82" t="e">
        <v>#REF!</v>
      </c>
      <c r="AM181" s="82" t="e">
        <v>#REF!</v>
      </c>
      <c r="AN181" s="211"/>
    </row>
    <row r="182" spans="1:40" hidden="1">
      <c r="A182" s="9"/>
      <c r="B182" s="25" t="s">
        <v>39</v>
      </c>
      <c r="C182" s="109" t="s">
        <v>48</v>
      </c>
      <c r="D182" s="109"/>
      <c r="E182" s="77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8"/>
      <c r="AG182" s="178"/>
      <c r="AH182" s="178"/>
      <c r="AI182" s="178"/>
      <c r="AJ182" s="178"/>
      <c r="AK182" s="104">
        <v>0</v>
      </c>
      <c r="AL182" s="112"/>
      <c r="AM182" s="112"/>
      <c r="AN182" s="207"/>
    </row>
    <row r="183" spans="1:40" hidden="1">
      <c r="A183" s="9"/>
      <c r="B183" s="25" t="s">
        <v>38</v>
      </c>
      <c r="C183" s="111" t="s">
        <v>66</v>
      </c>
      <c r="D183" s="111"/>
      <c r="E183" s="74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07">
        <v>0</v>
      </c>
      <c r="AL183" s="75"/>
      <c r="AM183" s="75"/>
      <c r="AN183" s="207"/>
    </row>
    <row r="184" spans="1:40" hidden="1">
      <c r="A184" s="9"/>
      <c r="B184" s="13" t="s">
        <v>46</v>
      </c>
      <c r="C184" s="152" t="s">
        <v>21</v>
      </c>
      <c r="D184" s="152"/>
      <c r="E184" s="67"/>
      <c r="F184" s="180">
        <v>0</v>
      </c>
      <c r="G184" s="180">
        <v>0</v>
      </c>
      <c r="H184" s="180">
        <v>0</v>
      </c>
      <c r="I184" s="180">
        <v>0</v>
      </c>
      <c r="J184" s="180">
        <v>0</v>
      </c>
      <c r="K184" s="180">
        <v>0</v>
      </c>
      <c r="L184" s="180">
        <v>0</v>
      </c>
      <c r="M184" s="180">
        <v>0</v>
      </c>
      <c r="N184" s="180">
        <v>0</v>
      </c>
      <c r="O184" s="180">
        <v>0</v>
      </c>
      <c r="P184" s="180">
        <v>0</v>
      </c>
      <c r="Q184" s="180">
        <v>0</v>
      </c>
      <c r="R184" s="180">
        <v>0</v>
      </c>
      <c r="S184" s="180">
        <v>0</v>
      </c>
      <c r="T184" s="180">
        <v>0</v>
      </c>
      <c r="U184" s="180">
        <v>0</v>
      </c>
      <c r="V184" s="180">
        <v>0</v>
      </c>
      <c r="W184" s="180">
        <v>0</v>
      </c>
      <c r="X184" s="180">
        <v>0</v>
      </c>
      <c r="Y184" s="180">
        <v>0</v>
      </c>
      <c r="Z184" s="180">
        <v>0</v>
      </c>
      <c r="AA184" s="180">
        <v>0</v>
      </c>
      <c r="AB184" s="180">
        <v>0</v>
      </c>
      <c r="AC184" s="180">
        <v>0</v>
      </c>
      <c r="AD184" s="180">
        <v>0</v>
      </c>
      <c r="AE184" s="180">
        <v>0</v>
      </c>
      <c r="AF184" s="180">
        <v>0</v>
      </c>
      <c r="AG184" s="180">
        <v>0</v>
      </c>
      <c r="AH184" s="180">
        <v>0</v>
      </c>
      <c r="AI184" s="180"/>
      <c r="AJ184" s="180"/>
      <c r="AK184" s="131">
        <v>0</v>
      </c>
      <c r="AL184" s="32"/>
      <c r="AM184" s="32"/>
    </row>
    <row r="185" spans="1:40" hidden="1">
      <c r="A185" s="9"/>
      <c r="B185" s="30" t="s">
        <v>53</v>
      </c>
      <c r="C185" s="153" t="s">
        <v>22</v>
      </c>
      <c r="D185" s="153"/>
      <c r="E185" s="68"/>
      <c r="F185" s="181">
        <v>0</v>
      </c>
      <c r="G185" s="181">
        <v>0</v>
      </c>
      <c r="H185" s="181">
        <v>0</v>
      </c>
      <c r="I185" s="181">
        <v>0</v>
      </c>
      <c r="J185" s="181">
        <v>0</v>
      </c>
      <c r="K185" s="181">
        <v>0</v>
      </c>
      <c r="L185" s="181">
        <v>0</v>
      </c>
      <c r="M185" s="181">
        <v>0</v>
      </c>
      <c r="N185" s="181">
        <v>0</v>
      </c>
      <c r="O185" s="181">
        <v>0</v>
      </c>
      <c r="P185" s="181">
        <v>0</v>
      </c>
      <c r="Q185" s="181">
        <v>0</v>
      </c>
      <c r="R185" s="181">
        <v>0</v>
      </c>
      <c r="S185" s="181">
        <v>0</v>
      </c>
      <c r="T185" s="181">
        <v>0</v>
      </c>
      <c r="U185" s="181">
        <v>0</v>
      </c>
      <c r="V185" s="181">
        <v>0</v>
      </c>
      <c r="W185" s="181">
        <v>0</v>
      </c>
      <c r="X185" s="181">
        <v>0</v>
      </c>
      <c r="Y185" s="181">
        <v>0</v>
      </c>
      <c r="Z185" s="181">
        <v>0</v>
      </c>
      <c r="AA185" s="181">
        <v>0</v>
      </c>
      <c r="AB185" s="181">
        <v>0</v>
      </c>
      <c r="AC185" s="181">
        <v>0</v>
      </c>
      <c r="AD185" s="181">
        <v>0</v>
      </c>
      <c r="AE185" s="181">
        <v>0</v>
      </c>
      <c r="AF185" s="181">
        <v>0</v>
      </c>
      <c r="AG185" s="181">
        <v>0</v>
      </c>
      <c r="AH185" s="181">
        <v>0</v>
      </c>
      <c r="AI185" s="181">
        <v>0</v>
      </c>
      <c r="AJ185" s="181">
        <v>0</v>
      </c>
      <c r="AK185" s="132"/>
      <c r="AL185" s="32"/>
      <c r="AM185" s="32"/>
    </row>
    <row r="186" spans="1:40" hidden="1">
      <c r="A186" s="9"/>
      <c r="B186" s="85" t="s">
        <v>54</v>
      </c>
      <c r="C186" s="138" t="s">
        <v>23</v>
      </c>
      <c r="D186" s="138"/>
      <c r="E186" s="215"/>
      <c r="F186" s="218">
        <v>0</v>
      </c>
      <c r="G186" s="218">
        <v>0</v>
      </c>
      <c r="H186" s="218">
        <v>0</v>
      </c>
      <c r="I186" s="218">
        <v>0</v>
      </c>
      <c r="J186" s="218">
        <v>0</v>
      </c>
      <c r="K186" s="218">
        <v>0</v>
      </c>
      <c r="L186" s="218">
        <v>0</v>
      </c>
      <c r="M186" s="218">
        <v>0</v>
      </c>
      <c r="N186" s="218">
        <v>0</v>
      </c>
      <c r="O186" s="218">
        <v>0</v>
      </c>
      <c r="P186" s="218">
        <v>0</v>
      </c>
      <c r="Q186" s="218">
        <v>0</v>
      </c>
      <c r="R186" s="218">
        <v>0</v>
      </c>
      <c r="S186" s="218">
        <v>0</v>
      </c>
      <c r="T186" s="218">
        <v>0</v>
      </c>
      <c r="U186" s="218">
        <v>0</v>
      </c>
      <c r="V186" s="218">
        <v>0</v>
      </c>
      <c r="W186" s="218">
        <v>0</v>
      </c>
      <c r="X186" s="218">
        <v>0</v>
      </c>
      <c r="Y186" s="218">
        <v>0</v>
      </c>
      <c r="Z186" s="218">
        <v>0</v>
      </c>
      <c r="AA186" s="218">
        <v>0</v>
      </c>
      <c r="AB186" s="218">
        <v>0</v>
      </c>
      <c r="AC186" s="218">
        <v>0</v>
      </c>
      <c r="AD186" s="218">
        <v>0</v>
      </c>
      <c r="AE186" s="218">
        <v>0</v>
      </c>
      <c r="AF186" s="218">
        <v>0</v>
      </c>
      <c r="AG186" s="218">
        <v>0</v>
      </c>
      <c r="AH186" s="218">
        <v>0</v>
      </c>
      <c r="AI186" s="218">
        <v>0</v>
      </c>
      <c r="AJ186" s="218">
        <v>0</v>
      </c>
      <c r="AK186" s="222">
        <v>0</v>
      </c>
      <c r="AL186" s="33"/>
      <c r="AM186" s="33"/>
      <c r="AN186" s="9">
        <v>0</v>
      </c>
    </row>
    <row r="187" spans="1:40" hidden="1">
      <c r="A187" s="9"/>
      <c r="B187" s="25" t="s">
        <v>118</v>
      </c>
      <c r="C187" s="99" t="s">
        <v>12</v>
      </c>
      <c r="D187" s="99"/>
      <c r="E187" s="89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00">
        <v>0</v>
      </c>
      <c r="AL187" s="96" t="e">
        <v>#REF!</v>
      </c>
      <c r="AM187" s="96" t="e">
        <v>#REF!</v>
      </c>
      <c r="AN187" s="251"/>
    </row>
    <row r="188" spans="1:40" hidden="1">
      <c r="A188" s="9"/>
      <c r="B188" s="13" t="s">
        <v>32</v>
      </c>
      <c r="C188" s="145" t="s">
        <v>125</v>
      </c>
      <c r="D188" s="154"/>
      <c r="E188" s="35"/>
      <c r="F188" s="173">
        <v>0</v>
      </c>
      <c r="G188" s="173">
        <v>0</v>
      </c>
      <c r="H188" s="173">
        <v>0</v>
      </c>
      <c r="I188" s="173">
        <v>0</v>
      </c>
      <c r="J188" s="173">
        <v>0</v>
      </c>
      <c r="K188" s="173">
        <v>0</v>
      </c>
      <c r="L188" s="173">
        <v>0</v>
      </c>
      <c r="M188" s="173">
        <v>0</v>
      </c>
      <c r="N188" s="173">
        <v>0</v>
      </c>
      <c r="O188" s="173">
        <v>0</v>
      </c>
      <c r="P188" s="173">
        <v>0</v>
      </c>
      <c r="Q188" s="173">
        <v>0</v>
      </c>
      <c r="R188" s="173">
        <v>0</v>
      </c>
      <c r="S188" s="173">
        <v>0</v>
      </c>
      <c r="T188" s="173">
        <v>0</v>
      </c>
      <c r="U188" s="173">
        <v>0</v>
      </c>
      <c r="V188" s="173">
        <v>0</v>
      </c>
      <c r="W188" s="173">
        <v>0</v>
      </c>
      <c r="X188" s="173">
        <v>0</v>
      </c>
      <c r="Y188" s="173">
        <v>0</v>
      </c>
      <c r="Z188" s="173">
        <v>0</v>
      </c>
      <c r="AA188" s="173">
        <v>0</v>
      </c>
      <c r="AB188" s="173">
        <v>0</v>
      </c>
      <c r="AC188" s="173">
        <v>0</v>
      </c>
      <c r="AD188" s="173">
        <v>0</v>
      </c>
      <c r="AE188" s="173">
        <v>0</v>
      </c>
      <c r="AF188" s="173">
        <v>0</v>
      </c>
      <c r="AG188" s="173">
        <v>0</v>
      </c>
      <c r="AH188" s="173">
        <v>0</v>
      </c>
      <c r="AI188" s="173">
        <v>0</v>
      </c>
      <c r="AJ188" s="173">
        <v>0</v>
      </c>
      <c r="AK188" s="169">
        <v>0</v>
      </c>
      <c r="AL188" s="32"/>
      <c r="AM188" s="32"/>
    </row>
    <row r="189" spans="1:40" hidden="1">
      <c r="A189" s="9"/>
      <c r="B189" s="26" t="s">
        <v>78</v>
      </c>
      <c r="C189" s="135" t="s">
        <v>14</v>
      </c>
      <c r="D189" s="135"/>
      <c r="E189" s="90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17">
        <v>0</v>
      </c>
      <c r="AL189" s="123"/>
      <c r="AM189" s="123"/>
      <c r="AN189" s="211"/>
    </row>
    <row r="190" spans="1:40" hidden="1">
      <c r="A190" s="9"/>
      <c r="B190" s="23" t="s">
        <v>175</v>
      </c>
      <c r="C190" s="146" t="s">
        <v>15</v>
      </c>
      <c r="D190" s="147">
        <v>0.08</v>
      </c>
      <c r="E190" s="80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28">
        <v>0</v>
      </c>
      <c r="AL190" s="32"/>
      <c r="AM190" s="32"/>
    </row>
    <row r="191" spans="1:40" hidden="1">
      <c r="A191" s="9"/>
      <c r="B191" s="23" t="s">
        <v>175</v>
      </c>
      <c r="C191" s="148" t="s">
        <v>16</v>
      </c>
      <c r="D191" s="149"/>
      <c r="E191" s="66"/>
      <c r="F191" s="176">
        <v>0</v>
      </c>
      <c r="G191" s="176">
        <v>0</v>
      </c>
      <c r="H191" s="176">
        <v>0</v>
      </c>
      <c r="I191" s="176">
        <v>0</v>
      </c>
      <c r="J191" s="176">
        <v>0</v>
      </c>
      <c r="K191" s="176">
        <v>0</v>
      </c>
      <c r="L191" s="176">
        <v>0</v>
      </c>
      <c r="M191" s="176">
        <v>0</v>
      </c>
      <c r="N191" s="176">
        <v>0</v>
      </c>
      <c r="O191" s="176">
        <v>0</v>
      </c>
      <c r="P191" s="176">
        <v>0</v>
      </c>
      <c r="Q191" s="176">
        <v>0</v>
      </c>
      <c r="R191" s="176">
        <v>0</v>
      </c>
      <c r="S191" s="176">
        <v>0</v>
      </c>
      <c r="T191" s="176">
        <v>0</v>
      </c>
      <c r="U191" s="176">
        <v>0</v>
      </c>
      <c r="V191" s="176">
        <v>0</v>
      </c>
      <c r="W191" s="176">
        <v>0</v>
      </c>
      <c r="X191" s="176">
        <v>0</v>
      </c>
      <c r="Y191" s="176">
        <v>0</v>
      </c>
      <c r="Z191" s="176">
        <v>0</v>
      </c>
      <c r="AA191" s="176">
        <v>0</v>
      </c>
      <c r="AB191" s="176">
        <v>0</v>
      </c>
      <c r="AC191" s="176">
        <v>0</v>
      </c>
      <c r="AD191" s="176">
        <v>0</v>
      </c>
      <c r="AE191" s="176">
        <v>0</v>
      </c>
      <c r="AF191" s="176">
        <v>0</v>
      </c>
      <c r="AG191" s="176">
        <v>0</v>
      </c>
      <c r="AH191" s="176">
        <v>0</v>
      </c>
      <c r="AI191" s="176">
        <v>0</v>
      </c>
      <c r="AJ191" s="176">
        <v>0</v>
      </c>
      <c r="AK191" s="129">
        <v>0</v>
      </c>
      <c r="AL191" s="32"/>
      <c r="AM191" s="32"/>
    </row>
    <row r="192" spans="1:40" hidden="1">
      <c r="A192" s="9"/>
      <c r="B192" s="23" t="s">
        <v>175</v>
      </c>
      <c r="C192" s="148" t="s">
        <v>17</v>
      </c>
      <c r="D192" s="149"/>
      <c r="E192" s="80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29">
        <v>0</v>
      </c>
      <c r="AL192" s="32"/>
      <c r="AM192" s="32"/>
    </row>
    <row r="193" spans="1:40" hidden="1">
      <c r="A193" s="9"/>
      <c r="B193" s="23" t="s">
        <v>175</v>
      </c>
      <c r="C193" s="150" t="s">
        <v>18</v>
      </c>
      <c r="D193" s="151">
        <v>0.5</v>
      </c>
      <c r="E193" s="81"/>
      <c r="F193" s="177">
        <v>0</v>
      </c>
      <c r="G193" s="177">
        <v>0</v>
      </c>
      <c r="H193" s="177">
        <v>0</v>
      </c>
      <c r="I193" s="177">
        <v>0</v>
      </c>
      <c r="J193" s="177">
        <v>0</v>
      </c>
      <c r="K193" s="177">
        <v>0</v>
      </c>
      <c r="L193" s="177">
        <v>0</v>
      </c>
      <c r="M193" s="177">
        <v>0</v>
      </c>
      <c r="N193" s="177">
        <v>0</v>
      </c>
      <c r="O193" s="177">
        <v>0</v>
      </c>
      <c r="P193" s="177">
        <v>0</v>
      </c>
      <c r="Q193" s="177">
        <v>0</v>
      </c>
      <c r="R193" s="177">
        <v>0</v>
      </c>
      <c r="S193" s="177">
        <v>0</v>
      </c>
      <c r="T193" s="177">
        <v>0</v>
      </c>
      <c r="U193" s="177">
        <v>0</v>
      </c>
      <c r="V193" s="177">
        <v>0</v>
      </c>
      <c r="W193" s="177">
        <v>0</v>
      </c>
      <c r="X193" s="177">
        <v>0</v>
      </c>
      <c r="Y193" s="177">
        <v>0</v>
      </c>
      <c r="Z193" s="177">
        <v>0</v>
      </c>
      <c r="AA193" s="177">
        <v>0</v>
      </c>
      <c r="AB193" s="177">
        <v>0</v>
      </c>
      <c r="AC193" s="177">
        <v>0</v>
      </c>
      <c r="AD193" s="177">
        <v>0</v>
      </c>
      <c r="AE193" s="177">
        <v>0</v>
      </c>
      <c r="AF193" s="177">
        <v>0</v>
      </c>
      <c r="AG193" s="177">
        <v>0</v>
      </c>
      <c r="AH193" s="177">
        <v>0</v>
      </c>
      <c r="AI193" s="177">
        <v>0</v>
      </c>
      <c r="AJ193" s="177">
        <v>0</v>
      </c>
      <c r="AK193" s="130">
        <v>0</v>
      </c>
      <c r="AL193" s="32"/>
      <c r="AM193" s="32"/>
    </row>
    <row r="194" spans="1:40" hidden="1">
      <c r="A194" s="9"/>
      <c r="B194" s="26" t="s">
        <v>75</v>
      </c>
      <c r="C194" s="135" t="s">
        <v>19</v>
      </c>
      <c r="D194" s="136">
        <v>0.92</v>
      </c>
      <c r="E194" s="90"/>
      <c r="F194" s="174">
        <v>0</v>
      </c>
      <c r="G194" s="174">
        <v>0</v>
      </c>
      <c r="H194" s="174">
        <v>0</v>
      </c>
      <c r="I194" s="174">
        <v>0</v>
      </c>
      <c r="J194" s="174">
        <v>0</v>
      </c>
      <c r="K194" s="174">
        <v>0</v>
      </c>
      <c r="L194" s="174">
        <v>0</v>
      </c>
      <c r="M194" s="174">
        <v>0</v>
      </c>
      <c r="N194" s="174">
        <v>0</v>
      </c>
      <c r="O194" s="174">
        <v>0</v>
      </c>
      <c r="P194" s="174">
        <v>0</v>
      </c>
      <c r="Q194" s="174">
        <v>0</v>
      </c>
      <c r="R194" s="174">
        <v>0</v>
      </c>
      <c r="S194" s="174">
        <v>0</v>
      </c>
      <c r="T194" s="174">
        <v>0</v>
      </c>
      <c r="U194" s="174">
        <v>0</v>
      </c>
      <c r="V194" s="174">
        <v>0</v>
      </c>
      <c r="W194" s="174">
        <v>0</v>
      </c>
      <c r="X194" s="174">
        <v>0</v>
      </c>
      <c r="Y194" s="174">
        <v>0</v>
      </c>
      <c r="Z194" s="174">
        <v>0</v>
      </c>
      <c r="AA194" s="174">
        <v>0</v>
      </c>
      <c r="AB194" s="174">
        <v>0</v>
      </c>
      <c r="AC194" s="174">
        <v>0</v>
      </c>
      <c r="AD194" s="174">
        <v>0</v>
      </c>
      <c r="AE194" s="174">
        <v>0</v>
      </c>
      <c r="AF194" s="174">
        <v>0</v>
      </c>
      <c r="AG194" s="174">
        <v>0</v>
      </c>
      <c r="AH194" s="174">
        <v>0</v>
      </c>
      <c r="AI194" s="174">
        <v>0</v>
      </c>
      <c r="AJ194" s="174">
        <v>0</v>
      </c>
      <c r="AK194" s="117">
        <v>0</v>
      </c>
      <c r="AL194" s="82" t="e">
        <v>#REF!</v>
      </c>
      <c r="AM194" s="82" t="e">
        <v>#REF!</v>
      </c>
      <c r="AN194" s="211"/>
    </row>
    <row r="195" spans="1:40" hidden="1">
      <c r="A195" s="9"/>
      <c r="B195" s="25" t="s">
        <v>38</v>
      </c>
      <c r="C195" s="109" t="s">
        <v>48</v>
      </c>
      <c r="D195" s="109"/>
      <c r="E195" s="77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  <c r="AC195" s="178"/>
      <c r="AD195" s="178"/>
      <c r="AE195" s="178"/>
      <c r="AF195" s="178"/>
      <c r="AG195" s="178"/>
      <c r="AH195" s="178"/>
      <c r="AI195" s="178"/>
      <c r="AJ195" s="178"/>
      <c r="AK195" s="104">
        <v>0</v>
      </c>
      <c r="AL195" s="112"/>
      <c r="AM195" s="112"/>
      <c r="AN195" s="207"/>
    </row>
    <row r="196" spans="1:40" hidden="1">
      <c r="A196" s="9"/>
      <c r="B196" s="25" t="s">
        <v>57</v>
      </c>
      <c r="C196" s="111" t="s">
        <v>66</v>
      </c>
      <c r="D196" s="111"/>
      <c r="E196" s="74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07">
        <v>0</v>
      </c>
      <c r="AL196" s="75"/>
      <c r="AM196" s="75"/>
      <c r="AN196" s="207"/>
    </row>
    <row r="197" spans="1:40" hidden="1">
      <c r="A197" s="9"/>
      <c r="B197" s="13" t="s">
        <v>46</v>
      </c>
      <c r="C197" s="152" t="s">
        <v>21</v>
      </c>
      <c r="D197" s="152"/>
      <c r="E197" s="67"/>
      <c r="F197" s="180">
        <v>0</v>
      </c>
      <c r="G197" s="180">
        <v>0</v>
      </c>
      <c r="H197" s="180">
        <v>0</v>
      </c>
      <c r="I197" s="180">
        <v>0</v>
      </c>
      <c r="J197" s="180">
        <v>0</v>
      </c>
      <c r="K197" s="180">
        <v>0</v>
      </c>
      <c r="L197" s="180">
        <v>0</v>
      </c>
      <c r="M197" s="180">
        <v>0</v>
      </c>
      <c r="N197" s="180">
        <v>0</v>
      </c>
      <c r="O197" s="180">
        <v>0</v>
      </c>
      <c r="P197" s="180">
        <v>0</v>
      </c>
      <c r="Q197" s="180">
        <v>0</v>
      </c>
      <c r="R197" s="180">
        <v>0</v>
      </c>
      <c r="S197" s="180">
        <v>0</v>
      </c>
      <c r="T197" s="180">
        <v>0</v>
      </c>
      <c r="U197" s="180">
        <v>0</v>
      </c>
      <c r="V197" s="180">
        <v>0</v>
      </c>
      <c r="W197" s="180">
        <v>0</v>
      </c>
      <c r="X197" s="180">
        <v>0</v>
      </c>
      <c r="Y197" s="180">
        <v>0</v>
      </c>
      <c r="Z197" s="180">
        <v>0</v>
      </c>
      <c r="AA197" s="180">
        <v>0</v>
      </c>
      <c r="AB197" s="180">
        <v>0</v>
      </c>
      <c r="AC197" s="180">
        <v>0</v>
      </c>
      <c r="AD197" s="180">
        <v>0</v>
      </c>
      <c r="AE197" s="180">
        <v>0</v>
      </c>
      <c r="AF197" s="180">
        <v>0</v>
      </c>
      <c r="AG197" s="180">
        <v>0</v>
      </c>
      <c r="AH197" s="180">
        <v>0</v>
      </c>
      <c r="AI197" s="180"/>
      <c r="AJ197" s="180"/>
      <c r="AK197" s="131">
        <v>0</v>
      </c>
      <c r="AL197" s="32"/>
      <c r="AM197" s="32"/>
    </row>
    <row r="198" spans="1:40" hidden="1">
      <c r="A198" s="9"/>
      <c r="B198" s="30" t="s">
        <v>53</v>
      </c>
      <c r="C198" s="153" t="s">
        <v>22</v>
      </c>
      <c r="D198" s="153"/>
      <c r="E198" s="68"/>
      <c r="F198" s="181">
        <v>0</v>
      </c>
      <c r="G198" s="181">
        <v>0</v>
      </c>
      <c r="H198" s="181">
        <v>0</v>
      </c>
      <c r="I198" s="181">
        <v>0</v>
      </c>
      <c r="J198" s="181">
        <v>0</v>
      </c>
      <c r="K198" s="181">
        <v>0</v>
      </c>
      <c r="L198" s="181">
        <v>0</v>
      </c>
      <c r="M198" s="181">
        <v>0</v>
      </c>
      <c r="N198" s="181">
        <v>0</v>
      </c>
      <c r="O198" s="181">
        <v>0</v>
      </c>
      <c r="P198" s="181">
        <v>0</v>
      </c>
      <c r="Q198" s="181">
        <v>0</v>
      </c>
      <c r="R198" s="181">
        <v>0</v>
      </c>
      <c r="S198" s="181">
        <v>0</v>
      </c>
      <c r="T198" s="181">
        <v>0</v>
      </c>
      <c r="U198" s="181">
        <v>0</v>
      </c>
      <c r="V198" s="181">
        <v>0</v>
      </c>
      <c r="W198" s="181">
        <v>0</v>
      </c>
      <c r="X198" s="181">
        <v>0</v>
      </c>
      <c r="Y198" s="181">
        <v>0</v>
      </c>
      <c r="Z198" s="181">
        <v>0</v>
      </c>
      <c r="AA198" s="181">
        <v>0</v>
      </c>
      <c r="AB198" s="181">
        <v>0</v>
      </c>
      <c r="AC198" s="181">
        <v>0</v>
      </c>
      <c r="AD198" s="181">
        <v>0</v>
      </c>
      <c r="AE198" s="181">
        <v>0</v>
      </c>
      <c r="AF198" s="181">
        <v>0</v>
      </c>
      <c r="AG198" s="181">
        <v>0</v>
      </c>
      <c r="AH198" s="181">
        <v>0</v>
      </c>
      <c r="AI198" s="181">
        <v>0</v>
      </c>
      <c r="AJ198" s="181">
        <v>0</v>
      </c>
      <c r="AK198" s="132"/>
      <c r="AL198" s="32"/>
      <c r="AM198" s="32"/>
    </row>
    <row r="199" spans="1:40" hidden="1">
      <c r="A199" s="9"/>
      <c r="B199" s="30" t="s">
        <v>54</v>
      </c>
      <c r="C199" s="532" t="s">
        <v>23</v>
      </c>
      <c r="D199" s="532"/>
      <c r="E199" s="215"/>
      <c r="F199" s="216">
        <v>0</v>
      </c>
      <c r="G199" s="216">
        <v>0</v>
      </c>
      <c r="H199" s="216">
        <v>0</v>
      </c>
      <c r="I199" s="216">
        <v>0</v>
      </c>
      <c r="J199" s="216">
        <v>0</v>
      </c>
      <c r="K199" s="216">
        <v>0</v>
      </c>
      <c r="L199" s="216">
        <v>0</v>
      </c>
      <c r="M199" s="216">
        <v>0</v>
      </c>
      <c r="N199" s="216">
        <v>0</v>
      </c>
      <c r="O199" s="216">
        <v>0</v>
      </c>
      <c r="P199" s="216">
        <v>0</v>
      </c>
      <c r="Q199" s="216">
        <v>0</v>
      </c>
      <c r="R199" s="216">
        <v>0</v>
      </c>
      <c r="S199" s="216">
        <v>0</v>
      </c>
      <c r="T199" s="216">
        <v>0</v>
      </c>
      <c r="U199" s="216">
        <v>0</v>
      </c>
      <c r="V199" s="216">
        <v>0</v>
      </c>
      <c r="W199" s="216">
        <v>0</v>
      </c>
      <c r="X199" s="216">
        <v>0</v>
      </c>
      <c r="Y199" s="216">
        <v>0</v>
      </c>
      <c r="Z199" s="216">
        <v>0</v>
      </c>
      <c r="AA199" s="216">
        <v>0</v>
      </c>
      <c r="AB199" s="216">
        <v>0</v>
      </c>
      <c r="AC199" s="216">
        <v>0</v>
      </c>
      <c r="AD199" s="216">
        <v>0</v>
      </c>
      <c r="AE199" s="216">
        <v>0</v>
      </c>
      <c r="AF199" s="216">
        <v>0</v>
      </c>
      <c r="AG199" s="216">
        <v>0</v>
      </c>
      <c r="AH199" s="216">
        <v>0</v>
      </c>
      <c r="AI199" s="216">
        <v>0</v>
      </c>
      <c r="AJ199" s="216">
        <v>0</v>
      </c>
      <c r="AK199" s="221">
        <v>0</v>
      </c>
      <c r="AL199" s="32"/>
      <c r="AM199" s="32"/>
      <c r="AN199" s="9">
        <v>0</v>
      </c>
    </row>
    <row r="200" spans="1:40" hidden="1">
      <c r="A200" s="9"/>
      <c r="B200" s="159" t="s">
        <v>119</v>
      </c>
      <c r="C200" s="101" t="s">
        <v>12</v>
      </c>
      <c r="D200" s="101"/>
      <c r="E200" s="88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98">
        <v>0</v>
      </c>
      <c r="AL200" s="198" t="e">
        <v>#REF!</v>
      </c>
      <c r="AM200" s="198" t="e">
        <v>#REF!</v>
      </c>
      <c r="AN200" s="251"/>
    </row>
    <row r="201" spans="1:40" hidden="1">
      <c r="A201" s="9"/>
      <c r="B201" s="158" t="s">
        <v>79</v>
      </c>
      <c r="C201" s="145" t="s">
        <v>125</v>
      </c>
      <c r="D201" s="154"/>
      <c r="E201" s="35"/>
      <c r="F201" s="173">
        <v>0</v>
      </c>
      <c r="G201" s="173">
        <v>0</v>
      </c>
      <c r="H201" s="173">
        <v>0</v>
      </c>
      <c r="I201" s="173">
        <v>0</v>
      </c>
      <c r="J201" s="173">
        <v>0</v>
      </c>
      <c r="K201" s="173">
        <v>0</v>
      </c>
      <c r="L201" s="173">
        <v>0</v>
      </c>
      <c r="M201" s="173">
        <v>0</v>
      </c>
      <c r="N201" s="173">
        <v>0</v>
      </c>
      <c r="O201" s="173">
        <v>0</v>
      </c>
      <c r="P201" s="173">
        <v>0</v>
      </c>
      <c r="Q201" s="173">
        <v>0</v>
      </c>
      <c r="R201" s="173">
        <v>0</v>
      </c>
      <c r="S201" s="173">
        <v>0</v>
      </c>
      <c r="T201" s="173">
        <v>0</v>
      </c>
      <c r="U201" s="173">
        <v>0</v>
      </c>
      <c r="V201" s="173">
        <v>0</v>
      </c>
      <c r="W201" s="173">
        <v>0</v>
      </c>
      <c r="X201" s="173">
        <v>0</v>
      </c>
      <c r="Y201" s="173">
        <v>0</v>
      </c>
      <c r="Z201" s="173">
        <v>0</v>
      </c>
      <c r="AA201" s="173">
        <v>0</v>
      </c>
      <c r="AB201" s="173">
        <v>0</v>
      </c>
      <c r="AC201" s="173">
        <v>0</v>
      </c>
      <c r="AD201" s="173">
        <v>0</v>
      </c>
      <c r="AE201" s="173">
        <v>0</v>
      </c>
      <c r="AF201" s="173">
        <v>0</v>
      </c>
      <c r="AG201" s="173">
        <v>0</v>
      </c>
      <c r="AH201" s="173">
        <v>0</v>
      </c>
      <c r="AI201" s="173">
        <v>0</v>
      </c>
      <c r="AJ201" s="173">
        <v>0</v>
      </c>
      <c r="AK201" s="169">
        <v>0</v>
      </c>
      <c r="AL201" s="32"/>
      <c r="AM201" s="32"/>
    </row>
    <row r="202" spans="1:40" hidden="1">
      <c r="A202" s="9"/>
      <c r="B202" s="26" t="s">
        <v>78</v>
      </c>
      <c r="C202" s="135" t="s">
        <v>14</v>
      </c>
      <c r="D202" s="135"/>
      <c r="E202" s="90"/>
      <c r="F202" s="174"/>
      <c r="G202" s="174"/>
      <c r="H202" s="174"/>
      <c r="I202" s="174"/>
      <c r="J202" s="174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17">
        <v>0</v>
      </c>
      <c r="AL202" s="123"/>
      <c r="AM202" s="123"/>
      <c r="AN202" s="211"/>
    </row>
    <row r="203" spans="1:40" hidden="1">
      <c r="A203" s="9"/>
      <c r="B203" s="23" t="s">
        <v>175</v>
      </c>
      <c r="C203" s="146" t="s">
        <v>15</v>
      </c>
      <c r="D203" s="147">
        <v>0.08</v>
      </c>
      <c r="E203" s="80"/>
      <c r="F203" s="175">
        <v>0</v>
      </c>
      <c r="G203" s="175">
        <v>0</v>
      </c>
      <c r="H203" s="175">
        <v>0</v>
      </c>
      <c r="I203" s="175">
        <v>0</v>
      </c>
      <c r="J203" s="175">
        <v>0</v>
      </c>
      <c r="K203" s="175">
        <v>0</v>
      </c>
      <c r="L203" s="175">
        <v>0</v>
      </c>
      <c r="M203" s="175">
        <v>0</v>
      </c>
      <c r="N203" s="175">
        <v>0</v>
      </c>
      <c r="O203" s="175">
        <v>0</v>
      </c>
      <c r="P203" s="175">
        <v>0</v>
      </c>
      <c r="Q203" s="175">
        <v>0</v>
      </c>
      <c r="R203" s="175">
        <v>0</v>
      </c>
      <c r="S203" s="175">
        <v>0</v>
      </c>
      <c r="T203" s="175">
        <v>0</v>
      </c>
      <c r="U203" s="175">
        <v>0</v>
      </c>
      <c r="V203" s="175">
        <v>0</v>
      </c>
      <c r="W203" s="175">
        <v>0</v>
      </c>
      <c r="X203" s="175">
        <v>0</v>
      </c>
      <c r="Y203" s="175">
        <v>0</v>
      </c>
      <c r="Z203" s="175">
        <v>0</v>
      </c>
      <c r="AA203" s="175">
        <v>0</v>
      </c>
      <c r="AB203" s="175">
        <v>0</v>
      </c>
      <c r="AC203" s="175">
        <v>0</v>
      </c>
      <c r="AD203" s="175">
        <v>0</v>
      </c>
      <c r="AE203" s="175">
        <v>0</v>
      </c>
      <c r="AF203" s="175">
        <v>0</v>
      </c>
      <c r="AG203" s="175">
        <v>0</v>
      </c>
      <c r="AH203" s="175">
        <v>0</v>
      </c>
      <c r="AI203" s="175">
        <v>0</v>
      </c>
      <c r="AJ203" s="175">
        <v>0</v>
      </c>
      <c r="AK203" s="128">
        <v>0</v>
      </c>
      <c r="AL203" s="32"/>
      <c r="AM203" s="32"/>
    </row>
    <row r="204" spans="1:40" hidden="1">
      <c r="A204" s="9"/>
      <c r="B204" s="23" t="s">
        <v>175</v>
      </c>
      <c r="C204" s="148" t="s">
        <v>16</v>
      </c>
      <c r="D204" s="149"/>
      <c r="E204" s="66"/>
      <c r="F204" s="176">
        <v>0</v>
      </c>
      <c r="G204" s="176">
        <v>0</v>
      </c>
      <c r="H204" s="176">
        <v>0</v>
      </c>
      <c r="I204" s="176">
        <v>0</v>
      </c>
      <c r="J204" s="176">
        <v>0</v>
      </c>
      <c r="K204" s="176">
        <v>0</v>
      </c>
      <c r="L204" s="176">
        <v>0</v>
      </c>
      <c r="M204" s="176">
        <v>0</v>
      </c>
      <c r="N204" s="176">
        <v>0</v>
      </c>
      <c r="O204" s="176">
        <v>0</v>
      </c>
      <c r="P204" s="176">
        <v>0</v>
      </c>
      <c r="Q204" s="176">
        <v>0</v>
      </c>
      <c r="R204" s="176">
        <v>0</v>
      </c>
      <c r="S204" s="176">
        <v>0</v>
      </c>
      <c r="T204" s="176">
        <v>0</v>
      </c>
      <c r="U204" s="176">
        <v>0</v>
      </c>
      <c r="V204" s="176">
        <v>0</v>
      </c>
      <c r="W204" s="176">
        <v>0</v>
      </c>
      <c r="X204" s="176">
        <v>0</v>
      </c>
      <c r="Y204" s="176">
        <v>0</v>
      </c>
      <c r="Z204" s="176">
        <v>0</v>
      </c>
      <c r="AA204" s="176">
        <v>0</v>
      </c>
      <c r="AB204" s="176">
        <v>0</v>
      </c>
      <c r="AC204" s="176">
        <v>0</v>
      </c>
      <c r="AD204" s="176">
        <v>0</v>
      </c>
      <c r="AE204" s="176">
        <v>0</v>
      </c>
      <c r="AF204" s="176">
        <v>0</v>
      </c>
      <c r="AG204" s="176">
        <v>0</v>
      </c>
      <c r="AH204" s="176">
        <v>0</v>
      </c>
      <c r="AI204" s="176">
        <v>0</v>
      </c>
      <c r="AJ204" s="176">
        <v>0</v>
      </c>
      <c r="AK204" s="129">
        <v>0</v>
      </c>
      <c r="AL204" s="32"/>
      <c r="AM204" s="32"/>
    </row>
    <row r="205" spans="1:40" hidden="1">
      <c r="A205" s="9"/>
      <c r="B205" s="23" t="s">
        <v>175</v>
      </c>
      <c r="C205" s="148" t="s">
        <v>17</v>
      </c>
      <c r="D205" s="149"/>
      <c r="E205" s="80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29">
        <v>0</v>
      </c>
      <c r="AL205" s="32"/>
      <c r="AM205" s="32"/>
    </row>
    <row r="206" spans="1:40" hidden="1">
      <c r="A206" s="9"/>
      <c r="B206" s="23" t="s">
        <v>175</v>
      </c>
      <c r="C206" s="150" t="s">
        <v>18</v>
      </c>
      <c r="D206" s="151">
        <v>0.5</v>
      </c>
      <c r="E206" s="81"/>
      <c r="F206" s="177">
        <v>0</v>
      </c>
      <c r="G206" s="177">
        <v>0</v>
      </c>
      <c r="H206" s="177">
        <v>0</v>
      </c>
      <c r="I206" s="177">
        <v>0</v>
      </c>
      <c r="J206" s="177">
        <v>0</v>
      </c>
      <c r="K206" s="177">
        <v>0</v>
      </c>
      <c r="L206" s="177">
        <v>0</v>
      </c>
      <c r="M206" s="177">
        <v>0</v>
      </c>
      <c r="N206" s="177">
        <v>0</v>
      </c>
      <c r="O206" s="177">
        <v>0</v>
      </c>
      <c r="P206" s="177">
        <v>0</v>
      </c>
      <c r="Q206" s="177">
        <v>0</v>
      </c>
      <c r="R206" s="177">
        <v>0</v>
      </c>
      <c r="S206" s="177">
        <v>0</v>
      </c>
      <c r="T206" s="177">
        <v>0</v>
      </c>
      <c r="U206" s="177">
        <v>0</v>
      </c>
      <c r="V206" s="177">
        <v>0</v>
      </c>
      <c r="W206" s="177">
        <v>0</v>
      </c>
      <c r="X206" s="177">
        <v>0</v>
      </c>
      <c r="Y206" s="177">
        <v>0</v>
      </c>
      <c r="Z206" s="177">
        <v>0</v>
      </c>
      <c r="AA206" s="177">
        <v>0</v>
      </c>
      <c r="AB206" s="177">
        <v>0</v>
      </c>
      <c r="AC206" s="177">
        <v>0</v>
      </c>
      <c r="AD206" s="177">
        <v>0</v>
      </c>
      <c r="AE206" s="177">
        <v>0</v>
      </c>
      <c r="AF206" s="177">
        <v>0</v>
      </c>
      <c r="AG206" s="177">
        <v>0</v>
      </c>
      <c r="AH206" s="177">
        <v>0</v>
      </c>
      <c r="AI206" s="177">
        <v>0</v>
      </c>
      <c r="AJ206" s="177">
        <v>0</v>
      </c>
      <c r="AK206" s="130">
        <v>0</v>
      </c>
      <c r="AL206" s="32"/>
      <c r="AM206" s="32"/>
    </row>
    <row r="207" spans="1:40" hidden="1">
      <c r="A207" s="9"/>
      <c r="B207" s="26" t="s">
        <v>75</v>
      </c>
      <c r="C207" s="135" t="s">
        <v>19</v>
      </c>
      <c r="D207" s="136">
        <v>0.92</v>
      </c>
      <c r="E207" s="90"/>
      <c r="F207" s="174">
        <v>0</v>
      </c>
      <c r="G207" s="174">
        <v>0</v>
      </c>
      <c r="H207" s="174">
        <v>0</v>
      </c>
      <c r="I207" s="174">
        <v>0</v>
      </c>
      <c r="J207" s="174">
        <v>0</v>
      </c>
      <c r="K207" s="174">
        <v>0</v>
      </c>
      <c r="L207" s="174">
        <v>0</v>
      </c>
      <c r="M207" s="174">
        <v>0</v>
      </c>
      <c r="N207" s="174">
        <v>0</v>
      </c>
      <c r="O207" s="174">
        <v>0</v>
      </c>
      <c r="P207" s="174">
        <v>0</v>
      </c>
      <c r="Q207" s="174">
        <v>0</v>
      </c>
      <c r="R207" s="174">
        <v>0</v>
      </c>
      <c r="S207" s="174">
        <v>0</v>
      </c>
      <c r="T207" s="174">
        <v>0</v>
      </c>
      <c r="U207" s="174">
        <v>0</v>
      </c>
      <c r="V207" s="174">
        <v>0</v>
      </c>
      <c r="W207" s="174">
        <v>0</v>
      </c>
      <c r="X207" s="174">
        <v>0</v>
      </c>
      <c r="Y207" s="174">
        <v>0</v>
      </c>
      <c r="Z207" s="174">
        <v>0</v>
      </c>
      <c r="AA207" s="174">
        <v>0</v>
      </c>
      <c r="AB207" s="174">
        <v>0</v>
      </c>
      <c r="AC207" s="174">
        <v>0</v>
      </c>
      <c r="AD207" s="174">
        <v>0</v>
      </c>
      <c r="AE207" s="174">
        <v>0</v>
      </c>
      <c r="AF207" s="174">
        <v>0</v>
      </c>
      <c r="AG207" s="174">
        <v>0</v>
      </c>
      <c r="AH207" s="174">
        <v>0</v>
      </c>
      <c r="AI207" s="174">
        <v>0</v>
      </c>
      <c r="AJ207" s="174">
        <v>0</v>
      </c>
      <c r="AK207" s="117">
        <v>0</v>
      </c>
      <c r="AL207" s="82" t="e">
        <v>#REF!</v>
      </c>
      <c r="AM207" s="82" t="e">
        <v>#REF!</v>
      </c>
      <c r="AN207" s="211"/>
    </row>
    <row r="208" spans="1:40" hidden="1">
      <c r="A208" s="9"/>
      <c r="B208" s="25" t="s">
        <v>42</v>
      </c>
      <c r="C208" s="109" t="s">
        <v>48</v>
      </c>
      <c r="D208" s="109"/>
      <c r="E208" s="77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04">
        <v>0</v>
      </c>
      <c r="AL208" s="112"/>
      <c r="AM208" s="112"/>
      <c r="AN208" s="207"/>
    </row>
    <row r="209" spans="1:40" hidden="1">
      <c r="A209" s="9"/>
      <c r="B209" s="25"/>
      <c r="C209" s="111" t="s">
        <v>66</v>
      </c>
      <c r="D209" s="111"/>
      <c r="E209" s="74"/>
      <c r="F209" s="189"/>
      <c r="G209" s="189"/>
      <c r="H209" s="189"/>
      <c r="I209" s="189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07">
        <v>0</v>
      </c>
      <c r="AL209" s="75"/>
      <c r="AM209" s="75"/>
      <c r="AN209" s="207"/>
    </row>
    <row r="210" spans="1:40" hidden="1">
      <c r="A210" s="9"/>
      <c r="B210" s="13" t="s">
        <v>46</v>
      </c>
      <c r="C210" s="152" t="s">
        <v>21</v>
      </c>
      <c r="D210" s="152"/>
      <c r="E210" s="67"/>
      <c r="F210" s="180">
        <v>0</v>
      </c>
      <c r="G210" s="180">
        <v>0</v>
      </c>
      <c r="H210" s="180">
        <v>0</v>
      </c>
      <c r="I210" s="180">
        <v>0</v>
      </c>
      <c r="J210" s="180">
        <v>0</v>
      </c>
      <c r="K210" s="180">
        <v>0</v>
      </c>
      <c r="L210" s="180">
        <v>0</v>
      </c>
      <c r="M210" s="180">
        <v>0</v>
      </c>
      <c r="N210" s="180">
        <v>0</v>
      </c>
      <c r="O210" s="180">
        <v>0</v>
      </c>
      <c r="P210" s="180">
        <v>0</v>
      </c>
      <c r="Q210" s="180">
        <v>0</v>
      </c>
      <c r="R210" s="180">
        <v>0</v>
      </c>
      <c r="S210" s="180">
        <v>0</v>
      </c>
      <c r="T210" s="180">
        <v>0</v>
      </c>
      <c r="U210" s="180">
        <v>0</v>
      </c>
      <c r="V210" s="180">
        <v>0</v>
      </c>
      <c r="W210" s="180">
        <v>0</v>
      </c>
      <c r="X210" s="180">
        <v>0</v>
      </c>
      <c r="Y210" s="180">
        <v>0</v>
      </c>
      <c r="Z210" s="180">
        <v>0</v>
      </c>
      <c r="AA210" s="180">
        <v>0</v>
      </c>
      <c r="AB210" s="180">
        <v>0</v>
      </c>
      <c r="AC210" s="180">
        <v>0</v>
      </c>
      <c r="AD210" s="180">
        <v>0</v>
      </c>
      <c r="AE210" s="180">
        <v>0</v>
      </c>
      <c r="AF210" s="180">
        <v>0</v>
      </c>
      <c r="AG210" s="180">
        <v>0</v>
      </c>
      <c r="AH210" s="180">
        <v>0</v>
      </c>
      <c r="AI210" s="180"/>
      <c r="AJ210" s="180"/>
      <c r="AK210" s="131">
        <v>0</v>
      </c>
      <c r="AL210" s="32"/>
      <c r="AM210" s="32"/>
    </row>
    <row r="211" spans="1:40" hidden="1">
      <c r="A211" s="9"/>
      <c r="B211" s="30" t="s">
        <v>53</v>
      </c>
      <c r="C211" s="153" t="s">
        <v>22</v>
      </c>
      <c r="D211" s="153"/>
      <c r="E211" s="68"/>
      <c r="F211" s="181">
        <v>0</v>
      </c>
      <c r="G211" s="181">
        <v>0</v>
      </c>
      <c r="H211" s="181">
        <v>0</v>
      </c>
      <c r="I211" s="181">
        <v>0</v>
      </c>
      <c r="J211" s="181">
        <v>0</v>
      </c>
      <c r="K211" s="181">
        <v>0</v>
      </c>
      <c r="L211" s="181">
        <v>0</v>
      </c>
      <c r="M211" s="181">
        <v>0</v>
      </c>
      <c r="N211" s="181">
        <v>0</v>
      </c>
      <c r="O211" s="181">
        <v>0</v>
      </c>
      <c r="P211" s="181">
        <v>0</v>
      </c>
      <c r="Q211" s="181">
        <v>0</v>
      </c>
      <c r="R211" s="181">
        <v>0</v>
      </c>
      <c r="S211" s="181">
        <v>0</v>
      </c>
      <c r="T211" s="181">
        <v>0</v>
      </c>
      <c r="U211" s="181">
        <v>0</v>
      </c>
      <c r="V211" s="181">
        <v>0</v>
      </c>
      <c r="W211" s="181">
        <v>0</v>
      </c>
      <c r="X211" s="181">
        <v>0</v>
      </c>
      <c r="Y211" s="181">
        <v>0</v>
      </c>
      <c r="Z211" s="181">
        <v>0</v>
      </c>
      <c r="AA211" s="181">
        <v>0</v>
      </c>
      <c r="AB211" s="181">
        <v>0</v>
      </c>
      <c r="AC211" s="181">
        <v>0</v>
      </c>
      <c r="AD211" s="181">
        <v>0</v>
      </c>
      <c r="AE211" s="181">
        <v>0</v>
      </c>
      <c r="AF211" s="181">
        <v>0</v>
      </c>
      <c r="AG211" s="181">
        <v>0</v>
      </c>
      <c r="AH211" s="181">
        <v>0</v>
      </c>
      <c r="AI211" s="181">
        <v>0</v>
      </c>
      <c r="AJ211" s="181">
        <v>0</v>
      </c>
      <c r="AK211" s="132"/>
      <c r="AL211" s="32"/>
      <c r="AM211" s="32"/>
    </row>
    <row r="212" spans="1:40" hidden="1">
      <c r="A212" s="9"/>
      <c r="B212" s="85" t="s">
        <v>54</v>
      </c>
      <c r="C212" s="138" t="s">
        <v>23</v>
      </c>
      <c r="D212" s="138"/>
      <c r="E212" s="215"/>
      <c r="F212" s="218">
        <v>0</v>
      </c>
      <c r="G212" s="218">
        <v>0</v>
      </c>
      <c r="H212" s="218">
        <v>0</v>
      </c>
      <c r="I212" s="218">
        <v>0</v>
      </c>
      <c r="J212" s="218">
        <v>0</v>
      </c>
      <c r="K212" s="218">
        <v>0</v>
      </c>
      <c r="L212" s="218">
        <v>0</v>
      </c>
      <c r="M212" s="218">
        <v>0</v>
      </c>
      <c r="N212" s="218">
        <v>0</v>
      </c>
      <c r="O212" s="218">
        <v>0</v>
      </c>
      <c r="P212" s="218">
        <v>0</v>
      </c>
      <c r="Q212" s="218">
        <v>0</v>
      </c>
      <c r="R212" s="218">
        <v>0</v>
      </c>
      <c r="S212" s="218">
        <v>0</v>
      </c>
      <c r="T212" s="218">
        <v>0</v>
      </c>
      <c r="U212" s="218">
        <v>0</v>
      </c>
      <c r="V212" s="218">
        <v>0</v>
      </c>
      <c r="W212" s="218">
        <v>0</v>
      </c>
      <c r="X212" s="218">
        <v>0</v>
      </c>
      <c r="Y212" s="218">
        <v>0</v>
      </c>
      <c r="Z212" s="218">
        <v>0</v>
      </c>
      <c r="AA212" s="218">
        <v>0</v>
      </c>
      <c r="AB212" s="218">
        <v>0</v>
      </c>
      <c r="AC212" s="218">
        <v>0</v>
      </c>
      <c r="AD212" s="218">
        <v>0</v>
      </c>
      <c r="AE212" s="218">
        <v>0</v>
      </c>
      <c r="AF212" s="218">
        <v>0</v>
      </c>
      <c r="AG212" s="218">
        <v>0</v>
      </c>
      <c r="AH212" s="218">
        <v>0</v>
      </c>
      <c r="AI212" s="218">
        <v>0</v>
      </c>
      <c r="AJ212" s="218">
        <v>0</v>
      </c>
      <c r="AK212" s="222">
        <v>0</v>
      </c>
      <c r="AL212" s="33"/>
      <c r="AM212" s="33"/>
      <c r="AN212" s="9">
        <v>0</v>
      </c>
    </row>
    <row r="213" spans="1:40" ht="18.75" customHeight="1">
      <c r="A213" s="9">
        <v>1</v>
      </c>
      <c r="B213" s="368" t="s">
        <v>149</v>
      </c>
      <c r="C213" s="99" t="s">
        <v>12</v>
      </c>
      <c r="D213" s="99"/>
      <c r="E213" s="89"/>
      <c r="F213" s="188">
        <v>375</v>
      </c>
      <c r="G213" s="188">
        <v>375</v>
      </c>
      <c r="H213" s="188">
        <v>375</v>
      </c>
      <c r="I213" s="188"/>
      <c r="J213" s="188"/>
      <c r="K213" s="188">
        <v>375</v>
      </c>
      <c r="L213" s="188">
        <v>375</v>
      </c>
      <c r="M213" s="188">
        <v>375</v>
      </c>
      <c r="N213" s="188">
        <v>375</v>
      </c>
      <c r="O213" s="188">
        <v>375</v>
      </c>
      <c r="P213" s="188"/>
      <c r="Q213" s="188"/>
      <c r="R213" s="188">
        <v>375</v>
      </c>
      <c r="S213" s="188">
        <v>375</v>
      </c>
      <c r="T213" s="188">
        <v>375</v>
      </c>
      <c r="U213" s="188">
        <v>375</v>
      </c>
      <c r="V213" s="188">
        <v>375</v>
      </c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>
        <v>0</v>
      </c>
      <c r="AI213" s="188"/>
      <c r="AJ213" s="188">
        <v>0</v>
      </c>
      <c r="AK213" s="100">
        <v>4875</v>
      </c>
      <c r="AL213" s="96">
        <v>3159</v>
      </c>
      <c r="AM213" s="96">
        <v>2982</v>
      </c>
      <c r="AN213" s="251"/>
    </row>
    <row r="214" spans="1:40" ht="18.75" customHeight="1">
      <c r="A214" s="9">
        <v>1</v>
      </c>
      <c r="B214" s="369"/>
      <c r="C214" s="145" t="s">
        <v>125</v>
      </c>
      <c r="D214" s="154"/>
      <c r="E214" s="35">
        <v>1275</v>
      </c>
      <c r="F214" s="345">
        <v>1650</v>
      </c>
      <c r="G214" s="345">
        <v>2025</v>
      </c>
      <c r="H214" s="345">
        <v>2400</v>
      </c>
      <c r="I214" s="345">
        <v>2400</v>
      </c>
      <c r="J214" s="345">
        <v>2400</v>
      </c>
      <c r="K214" s="345">
        <v>2775</v>
      </c>
      <c r="L214" s="345">
        <v>3150</v>
      </c>
      <c r="M214" s="345">
        <v>3525</v>
      </c>
      <c r="N214" s="345">
        <v>3610</v>
      </c>
      <c r="O214" s="345">
        <v>3545</v>
      </c>
      <c r="P214" s="345">
        <v>3545</v>
      </c>
      <c r="Q214" s="345">
        <v>3545</v>
      </c>
      <c r="R214" s="345">
        <v>3480</v>
      </c>
      <c r="S214" s="345">
        <v>3395</v>
      </c>
      <c r="T214" s="345">
        <v>3310</v>
      </c>
      <c r="U214" s="345">
        <v>3225</v>
      </c>
      <c r="V214" s="345">
        <v>3160</v>
      </c>
      <c r="W214" s="345">
        <v>3160</v>
      </c>
      <c r="X214" s="345">
        <v>3160</v>
      </c>
      <c r="Y214" s="345">
        <v>2720</v>
      </c>
      <c r="Z214" s="345">
        <v>2260</v>
      </c>
      <c r="AA214" s="345">
        <v>1800</v>
      </c>
      <c r="AB214" s="345">
        <v>1340</v>
      </c>
      <c r="AC214" s="345">
        <v>1340</v>
      </c>
      <c r="AD214" s="345">
        <v>1340</v>
      </c>
      <c r="AE214" s="345">
        <v>1340</v>
      </c>
      <c r="AF214" s="345">
        <v>1340</v>
      </c>
      <c r="AG214" s="345">
        <v>1340</v>
      </c>
      <c r="AH214" s="345">
        <v>1340</v>
      </c>
      <c r="AI214" s="345">
        <v>1340</v>
      </c>
      <c r="AJ214" s="345">
        <v>1340</v>
      </c>
      <c r="AK214" s="169">
        <v>1340</v>
      </c>
      <c r="AL214" s="32"/>
      <c r="AM214" s="32"/>
    </row>
    <row r="215" spans="1:40" ht="18.75" customHeight="1">
      <c r="A215" s="9">
        <v>1</v>
      </c>
      <c r="B215" s="23"/>
      <c r="C215" s="135" t="s">
        <v>14</v>
      </c>
      <c r="D215" s="135"/>
      <c r="E215" s="90"/>
      <c r="F215" s="174"/>
      <c r="G215" s="174"/>
      <c r="H215" s="174"/>
      <c r="I215" s="174"/>
      <c r="J215" s="174"/>
      <c r="K215" s="174"/>
      <c r="L215" s="174"/>
      <c r="M215" s="174"/>
      <c r="N215" s="174">
        <v>290</v>
      </c>
      <c r="O215" s="174">
        <v>440</v>
      </c>
      <c r="P215" s="174"/>
      <c r="Q215" s="174"/>
      <c r="R215" s="174">
        <v>440</v>
      </c>
      <c r="S215" s="174">
        <v>460</v>
      </c>
      <c r="T215" s="174">
        <v>460</v>
      </c>
      <c r="U215" s="174">
        <v>460</v>
      </c>
      <c r="V215" s="174">
        <v>440</v>
      </c>
      <c r="W215" s="174"/>
      <c r="X215" s="174"/>
      <c r="Y215" s="174">
        <v>440</v>
      </c>
      <c r="Z215" s="174">
        <v>460</v>
      </c>
      <c r="AA215" s="174">
        <v>460</v>
      </c>
      <c r="AB215" s="174">
        <v>460</v>
      </c>
      <c r="AC215" s="174"/>
      <c r="AD215" s="174"/>
      <c r="AE215" s="174"/>
      <c r="AF215" s="174"/>
      <c r="AG215" s="174"/>
      <c r="AH215" s="174"/>
      <c r="AI215" s="174"/>
      <c r="AJ215" s="174"/>
      <c r="AK215" s="117">
        <v>4810</v>
      </c>
      <c r="AL215" s="123"/>
      <c r="AM215" s="123"/>
      <c r="AN215" s="211"/>
    </row>
    <row r="216" spans="1:40" ht="18.75" customHeight="1">
      <c r="A216" s="9">
        <v>1</v>
      </c>
      <c r="B216" s="23"/>
      <c r="C216" s="146" t="s">
        <v>15</v>
      </c>
      <c r="D216" s="147">
        <v>0.08</v>
      </c>
      <c r="E216" s="80"/>
      <c r="F216" s="337">
        <v>0</v>
      </c>
      <c r="G216" s="337">
        <v>0</v>
      </c>
      <c r="H216" s="337">
        <v>0</v>
      </c>
      <c r="I216" s="337">
        <v>0</v>
      </c>
      <c r="J216" s="337">
        <v>0</v>
      </c>
      <c r="K216" s="337">
        <v>0</v>
      </c>
      <c r="L216" s="337">
        <v>0</v>
      </c>
      <c r="M216" s="337">
        <v>0</v>
      </c>
      <c r="N216" s="337">
        <v>23</v>
      </c>
      <c r="O216" s="337"/>
      <c r="P216" s="337">
        <v>0</v>
      </c>
      <c r="Q216" s="337">
        <v>0</v>
      </c>
      <c r="R216" s="337">
        <v>35</v>
      </c>
      <c r="S216" s="337">
        <v>37</v>
      </c>
      <c r="T216" s="337">
        <v>37</v>
      </c>
      <c r="U216" s="337">
        <v>37</v>
      </c>
      <c r="V216" s="337">
        <v>35</v>
      </c>
      <c r="W216" s="337">
        <v>0</v>
      </c>
      <c r="X216" s="337">
        <v>0</v>
      </c>
      <c r="Y216" s="337">
        <v>35</v>
      </c>
      <c r="Z216" s="337">
        <v>37</v>
      </c>
      <c r="AA216" s="337">
        <v>37</v>
      </c>
      <c r="AB216" s="337">
        <v>37</v>
      </c>
      <c r="AC216" s="337">
        <v>0</v>
      </c>
      <c r="AD216" s="337">
        <v>0</v>
      </c>
      <c r="AE216" s="337">
        <v>0</v>
      </c>
      <c r="AF216" s="337">
        <v>0</v>
      </c>
      <c r="AG216" s="337">
        <v>0</v>
      </c>
      <c r="AH216" s="337">
        <v>0</v>
      </c>
      <c r="AI216" s="337">
        <v>0</v>
      </c>
      <c r="AJ216" s="337">
        <v>0</v>
      </c>
      <c r="AK216" s="128">
        <v>350</v>
      </c>
      <c r="AL216" s="32"/>
      <c r="AM216" s="32"/>
    </row>
    <row r="217" spans="1:40" ht="18.75" customHeight="1">
      <c r="A217" s="9">
        <v>1</v>
      </c>
      <c r="B217" s="23"/>
      <c r="C217" s="148" t="s">
        <v>16</v>
      </c>
      <c r="D217" s="149"/>
      <c r="E217" s="66"/>
      <c r="F217" s="339">
        <v>0</v>
      </c>
      <c r="G217" s="339">
        <v>0</v>
      </c>
      <c r="H217" s="339">
        <v>0</v>
      </c>
      <c r="I217" s="339">
        <v>0</v>
      </c>
      <c r="J217" s="339">
        <v>0</v>
      </c>
      <c r="K217" s="339">
        <v>0</v>
      </c>
      <c r="L217" s="339">
        <v>0</v>
      </c>
      <c r="M217" s="339">
        <v>0</v>
      </c>
      <c r="N217" s="339">
        <v>23</v>
      </c>
      <c r="O217" s="339">
        <v>23</v>
      </c>
      <c r="P217" s="339">
        <v>23</v>
      </c>
      <c r="Q217" s="339">
        <v>23</v>
      </c>
      <c r="R217" s="339">
        <v>58</v>
      </c>
      <c r="S217" s="339">
        <v>95</v>
      </c>
      <c r="T217" s="339">
        <v>132</v>
      </c>
      <c r="U217" s="339">
        <v>169</v>
      </c>
      <c r="V217" s="339">
        <v>204</v>
      </c>
      <c r="W217" s="339">
        <v>204</v>
      </c>
      <c r="X217" s="339">
        <v>204</v>
      </c>
      <c r="Y217" s="339">
        <v>239</v>
      </c>
      <c r="Z217" s="339">
        <v>276</v>
      </c>
      <c r="AA217" s="339">
        <v>313</v>
      </c>
      <c r="AB217" s="339">
        <v>350</v>
      </c>
      <c r="AC217" s="339">
        <v>350</v>
      </c>
      <c r="AD217" s="339">
        <v>350</v>
      </c>
      <c r="AE217" s="339">
        <v>350</v>
      </c>
      <c r="AF217" s="339">
        <v>350</v>
      </c>
      <c r="AG217" s="339">
        <v>350</v>
      </c>
      <c r="AH217" s="339">
        <v>350</v>
      </c>
      <c r="AI217" s="339">
        <v>350</v>
      </c>
      <c r="AJ217" s="339">
        <v>350</v>
      </c>
      <c r="AK217" s="129">
        <v>350</v>
      </c>
      <c r="AL217" s="32"/>
      <c r="AM217" s="32"/>
    </row>
    <row r="218" spans="1:40" ht="18.75" customHeight="1">
      <c r="A218" s="9">
        <v>1</v>
      </c>
      <c r="B218" s="23"/>
      <c r="C218" s="148" t="s">
        <v>17</v>
      </c>
      <c r="D218" s="149"/>
      <c r="E218" s="80"/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  <c r="AD218" s="339"/>
      <c r="AE218" s="339"/>
      <c r="AF218" s="339"/>
      <c r="AG218" s="339"/>
      <c r="AH218" s="339"/>
      <c r="AI218" s="339"/>
      <c r="AJ218" s="339"/>
      <c r="AK218" s="129">
        <v>0</v>
      </c>
      <c r="AL218" s="32"/>
      <c r="AM218" s="32"/>
    </row>
    <row r="219" spans="1:40" ht="18.75" customHeight="1">
      <c r="A219" s="9">
        <v>1</v>
      </c>
      <c r="B219" s="23"/>
      <c r="C219" s="150" t="s">
        <v>18</v>
      </c>
      <c r="D219" s="151">
        <v>0.5</v>
      </c>
      <c r="E219" s="81"/>
      <c r="F219" s="341">
        <v>0</v>
      </c>
      <c r="G219" s="341">
        <v>0</v>
      </c>
      <c r="H219" s="341">
        <v>0</v>
      </c>
      <c r="I219" s="341">
        <v>0</v>
      </c>
      <c r="J219" s="341">
        <v>0</v>
      </c>
      <c r="K219" s="341">
        <v>0</v>
      </c>
      <c r="L219" s="341">
        <v>0</v>
      </c>
      <c r="M219" s="341">
        <v>0</v>
      </c>
      <c r="N219" s="341">
        <v>0</v>
      </c>
      <c r="O219" s="341">
        <v>0</v>
      </c>
      <c r="P219" s="341">
        <v>0</v>
      </c>
      <c r="Q219" s="341">
        <v>0</v>
      </c>
      <c r="R219" s="341">
        <v>0</v>
      </c>
      <c r="S219" s="341">
        <v>0</v>
      </c>
      <c r="T219" s="341">
        <v>0</v>
      </c>
      <c r="U219" s="341">
        <v>0</v>
      </c>
      <c r="V219" s="341">
        <v>0</v>
      </c>
      <c r="W219" s="341">
        <v>0</v>
      </c>
      <c r="X219" s="341">
        <v>0</v>
      </c>
      <c r="Y219" s="341">
        <v>0</v>
      </c>
      <c r="Z219" s="341">
        <v>0</v>
      </c>
      <c r="AA219" s="341">
        <v>0</v>
      </c>
      <c r="AB219" s="341">
        <v>0</v>
      </c>
      <c r="AC219" s="341">
        <v>0</v>
      </c>
      <c r="AD219" s="341">
        <v>0</v>
      </c>
      <c r="AE219" s="341">
        <v>0</v>
      </c>
      <c r="AF219" s="341">
        <v>0</v>
      </c>
      <c r="AG219" s="341">
        <v>0</v>
      </c>
      <c r="AH219" s="341">
        <v>0</v>
      </c>
      <c r="AI219" s="341">
        <v>0</v>
      </c>
      <c r="AJ219" s="341">
        <v>0</v>
      </c>
      <c r="AK219" s="130">
        <v>0</v>
      </c>
      <c r="AL219" s="32"/>
      <c r="AM219" s="32"/>
    </row>
    <row r="220" spans="1:40" ht="18.75" customHeight="1">
      <c r="A220" s="9">
        <v>1</v>
      </c>
      <c r="B220" s="26"/>
      <c r="C220" s="135" t="s">
        <v>19</v>
      </c>
      <c r="D220" s="136">
        <v>0.92</v>
      </c>
      <c r="E220" s="90"/>
      <c r="F220" s="174">
        <v>0</v>
      </c>
      <c r="G220" s="174">
        <v>0</v>
      </c>
      <c r="H220" s="174">
        <v>0</v>
      </c>
      <c r="I220" s="174">
        <v>0</v>
      </c>
      <c r="J220" s="174">
        <v>0</v>
      </c>
      <c r="K220" s="174">
        <v>0</v>
      </c>
      <c r="L220" s="174">
        <v>0</v>
      </c>
      <c r="M220" s="174">
        <v>0</v>
      </c>
      <c r="N220" s="174">
        <v>267</v>
      </c>
      <c r="O220" s="174">
        <v>440</v>
      </c>
      <c r="P220" s="174">
        <v>0</v>
      </c>
      <c r="Q220" s="174">
        <v>0</v>
      </c>
      <c r="R220" s="174">
        <v>405</v>
      </c>
      <c r="S220" s="174">
        <v>423</v>
      </c>
      <c r="T220" s="174">
        <v>423</v>
      </c>
      <c r="U220" s="174">
        <v>423</v>
      </c>
      <c r="V220" s="174">
        <v>405</v>
      </c>
      <c r="W220" s="174">
        <v>0</v>
      </c>
      <c r="X220" s="174">
        <v>0</v>
      </c>
      <c r="Y220" s="174">
        <v>405</v>
      </c>
      <c r="Z220" s="174">
        <v>423</v>
      </c>
      <c r="AA220" s="174">
        <v>423</v>
      </c>
      <c r="AB220" s="174">
        <v>423</v>
      </c>
      <c r="AC220" s="174">
        <v>0</v>
      </c>
      <c r="AD220" s="174">
        <v>0</v>
      </c>
      <c r="AE220" s="174">
        <v>0</v>
      </c>
      <c r="AF220" s="174">
        <v>0</v>
      </c>
      <c r="AG220" s="174">
        <v>0</v>
      </c>
      <c r="AH220" s="174">
        <v>0</v>
      </c>
      <c r="AI220" s="174">
        <v>0</v>
      </c>
      <c r="AJ220" s="174">
        <v>0</v>
      </c>
      <c r="AK220" s="117">
        <v>4460</v>
      </c>
      <c r="AL220" s="82" t="e">
        <v>#REF!</v>
      </c>
      <c r="AM220" s="82" t="e">
        <v>#REF!</v>
      </c>
      <c r="AN220" s="211"/>
    </row>
    <row r="221" spans="1:40" ht="18.75" customHeight="1">
      <c r="A221" s="9">
        <v>1</v>
      </c>
      <c r="B221" s="25"/>
      <c r="C221" s="109" t="s">
        <v>20</v>
      </c>
      <c r="D221" s="109"/>
      <c r="E221" s="77"/>
      <c r="F221" s="178"/>
      <c r="G221" s="178">
        <v>307</v>
      </c>
      <c r="H221" s="178">
        <v>250</v>
      </c>
      <c r="I221" s="178"/>
      <c r="J221" s="178"/>
      <c r="K221" s="178">
        <v>241</v>
      </c>
      <c r="L221" s="178">
        <v>243</v>
      </c>
      <c r="M221" s="178">
        <v>197</v>
      </c>
      <c r="N221" s="178">
        <v>209</v>
      </c>
      <c r="O221" s="178">
        <v>315</v>
      </c>
      <c r="P221" s="178"/>
      <c r="Q221" s="178"/>
      <c r="R221" s="178">
        <v>268</v>
      </c>
      <c r="S221" s="178">
        <v>90</v>
      </c>
      <c r="T221" s="178">
        <v>42</v>
      </c>
      <c r="U221" s="178">
        <v>40</v>
      </c>
      <c r="V221" s="178">
        <v>150</v>
      </c>
      <c r="W221" s="178"/>
      <c r="X221" s="178"/>
      <c r="Y221" s="178">
        <v>160</v>
      </c>
      <c r="Z221" s="178">
        <v>181</v>
      </c>
      <c r="AA221" s="178">
        <v>184</v>
      </c>
      <c r="AB221" s="178">
        <v>159</v>
      </c>
      <c r="AC221" s="178">
        <v>113</v>
      </c>
      <c r="AD221" s="178"/>
      <c r="AE221" s="178"/>
      <c r="AF221" s="178">
        <v>168</v>
      </c>
      <c r="AG221" s="178">
        <v>155</v>
      </c>
      <c r="AH221" s="178"/>
      <c r="AI221" s="178"/>
      <c r="AJ221" s="178"/>
      <c r="AK221" s="104">
        <v>3472</v>
      </c>
      <c r="AL221" s="112"/>
      <c r="AM221" s="112"/>
      <c r="AN221" s="207"/>
    </row>
    <row r="222" spans="1:40" ht="18.75" customHeight="1">
      <c r="A222" s="9">
        <v>1</v>
      </c>
      <c r="B222" s="25"/>
      <c r="C222" s="111" t="s">
        <v>66</v>
      </c>
      <c r="D222" s="111"/>
      <c r="E222" s="74"/>
      <c r="F222" s="179">
        <v>0</v>
      </c>
      <c r="G222" s="179">
        <v>0</v>
      </c>
      <c r="H222" s="179">
        <v>0</v>
      </c>
      <c r="I222" s="179">
        <v>0</v>
      </c>
      <c r="J222" s="179">
        <v>0</v>
      </c>
      <c r="K222" s="179">
        <v>0</v>
      </c>
      <c r="L222" s="179">
        <v>0</v>
      </c>
      <c r="M222" s="179">
        <v>0</v>
      </c>
      <c r="N222" s="179">
        <v>0</v>
      </c>
      <c r="O222" s="179">
        <v>0</v>
      </c>
      <c r="P222" s="179">
        <v>0</v>
      </c>
      <c r="Q222" s="179">
        <v>0</v>
      </c>
      <c r="R222" s="179">
        <v>10</v>
      </c>
      <c r="S222" s="179">
        <v>0</v>
      </c>
      <c r="T222" s="179">
        <v>0</v>
      </c>
      <c r="U222" s="179">
        <v>0</v>
      </c>
      <c r="V222" s="179">
        <v>0</v>
      </c>
      <c r="W222" s="179">
        <v>0</v>
      </c>
      <c r="X222" s="179">
        <v>0</v>
      </c>
      <c r="Y222" s="179">
        <v>0</v>
      </c>
      <c r="Z222" s="179">
        <v>0</v>
      </c>
      <c r="AA222" s="179">
        <v>0</v>
      </c>
      <c r="AB222" s="179">
        <v>0</v>
      </c>
      <c r="AC222" s="179">
        <v>0</v>
      </c>
      <c r="AD222" s="179">
        <v>0</v>
      </c>
      <c r="AE222" s="179">
        <v>0</v>
      </c>
      <c r="AF222" s="179">
        <v>0</v>
      </c>
      <c r="AG222" s="179"/>
      <c r="AH222" s="179"/>
      <c r="AI222" s="179"/>
      <c r="AJ222" s="179"/>
      <c r="AK222" s="107">
        <v>10</v>
      </c>
      <c r="AL222" s="75"/>
      <c r="AM222" s="75"/>
      <c r="AN222" s="207"/>
    </row>
    <row r="223" spans="1:40" ht="18.75" customHeight="1">
      <c r="A223" s="9">
        <v>1</v>
      </c>
      <c r="B223" s="13"/>
      <c r="C223" s="152" t="s">
        <v>21</v>
      </c>
      <c r="D223" s="152"/>
      <c r="E223" s="579">
        <v>307</v>
      </c>
      <c r="F223" s="329">
        <v>250</v>
      </c>
      <c r="G223" s="329">
        <v>241</v>
      </c>
      <c r="H223" s="329">
        <v>243</v>
      </c>
      <c r="I223" s="329"/>
      <c r="J223" s="329"/>
      <c r="K223" s="329">
        <v>197</v>
      </c>
      <c r="L223" s="329">
        <v>209</v>
      </c>
      <c r="M223" s="329">
        <v>315</v>
      </c>
      <c r="N223" s="329">
        <v>278</v>
      </c>
      <c r="O223" s="329">
        <v>90</v>
      </c>
      <c r="P223" s="329"/>
      <c r="Q223" s="329"/>
      <c r="R223" s="329">
        <v>42</v>
      </c>
      <c r="S223" s="329">
        <v>40</v>
      </c>
      <c r="T223" s="329">
        <v>150</v>
      </c>
      <c r="U223" s="329">
        <v>160</v>
      </c>
      <c r="V223" s="329">
        <v>181</v>
      </c>
      <c r="W223" s="329"/>
      <c r="X223" s="329"/>
      <c r="Y223" s="329">
        <v>184</v>
      </c>
      <c r="Z223" s="329">
        <v>159</v>
      </c>
      <c r="AA223" s="329">
        <v>113</v>
      </c>
      <c r="AB223" s="329">
        <v>168</v>
      </c>
      <c r="AC223" s="329">
        <v>155</v>
      </c>
      <c r="AD223" s="329"/>
      <c r="AE223" s="329"/>
      <c r="AF223" s="329">
        <v>0</v>
      </c>
      <c r="AG223" s="329">
        <v>0</v>
      </c>
      <c r="AH223" s="329">
        <v>0</v>
      </c>
      <c r="AI223" s="329"/>
      <c r="AJ223" s="329"/>
      <c r="AK223" s="131">
        <v>3482</v>
      </c>
      <c r="AL223" s="32"/>
      <c r="AM223" s="32"/>
    </row>
    <row r="224" spans="1:40" ht="18.75" customHeight="1">
      <c r="A224" s="9">
        <v>0</v>
      </c>
      <c r="B224" s="30"/>
      <c r="C224" s="153" t="s">
        <v>22</v>
      </c>
      <c r="D224" s="153"/>
      <c r="E224" s="68"/>
      <c r="F224" s="330">
        <v>-250</v>
      </c>
      <c r="G224" s="330">
        <v>-491</v>
      </c>
      <c r="H224" s="330">
        <v>-734</v>
      </c>
      <c r="I224" s="330">
        <v>-734</v>
      </c>
      <c r="J224" s="330">
        <v>-734</v>
      </c>
      <c r="K224" s="330">
        <v>-931</v>
      </c>
      <c r="L224" s="330">
        <v>-1140</v>
      </c>
      <c r="M224" s="330">
        <v>-1455</v>
      </c>
      <c r="N224" s="330">
        <v>-1466</v>
      </c>
      <c r="O224" s="330">
        <v>-1116</v>
      </c>
      <c r="P224" s="330">
        <v>-1116</v>
      </c>
      <c r="Q224" s="330">
        <v>-1116</v>
      </c>
      <c r="R224" s="330">
        <v>-753</v>
      </c>
      <c r="S224" s="330">
        <v>-370</v>
      </c>
      <c r="T224" s="330">
        <v>-97</v>
      </c>
      <c r="U224" s="330">
        <v>166</v>
      </c>
      <c r="V224" s="330">
        <v>390</v>
      </c>
      <c r="W224" s="330">
        <v>390</v>
      </c>
      <c r="X224" s="330">
        <v>390</v>
      </c>
      <c r="Y224" s="330">
        <v>611</v>
      </c>
      <c r="Z224" s="330">
        <v>875</v>
      </c>
      <c r="AA224" s="330">
        <v>1185</v>
      </c>
      <c r="AB224" s="330">
        <v>1440</v>
      </c>
      <c r="AC224" s="330">
        <v>1285</v>
      </c>
      <c r="AD224" s="330">
        <v>1285</v>
      </c>
      <c r="AE224" s="330">
        <v>1285</v>
      </c>
      <c r="AF224" s="330">
        <v>1285</v>
      </c>
      <c r="AG224" s="330">
        <v>1285</v>
      </c>
      <c r="AH224" s="330">
        <v>1285</v>
      </c>
      <c r="AI224" s="330">
        <v>1285</v>
      </c>
      <c r="AJ224" s="330">
        <v>1285</v>
      </c>
      <c r="AK224" s="132"/>
      <c r="AL224" s="32"/>
      <c r="AM224" s="32"/>
    </row>
    <row r="225" spans="1:40" ht="18.75" customHeight="1">
      <c r="A225" s="9">
        <v>1</v>
      </c>
      <c r="B225" s="85"/>
      <c r="C225" s="532" t="s">
        <v>23</v>
      </c>
      <c r="D225" s="532"/>
      <c r="E225" s="521">
        <v>2889</v>
      </c>
      <c r="F225" s="344">
        <v>2889</v>
      </c>
      <c r="G225" s="344">
        <v>2582</v>
      </c>
      <c r="H225" s="344">
        <v>2332</v>
      </c>
      <c r="I225" s="344">
        <v>2332</v>
      </c>
      <c r="J225" s="344">
        <v>2332</v>
      </c>
      <c r="K225" s="344">
        <v>2091</v>
      </c>
      <c r="L225" s="344">
        <v>1848</v>
      </c>
      <c r="M225" s="344">
        <v>1651</v>
      </c>
      <c r="N225" s="344">
        <v>1709</v>
      </c>
      <c r="O225" s="344">
        <v>1834</v>
      </c>
      <c r="P225" s="344">
        <v>1834</v>
      </c>
      <c r="Q225" s="344">
        <v>1834</v>
      </c>
      <c r="R225" s="344">
        <v>1961</v>
      </c>
      <c r="S225" s="344">
        <v>2294</v>
      </c>
      <c r="T225" s="344">
        <v>2675</v>
      </c>
      <c r="U225" s="344">
        <v>3058</v>
      </c>
      <c r="V225" s="344">
        <v>3313</v>
      </c>
      <c r="W225" s="344">
        <v>3313</v>
      </c>
      <c r="X225" s="344">
        <v>3313</v>
      </c>
      <c r="Y225" s="344">
        <v>3558</v>
      </c>
      <c r="Z225" s="344">
        <v>3800</v>
      </c>
      <c r="AA225" s="344">
        <v>4039</v>
      </c>
      <c r="AB225" s="344">
        <v>4303</v>
      </c>
      <c r="AC225" s="344">
        <v>4190</v>
      </c>
      <c r="AD225" s="344">
        <v>4190</v>
      </c>
      <c r="AE225" s="344">
        <v>4190</v>
      </c>
      <c r="AF225" s="344">
        <v>4022</v>
      </c>
      <c r="AG225" s="344">
        <v>3867</v>
      </c>
      <c r="AH225" s="344">
        <v>3867</v>
      </c>
      <c r="AI225" s="344">
        <v>3867</v>
      </c>
      <c r="AJ225" s="344">
        <v>3867</v>
      </c>
      <c r="AK225" s="221">
        <v>3867</v>
      </c>
      <c r="AL225" s="32"/>
      <c r="AM225" s="32"/>
      <c r="AN225" s="9">
        <v>3867</v>
      </c>
    </row>
    <row r="226" spans="1:40" ht="18.75" customHeight="1">
      <c r="A226" s="9">
        <v>1</v>
      </c>
      <c r="B226" s="323" t="s">
        <v>147</v>
      </c>
      <c r="C226" s="101" t="s">
        <v>12</v>
      </c>
      <c r="D226" s="101"/>
      <c r="E226" s="88"/>
      <c r="F226" s="185">
        <v>0</v>
      </c>
      <c r="G226" s="185"/>
      <c r="H226" s="185"/>
      <c r="I226" s="185"/>
      <c r="J226" s="185"/>
      <c r="K226" s="185"/>
      <c r="L226" s="185">
        <v>0</v>
      </c>
      <c r="M226" s="185">
        <v>0</v>
      </c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>
        <v>0</v>
      </c>
      <c r="AF226" s="185">
        <v>0</v>
      </c>
      <c r="AG226" s="185">
        <v>0</v>
      </c>
      <c r="AH226" s="185"/>
      <c r="AI226" s="185"/>
      <c r="AJ226" s="185"/>
      <c r="AK226" s="166">
        <v>0</v>
      </c>
      <c r="AL226" s="199" t="e">
        <v>#REF!</v>
      </c>
      <c r="AM226" s="198" t="e">
        <v>#REF!</v>
      </c>
      <c r="AN226" s="251"/>
    </row>
    <row r="227" spans="1:40" ht="18.75" customHeight="1">
      <c r="A227" s="9">
        <v>0</v>
      </c>
      <c r="B227" s="324" t="s">
        <v>143</v>
      </c>
      <c r="C227" s="145" t="s">
        <v>125</v>
      </c>
      <c r="D227" s="154"/>
      <c r="E227" s="35"/>
      <c r="F227" s="345">
        <v>2873</v>
      </c>
      <c r="G227" s="345">
        <v>2939</v>
      </c>
      <c r="H227" s="345">
        <v>3005</v>
      </c>
      <c r="I227" s="345">
        <v>3005</v>
      </c>
      <c r="J227" s="345">
        <v>3005</v>
      </c>
      <c r="K227" s="345">
        <v>3040</v>
      </c>
      <c r="L227" s="345">
        <v>3075</v>
      </c>
      <c r="M227" s="345">
        <v>3110</v>
      </c>
      <c r="N227" s="345">
        <v>3145</v>
      </c>
      <c r="O227" s="345">
        <v>3180</v>
      </c>
      <c r="P227" s="345">
        <v>3180</v>
      </c>
      <c r="Q227" s="345">
        <v>3180</v>
      </c>
      <c r="R227" s="345">
        <v>3215</v>
      </c>
      <c r="S227" s="345">
        <v>3250</v>
      </c>
      <c r="T227" s="345">
        <v>3285</v>
      </c>
      <c r="U227" s="345">
        <v>3320</v>
      </c>
      <c r="V227" s="345">
        <v>3355</v>
      </c>
      <c r="W227" s="345">
        <v>3355</v>
      </c>
      <c r="X227" s="345">
        <v>3355</v>
      </c>
      <c r="Y227" s="345">
        <v>3390</v>
      </c>
      <c r="Z227" s="345">
        <v>3425</v>
      </c>
      <c r="AA227" s="345">
        <v>3385</v>
      </c>
      <c r="AB227" s="345">
        <v>3270</v>
      </c>
      <c r="AC227" s="345">
        <v>3155</v>
      </c>
      <c r="AD227" s="345">
        <v>3155</v>
      </c>
      <c r="AE227" s="345">
        <v>3155</v>
      </c>
      <c r="AF227" s="345">
        <v>3040</v>
      </c>
      <c r="AG227" s="345">
        <v>2925</v>
      </c>
      <c r="AH227" s="345">
        <v>2925</v>
      </c>
      <c r="AI227" s="345">
        <v>2925</v>
      </c>
      <c r="AJ227" s="345">
        <v>2925</v>
      </c>
      <c r="AK227" s="171">
        <v>2925</v>
      </c>
      <c r="AL227" s="32"/>
      <c r="AM227" s="32"/>
    </row>
    <row r="228" spans="1:40" ht="18.75" customHeight="1">
      <c r="A228" s="9">
        <v>0</v>
      </c>
      <c r="B228" s="26"/>
      <c r="C228" s="135" t="s">
        <v>14</v>
      </c>
      <c r="D228" s="135"/>
      <c r="E228" s="90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67">
        <v>0</v>
      </c>
      <c r="AL228" s="123"/>
      <c r="AM228" s="123"/>
      <c r="AN228" s="211"/>
    </row>
    <row r="229" spans="1:40" ht="18.75" customHeight="1">
      <c r="A229" s="9">
        <v>0</v>
      </c>
      <c r="B229" s="23">
        <v>0</v>
      </c>
      <c r="C229" s="146" t="s">
        <v>15</v>
      </c>
      <c r="D229" s="147">
        <v>0.08</v>
      </c>
      <c r="E229" s="80"/>
      <c r="F229" s="337">
        <v>0</v>
      </c>
      <c r="G229" s="337">
        <v>0</v>
      </c>
      <c r="H229" s="337">
        <v>0</v>
      </c>
      <c r="I229" s="337">
        <v>0</v>
      </c>
      <c r="J229" s="337">
        <v>0</v>
      </c>
      <c r="K229" s="337">
        <v>0</v>
      </c>
      <c r="L229" s="337">
        <v>0</v>
      </c>
      <c r="M229" s="337">
        <v>0</v>
      </c>
      <c r="N229" s="337">
        <v>0</v>
      </c>
      <c r="O229" s="337">
        <v>0</v>
      </c>
      <c r="P229" s="337">
        <v>0</v>
      </c>
      <c r="Q229" s="337">
        <v>0</v>
      </c>
      <c r="R229" s="337">
        <v>0</v>
      </c>
      <c r="S229" s="337">
        <v>0</v>
      </c>
      <c r="T229" s="337">
        <v>0</v>
      </c>
      <c r="U229" s="337">
        <v>0</v>
      </c>
      <c r="V229" s="337">
        <v>0</v>
      </c>
      <c r="W229" s="337">
        <v>0</v>
      </c>
      <c r="X229" s="337">
        <v>0</v>
      </c>
      <c r="Y229" s="337">
        <v>0</v>
      </c>
      <c r="Z229" s="337">
        <v>0</v>
      </c>
      <c r="AA229" s="337">
        <v>0</v>
      </c>
      <c r="AB229" s="337">
        <v>0</v>
      </c>
      <c r="AC229" s="337">
        <v>0</v>
      </c>
      <c r="AD229" s="337">
        <v>0</v>
      </c>
      <c r="AE229" s="337">
        <v>0</v>
      </c>
      <c r="AF229" s="337">
        <v>0</v>
      </c>
      <c r="AG229" s="337">
        <v>0</v>
      </c>
      <c r="AH229" s="337">
        <v>0</v>
      </c>
      <c r="AI229" s="337">
        <v>0</v>
      </c>
      <c r="AJ229" s="337">
        <v>0</v>
      </c>
      <c r="AK229" s="128">
        <v>0</v>
      </c>
      <c r="AL229" s="32"/>
      <c r="AM229" s="32"/>
    </row>
    <row r="230" spans="1:40" ht="18.75" customHeight="1">
      <c r="A230" s="9">
        <v>0</v>
      </c>
      <c r="B230" s="23">
        <v>0</v>
      </c>
      <c r="C230" s="148" t="s">
        <v>16</v>
      </c>
      <c r="D230" s="149"/>
      <c r="E230" s="66"/>
      <c r="F230" s="339">
        <v>0</v>
      </c>
      <c r="G230" s="339">
        <v>0</v>
      </c>
      <c r="H230" s="339">
        <v>0</v>
      </c>
      <c r="I230" s="339">
        <v>0</v>
      </c>
      <c r="J230" s="339">
        <v>0</v>
      </c>
      <c r="K230" s="339">
        <v>0</v>
      </c>
      <c r="L230" s="339">
        <v>0</v>
      </c>
      <c r="M230" s="339">
        <v>0</v>
      </c>
      <c r="N230" s="339">
        <v>0</v>
      </c>
      <c r="O230" s="339">
        <v>0</v>
      </c>
      <c r="P230" s="339">
        <v>0</v>
      </c>
      <c r="Q230" s="339">
        <v>0</v>
      </c>
      <c r="R230" s="339">
        <v>0</v>
      </c>
      <c r="S230" s="339">
        <v>0</v>
      </c>
      <c r="T230" s="339">
        <v>0</v>
      </c>
      <c r="U230" s="339">
        <v>0</v>
      </c>
      <c r="V230" s="339">
        <v>0</v>
      </c>
      <c r="W230" s="339">
        <v>0</v>
      </c>
      <c r="X230" s="339">
        <v>0</v>
      </c>
      <c r="Y230" s="339">
        <v>0</v>
      </c>
      <c r="Z230" s="339">
        <v>0</v>
      </c>
      <c r="AA230" s="339">
        <v>0</v>
      </c>
      <c r="AB230" s="339">
        <v>0</v>
      </c>
      <c r="AC230" s="339">
        <v>0</v>
      </c>
      <c r="AD230" s="339">
        <v>0</v>
      </c>
      <c r="AE230" s="339">
        <v>0</v>
      </c>
      <c r="AF230" s="339">
        <v>0</v>
      </c>
      <c r="AG230" s="339">
        <v>0</v>
      </c>
      <c r="AH230" s="339">
        <v>0</v>
      </c>
      <c r="AI230" s="339">
        <v>0</v>
      </c>
      <c r="AJ230" s="339">
        <v>0</v>
      </c>
      <c r="AK230" s="129">
        <v>0</v>
      </c>
      <c r="AL230" s="32"/>
      <c r="AM230" s="32"/>
    </row>
    <row r="231" spans="1:40" ht="18.75" customHeight="1">
      <c r="A231" s="9">
        <v>0</v>
      </c>
      <c r="B231" s="23">
        <v>0</v>
      </c>
      <c r="C231" s="148" t="s">
        <v>17</v>
      </c>
      <c r="D231" s="149"/>
      <c r="E231" s="80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129">
        <v>0</v>
      </c>
      <c r="AL231" s="32"/>
      <c r="AM231" s="32"/>
    </row>
    <row r="232" spans="1:40" ht="18.75" customHeight="1">
      <c r="A232" s="9">
        <v>0</v>
      </c>
      <c r="B232" s="23" t="s">
        <v>136</v>
      </c>
      <c r="C232" s="150" t="s">
        <v>18</v>
      </c>
      <c r="D232" s="151">
        <v>0.5</v>
      </c>
      <c r="E232" s="81"/>
      <c r="F232" s="341">
        <v>0</v>
      </c>
      <c r="G232" s="341">
        <v>0</v>
      </c>
      <c r="H232" s="341">
        <v>0</v>
      </c>
      <c r="I232" s="341">
        <v>0</v>
      </c>
      <c r="J232" s="341">
        <v>0</v>
      </c>
      <c r="K232" s="341">
        <v>0</v>
      </c>
      <c r="L232" s="341">
        <v>0</v>
      </c>
      <c r="M232" s="341">
        <v>0</v>
      </c>
      <c r="N232" s="341">
        <v>0</v>
      </c>
      <c r="O232" s="341">
        <v>0</v>
      </c>
      <c r="P232" s="341">
        <v>0</v>
      </c>
      <c r="Q232" s="341">
        <v>0</v>
      </c>
      <c r="R232" s="341">
        <v>0</v>
      </c>
      <c r="S232" s="341">
        <v>0</v>
      </c>
      <c r="T232" s="341">
        <v>0</v>
      </c>
      <c r="U232" s="341">
        <v>0</v>
      </c>
      <c r="V232" s="341">
        <v>0</v>
      </c>
      <c r="W232" s="341">
        <v>0</v>
      </c>
      <c r="X232" s="341">
        <v>0</v>
      </c>
      <c r="Y232" s="341">
        <v>0</v>
      </c>
      <c r="Z232" s="341">
        <v>0</v>
      </c>
      <c r="AA232" s="341">
        <v>0</v>
      </c>
      <c r="AB232" s="341">
        <v>0</v>
      </c>
      <c r="AC232" s="341">
        <v>0</v>
      </c>
      <c r="AD232" s="341">
        <v>0</v>
      </c>
      <c r="AE232" s="341">
        <v>0</v>
      </c>
      <c r="AF232" s="341">
        <v>0</v>
      </c>
      <c r="AG232" s="341">
        <v>0</v>
      </c>
      <c r="AH232" s="341">
        <v>0</v>
      </c>
      <c r="AI232" s="341">
        <v>0</v>
      </c>
      <c r="AJ232" s="341">
        <v>0</v>
      </c>
      <c r="AK232" s="130">
        <v>0</v>
      </c>
      <c r="AL232" s="32"/>
      <c r="AM232" s="32"/>
    </row>
    <row r="233" spans="1:40" ht="18.75" customHeight="1">
      <c r="A233" s="9">
        <v>0</v>
      </c>
      <c r="B233" s="23" t="s">
        <v>176</v>
      </c>
      <c r="C233" s="135" t="s">
        <v>19</v>
      </c>
      <c r="D233" s="136">
        <v>0.92</v>
      </c>
      <c r="E233" s="90"/>
      <c r="F233" s="174">
        <v>0</v>
      </c>
      <c r="G233" s="174">
        <v>0</v>
      </c>
      <c r="H233" s="174">
        <v>0</v>
      </c>
      <c r="I233" s="174">
        <v>0</v>
      </c>
      <c r="J233" s="174">
        <v>0</v>
      </c>
      <c r="K233" s="174">
        <v>0</v>
      </c>
      <c r="L233" s="174">
        <v>0</v>
      </c>
      <c r="M233" s="174">
        <v>0</v>
      </c>
      <c r="N233" s="174">
        <v>0</v>
      </c>
      <c r="O233" s="174">
        <v>0</v>
      </c>
      <c r="P233" s="174">
        <v>0</v>
      </c>
      <c r="Q233" s="174">
        <v>0</v>
      </c>
      <c r="R233" s="174">
        <v>0</v>
      </c>
      <c r="S233" s="174">
        <v>0</v>
      </c>
      <c r="T233" s="174">
        <v>0</v>
      </c>
      <c r="U233" s="174">
        <v>0</v>
      </c>
      <c r="V233" s="174">
        <v>0</v>
      </c>
      <c r="W233" s="174">
        <v>0</v>
      </c>
      <c r="X233" s="174">
        <v>0</v>
      </c>
      <c r="Y233" s="174">
        <v>0</v>
      </c>
      <c r="Z233" s="174">
        <v>0</v>
      </c>
      <c r="AA233" s="174">
        <v>0</v>
      </c>
      <c r="AB233" s="174">
        <v>0</v>
      </c>
      <c r="AC233" s="174">
        <v>0</v>
      </c>
      <c r="AD233" s="174">
        <v>0</v>
      </c>
      <c r="AE233" s="174">
        <v>0</v>
      </c>
      <c r="AF233" s="174">
        <v>0</v>
      </c>
      <c r="AG233" s="174">
        <v>0</v>
      </c>
      <c r="AH233" s="174">
        <v>0</v>
      </c>
      <c r="AI233" s="174">
        <v>0</v>
      </c>
      <c r="AJ233" s="174">
        <v>0</v>
      </c>
      <c r="AK233" s="167">
        <v>0</v>
      </c>
      <c r="AL233" s="82" t="e">
        <v>#REF!</v>
      </c>
      <c r="AM233" s="82" t="e">
        <v>#REF!</v>
      </c>
      <c r="AN233" s="212"/>
    </row>
    <row r="234" spans="1:40" ht="18.75" customHeight="1">
      <c r="A234" s="9">
        <v>1</v>
      </c>
      <c r="B234" s="328"/>
      <c r="C234" s="109" t="s">
        <v>20</v>
      </c>
      <c r="D234" s="109"/>
      <c r="E234" s="77"/>
      <c r="F234" s="178"/>
      <c r="G234" s="178">
        <v>157</v>
      </c>
      <c r="H234" s="178">
        <v>180</v>
      </c>
      <c r="I234" s="178">
        <v>0</v>
      </c>
      <c r="J234" s="178">
        <v>0</v>
      </c>
      <c r="K234" s="178">
        <v>147</v>
      </c>
      <c r="L234" s="178">
        <v>134</v>
      </c>
      <c r="M234" s="178">
        <v>101</v>
      </c>
      <c r="N234" s="178">
        <v>137</v>
      </c>
      <c r="O234" s="178">
        <v>197</v>
      </c>
      <c r="P234" s="178">
        <v>0</v>
      </c>
      <c r="Q234" s="178">
        <v>0</v>
      </c>
      <c r="R234" s="178">
        <v>150</v>
      </c>
      <c r="S234" s="178">
        <v>201</v>
      </c>
      <c r="T234" s="178">
        <v>75</v>
      </c>
      <c r="U234" s="178">
        <v>69</v>
      </c>
      <c r="V234" s="178">
        <v>201</v>
      </c>
      <c r="W234" s="178">
        <v>0</v>
      </c>
      <c r="X234" s="178">
        <v>0</v>
      </c>
      <c r="Y234" s="178">
        <v>130</v>
      </c>
      <c r="Z234" s="178">
        <v>147</v>
      </c>
      <c r="AA234" s="178">
        <v>122</v>
      </c>
      <c r="AB234" s="178">
        <v>186</v>
      </c>
      <c r="AC234" s="178">
        <v>129</v>
      </c>
      <c r="AD234" s="178">
        <v>0</v>
      </c>
      <c r="AE234" s="178">
        <v>0</v>
      </c>
      <c r="AF234" s="178">
        <v>196</v>
      </c>
      <c r="AG234" s="178">
        <v>63</v>
      </c>
      <c r="AH234" s="178"/>
      <c r="AI234" s="178"/>
      <c r="AJ234" s="178"/>
      <c r="AK234" s="168">
        <v>2722</v>
      </c>
      <c r="AL234" s="112"/>
      <c r="AM234" s="112"/>
      <c r="AN234" s="207"/>
    </row>
    <row r="235" spans="1:40" ht="18.75" customHeight="1">
      <c r="A235" s="9">
        <v>1</v>
      </c>
      <c r="B235" s="25"/>
      <c r="C235" s="111" t="s">
        <v>66</v>
      </c>
      <c r="D235" s="111"/>
      <c r="E235" s="74"/>
      <c r="F235" s="189"/>
      <c r="G235" s="189"/>
      <c r="H235" s="189"/>
      <c r="I235" s="189"/>
      <c r="J235" s="189"/>
      <c r="K235" s="189"/>
      <c r="L235" s="189"/>
      <c r="M235" s="189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  <c r="AA235" s="189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63">
        <v>0</v>
      </c>
      <c r="AL235" s="75"/>
      <c r="AM235" s="75"/>
      <c r="AN235" s="207"/>
    </row>
    <row r="236" spans="1:40" ht="18.75" customHeight="1">
      <c r="A236" s="9">
        <v>1</v>
      </c>
      <c r="B236" s="13" t="s">
        <v>129</v>
      </c>
      <c r="C236" s="152" t="s">
        <v>21</v>
      </c>
      <c r="D236" s="152"/>
      <c r="E236" s="67">
        <v>157</v>
      </c>
      <c r="F236" s="329">
        <v>180</v>
      </c>
      <c r="G236" s="329">
        <v>147</v>
      </c>
      <c r="H236" s="329">
        <v>134</v>
      </c>
      <c r="I236" s="329">
        <v>0</v>
      </c>
      <c r="J236" s="329">
        <v>0</v>
      </c>
      <c r="K236" s="329">
        <v>101</v>
      </c>
      <c r="L236" s="329">
        <v>137</v>
      </c>
      <c r="M236" s="329">
        <v>197</v>
      </c>
      <c r="N236" s="329">
        <v>150</v>
      </c>
      <c r="O236" s="329">
        <v>201</v>
      </c>
      <c r="P236" s="329">
        <v>0</v>
      </c>
      <c r="Q236" s="329">
        <v>0</v>
      </c>
      <c r="R236" s="329">
        <v>75</v>
      </c>
      <c r="S236" s="329">
        <v>69</v>
      </c>
      <c r="T236" s="329">
        <v>201</v>
      </c>
      <c r="U236" s="329">
        <v>130</v>
      </c>
      <c r="V236" s="329">
        <v>147</v>
      </c>
      <c r="W236" s="329">
        <v>0</v>
      </c>
      <c r="X236" s="329">
        <v>0</v>
      </c>
      <c r="Y236" s="329">
        <v>122</v>
      </c>
      <c r="Z236" s="329">
        <v>186</v>
      </c>
      <c r="AA236" s="329">
        <v>129</v>
      </c>
      <c r="AB236" s="329">
        <v>196</v>
      </c>
      <c r="AC236" s="329">
        <v>63</v>
      </c>
      <c r="AD236" s="329">
        <v>0</v>
      </c>
      <c r="AE236" s="329">
        <v>0</v>
      </c>
      <c r="AF236" s="329">
        <v>0</v>
      </c>
      <c r="AG236" s="329">
        <v>0</v>
      </c>
      <c r="AH236" s="329">
        <v>0</v>
      </c>
      <c r="AI236" s="329">
        <v>0</v>
      </c>
      <c r="AJ236" s="329">
        <v>0</v>
      </c>
      <c r="AK236" s="164">
        <v>2722</v>
      </c>
      <c r="AL236" s="32"/>
      <c r="AM236" s="32"/>
    </row>
    <row r="237" spans="1:40" ht="18.75" customHeight="1">
      <c r="A237" s="9">
        <v>0</v>
      </c>
      <c r="B237" s="30" t="s">
        <v>130</v>
      </c>
      <c r="C237" s="153" t="s">
        <v>22</v>
      </c>
      <c r="D237" s="153"/>
      <c r="E237" s="68"/>
      <c r="F237" s="330">
        <v>-180</v>
      </c>
      <c r="G237" s="330">
        <v>-327</v>
      </c>
      <c r="H237" s="330">
        <v>-461</v>
      </c>
      <c r="I237" s="330">
        <v>-461</v>
      </c>
      <c r="J237" s="330">
        <v>-461</v>
      </c>
      <c r="K237" s="330">
        <v>-562</v>
      </c>
      <c r="L237" s="330">
        <v>-699</v>
      </c>
      <c r="M237" s="330">
        <v>-896</v>
      </c>
      <c r="N237" s="330">
        <v>-1046</v>
      </c>
      <c r="O237" s="330">
        <v>-1247</v>
      </c>
      <c r="P237" s="330">
        <v>-1247</v>
      </c>
      <c r="Q237" s="330">
        <v>-1247</v>
      </c>
      <c r="R237" s="330">
        <v>-1322</v>
      </c>
      <c r="S237" s="330">
        <v>-1391</v>
      </c>
      <c r="T237" s="330">
        <v>-1592</v>
      </c>
      <c r="U237" s="330">
        <v>-1722</v>
      </c>
      <c r="V237" s="330">
        <v>-1869</v>
      </c>
      <c r="W237" s="330">
        <v>-1869</v>
      </c>
      <c r="X237" s="330">
        <v>-1869</v>
      </c>
      <c r="Y237" s="330">
        <v>-1991</v>
      </c>
      <c r="Z237" s="330">
        <v>-2177</v>
      </c>
      <c r="AA237" s="330">
        <v>-2306</v>
      </c>
      <c r="AB237" s="330">
        <v>-2502</v>
      </c>
      <c r="AC237" s="330">
        <v>-2565</v>
      </c>
      <c r="AD237" s="330">
        <v>-2565</v>
      </c>
      <c r="AE237" s="330">
        <v>-2565</v>
      </c>
      <c r="AF237" s="330">
        <v>-2565</v>
      </c>
      <c r="AG237" s="330">
        <v>-2565</v>
      </c>
      <c r="AH237" s="330">
        <v>-2565</v>
      </c>
      <c r="AI237" s="330">
        <v>-2565</v>
      </c>
      <c r="AJ237" s="330">
        <v>-2565</v>
      </c>
      <c r="AK237" s="165"/>
      <c r="AL237" s="32"/>
      <c r="AM237" s="32"/>
    </row>
    <row r="238" spans="1:40" ht="18.75" customHeight="1">
      <c r="A238" s="9">
        <v>1</v>
      </c>
      <c r="B238" s="85" t="s">
        <v>131</v>
      </c>
      <c r="C238" s="138" t="s">
        <v>23</v>
      </c>
      <c r="D238" s="138"/>
      <c r="E238" s="521">
        <v>1244</v>
      </c>
      <c r="F238" s="343">
        <v>1144</v>
      </c>
      <c r="G238" s="343">
        <v>1077</v>
      </c>
      <c r="H238" s="343">
        <v>1023</v>
      </c>
      <c r="I238" s="343">
        <v>1023</v>
      </c>
      <c r="J238" s="343">
        <v>1023</v>
      </c>
      <c r="K238" s="343">
        <v>1032</v>
      </c>
      <c r="L238" s="343">
        <v>1005</v>
      </c>
      <c r="M238" s="343">
        <v>918</v>
      </c>
      <c r="N238" s="343">
        <v>878</v>
      </c>
      <c r="O238" s="343">
        <v>787</v>
      </c>
      <c r="P238" s="343">
        <v>787</v>
      </c>
      <c r="Q238" s="343">
        <v>787</v>
      </c>
      <c r="R238" s="343">
        <v>822</v>
      </c>
      <c r="S238" s="343">
        <v>863</v>
      </c>
      <c r="T238" s="343">
        <v>772</v>
      </c>
      <c r="U238" s="343">
        <v>752</v>
      </c>
      <c r="V238" s="343">
        <v>715</v>
      </c>
      <c r="W238" s="343">
        <v>715</v>
      </c>
      <c r="X238" s="343">
        <v>715</v>
      </c>
      <c r="Y238" s="343">
        <v>703</v>
      </c>
      <c r="Z238" s="343">
        <v>627</v>
      </c>
      <c r="AA238" s="343">
        <v>608</v>
      </c>
      <c r="AB238" s="343">
        <v>522</v>
      </c>
      <c r="AC238" s="343">
        <v>569</v>
      </c>
      <c r="AD238" s="343">
        <v>569</v>
      </c>
      <c r="AE238" s="343">
        <v>569</v>
      </c>
      <c r="AF238" s="343">
        <v>679</v>
      </c>
      <c r="AG238" s="343">
        <v>789</v>
      </c>
      <c r="AH238" s="343">
        <v>789</v>
      </c>
      <c r="AI238" s="343">
        <v>789</v>
      </c>
      <c r="AJ238" s="343">
        <v>789</v>
      </c>
      <c r="AK238" s="249">
        <v>789</v>
      </c>
      <c r="AL238" s="33"/>
      <c r="AM238" s="33"/>
      <c r="AN238" s="9">
        <v>789</v>
      </c>
    </row>
    <row r="239" spans="1:40" ht="18.75" hidden="1" customHeight="1">
      <c r="A239" s="9"/>
      <c r="B239" s="160" t="s">
        <v>136</v>
      </c>
      <c r="C239" s="99" t="s">
        <v>12</v>
      </c>
      <c r="D239" s="99"/>
      <c r="E239" s="89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00">
        <v>0</v>
      </c>
      <c r="AL239" s="96" t="e">
        <v>#REF!</v>
      </c>
      <c r="AM239" s="96" t="e">
        <v>#REF!</v>
      </c>
      <c r="AN239" s="251"/>
    </row>
    <row r="240" spans="1:40" ht="18.75" hidden="1" customHeight="1">
      <c r="A240" s="9"/>
      <c r="B240" s="158" t="s">
        <v>137</v>
      </c>
      <c r="C240" s="145" t="s">
        <v>125</v>
      </c>
      <c r="D240" s="154"/>
      <c r="E240" s="35"/>
      <c r="F240" s="345">
        <v>0</v>
      </c>
      <c r="G240" s="345">
        <v>0</v>
      </c>
      <c r="H240" s="345">
        <v>0</v>
      </c>
      <c r="I240" s="345">
        <v>0</v>
      </c>
      <c r="J240" s="345">
        <v>0</v>
      </c>
      <c r="K240" s="345">
        <v>0</v>
      </c>
      <c r="L240" s="345">
        <v>0</v>
      </c>
      <c r="M240" s="345">
        <v>0</v>
      </c>
      <c r="N240" s="345">
        <v>0</v>
      </c>
      <c r="O240" s="345">
        <v>0</v>
      </c>
      <c r="P240" s="345">
        <v>0</v>
      </c>
      <c r="Q240" s="345">
        <v>0</v>
      </c>
      <c r="R240" s="345">
        <v>0</v>
      </c>
      <c r="S240" s="345">
        <v>0</v>
      </c>
      <c r="T240" s="345">
        <v>0</v>
      </c>
      <c r="U240" s="345">
        <v>0</v>
      </c>
      <c r="V240" s="345">
        <v>0</v>
      </c>
      <c r="W240" s="345">
        <v>0</v>
      </c>
      <c r="X240" s="345">
        <v>0</v>
      </c>
      <c r="Y240" s="345">
        <v>0</v>
      </c>
      <c r="Z240" s="345">
        <v>0</v>
      </c>
      <c r="AA240" s="345">
        <v>0</v>
      </c>
      <c r="AB240" s="345">
        <v>0</v>
      </c>
      <c r="AC240" s="345">
        <v>0</v>
      </c>
      <c r="AD240" s="345">
        <v>0</v>
      </c>
      <c r="AE240" s="345">
        <v>0</v>
      </c>
      <c r="AF240" s="345">
        <v>0</v>
      </c>
      <c r="AG240" s="345">
        <v>0</v>
      </c>
      <c r="AH240" s="345">
        <v>0</v>
      </c>
      <c r="AI240" s="345">
        <v>0</v>
      </c>
      <c r="AJ240" s="345">
        <v>0</v>
      </c>
      <c r="AK240" s="170">
        <v>0</v>
      </c>
      <c r="AL240" s="32"/>
      <c r="AM240" s="32"/>
    </row>
    <row r="241" spans="1:40" ht="18.75" hidden="1" customHeight="1">
      <c r="A241" s="9"/>
      <c r="B241" s="26"/>
      <c r="C241" s="135" t="s">
        <v>14</v>
      </c>
      <c r="D241" s="135"/>
      <c r="E241" s="90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67">
        <v>0</v>
      </c>
      <c r="AL241" s="123"/>
      <c r="AM241" s="123"/>
      <c r="AN241" s="211"/>
    </row>
    <row r="242" spans="1:40" ht="18.75" hidden="1" customHeight="1">
      <c r="A242" s="9"/>
      <c r="B242" s="23">
        <v>0</v>
      </c>
      <c r="C242" s="146" t="s">
        <v>15</v>
      </c>
      <c r="D242" s="147">
        <v>0.05</v>
      </c>
      <c r="E242" s="80"/>
      <c r="F242" s="337">
        <v>0</v>
      </c>
      <c r="G242" s="337">
        <v>0</v>
      </c>
      <c r="H242" s="337">
        <v>0</v>
      </c>
      <c r="I242" s="337">
        <v>0</v>
      </c>
      <c r="J242" s="337">
        <v>0</v>
      </c>
      <c r="K242" s="337">
        <v>0</v>
      </c>
      <c r="L242" s="337">
        <v>0</v>
      </c>
      <c r="M242" s="337">
        <v>0</v>
      </c>
      <c r="N242" s="337">
        <v>0</v>
      </c>
      <c r="O242" s="337">
        <v>0</v>
      </c>
      <c r="P242" s="337">
        <v>0</v>
      </c>
      <c r="Q242" s="337">
        <v>0</v>
      </c>
      <c r="R242" s="337">
        <v>0</v>
      </c>
      <c r="S242" s="337">
        <v>0</v>
      </c>
      <c r="T242" s="337">
        <v>0</v>
      </c>
      <c r="U242" s="337">
        <v>0</v>
      </c>
      <c r="V242" s="337">
        <v>0</v>
      </c>
      <c r="W242" s="337">
        <v>0</v>
      </c>
      <c r="X242" s="337">
        <v>0</v>
      </c>
      <c r="Y242" s="337">
        <v>0</v>
      </c>
      <c r="Z242" s="337">
        <v>0</v>
      </c>
      <c r="AA242" s="337">
        <v>0</v>
      </c>
      <c r="AB242" s="337">
        <v>0</v>
      </c>
      <c r="AC242" s="337">
        <v>0</v>
      </c>
      <c r="AD242" s="337">
        <v>0</v>
      </c>
      <c r="AE242" s="337">
        <v>0</v>
      </c>
      <c r="AF242" s="337">
        <v>0</v>
      </c>
      <c r="AG242" s="337">
        <v>0</v>
      </c>
      <c r="AH242" s="337">
        <v>0</v>
      </c>
      <c r="AI242" s="337">
        <v>0</v>
      </c>
      <c r="AJ242" s="337">
        <v>0</v>
      </c>
      <c r="AK242" s="128">
        <v>0</v>
      </c>
      <c r="AL242" s="32"/>
      <c r="AM242" s="32"/>
    </row>
    <row r="243" spans="1:40" ht="18.75" hidden="1" customHeight="1">
      <c r="A243" s="9"/>
      <c r="B243" s="23">
        <v>0</v>
      </c>
      <c r="C243" s="148" t="s">
        <v>16</v>
      </c>
      <c r="D243" s="149"/>
      <c r="E243" s="66"/>
      <c r="F243" s="339">
        <v>0</v>
      </c>
      <c r="G243" s="339">
        <v>0</v>
      </c>
      <c r="H243" s="339">
        <v>0</v>
      </c>
      <c r="I243" s="339">
        <v>0</v>
      </c>
      <c r="J243" s="339">
        <v>0</v>
      </c>
      <c r="K243" s="339">
        <v>0</v>
      </c>
      <c r="L243" s="339">
        <v>0</v>
      </c>
      <c r="M243" s="339">
        <v>0</v>
      </c>
      <c r="N243" s="339">
        <v>0</v>
      </c>
      <c r="O243" s="339">
        <v>0</v>
      </c>
      <c r="P243" s="339">
        <v>0</v>
      </c>
      <c r="Q243" s="339">
        <v>0</v>
      </c>
      <c r="R243" s="339">
        <v>0</v>
      </c>
      <c r="S243" s="339">
        <v>0</v>
      </c>
      <c r="T243" s="339">
        <v>0</v>
      </c>
      <c r="U243" s="339">
        <v>0</v>
      </c>
      <c r="V243" s="339">
        <v>0</v>
      </c>
      <c r="W243" s="339">
        <v>0</v>
      </c>
      <c r="X243" s="339">
        <v>0</v>
      </c>
      <c r="Y243" s="339">
        <v>0</v>
      </c>
      <c r="Z243" s="339">
        <v>0</v>
      </c>
      <c r="AA243" s="339">
        <v>0</v>
      </c>
      <c r="AB243" s="339">
        <v>0</v>
      </c>
      <c r="AC243" s="339">
        <v>0</v>
      </c>
      <c r="AD243" s="339">
        <v>0</v>
      </c>
      <c r="AE243" s="339">
        <v>0</v>
      </c>
      <c r="AF243" s="339">
        <v>0</v>
      </c>
      <c r="AG243" s="339">
        <v>0</v>
      </c>
      <c r="AH243" s="339">
        <v>0</v>
      </c>
      <c r="AI243" s="339">
        <v>0</v>
      </c>
      <c r="AJ243" s="339">
        <v>0</v>
      </c>
      <c r="AK243" s="129">
        <v>0</v>
      </c>
      <c r="AL243" s="32"/>
      <c r="AM243" s="32"/>
    </row>
    <row r="244" spans="1:40" ht="18.75" hidden="1" customHeight="1">
      <c r="A244" s="9"/>
      <c r="B244" s="23">
        <v>0</v>
      </c>
      <c r="C244" s="148" t="s">
        <v>17</v>
      </c>
      <c r="D244" s="149"/>
      <c r="E244" s="80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9"/>
      <c r="AG244" s="339"/>
      <c r="AH244" s="339"/>
      <c r="AI244" s="339"/>
      <c r="AJ244" s="339"/>
      <c r="AK244" s="129">
        <v>0</v>
      </c>
      <c r="AL244" s="32"/>
      <c r="AM244" s="32"/>
    </row>
    <row r="245" spans="1:40" ht="18.75" hidden="1" customHeight="1">
      <c r="A245" s="9"/>
      <c r="B245" s="23">
        <v>0</v>
      </c>
      <c r="C245" s="150" t="s">
        <v>18</v>
      </c>
      <c r="D245" s="151">
        <v>0.5</v>
      </c>
      <c r="E245" s="81"/>
      <c r="F245" s="341">
        <v>0</v>
      </c>
      <c r="G245" s="341">
        <v>0</v>
      </c>
      <c r="H245" s="341">
        <v>0</v>
      </c>
      <c r="I245" s="341">
        <v>0</v>
      </c>
      <c r="J245" s="341">
        <v>0</v>
      </c>
      <c r="K245" s="341">
        <v>0</v>
      </c>
      <c r="L245" s="341">
        <v>0</v>
      </c>
      <c r="M245" s="341">
        <v>0</v>
      </c>
      <c r="N245" s="341">
        <v>0</v>
      </c>
      <c r="O245" s="341">
        <v>0</v>
      </c>
      <c r="P245" s="341">
        <v>0</v>
      </c>
      <c r="Q245" s="341">
        <v>0</v>
      </c>
      <c r="R245" s="341">
        <v>0</v>
      </c>
      <c r="S245" s="341">
        <v>0</v>
      </c>
      <c r="T245" s="341">
        <v>0</v>
      </c>
      <c r="U245" s="341">
        <v>0</v>
      </c>
      <c r="V245" s="341">
        <v>0</v>
      </c>
      <c r="W245" s="341">
        <v>0</v>
      </c>
      <c r="X245" s="341">
        <v>0</v>
      </c>
      <c r="Y245" s="341">
        <v>0</v>
      </c>
      <c r="Z245" s="341">
        <v>0</v>
      </c>
      <c r="AA245" s="341">
        <v>0</v>
      </c>
      <c r="AB245" s="341">
        <v>0</v>
      </c>
      <c r="AC245" s="341">
        <v>0</v>
      </c>
      <c r="AD245" s="341">
        <v>0</v>
      </c>
      <c r="AE245" s="341">
        <v>0</v>
      </c>
      <c r="AF245" s="341">
        <v>0</v>
      </c>
      <c r="AG245" s="341">
        <v>0</v>
      </c>
      <c r="AH245" s="341">
        <v>0</v>
      </c>
      <c r="AI245" s="341">
        <v>0</v>
      </c>
      <c r="AJ245" s="341">
        <v>0</v>
      </c>
      <c r="AK245" s="130">
        <v>0</v>
      </c>
      <c r="AL245" s="32"/>
      <c r="AM245" s="32"/>
    </row>
    <row r="246" spans="1:40" ht="18.75" hidden="1" customHeight="1">
      <c r="A246" s="9"/>
      <c r="B246" s="23">
        <v>0</v>
      </c>
      <c r="C246" s="135" t="s">
        <v>19</v>
      </c>
      <c r="D246" s="136">
        <v>0.95</v>
      </c>
      <c r="E246" s="90"/>
      <c r="F246" s="174">
        <v>0</v>
      </c>
      <c r="G246" s="174">
        <v>0</v>
      </c>
      <c r="H246" s="174">
        <v>0</v>
      </c>
      <c r="I246" s="174">
        <v>0</v>
      </c>
      <c r="J246" s="174">
        <v>0</v>
      </c>
      <c r="K246" s="174">
        <v>0</v>
      </c>
      <c r="L246" s="174">
        <v>0</v>
      </c>
      <c r="M246" s="174">
        <v>0</v>
      </c>
      <c r="N246" s="174">
        <v>0</v>
      </c>
      <c r="O246" s="174">
        <v>0</v>
      </c>
      <c r="P246" s="174">
        <v>0</v>
      </c>
      <c r="Q246" s="174">
        <v>0</v>
      </c>
      <c r="R246" s="174">
        <v>0</v>
      </c>
      <c r="S246" s="174">
        <v>0</v>
      </c>
      <c r="T246" s="174">
        <v>0</v>
      </c>
      <c r="U246" s="174">
        <v>0</v>
      </c>
      <c r="V246" s="174">
        <v>0</v>
      </c>
      <c r="W246" s="174">
        <v>0</v>
      </c>
      <c r="X246" s="174">
        <v>0</v>
      </c>
      <c r="Y246" s="174">
        <v>0</v>
      </c>
      <c r="Z246" s="174">
        <v>0</v>
      </c>
      <c r="AA246" s="174">
        <v>0</v>
      </c>
      <c r="AB246" s="174">
        <v>0</v>
      </c>
      <c r="AC246" s="174">
        <v>0</v>
      </c>
      <c r="AD246" s="174">
        <v>0</v>
      </c>
      <c r="AE246" s="174">
        <v>0</v>
      </c>
      <c r="AF246" s="174">
        <v>0</v>
      </c>
      <c r="AG246" s="174">
        <v>0</v>
      </c>
      <c r="AH246" s="174">
        <v>0</v>
      </c>
      <c r="AI246" s="174">
        <v>0</v>
      </c>
      <c r="AJ246" s="174">
        <v>0</v>
      </c>
      <c r="AK246" s="167">
        <v>0</v>
      </c>
      <c r="AL246" s="82" t="e">
        <v>#REF!</v>
      </c>
      <c r="AM246" s="82" t="e">
        <v>#REF!</v>
      </c>
      <c r="AN246" s="211"/>
    </row>
    <row r="247" spans="1:40" ht="18.75" hidden="1" customHeight="1">
      <c r="A247" s="9"/>
      <c r="B247" s="25" t="s">
        <v>136</v>
      </c>
      <c r="C247" s="109" t="s">
        <v>20</v>
      </c>
      <c r="D247" s="109"/>
      <c r="E247" s="77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04">
        <v>0</v>
      </c>
      <c r="AL247" s="112"/>
      <c r="AM247" s="112"/>
      <c r="AN247" s="207"/>
    </row>
    <row r="248" spans="1:40" ht="18.75" hidden="1" customHeight="1">
      <c r="A248" s="9"/>
      <c r="B248" s="25"/>
      <c r="C248" s="111" t="s">
        <v>66</v>
      </c>
      <c r="D248" s="111"/>
      <c r="E248" s="74"/>
      <c r="F248" s="189"/>
      <c r="G248" s="189"/>
      <c r="H248" s="189"/>
      <c r="I248" s="189"/>
      <c r="J248" s="189"/>
      <c r="K248" s="189"/>
      <c r="L248" s="189"/>
      <c r="M248" s="189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  <c r="AG248" s="189"/>
      <c r="AH248" s="189"/>
      <c r="AI248" s="189"/>
      <c r="AJ248" s="189"/>
      <c r="AK248" s="163">
        <v>0</v>
      </c>
      <c r="AL248" s="75"/>
      <c r="AM248" s="75"/>
      <c r="AN248" s="207"/>
    </row>
    <row r="249" spans="1:40" ht="18.75" hidden="1" customHeight="1">
      <c r="A249" s="9"/>
      <c r="B249" s="13" t="s">
        <v>129</v>
      </c>
      <c r="C249" s="152" t="s">
        <v>21</v>
      </c>
      <c r="D249" s="152"/>
      <c r="E249" s="67"/>
      <c r="F249" s="329">
        <v>0</v>
      </c>
      <c r="G249" s="329">
        <v>0</v>
      </c>
      <c r="H249" s="329">
        <v>0</v>
      </c>
      <c r="I249" s="329">
        <v>0</v>
      </c>
      <c r="J249" s="329">
        <v>0</v>
      </c>
      <c r="K249" s="329">
        <v>0</v>
      </c>
      <c r="L249" s="329">
        <v>0</v>
      </c>
      <c r="M249" s="329">
        <v>0</v>
      </c>
      <c r="N249" s="329">
        <v>0</v>
      </c>
      <c r="O249" s="329">
        <v>0</v>
      </c>
      <c r="P249" s="329">
        <v>0</v>
      </c>
      <c r="Q249" s="329">
        <v>0</v>
      </c>
      <c r="R249" s="329">
        <v>0</v>
      </c>
      <c r="S249" s="329">
        <v>0</v>
      </c>
      <c r="T249" s="329">
        <v>0</v>
      </c>
      <c r="U249" s="329">
        <v>0</v>
      </c>
      <c r="V249" s="329">
        <v>0</v>
      </c>
      <c r="W249" s="329">
        <v>0</v>
      </c>
      <c r="X249" s="329">
        <v>0</v>
      </c>
      <c r="Y249" s="329">
        <v>0</v>
      </c>
      <c r="Z249" s="329">
        <v>0</v>
      </c>
      <c r="AA249" s="329">
        <v>0</v>
      </c>
      <c r="AB249" s="329">
        <v>0</v>
      </c>
      <c r="AC249" s="329">
        <v>0</v>
      </c>
      <c r="AD249" s="329">
        <v>0</v>
      </c>
      <c r="AE249" s="329">
        <v>0</v>
      </c>
      <c r="AF249" s="329">
        <v>0</v>
      </c>
      <c r="AG249" s="329">
        <v>0</v>
      </c>
      <c r="AH249" s="329">
        <v>0</v>
      </c>
      <c r="AI249" s="329"/>
      <c r="AJ249" s="329"/>
      <c r="AK249" s="164">
        <v>0</v>
      </c>
      <c r="AL249" s="32"/>
      <c r="AM249" s="32"/>
    </row>
    <row r="250" spans="1:40" ht="18.75" hidden="1" customHeight="1">
      <c r="A250" s="9"/>
      <c r="B250" s="30" t="s">
        <v>130</v>
      </c>
      <c r="C250" s="153" t="s">
        <v>22</v>
      </c>
      <c r="D250" s="153"/>
      <c r="E250" s="68"/>
      <c r="F250" s="330">
        <v>0</v>
      </c>
      <c r="G250" s="330">
        <v>0</v>
      </c>
      <c r="H250" s="330">
        <v>0</v>
      </c>
      <c r="I250" s="330">
        <v>0</v>
      </c>
      <c r="J250" s="330">
        <v>0</v>
      </c>
      <c r="K250" s="330">
        <v>0</v>
      </c>
      <c r="L250" s="330">
        <v>0</v>
      </c>
      <c r="M250" s="330">
        <v>0</v>
      </c>
      <c r="N250" s="330">
        <v>0</v>
      </c>
      <c r="O250" s="330">
        <v>0</v>
      </c>
      <c r="P250" s="330">
        <v>0</v>
      </c>
      <c r="Q250" s="330">
        <v>0</v>
      </c>
      <c r="R250" s="330">
        <v>0</v>
      </c>
      <c r="S250" s="330">
        <v>0</v>
      </c>
      <c r="T250" s="330">
        <v>0</v>
      </c>
      <c r="U250" s="330">
        <v>0</v>
      </c>
      <c r="V250" s="330">
        <v>0</v>
      </c>
      <c r="W250" s="330">
        <v>0</v>
      </c>
      <c r="X250" s="330">
        <v>0</v>
      </c>
      <c r="Y250" s="330">
        <v>0</v>
      </c>
      <c r="Z250" s="330">
        <v>0</v>
      </c>
      <c r="AA250" s="330">
        <v>0</v>
      </c>
      <c r="AB250" s="330">
        <v>0</v>
      </c>
      <c r="AC250" s="330">
        <v>0</v>
      </c>
      <c r="AD250" s="330">
        <v>0</v>
      </c>
      <c r="AE250" s="330">
        <v>0</v>
      </c>
      <c r="AF250" s="330">
        <v>0</v>
      </c>
      <c r="AG250" s="330">
        <v>0</v>
      </c>
      <c r="AH250" s="330">
        <v>0</v>
      </c>
      <c r="AI250" s="330">
        <v>0</v>
      </c>
      <c r="AJ250" s="330">
        <v>0</v>
      </c>
      <c r="AK250" s="165"/>
      <c r="AL250" s="32"/>
      <c r="AM250" s="32"/>
    </row>
    <row r="251" spans="1:40" ht="18.75" hidden="1" customHeight="1">
      <c r="A251" s="9"/>
      <c r="B251" s="30" t="s">
        <v>131</v>
      </c>
      <c r="C251" s="532" t="s">
        <v>23</v>
      </c>
      <c r="D251" s="532"/>
      <c r="E251" s="215"/>
      <c r="F251" s="344">
        <v>0</v>
      </c>
      <c r="G251" s="344">
        <v>0</v>
      </c>
      <c r="H251" s="344">
        <v>0</v>
      </c>
      <c r="I251" s="344">
        <v>0</v>
      </c>
      <c r="J251" s="344">
        <v>0</v>
      </c>
      <c r="K251" s="344">
        <v>0</v>
      </c>
      <c r="L251" s="344">
        <v>0</v>
      </c>
      <c r="M251" s="344">
        <v>0</v>
      </c>
      <c r="N251" s="344">
        <v>0</v>
      </c>
      <c r="O251" s="344">
        <v>0</v>
      </c>
      <c r="P251" s="344">
        <v>0</v>
      </c>
      <c r="Q251" s="344">
        <v>0</v>
      </c>
      <c r="R251" s="344">
        <v>0</v>
      </c>
      <c r="S251" s="344">
        <v>0</v>
      </c>
      <c r="T251" s="344">
        <v>0</v>
      </c>
      <c r="U251" s="344">
        <v>0</v>
      </c>
      <c r="V251" s="344">
        <v>0</v>
      </c>
      <c r="W251" s="344">
        <v>0</v>
      </c>
      <c r="X251" s="344">
        <v>0</v>
      </c>
      <c r="Y251" s="344">
        <v>0</v>
      </c>
      <c r="Z251" s="344">
        <v>0</v>
      </c>
      <c r="AA251" s="344">
        <v>0</v>
      </c>
      <c r="AB251" s="344">
        <v>0</v>
      </c>
      <c r="AC251" s="344">
        <v>0</v>
      </c>
      <c r="AD251" s="344">
        <v>0</v>
      </c>
      <c r="AE251" s="344">
        <v>0</v>
      </c>
      <c r="AF251" s="344">
        <v>0</v>
      </c>
      <c r="AG251" s="344">
        <v>0</v>
      </c>
      <c r="AH251" s="344">
        <v>0</v>
      </c>
      <c r="AI251" s="344">
        <v>0</v>
      </c>
      <c r="AJ251" s="344">
        <v>0</v>
      </c>
      <c r="AK251" s="223">
        <v>0</v>
      </c>
      <c r="AL251" s="32"/>
      <c r="AM251" s="32"/>
      <c r="AN251" s="9">
        <v>0</v>
      </c>
    </row>
    <row r="252" spans="1:40" ht="18.75" customHeight="1">
      <c r="A252" s="9">
        <v>0</v>
      </c>
      <c r="B252" s="84" t="s">
        <v>145</v>
      </c>
      <c r="C252" s="101" t="s">
        <v>12</v>
      </c>
      <c r="D252" s="101"/>
      <c r="E252" s="89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66">
        <v>0</v>
      </c>
      <c r="AL252" s="198" t="e">
        <v>#REF!</v>
      </c>
      <c r="AM252" s="198" t="e">
        <v>#REF!</v>
      </c>
      <c r="AN252" s="251"/>
    </row>
    <row r="253" spans="1:40" ht="19.5" customHeight="1">
      <c r="A253" s="9">
        <v>0</v>
      </c>
      <c r="B253" s="13" t="s">
        <v>41</v>
      </c>
      <c r="C253" s="145" t="s">
        <v>125</v>
      </c>
      <c r="D253" s="154"/>
      <c r="E253" s="35"/>
      <c r="F253" s="69">
        <v>1288</v>
      </c>
      <c r="G253" s="69">
        <v>1354</v>
      </c>
      <c r="H253" s="69">
        <v>1420</v>
      </c>
      <c r="I253" s="69">
        <v>1420</v>
      </c>
      <c r="J253" s="69">
        <v>1420</v>
      </c>
      <c r="K253" s="69">
        <v>1455</v>
      </c>
      <c r="L253" s="69">
        <v>1490</v>
      </c>
      <c r="M253" s="69">
        <v>1525</v>
      </c>
      <c r="N253" s="69">
        <v>1560</v>
      </c>
      <c r="O253" s="69">
        <v>1595</v>
      </c>
      <c r="P253" s="69">
        <v>1595</v>
      </c>
      <c r="Q253" s="69">
        <v>1595</v>
      </c>
      <c r="R253" s="69">
        <v>1630</v>
      </c>
      <c r="S253" s="69">
        <v>1665</v>
      </c>
      <c r="T253" s="69">
        <v>1700</v>
      </c>
      <c r="U253" s="69">
        <v>1735</v>
      </c>
      <c r="V253" s="69">
        <v>1770</v>
      </c>
      <c r="W253" s="69">
        <v>1770</v>
      </c>
      <c r="X253" s="69">
        <v>1770</v>
      </c>
      <c r="Y253" s="69">
        <v>1805</v>
      </c>
      <c r="Z253" s="69">
        <v>1840</v>
      </c>
      <c r="AA253" s="69">
        <v>1800</v>
      </c>
      <c r="AB253" s="69">
        <v>1685</v>
      </c>
      <c r="AC253" s="69">
        <v>1570</v>
      </c>
      <c r="AD253" s="69">
        <v>1570</v>
      </c>
      <c r="AE253" s="69">
        <v>1570</v>
      </c>
      <c r="AF253" s="69">
        <v>1455</v>
      </c>
      <c r="AG253" s="69">
        <v>1340</v>
      </c>
      <c r="AH253" s="69">
        <v>1340</v>
      </c>
      <c r="AI253" s="69">
        <v>1340</v>
      </c>
      <c r="AJ253" s="69">
        <v>1340</v>
      </c>
      <c r="AK253" s="171">
        <v>1340</v>
      </c>
      <c r="AL253" s="32"/>
      <c r="AM253" s="32"/>
    </row>
    <row r="254" spans="1:40" ht="18.75" customHeight="1">
      <c r="A254" s="9">
        <v>0</v>
      </c>
      <c r="B254" s="23" t="s">
        <v>78</v>
      </c>
      <c r="C254" s="135" t="s">
        <v>14</v>
      </c>
      <c r="D254" s="135"/>
      <c r="E254" s="90"/>
      <c r="F254" s="174"/>
      <c r="G254" s="174"/>
      <c r="H254" s="174"/>
      <c r="I254" s="174"/>
      <c r="J254" s="174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4"/>
      <c r="AD254" s="174"/>
      <c r="AE254" s="174"/>
      <c r="AF254" s="174"/>
      <c r="AG254" s="174"/>
      <c r="AH254" s="174"/>
      <c r="AI254" s="174"/>
      <c r="AJ254" s="174"/>
      <c r="AK254" s="167">
        <v>0</v>
      </c>
      <c r="AL254" s="123"/>
      <c r="AM254" s="123"/>
      <c r="AN254" s="211"/>
    </row>
    <row r="255" spans="1:40" ht="18.75" customHeight="1">
      <c r="A255" s="9">
        <v>0</v>
      </c>
      <c r="B255" s="333"/>
      <c r="C255" s="146" t="s">
        <v>15</v>
      </c>
      <c r="D255" s="147">
        <v>0.05</v>
      </c>
      <c r="E255" s="80"/>
      <c r="F255" s="337">
        <v>0</v>
      </c>
      <c r="G255" s="337">
        <v>0</v>
      </c>
      <c r="H255" s="337">
        <v>0</v>
      </c>
      <c r="I255" s="337">
        <v>0</v>
      </c>
      <c r="J255" s="337">
        <v>0</v>
      </c>
      <c r="K255" s="337">
        <v>0</v>
      </c>
      <c r="L255" s="337">
        <v>0</v>
      </c>
      <c r="M255" s="337">
        <v>0</v>
      </c>
      <c r="N255" s="337">
        <v>0</v>
      </c>
      <c r="O255" s="337">
        <v>0</v>
      </c>
      <c r="P255" s="337">
        <v>0</v>
      </c>
      <c r="Q255" s="337">
        <v>0</v>
      </c>
      <c r="R255" s="337">
        <v>0</v>
      </c>
      <c r="S255" s="337">
        <v>0</v>
      </c>
      <c r="T255" s="337">
        <v>0</v>
      </c>
      <c r="U255" s="337">
        <v>0</v>
      </c>
      <c r="V255" s="337">
        <v>0</v>
      </c>
      <c r="W255" s="337">
        <v>0</v>
      </c>
      <c r="X255" s="337">
        <v>0</v>
      </c>
      <c r="Y255" s="337">
        <v>0</v>
      </c>
      <c r="Z255" s="337">
        <v>0</v>
      </c>
      <c r="AA255" s="337">
        <v>0</v>
      </c>
      <c r="AB255" s="337">
        <v>0</v>
      </c>
      <c r="AC255" s="337">
        <v>0</v>
      </c>
      <c r="AD255" s="337">
        <v>0</v>
      </c>
      <c r="AE255" s="337">
        <v>0</v>
      </c>
      <c r="AF255" s="337">
        <v>0</v>
      </c>
      <c r="AG255" s="337">
        <v>0</v>
      </c>
      <c r="AH255" s="337">
        <v>0</v>
      </c>
      <c r="AI255" s="337">
        <v>0</v>
      </c>
      <c r="AJ255" s="337">
        <v>0</v>
      </c>
      <c r="AK255" s="128">
        <v>0</v>
      </c>
      <c r="AL255" s="32"/>
      <c r="AM255" s="32"/>
    </row>
    <row r="256" spans="1:40" ht="18.75" customHeight="1">
      <c r="A256" s="9">
        <v>0</v>
      </c>
      <c r="B256" s="333"/>
      <c r="C256" s="148" t="s">
        <v>16</v>
      </c>
      <c r="D256" s="149"/>
      <c r="E256" s="66"/>
      <c r="F256" s="339">
        <v>0</v>
      </c>
      <c r="G256" s="339">
        <v>0</v>
      </c>
      <c r="H256" s="339">
        <v>0</v>
      </c>
      <c r="I256" s="339">
        <v>0</v>
      </c>
      <c r="J256" s="339">
        <v>0</v>
      </c>
      <c r="K256" s="339">
        <v>0</v>
      </c>
      <c r="L256" s="339">
        <v>0</v>
      </c>
      <c r="M256" s="339">
        <v>0</v>
      </c>
      <c r="N256" s="339">
        <v>0</v>
      </c>
      <c r="O256" s="339">
        <v>0</v>
      </c>
      <c r="P256" s="339">
        <v>0</v>
      </c>
      <c r="Q256" s="339">
        <v>0</v>
      </c>
      <c r="R256" s="339">
        <v>0</v>
      </c>
      <c r="S256" s="339">
        <v>0</v>
      </c>
      <c r="T256" s="339">
        <v>0</v>
      </c>
      <c r="U256" s="339">
        <v>0</v>
      </c>
      <c r="V256" s="339">
        <v>0</v>
      </c>
      <c r="W256" s="339">
        <v>0</v>
      </c>
      <c r="X256" s="339">
        <v>0</v>
      </c>
      <c r="Y256" s="339">
        <v>0</v>
      </c>
      <c r="Z256" s="339">
        <v>0</v>
      </c>
      <c r="AA256" s="339">
        <v>0</v>
      </c>
      <c r="AB256" s="339">
        <v>0</v>
      </c>
      <c r="AC256" s="339">
        <v>0</v>
      </c>
      <c r="AD256" s="339">
        <v>0</v>
      </c>
      <c r="AE256" s="339">
        <v>0</v>
      </c>
      <c r="AF256" s="339">
        <v>0</v>
      </c>
      <c r="AG256" s="339">
        <v>0</v>
      </c>
      <c r="AH256" s="339">
        <v>0</v>
      </c>
      <c r="AI256" s="339">
        <v>0</v>
      </c>
      <c r="AJ256" s="339">
        <v>0</v>
      </c>
      <c r="AK256" s="129">
        <v>0</v>
      </c>
      <c r="AL256" s="32"/>
      <c r="AM256" s="32"/>
    </row>
    <row r="257" spans="1:40" ht="18.75" customHeight="1">
      <c r="A257" s="9">
        <v>0</v>
      </c>
      <c r="B257" s="333"/>
      <c r="C257" s="148" t="s">
        <v>17</v>
      </c>
      <c r="D257" s="149"/>
      <c r="E257" s="80"/>
      <c r="F257" s="339"/>
      <c r="G257" s="339"/>
      <c r="H257" s="339"/>
      <c r="I257" s="339"/>
      <c r="J257" s="339"/>
      <c r="K257" s="339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  <c r="AA257" s="339"/>
      <c r="AB257" s="339"/>
      <c r="AC257" s="339"/>
      <c r="AD257" s="339"/>
      <c r="AE257" s="339"/>
      <c r="AF257" s="339"/>
      <c r="AG257" s="339"/>
      <c r="AH257" s="339"/>
      <c r="AI257" s="339"/>
      <c r="AJ257" s="339"/>
      <c r="AK257" s="129">
        <v>0</v>
      </c>
      <c r="AL257" s="32"/>
      <c r="AM257" s="32"/>
    </row>
    <row r="258" spans="1:40" ht="18.75" customHeight="1">
      <c r="A258" s="9">
        <v>0</v>
      </c>
      <c r="B258" s="23">
        <v>0</v>
      </c>
      <c r="C258" s="150" t="s">
        <v>18</v>
      </c>
      <c r="D258" s="151">
        <v>0.5</v>
      </c>
      <c r="E258" s="81"/>
      <c r="F258" s="341">
        <v>0</v>
      </c>
      <c r="G258" s="341">
        <v>0</v>
      </c>
      <c r="H258" s="341">
        <v>0</v>
      </c>
      <c r="I258" s="341">
        <v>0</v>
      </c>
      <c r="J258" s="341">
        <v>0</v>
      </c>
      <c r="K258" s="341">
        <v>0</v>
      </c>
      <c r="L258" s="341">
        <v>0</v>
      </c>
      <c r="M258" s="341">
        <v>0</v>
      </c>
      <c r="N258" s="341">
        <v>0</v>
      </c>
      <c r="O258" s="341">
        <v>0</v>
      </c>
      <c r="P258" s="341">
        <v>0</v>
      </c>
      <c r="Q258" s="341">
        <v>0</v>
      </c>
      <c r="R258" s="341">
        <v>0</v>
      </c>
      <c r="S258" s="341">
        <v>0</v>
      </c>
      <c r="T258" s="341">
        <v>0</v>
      </c>
      <c r="U258" s="341">
        <v>0</v>
      </c>
      <c r="V258" s="341">
        <v>0</v>
      </c>
      <c r="W258" s="341">
        <v>0</v>
      </c>
      <c r="X258" s="341">
        <v>0</v>
      </c>
      <c r="Y258" s="341">
        <v>0</v>
      </c>
      <c r="Z258" s="341">
        <v>0</v>
      </c>
      <c r="AA258" s="341">
        <v>0</v>
      </c>
      <c r="AB258" s="341">
        <v>0</v>
      </c>
      <c r="AC258" s="341">
        <v>0</v>
      </c>
      <c r="AD258" s="341">
        <v>0</v>
      </c>
      <c r="AE258" s="341">
        <v>0</v>
      </c>
      <c r="AF258" s="341">
        <v>0</v>
      </c>
      <c r="AG258" s="341">
        <v>0</v>
      </c>
      <c r="AH258" s="341">
        <v>0</v>
      </c>
      <c r="AI258" s="341">
        <v>0</v>
      </c>
      <c r="AJ258" s="341">
        <v>0</v>
      </c>
      <c r="AK258" s="130">
        <v>0</v>
      </c>
      <c r="AL258" s="32"/>
      <c r="AM258" s="32"/>
    </row>
    <row r="259" spans="1:40" ht="18.75" customHeight="1">
      <c r="A259" s="9">
        <v>0</v>
      </c>
      <c r="B259" s="26"/>
      <c r="C259" s="135" t="s">
        <v>19</v>
      </c>
      <c r="D259" s="136">
        <v>0.95</v>
      </c>
      <c r="E259" s="90"/>
      <c r="F259" s="174">
        <v>0</v>
      </c>
      <c r="G259" s="174">
        <v>0</v>
      </c>
      <c r="H259" s="174">
        <v>0</v>
      </c>
      <c r="I259" s="174">
        <v>0</v>
      </c>
      <c r="J259" s="174">
        <v>0</v>
      </c>
      <c r="K259" s="174">
        <v>0</v>
      </c>
      <c r="L259" s="174">
        <v>0</v>
      </c>
      <c r="M259" s="174">
        <v>0</v>
      </c>
      <c r="N259" s="174">
        <v>0</v>
      </c>
      <c r="O259" s="174">
        <v>0</v>
      </c>
      <c r="P259" s="174">
        <v>0</v>
      </c>
      <c r="Q259" s="174">
        <v>0</v>
      </c>
      <c r="R259" s="174">
        <v>0</v>
      </c>
      <c r="S259" s="174">
        <v>0</v>
      </c>
      <c r="T259" s="174">
        <v>0</v>
      </c>
      <c r="U259" s="174">
        <v>0</v>
      </c>
      <c r="V259" s="174">
        <v>0</v>
      </c>
      <c r="W259" s="174">
        <v>0</v>
      </c>
      <c r="X259" s="174">
        <v>0</v>
      </c>
      <c r="Y259" s="174">
        <v>0</v>
      </c>
      <c r="Z259" s="174">
        <v>0</v>
      </c>
      <c r="AA259" s="174">
        <v>0</v>
      </c>
      <c r="AB259" s="174">
        <v>0</v>
      </c>
      <c r="AC259" s="174">
        <v>0</v>
      </c>
      <c r="AD259" s="174">
        <v>0</v>
      </c>
      <c r="AE259" s="174">
        <v>0</v>
      </c>
      <c r="AF259" s="174">
        <v>0</v>
      </c>
      <c r="AG259" s="174">
        <v>0</v>
      </c>
      <c r="AH259" s="174">
        <v>0</v>
      </c>
      <c r="AI259" s="174">
        <v>0</v>
      </c>
      <c r="AJ259" s="174">
        <v>0</v>
      </c>
      <c r="AK259" s="167">
        <v>0</v>
      </c>
      <c r="AL259" s="82" t="e">
        <v>#REF!</v>
      </c>
      <c r="AM259" s="82" t="e">
        <v>#REF!</v>
      </c>
      <c r="AN259" s="211"/>
    </row>
    <row r="260" spans="1:40" ht="18.75" customHeight="1">
      <c r="A260" s="9">
        <v>0</v>
      </c>
      <c r="B260" s="25" t="s">
        <v>40</v>
      </c>
      <c r="C260" s="109" t="s">
        <v>48</v>
      </c>
      <c r="D260" s="109"/>
      <c r="E260" s="77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68">
        <v>0</v>
      </c>
      <c r="AL260" s="112"/>
      <c r="AM260" s="112"/>
      <c r="AN260" s="207"/>
    </row>
    <row r="261" spans="1:40" ht="18.75" customHeight="1">
      <c r="A261" s="9">
        <v>0</v>
      </c>
      <c r="B261" s="25"/>
      <c r="C261" s="111" t="s">
        <v>66</v>
      </c>
      <c r="D261" s="111"/>
      <c r="E261" s="74"/>
      <c r="F261" s="189"/>
      <c r="G261" s="189"/>
      <c r="H261" s="189"/>
      <c r="I261" s="189"/>
      <c r="J261" s="189"/>
      <c r="K261" s="189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63">
        <v>0</v>
      </c>
      <c r="AL261" s="75"/>
      <c r="AM261" s="75"/>
      <c r="AN261" s="207"/>
    </row>
    <row r="262" spans="1:40" ht="18.75" customHeight="1">
      <c r="A262" s="9">
        <v>0</v>
      </c>
      <c r="B262" s="13" t="s">
        <v>129</v>
      </c>
      <c r="C262" s="152" t="s">
        <v>21</v>
      </c>
      <c r="D262" s="152"/>
      <c r="E262" s="67">
        <v>0</v>
      </c>
      <c r="F262" s="329">
        <v>0</v>
      </c>
      <c r="G262" s="329">
        <v>0</v>
      </c>
      <c r="H262" s="329">
        <v>0</v>
      </c>
      <c r="I262" s="329"/>
      <c r="J262" s="329"/>
      <c r="K262" s="329">
        <v>0</v>
      </c>
      <c r="L262" s="329">
        <v>0</v>
      </c>
      <c r="M262" s="329">
        <v>0</v>
      </c>
      <c r="N262" s="329">
        <v>0</v>
      </c>
      <c r="O262" s="329">
        <v>0</v>
      </c>
      <c r="P262" s="329"/>
      <c r="Q262" s="329"/>
      <c r="R262" s="329">
        <v>0</v>
      </c>
      <c r="S262" s="329">
        <v>0</v>
      </c>
      <c r="T262" s="329">
        <v>0</v>
      </c>
      <c r="U262" s="329">
        <v>0</v>
      </c>
      <c r="V262" s="329">
        <v>0</v>
      </c>
      <c r="W262" s="329"/>
      <c r="X262" s="329"/>
      <c r="Y262" s="329">
        <v>0</v>
      </c>
      <c r="Z262" s="329">
        <v>0</v>
      </c>
      <c r="AA262" s="329">
        <v>0</v>
      </c>
      <c r="AB262" s="329">
        <v>0</v>
      </c>
      <c r="AC262" s="329">
        <v>0</v>
      </c>
      <c r="AD262" s="329"/>
      <c r="AE262" s="329"/>
      <c r="AF262" s="329">
        <v>0</v>
      </c>
      <c r="AG262" s="329">
        <v>0</v>
      </c>
      <c r="AH262" s="329">
        <v>0</v>
      </c>
      <c r="AI262" s="329"/>
      <c r="AJ262" s="329"/>
      <c r="AK262" s="164">
        <v>0</v>
      </c>
      <c r="AL262" s="32"/>
      <c r="AM262" s="32"/>
    </row>
    <row r="263" spans="1:40" ht="18.75" customHeight="1">
      <c r="A263" s="9">
        <v>0</v>
      </c>
      <c r="B263" s="30" t="s">
        <v>130</v>
      </c>
      <c r="C263" s="153" t="s">
        <v>22</v>
      </c>
      <c r="D263" s="153"/>
      <c r="E263" s="68"/>
      <c r="F263" s="330">
        <v>0</v>
      </c>
      <c r="G263" s="330">
        <v>0</v>
      </c>
      <c r="H263" s="330">
        <v>0</v>
      </c>
      <c r="I263" s="330">
        <v>0</v>
      </c>
      <c r="J263" s="330">
        <v>0</v>
      </c>
      <c r="K263" s="330">
        <v>0</v>
      </c>
      <c r="L263" s="330">
        <v>0</v>
      </c>
      <c r="M263" s="330">
        <v>0</v>
      </c>
      <c r="N263" s="330">
        <v>0</v>
      </c>
      <c r="O263" s="330">
        <v>0</v>
      </c>
      <c r="P263" s="330">
        <v>0</v>
      </c>
      <c r="Q263" s="330">
        <v>0</v>
      </c>
      <c r="R263" s="330">
        <v>0</v>
      </c>
      <c r="S263" s="330">
        <v>0</v>
      </c>
      <c r="T263" s="330">
        <v>0</v>
      </c>
      <c r="U263" s="330">
        <v>0</v>
      </c>
      <c r="V263" s="330">
        <v>0</v>
      </c>
      <c r="W263" s="330">
        <v>0</v>
      </c>
      <c r="X263" s="330">
        <v>0</v>
      </c>
      <c r="Y263" s="330">
        <v>0</v>
      </c>
      <c r="Z263" s="330">
        <v>0</v>
      </c>
      <c r="AA263" s="330">
        <v>0</v>
      </c>
      <c r="AB263" s="330">
        <v>0</v>
      </c>
      <c r="AC263" s="330">
        <v>0</v>
      </c>
      <c r="AD263" s="330">
        <v>0</v>
      </c>
      <c r="AE263" s="330">
        <v>0</v>
      </c>
      <c r="AF263" s="330">
        <v>0</v>
      </c>
      <c r="AG263" s="330">
        <v>0</v>
      </c>
      <c r="AH263" s="330">
        <v>0</v>
      </c>
      <c r="AI263" s="330">
        <v>0</v>
      </c>
      <c r="AJ263" s="330">
        <v>0</v>
      </c>
      <c r="AK263" s="165"/>
      <c r="AL263" s="32"/>
      <c r="AM263" s="32"/>
    </row>
    <row r="264" spans="1:40" ht="19.5" customHeight="1">
      <c r="A264" s="9">
        <v>0</v>
      </c>
      <c r="B264" s="85" t="s">
        <v>131</v>
      </c>
      <c r="C264" s="138" t="s">
        <v>23</v>
      </c>
      <c r="D264" s="138"/>
      <c r="E264" s="521"/>
      <c r="F264" s="343">
        <v>0</v>
      </c>
      <c r="G264" s="343">
        <v>0</v>
      </c>
      <c r="H264" s="343">
        <v>0</v>
      </c>
      <c r="I264" s="343">
        <v>0</v>
      </c>
      <c r="J264" s="343">
        <v>0</v>
      </c>
      <c r="K264" s="343">
        <v>0</v>
      </c>
      <c r="L264" s="343">
        <v>0</v>
      </c>
      <c r="M264" s="343">
        <v>0</v>
      </c>
      <c r="N264" s="343">
        <v>0</v>
      </c>
      <c r="O264" s="343">
        <v>0</v>
      </c>
      <c r="P264" s="343">
        <v>0</v>
      </c>
      <c r="Q264" s="343">
        <v>0</v>
      </c>
      <c r="R264" s="343">
        <v>0</v>
      </c>
      <c r="S264" s="343">
        <v>0</v>
      </c>
      <c r="T264" s="343">
        <v>0</v>
      </c>
      <c r="U264" s="343">
        <v>0</v>
      </c>
      <c r="V264" s="343">
        <v>0</v>
      </c>
      <c r="W264" s="343">
        <v>0</v>
      </c>
      <c r="X264" s="343">
        <v>0</v>
      </c>
      <c r="Y264" s="343">
        <v>0</v>
      </c>
      <c r="Z264" s="343">
        <v>0</v>
      </c>
      <c r="AA264" s="343">
        <v>0</v>
      </c>
      <c r="AB264" s="343">
        <v>0</v>
      </c>
      <c r="AC264" s="343">
        <v>0</v>
      </c>
      <c r="AD264" s="343">
        <v>0</v>
      </c>
      <c r="AE264" s="343">
        <v>0</v>
      </c>
      <c r="AF264" s="343">
        <v>0</v>
      </c>
      <c r="AG264" s="343">
        <v>0</v>
      </c>
      <c r="AH264" s="343">
        <v>0</v>
      </c>
      <c r="AI264" s="343">
        <v>0</v>
      </c>
      <c r="AJ264" s="343">
        <v>0</v>
      </c>
      <c r="AK264" s="224">
        <v>0</v>
      </c>
      <c r="AL264" s="33"/>
      <c r="AM264" s="33"/>
      <c r="AN264" s="9">
        <v>0</v>
      </c>
    </row>
    <row r="265" spans="1:40" ht="18.75" customHeight="1">
      <c r="A265" s="9">
        <v>1</v>
      </c>
      <c r="B265" s="346" t="s">
        <v>127</v>
      </c>
      <c r="C265" s="101" t="s">
        <v>12</v>
      </c>
      <c r="D265" s="101"/>
      <c r="E265" s="89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>
        <v>225</v>
      </c>
      <c r="V265" s="185">
        <v>375</v>
      </c>
      <c r="W265" s="185"/>
      <c r="X265" s="185"/>
      <c r="Y265" s="185">
        <v>375</v>
      </c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>
        <v>0</v>
      </c>
      <c r="AK265" s="166">
        <v>975</v>
      </c>
      <c r="AL265" s="198" t="e">
        <v>#REF!</v>
      </c>
      <c r="AM265" s="198" t="e">
        <v>#REF!</v>
      </c>
      <c r="AN265" s="251"/>
    </row>
    <row r="266" spans="1:40" ht="19.5" customHeight="1">
      <c r="A266" s="9">
        <v>1</v>
      </c>
      <c r="B266" s="347" t="s">
        <v>128</v>
      </c>
      <c r="C266" s="145" t="s">
        <v>125</v>
      </c>
      <c r="D266" s="154"/>
      <c r="E266" s="35"/>
      <c r="F266" s="345">
        <v>0</v>
      </c>
      <c r="G266" s="345">
        <v>0</v>
      </c>
      <c r="H266" s="345">
        <v>0</v>
      </c>
      <c r="I266" s="345">
        <v>0</v>
      </c>
      <c r="J266" s="345">
        <v>0</v>
      </c>
      <c r="K266" s="345">
        <v>0</v>
      </c>
      <c r="L266" s="345">
        <v>0</v>
      </c>
      <c r="M266" s="345">
        <v>0</v>
      </c>
      <c r="N266" s="345">
        <v>0</v>
      </c>
      <c r="O266" s="345">
        <v>0</v>
      </c>
      <c r="P266" s="345">
        <v>0</v>
      </c>
      <c r="Q266" s="345">
        <v>0</v>
      </c>
      <c r="R266" s="345">
        <v>0</v>
      </c>
      <c r="S266" s="345">
        <v>0</v>
      </c>
      <c r="T266" s="345">
        <v>0</v>
      </c>
      <c r="U266" s="345">
        <v>225</v>
      </c>
      <c r="V266" s="345">
        <v>600</v>
      </c>
      <c r="W266" s="345">
        <v>600</v>
      </c>
      <c r="X266" s="345">
        <v>600</v>
      </c>
      <c r="Y266" s="345">
        <v>975</v>
      </c>
      <c r="Z266" s="345">
        <v>975</v>
      </c>
      <c r="AA266" s="345">
        <v>975</v>
      </c>
      <c r="AB266" s="345">
        <v>975</v>
      </c>
      <c r="AC266" s="345">
        <v>975</v>
      </c>
      <c r="AD266" s="345">
        <v>975</v>
      </c>
      <c r="AE266" s="345">
        <v>975</v>
      </c>
      <c r="AF266" s="345">
        <v>975</v>
      </c>
      <c r="AG266" s="345">
        <v>975</v>
      </c>
      <c r="AH266" s="345">
        <v>975</v>
      </c>
      <c r="AI266" s="345">
        <v>975</v>
      </c>
      <c r="AJ266" s="345">
        <v>975</v>
      </c>
      <c r="AK266" s="171">
        <v>975</v>
      </c>
      <c r="AL266" s="32"/>
      <c r="AM266" s="32"/>
    </row>
    <row r="267" spans="1:40" ht="18.75" customHeight="1">
      <c r="A267" s="9">
        <v>1</v>
      </c>
      <c r="B267" s="332"/>
      <c r="C267" s="135" t="s">
        <v>14</v>
      </c>
      <c r="D267" s="135"/>
      <c r="E267" s="90"/>
      <c r="F267" s="174"/>
      <c r="G267" s="174"/>
      <c r="H267" s="174"/>
      <c r="I267" s="174"/>
      <c r="J267" s="174"/>
      <c r="K267" s="174"/>
      <c r="L267" s="174"/>
      <c r="M267" s="174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  <c r="AA267" s="174"/>
      <c r="AB267" s="174"/>
      <c r="AC267" s="174"/>
      <c r="AD267" s="174"/>
      <c r="AE267" s="174"/>
      <c r="AF267" s="174"/>
      <c r="AG267" s="174"/>
      <c r="AH267" s="174"/>
      <c r="AI267" s="174"/>
      <c r="AJ267" s="174"/>
      <c r="AK267" s="167">
        <v>0</v>
      </c>
      <c r="AL267" s="123"/>
      <c r="AM267" s="123"/>
      <c r="AN267" s="211"/>
    </row>
    <row r="268" spans="1:40" ht="18.75" customHeight="1">
      <c r="A268" s="9">
        <v>1</v>
      </c>
      <c r="B268" s="332"/>
      <c r="C268" s="146" t="s">
        <v>15</v>
      </c>
      <c r="D268" s="147">
        <v>0.08</v>
      </c>
      <c r="E268" s="80"/>
      <c r="F268" s="337">
        <v>0</v>
      </c>
      <c r="G268" s="337">
        <v>0</v>
      </c>
      <c r="H268" s="337">
        <v>0</v>
      </c>
      <c r="I268" s="337">
        <v>0</v>
      </c>
      <c r="J268" s="337">
        <v>0</v>
      </c>
      <c r="K268" s="337">
        <v>0</v>
      </c>
      <c r="L268" s="337">
        <v>0</v>
      </c>
      <c r="M268" s="337">
        <v>0</v>
      </c>
      <c r="N268" s="337">
        <v>0</v>
      </c>
      <c r="O268" s="337">
        <v>0</v>
      </c>
      <c r="P268" s="337">
        <v>0</v>
      </c>
      <c r="Q268" s="337">
        <v>0</v>
      </c>
      <c r="R268" s="337">
        <v>0</v>
      </c>
      <c r="S268" s="337">
        <v>0</v>
      </c>
      <c r="T268" s="337">
        <v>0</v>
      </c>
      <c r="U268" s="337">
        <v>0</v>
      </c>
      <c r="V268" s="337">
        <v>0</v>
      </c>
      <c r="W268" s="337">
        <v>0</v>
      </c>
      <c r="X268" s="337">
        <v>0</v>
      </c>
      <c r="Y268" s="337">
        <v>0</v>
      </c>
      <c r="Z268" s="337">
        <v>0</v>
      </c>
      <c r="AA268" s="337">
        <v>0</v>
      </c>
      <c r="AB268" s="337">
        <v>0</v>
      </c>
      <c r="AC268" s="337">
        <v>0</v>
      </c>
      <c r="AD268" s="337">
        <v>0</v>
      </c>
      <c r="AE268" s="337">
        <v>0</v>
      </c>
      <c r="AF268" s="337">
        <v>0</v>
      </c>
      <c r="AG268" s="337">
        <v>0</v>
      </c>
      <c r="AH268" s="337">
        <v>0</v>
      </c>
      <c r="AI268" s="337">
        <v>0</v>
      </c>
      <c r="AJ268" s="337">
        <v>0</v>
      </c>
      <c r="AK268" s="128">
        <v>0</v>
      </c>
      <c r="AL268" s="32"/>
      <c r="AM268" s="32"/>
    </row>
    <row r="269" spans="1:40" ht="18.75" customHeight="1">
      <c r="A269" s="9">
        <v>1</v>
      </c>
      <c r="B269" s="332"/>
      <c r="C269" s="148" t="s">
        <v>16</v>
      </c>
      <c r="D269" s="149"/>
      <c r="E269" s="66"/>
      <c r="F269" s="339">
        <v>0</v>
      </c>
      <c r="G269" s="339">
        <v>0</v>
      </c>
      <c r="H269" s="339">
        <v>0</v>
      </c>
      <c r="I269" s="339">
        <v>0</v>
      </c>
      <c r="J269" s="339">
        <v>0</v>
      </c>
      <c r="K269" s="339">
        <v>0</v>
      </c>
      <c r="L269" s="339">
        <v>0</v>
      </c>
      <c r="M269" s="339">
        <v>0</v>
      </c>
      <c r="N269" s="339">
        <v>0</v>
      </c>
      <c r="O269" s="339">
        <v>0</v>
      </c>
      <c r="P269" s="339">
        <v>0</v>
      </c>
      <c r="Q269" s="339">
        <v>0</v>
      </c>
      <c r="R269" s="339">
        <v>0</v>
      </c>
      <c r="S269" s="339">
        <v>0</v>
      </c>
      <c r="T269" s="339">
        <v>0</v>
      </c>
      <c r="U269" s="339">
        <v>0</v>
      </c>
      <c r="V269" s="339">
        <v>0</v>
      </c>
      <c r="W269" s="339">
        <v>0</v>
      </c>
      <c r="X269" s="339">
        <v>0</v>
      </c>
      <c r="Y269" s="339">
        <v>0</v>
      </c>
      <c r="Z269" s="339">
        <v>0</v>
      </c>
      <c r="AA269" s="339">
        <v>0</v>
      </c>
      <c r="AB269" s="339">
        <v>0</v>
      </c>
      <c r="AC269" s="339">
        <v>0</v>
      </c>
      <c r="AD269" s="339">
        <v>0</v>
      </c>
      <c r="AE269" s="339">
        <v>0</v>
      </c>
      <c r="AF269" s="339">
        <v>0</v>
      </c>
      <c r="AG269" s="339">
        <v>0</v>
      </c>
      <c r="AH269" s="339">
        <v>0</v>
      </c>
      <c r="AI269" s="339">
        <v>0</v>
      </c>
      <c r="AJ269" s="339">
        <v>0</v>
      </c>
      <c r="AK269" s="129">
        <v>0</v>
      </c>
      <c r="AL269" s="32"/>
      <c r="AM269" s="32"/>
    </row>
    <row r="270" spans="1:40" ht="18.75" customHeight="1">
      <c r="A270" s="9">
        <v>1</v>
      </c>
      <c r="B270" s="332"/>
      <c r="C270" s="148" t="s">
        <v>17</v>
      </c>
      <c r="D270" s="149"/>
      <c r="E270" s="80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9"/>
      <c r="AG270" s="339"/>
      <c r="AH270" s="339"/>
      <c r="AI270" s="339"/>
      <c r="AJ270" s="339"/>
      <c r="AK270" s="129">
        <v>0</v>
      </c>
      <c r="AL270" s="32"/>
      <c r="AM270" s="32"/>
    </row>
    <row r="271" spans="1:40" ht="18.75" customHeight="1">
      <c r="A271" s="9">
        <v>1</v>
      </c>
      <c r="B271" s="332"/>
      <c r="C271" s="150" t="s">
        <v>18</v>
      </c>
      <c r="D271" s="151">
        <v>0.5</v>
      </c>
      <c r="E271" s="81"/>
      <c r="F271" s="341">
        <v>0</v>
      </c>
      <c r="G271" s="341">
        <v>0</v>
      </c>
      <c r="H271" s="341">
        <v>0</v>
      </c>
      <c r="I271" s="341">
        <v>0</v>
      </c>
      <c r="J271" s="341">
        <v>0</v>
      </c>
      <c r="K271" s="341">
        <v>0</v>
      </c>
      <c r="L271" s="341">
        <v>0</v>
      </c>
      <c r="M271" s="341">
        <v>0</v>
      </c>
      <c r="N271" s="341">
        <v>0</v>
      </c>
      <c r="O271" s="341">
        <v>0</v>
      </c>
      <c r="P271" s="341">
        <v>0</v>
      </c>
      <c r="Q271" s="341">
        <v>0</v>
      </c>
      <c r="R271" s="341">
        <v>0</v>
      </c>
      <c r="S271" s="341">
        <v>0</v>
      </c>
      <c r="T271" s="341">
        <v>0</v>
      </c>
      <c r="U271" s="341">
        <v>0</v>
      </c>
      <c r="V271" s="341">
        <v>0</v>
      </c>
      <c r="W271" s="341">
        <v>0</v>
      </c>
      <c r="X271" s="341">
        <v>0</v>
      </c>
      <c r="Y271" s="341">
        <v>0</v>
      </c>
      <c r="Z271" s="341">
        <v>0</v>
      </c>
      <c r="AA271" s="341">
        <v>0</v>
      </c>
      <c r="AB271" s="341">
        <v>0</v>
      </c>
      <c r="AC271" s="341">
        <v>0</v>
      </c>
      <c r="AD271" s="341">
        <v>0</v>
      </c>
      <c r="AE271" s="341">
        <v>0</v>
      </c>
      <c r="AF271" s="341">
        <v>0</v>
      </c>
      <c r="AG271" s="341">
        <v>0</v>
      </c>
      <c r="AH271" s="341">
        <v>0</v>
      </c>
      <c r="AI271" s="341">
        <v>0</v>
      </c>
      <c r="AJ271" s="341">
        <v>0</v>
      </c>
      <c r="AK271" s="130">
        <v>0</v>
      </c>
      <c r="AL271" s="32"/>
      <c r="AM271" s="32"/>
    </row>
    <row r="272" spans="1:40" ht="18.75" customHeight="1">
      <c r="A272" s="9">
        <v>1</v>
      </c>
      <c r="B272" s="331"/>
      <c r="C272" s="135" t="s">
        <v>19</v>
      </c>
      <c r="D272" s="136">
        <v>0.92</v>
      </c>
      <c r="E272" s="90"/>
      <c r="F272" s="174">
        <v>0</v>
      </c>
      <c r="G272" s="174">
        <v>0</v>
      </c>
      <c r="H272" s="174">
        <v>0</v>
      </c>
      <c r="I272" s="174">
        <v>0</v>
      </c>
      <c r="J272" s="174">
        <v>0</v>
      </c>
      <c r="K272" s="174">
        <v>0</v>
      </c>
      <c r="L272" s="174">
        <v>0</v>
      </c>
      <c r="M272" s="174">
        <v>0</v>
      </c>
      <c r="N272" s="174">
        <v>0</v>
      </c>
      <c r="O272" s="174">
        <v>0</v>
      </c>
      <c r="P272" s="174">
        <v>0</v>
      </c>
      <c r="Q272" s="174">
        <v>0</v>
      </c>
      <c r="R272" s="174">
        <v>0</v>
      </c>
      <c r="S272" s="174">
        <v>0</v>
      </c>
      <c r="T272" s="174">
        <v>0</v>
      </c>
      <c r="U272" s="174">
        <v>0</v>
      </c>
      <c r="V272" s="174">
        <v>0</v>
      </c>
      <c r="W272" s="174">
        <v>0</v>
      </c>
      <c r="X272" s="174">
        <v>0</v>
      </c>
      <c r="Y272" s="174">
        <v>0</v>
      </c>
      <c r="Z272" s="174">
        <v>0</v>
      </c>
      <c r="AA272" s="174">
        <v>0</v>
      </c>
      <c r="AB272" s="174">
        <v>0</v>
      </c>
      <c r="AC272" s="174">
        <v>0</v>
      </c>
      <c r="AD272" s="174">
        <v>0</v>
      </c>
      <c r="AE272" s="174">
        <v>0</v>
      </c>
      <c r="AF272" s="174">
        <v>0</v>
      </c>
      <c r="AG272" s="174">
        <v>0</v>
      </c>
      <c r="AH272" s="174">
        <v>0</v>
      </c>
      <c r="AI272" s="174">
        <v>0</v>
      </c>
      <c r="AJ272" s="174">
        <v>0</v>
      </c>
      <c r="AK272" s="167">
        <v>0</v>
      </c>
      <c r="AL272" s="82" t="e">
        <v>#REF!</v>
      </c>
      <c r="AM272" s="82" t="e">
        <v>#REF!</v>
      </c>
      <c r="AN272" s="211"/>
    </row>
    <row r="273" spans="1:40" ht="18.75" customHeight="1">
      <c r="A273" s="9">
        <v>1</v>
      </c>
      <c r="B273" s="348" t="s">
        <v>127</v>
      </c>
      <c r="C273" s="109" t="s">
        <v>48</v>
      </c>
      <c r="D273" s="109"/>
      <c r="E273" s="77"/>
      <c r="F273" s="178"/>
      <c r="G273" s="178">
        <v>0</v>
      </c>
      <c r="H273" s="178">
        <v>0</v>
      </c>
      <c r="I273" s="178">
        <v>0</v>
      </c>
      <c r="J273" s="178">
        <v>0</v>
      </c>
      <c r="K273" s="178">
        <v>0</v>
      </c>
      <c r="L273" s="178">
        <v>0</v>
      </c>
      <c r="M273" s="178">
        <v>0</v>
      </c>
      <c r="N273" s="178">
        <v>0</v>
      </c>
      <c r="O273" s="178">
        <v>0</v>
      </c>
      <c r="P273" s="178">
        <v>0</v>
      </c>
      <c r="Q273" s="178">
        <v>0</v>
      </c>
      <c r="R273" s="178">
        <v>0</v>
      </c>
      <c r="S273" s="178">
        <v>0</v>
      </c>
      <c r="T273" s="178">
        <v>0</v>
      </c>
      <c r="U273" s="178">
        <v>0</v>
      </c>
      <c r="V273" s="178">
        <v>0</v>
      </c>
      <c r="W273" s="178">
        <v>0</v>
      </c>
      <c r="X273" s="178">
        <v>0</v>
      </c>
      <c r="Y273" s="178">
        <v>0</v>
      </c>
      <c r="Z273" s="178">
        <v>0</v>
      </c>
      <c r="AA273" s="178">
        <v>0</v>
      </c>
      <c r="AB273" s="178">
        <v>0</v>
      </c>
      <c r="AC273" s="178">
        <v>180</v>
      </c>
      <c r="AD273" s="178">
        <v>0</v>
      </c>
      <c r="AE273" s="178">
        <v>0</v>
      </c>
      <c r="AF273" s="178">
        <v>180</v>
      </c>
      <c r="AG273" s="178">
        <v>180</v>
      </c>
      <c r="AH273" s="178"/>
      <c r="AI273" s="178"/>
      <c r="AJ273" s="178"/>
      <c r="AK273" s="168">
        <v>540</v>
      </c>
      <c r="AL273" s="112"/>
      <c r="AM273" s="112"/>
      <c r="AN273" s="207"/>
    </row>
    <row r="274" spans="1:40" ht="18.75" customHeight="1">
      <c r="A274" s="9">
        <v>1</v>
      </c>
      <c r="B274" s="348"/>
      <c r="C274" s="111" t="s">
        <v>66</v>
      </c>
      <c r="D274" s="111"/>
      <c r="E274" s="74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63">
        <v>0</v>
      </c>
      <c r="AL274" s="75"/>
      <c r="AM274" s="75"/>
      <c r="AN274" s="207"/>
    </row>
    <row r="275" spans="1:40" ht="18.75" customHeight="1">
      <c r="A275" s="9">
        <v>1</v>
      </c>
      <c r="B275" s="347" t="s">
        <v>129</v>
      </c>
      <c r="C275" s="152" t="s">
        <v>21</v>
      </c>
      <c r="D275" s="152"/>
      <c r="E275" s="67">
        <v>0</v>
      </c>
      <c r="F275" s="329">
        <v>0</v>
      </c>
      <c r="G275" s="329">
        <v>0</v>
      </c>
      <c r="H275" s="329">
        <v>0</v>
      </c>
      <c r="I275" s="329"/>
      <c r="J275" s="329"/>
      <c r="K275" s="329">
        <v>0</v>
      </c>
      <c r="L275" s="329">
        <v>0</v>
      </c>
      <c r="M275" s="329">
        <v>0</v>
      </c>
      <c r="N275" s="329">
        <v>0</v>
      </c>
      <c r="O275" s="329">
        <v>0</v>
      </c>
      <c r="P275" s="329"/>
      <c r="Q275" s="329"/>
      <c r="R275" s="329">
        <v>0</v>
      </c>
      <c r="S275" s="329">
        <v>0</v>
      </c>
      <c r="T275" s="329">
        <v>0</v>
      </c>
      <c r="U275" s="329">
        <v>0</v>
      </c>
      <c r="V275" s="329">
        <v>0</v>
      </c>
      <c r="W275" s="329"/>
      <c r="X275" s="329"/>
      <c r="Y275" s="329">
        <v>0</v>
      </c>
      <c r="Z275" s="329">
        <v>0</v>
      </c>
      <c r="AA275" s="329">
        <v>180</v>
      </c>
      <c r="AB275" s="329">
        <v>180</v>
      </c>
      <c r="AC275" s="329">
        <v>180</v>
      </c>
      <c r="AD275" s="329"/>
      <c r="AE275" s="329"/>
      <c r="AF275" s="329">
        <v>0</v>
      </c>
      <c r="AG275" s="329">
        <v>0</v>
      </c>
      <c r="AH275" s="329">
        <v>0</v>
      </c>
      <c r="AI275" s="329"/>
      <c r="AJ275" s="329"/>
      <c r="AK275" s="164">
        <v>540</v>
      </c>
      <c r="AL275" s="32"/>
      <c r="AM275" s="32"/>
    </row>
    <row r="276" spans="1:40" ht="18.75" customHeight="1">
      <c r="A276" s="9">
        <v>0</v>
      </c>
      <c r="B276" s="349" t="s">
        <v>130</v>
      </c>
      <c r="C276" s="153" t="s">
        <v>22</v>
      </c>
      <c r="D276" s="153"/>
      <c r="E276" s="68"/>
      <c r="F276" s="330">
        <v>0</v>
      </c>
      <c r="G276" s="330">
        <v>0</v>
      </c>
      <c r="H276" s="330">
        <v>0</v>
      </c>
      <c r="I276" s="330">
        <v>0</v>
      </c>
      <c r="J276" s="330">
        <v>0</v>
      </c>
      <c r="K276" s="330">
        <v>0</v>
      </c>
      <c r="L276" s="330">
        <v>0</v>
      </c>
      <c r="M276" s="330">
        <v>0</v>
      </c>
      <c r="N276" s="330">
        <v>0</v>
      </c>
      <c r="O276" s="330">
        <v>0</v>
      </c>
      <c r="P276" s="330">
        <v>0</v>
      </c>
      <c r="Q276" s="330">
        <v>0</v>
      </c>
      <c r="R276" s="330">
        <v>0</v>
      </c>
      <c r="S276" s="330">
        <v>0</v>
      </c>
      <c r="T276" s="330">
        <v>0</v>
      </c>
      <c r="U276" s="330">
        <v>0</v>
      </c>
      <c r="V276" s="330">
        <v>0</v>
      </c>
      <c r="W276" s="330">
        <v>0</v>
      </c>
      <c r="X276" s="330">
        <v>0</v>
      </c>
      <c r="Y276" s="330">
        <v>0</v>
      </c>
      <c r="Z276" s="330">
        <v>0</v>
      </c>
      <c r="AA276" s="330">
        <v>-180</v>
      </c>
      <c r="AB276" s="330">
        <v>-360</v>
      </c>
      <c r="AC276" s="330">
        <v>-540</v>
      </c>
      <c r="AD276" s="330">
        <v>-540</v>
      </c>
      <c r="AE276" s="330">
        <v>-540</v>
      </c>
      <c r="AF276" s="330">
        <v>-540</v>
      </c>
      <c r="AG276" s="330">
        <v>-540</v>
      </c>
      <c r="AH276" s="330">
        <v>-540</v>
      </c>
      <c r="AI276" s="330">
        <v>-540</v>
      </c>
      <c r="AJ276" s="330">
        <v>-540</v>
      </c>
      <c r="AK276" s="165"/>
      <c r="AL276" s="32"/>
      <c r="AM276" s="32"/>
    </row>
    <row r="277" spans="1:40">
      <c r="A277" s="9">
        <v>1</v>
      </c>
      <c r="B277" s="350" t="s">
        <v>131</v>
      </c>
      <c r="C277" s="138" t="s">
        <v>23</v>
      </c>
      <c r="D277" s="138"/>
      <c r="E277" s="521">
        <v>644</v>
      </c>
      <c r="F277" s="343">
        <v>644</v>
      </c>
      <c r="G277" s="343">
        <v>644</v>
      </c>
      <c r="H277" s="343">
        <v>644</v>
      </c>
      <c r="I277" s="343">
        <v>644</v>
      </c>
      <c r="J277" s="343">
        <v>644</v>
      </c>
      <c r="K277" s="343">
        <v>644</v>
      </c>
      <c r="L277" s="343">
        <v>644</v>
      </c>
      <c r="M277" s="343">
        <v>644</v>
      </c>
      <c r="N277" s="343">
        <v>644</v>
      </c>
      <c r="O277" s="343">
        <v>644</v>
      </c>
      <c r="P277" s="343">
        <v>644</v>
      </c>
      <c r="Q277" s="343">
        <v>644</v>
      </c>
      <c r="R277" s="343">
        <v>644</v>
      </c>
      <c r="S277" s="343">
        <v>644</v>
      </c>
      <c r="T277" s="343">
        <v>644</v>
      </c>
      <c r="U277" s="343">
        <v>644</v>
      </c>
      <c r="V277" s="343">
        <v>644</v>
      </c>
      <c r="W277" s="343">
        <v>644</v>
      </c>
      <c r="X277" s="343">
        <v>644</v>
      </c>
      <c r="Y277" s="343">
        <v>644</v>
      </c>
      <c r="Z277" s="343">
        <v>644</v>
      </c>
      <c r="AA277" s="343">
        <v>644</v>
      </c>
      <c r="AB277" s="343">
        <v>644</v>
      </c>
      <c r="AC277" s="343">
        <v>464</v>
      </c>
      <c r="AD277" s="343">
        <v>464</v>
      </c>
      <c r="AE277" s="343">
        <v>464</v>
      </c>
      <c r="AF277" s="343">
        <v>284</v>
      </c>
      <c r="AG277" s="343">
        <v>104</v>
      </c>
      <c r="AH277" s="343">
        <v>104</v>
      </c>
      <c r="AI277" s="343">
        <v>104</v>
      </c>
      <c r="AJ277" s="343">
        <v>104</v>
      </c>
      <c r="AK277" s="224">
        <v>104</v>
      </c>
      <c r="AL277" s="33"/>
      <c r="AM277" s="33"/>
      <c r="AN277" s="9">
        <v>104</v>
      </c>
    </row>
    <row r="278" spans="1:40" hidden="1">
      <c r="A278" s="9"/>
      <c r="B278" s="159" t="s">
        <v>127</v>
      </c>
      <c r="C278" s="101" t="s">
        <v>12</v>
      </c>
      <c r="D278" s="101"/>
      <c r="E278" s="88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66">
        <v>0</v>
      </c>
      <c r="AL278" s="198" t="e">
        <v>#REF!</v>
      </c>
      <c r="AM278" s="198" t="e">
        <v>#REF!</v>
      </c>
      <c r="AN278" s="251"/>
    </row>
    <row r="279" spans="1:40" hidden="1">
      <c r="A279" s="9"/>
      <c r="B279" s="158" t="s">
        <v>128</v>
      </c>
      <c r="C279" s="145" t="s">
        <v>125</v>
      </c>
      <c r="D279" s="154"/>
      <c r="E279" s="35"/>
      <c r="F279" s="69">
        <v>0</v>
      </c>
      <c r="G279" s="69">
        <v>0</v>
      </c>
      <c r="H279" s="69">
        <v>0</v>
      </c>
      <c r="I279" s="69">
        <v>0</v>
      </c>
      <c r="J279" s="69">
        <v>0</v>
      </c>
      <c r="K279" s="69">
        <v>0</v>
      </c>
      <c r="L279" s="69">
        <v>0</v>
      </c>
      <c r="M279" s="69">
        <v>0</v>
      </c>
      <c r="N279" s="69">
        <v>0</v>
      </c>
      <c r="O279" s="69">
        <v>0</v>
      </c>
      <c r="P279" s="69">
        <v>0</v>
      </c>
      <c r="Q279" s="69">
        <v>0</v>
      </c>
      <c r="R279" s="69">
        <v>0</v>
      </c>
      <c r="S279" s="69">
        <v>0</v>
      </c>
      <c r="T279" s="69">
        <v>0</v>
      </c>
      <c r="U279" s="69">
        <v>0</v>
      </c>
      <c r="V279" s="69">
        <v>0</v>
      </c>
      <c r="W279" s="69">
        <v>0</v>
      </c>
      <c r="X279" s="69">
        <v>0</v>
      </c>
      <c r="Y279" s="69">
        <v>0</v>
      </c>
      <c r="Z279" s="69">
        <v>0</v>
      </c>
      <c r="AA279" s="69">
        <v>0</v>
      </c>
      <c r="AB279" s="69">
        <v>0</v>
      </c>
      <c r="AC279" s="69">
        <v>0</v>
      </c>
      <c r="AD279" s="69">
        <v>0</v>
      </c>
      <c r="AE279" s="69">
        <v>0</v>
      </c>
      <c r="AF279" s="69">
        <v>0</v>
      </c>
      <c r="AG279" s="69">
        <v>0</v>
      </c>
      <c r="AH279" s="69">
        <v>0</v>
      </c>
      <c r="AI279" s="69">
        <v>0</v>
      </c>
      <c r="AJ279" s="69">
        <v>0</v>
      </c>
      <c r="AK279" s="171">
        <v>0</v>
      </c>
      <c r="AL279" s="32"/>
      <c r="AM279" s="32"/>
    </row>
    <row r="280" spans="1:40" hidden="1">
      <c r="A280" s="9"/>
      <c r="B280" s="26"/>
      <c r="C280" s="135" t="s">
        <v>14</v>
      </c>
      <c r="D280" s="135"/>
      <c r="E280" s="90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67">
        <v>0</v>
      </c>
      <c r="AL280" s="123"/>
      <c r="AM280" s="123"/>
      <c r="AN280" s="211"/>
    </row>
    <row r="281" spans="1:40" hidden="1">
      <c r="A281" s="9"/>
      <c r="B281" s="23"/>
      <c r="C281" s="146" t="s">
        <v>15</v>
      </c>
      <c r="D281" s="147">
        <v>0.08</v>
      </c>
      <c r="E281" s="80"/>
      <c r="F281" s="337">
        <v>0</v>
      </c>
      <c r="G281" s="337">
        <v>0</v>
      </c>
      <c r="H281" s="337">
        <v>0</v>
      </c>
      <c r="I281" s="337">
        <v>0</v>
      </c>
      <c r="J281" s="337">
        <v>0</v>
      </c>
      <c r="K281" s="337">
        <v>0</v>
      </c>
      <c r="L281" s="337">
        <v>0</v>
      </c>
      <c r="M281" s="337">
        <v>0</v>
      </c>
      <c r="N281" s="337">
        <v>0</v>
      </c>
      <c r="O281" s="337">
        <v>0</v>
      </c>
      <c r="P281" s="337">
        <v>0</v>
      </c>
      <c r="Q281" s="337">
        <v>0</v>
      </c>
      <c r="R281" s="337">
        <v>0</v>
      </c>
      <c r="S281" s="337">
        <v>0</v>
      </c>
      <c r="T281" s="337">
        <v>0</v>
      </c>
      <c r="U281" s="337">
        <v>0</v>
      </c>
      <c r="V281" s="337">
        <v>0</v>
      </c>
      <c r="W281" s="337">
        <v>0</v>
      </c>
      <c r="X281" s="337">
        <v>0</v>
      </c>
      <c r="Y281" s="337">
        <v>0</v>
      </c>
      <c r="Z281" s="337">
        <v>0</v>
      </c>
      <c r="AA281" s="337">
        <v>0</v>
      </c>
      <c r="AB281" s="337">
        <v>0</v>
      </c>
      <c r="AC281" s="337">
        <v>0</v>
      </c>
      <c r="AD281" s="337">
        <v>0</v>
      </c>
      <c r="AE281" s="337">
        <v>0</v>
      </c>
      <c r="AF281" s="337">
        <v>0</v>
      </c>
      <c r="AG281" s="337">
        <v>0</v>
      </c>
      <c r="AH281" s="337">
        <v>0</v>
      </c>
      <c r="AI281" s="337">
        <v>0</v>
      </c>
      <c r="AJ281" s="337">
        <v>0</v>
      </c>
      <c r="AK281" s="128">
        <v>0</v>
      </c>
      <c r="AL281" s="32"/>
      <c r="AM281" s="32"/>
    </row>
    <row r="282" spans="1:40" hidden="1">
      <c r="A282" s="9"/>
      <c r="B282" s="23"/>
      <c r="C282" s="148" t="s">
        <v>16</v>
      </c>
      <c r="D282" s="149"/>
      <c r="E282" s="66"/>
      <c r="F282" s="339">
        <v>0</v>
      </c>
      <c r="G282" s="339">
        <v>0</v>
      </c>
      <c r="H282" s="339">
        <v>0</v>
      </c>
      <c r="I282" s="339">
        <v>0</v>
      </c>
      <c r="J282" s="339">
        <v>0</v>
      </c>
      <c r="K282" s="339">
        <v>0</v>
      </c>
      <c r="L282" s="339">
        <v>0</v>
      </c>
      <c r="M282" s="339">
        <v>0</v>
      </c>
      <c r="N282" s="339">
        <v>0</v>
      </c>
      <c r="O282" s="339">
        <v>0</v>
      </c>
      <c r="P282" s="339">
        <v>0</v>
      </c>
      <c r="Q282" s="339">
        <v>0</v>
      </c>
      <c r="R282" s="339">
        <v>0</v>
      </c>
      <c r="S282" s="339">
        <v>0</v>
      </c>
      <c r="T282" s="339">
        <v>0</v>
      </c>
      <c r="U282" s="339">
        <v>0</v>
      </c>
      <c r="V282" s="339">
        <v>0</v>
      </c>
      <c r="W282" s="339">
        <v>0</v>
      </c>
      <c r="X282" s="339">
        <v>0</v>
      </c>
      <c r="Y282" s="339">
        <v>0</v>
      </c>
      <c r="Z282" s="339">
        <v>0</v>
      </c>
      <c r="AA282" s="339">
        <v>0</v>
      </c>
      <c r="AB282" s="339">
        <v>0</v>
      </c>
      <c r="AC282" s="339">
        <v>0</v>
      </c>
      <c r="AD282" s="339">
        <v>0</v>
      </c>
      <c r="AE282" s="339">
        <v>0</v>
      </c>
      <c r="AF282" s="339">
        <v>0</v>
      </c>
      <c r="AG282" s="339">
        <v>0</v>
      </c>
      <c r="AH282" s="339">
        <v>0</v>
      </c>
      <c r="AI282" s="339">
        <v>0</v>
      </c>
      <c r="AJ282" s="339">
        <v>0</v>
      </c>
      <c r="AK282" s="129">
        <v>0</v>
      </c>
      <c r="AL282" s="32"/>
      <c r="AM282" s="32"/>
    </row>
    <row r="283" spans="1:40" hidden="1">
      <c r="A283" s="9"/>
      <c r="B283" s="23"/>
      <c r="C283" s="148" t="s">
        <v>17</v>
      </c>
      <c r="D283" s="149"/>
      <c r="E283" s="80"/>
      <c r="F283" s="339"/>
      <c r="G283" s="339"/>
      <c r="H283" s="339"/>
      <c r="I283" s="339"/>
      <c r="J283" s="339"/>
      <c r="K283" s="339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  <c r="AA283" s="339"/>
      <c r="AB283" s="339"/>
      <c r="AC283" s="339"/>
      <c r="AD283" s="339"/>
      <c r="AE283" s="339"/>
      <c r="AF283" s="339"/>
      <c r="AG283" s="339"/>
      <c r="AH283" s="339"/>
      <c r="AI283" s="339"/>
      <c r="AJ283" s="339"/>
      <c r="AK283" s="129">
        <v>0</v>
      </c>
      <c r="AL283" s="32"/>
      <c r="AM283" s="32"/>
    </row>
    <row r="284" spans="1:40" hidden="1">
      <c r="A284" s="9"/>
      <c r="B284" s="23"/>
      <c r="C284" s="150" t="s">
        <v>18</v>
      </c>
      <c r="D284" s="151">
        <v>0.5</v>
      </c>
      <c r="E284" s="81"/>
      <c r="F284" s="341">
        <v>0</v>
      </c>
      <c r="G284" s="341">
        <v>0</v>
      </c>
      <c r="H284" s="341">
        <v>0</v>
      </c>
      <c r="I284" s="341">
        <v>0</v>
      </c>
      <c r="J284" s="341">
        <v>0</v>
      </c>
      <c r="K284" s="341">
        <v>0</v>
      </c>
      <c r="L284" s="341">
        <v>0</v>
      </c>
      <c r="M284" s="341">
        <v>0</v>
      </c>
      <c r="N284" s="341">
        <v>0</v>
      </c>
      <c r="O284" s="341">
        <v>0</v>
      </c>
      <c r="P284" s="341">
        <v>0</v>
      </c>
      <c r="Q284" s="341">
        <v>0</v>
      </c>
      <c r="R284" s="341">
        <v>0</v>
      </c>
      <c r="S284" s="341">
        <v>0</v>
      </c>
      <c r="T284" s="341">
        <v>0</v>
      </c>
      <c r="U284" s="341">
        <v>0</v>
      </c>
      <c r="V284" s="341">
        <v>0</v>
      </c>
      <c r="W284" s="341">
        <v>0</v>
      </c>
      <c r="X284" s="341">
        <v>0</v>
      </c>
      <c r="Y284" s="341">
        <v>0</v>
      </c>
      <c r="Z284" s="341">
        <v>0</v>
      </c>
      <c r="AA284" s="341">
        <v>0</v>
      </c>
      <c r="AB284" s="341">
        <v>0</v>
      </c>
      <c r="AC284" s="341">
        <v>0</v>
      </c>
      <c r="AD284" s="341">
        <v>0</v>
      </c>
      <c r="AE284" s="341">
        <v>0</v>
      </c>
      <c r="AF284" s="341">
        <v>0</v>
      </c>
      <c r="AG284" s="341">
        <v>0</v>
      </c>
      <c r="AH284" s="341">
        <v>0</v>
      </c>
      <c r="AI284" s="341">
        <v>0</v>
      </c>
      <c r="AJ284" s="341">
        <v>0</v>
      </c>
      <c r="AK284" s="130">
        <v>0</v>
      </c>
      <c r="AL284" s="32"/>
      <c r="AM284" s="32"/>
    </row>
    <row r="285" spans="1:40" hidden="1">
      <c r="A285" s="9"/>
      <c r="B285" s="26"/>
      <c r="C285" s="135" t="s">
        <v>19</v>
      </c>
      <c r="D285" s="136">
        <v>0.92</v>
      </c>
      <c r="E285" s="90"/>
      <c r="F285" s="174">
        <v>0</v>
      </c>
      <c r="G285" s="174">
        <v>0</v>
      </c>
      <c r="H285" s="174">
        <v>0</v>
      </c>
      <c r="I285" s="174">
        <v>0</v>
      </c>
      <c r="J285" s="174">
        <v>0</v>
      </c>
      <c r="K285" s="174">
        <v>0</v>
      </c>
      <c r="L285" s="174">
        <v>0</v>
      </c>
      <c r="M285" s="174">
        <v>0</v>
      </c>
      <c r="N285" s="174">
        <v>0</v>
      </c>
      <c r="O285" s="174">
        <v>0</v>
      </c>
      <c r="P285" s="174">
        <v>0</v>
      </c>
      <c r="Q285" s="174">
        <v>0</v>
      </c>
      <c r="R285" s="174">
        <v>0</v>
      </c>
      <c r="S285" s="174">
        <v>0</v>
      </c>
      <c r="T285" s="174">
        <v>0</v>
      </c>
      <c r="U285" s="174">
        <v>0</v>
      </c>
      <c r="V285" s="174">
        <v>0</v>
      </c>
      <c r="W285" s="174">
        <v>0</v>
      </c>
      <c r="X285" s="174">
        <v>0</v>
      </c>
      <c r="Y285" s="174">
        <v>0</v>
      </c>
      <c r="Z285" s="174">
        <v>0</v>
      </c>
      <c r="AA285" s="174">
        <v>0</v>
      </c>
      <c r="AB285" s="174">
        <v>0</v>
      </c>
      <c r="AC285" s="174">
        <v>0</v>
      </c>
      <c r="AD285" s="174">
        <v>0</v>
      </c>
      <c r="AE285" s="174">
        <v>0</v>
      </c>
      <c r="AF285" s="174">
        <v>0</v>
      </c>
      <c r="AG285" s="174">
        <v>0</v>
      </c>
      <c r="AH285" s="174">
        <v>0</v>
      </c>
      <c r="AI285" s="174">
        <v>0</v>
      </c>
      <c r="AJ285" s="174">
        <v>0</v>
      </c>
      <c r="AK285" s="167">
        <v>0</v>
      </c>
      <c r="AL285" s="82" t="e">
        <v>#REF!</v>
      </c>
      <c r="AM285" s="82" t="e">
        <v>#REF!</v>
      </c>
      <c r="AN285" s="211"/>
    </row>
    <row r="286" spans="1:40" hidden="1">
      <c r="A286" s="9"/>
      <c r="B286" s="25" t="s">
        <v>140</v>
      </c>
      <c r="C286" s="109" t="s">
        <v>48</v>
      </c>
      <c r="D286" s="109"/>
      <c r="E286" s="77"/>
      <c r="F286" s="178"/>
      <c r="G286" s="178"/>
      <c r="H286" s="178">
        <v>60</v>
      </c>
      <c r="I286" s="178">
        <v>60</v>
      </c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68">
        <v>120</v>
      </c>
      <c r="AL286" s="112"/>
      <c r="AM286" s="112"/>
      <c r="AN286" s="207"/>
    </row>
    <row r="287" spans="1:40" hidden="1">
      <c r="A287" s="9"/>
      <c r="B287" s="25"/>
      <c r="C287" s="111" t="s">
        <v>66</v>
      </c>
      <c r="D287" s="111"/>
      <c r="E287" s="74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  <c r="AG287" s="189"/>
      <c r="AH287" s="189"/>
      <c r="AI287" s="189"/>
      <c r="AJ287" s="189"/>
      <c r="AK287" s="163">
        <v>0</v>
      </c>
      <c r="AL287" s="75"/>
      <c r="AM287" s="75"/>
      <c r="AN287" s="207"/>
    </row>
    <row r="288" spans="1:40" hidden="1">
      <c r="A288" s="9"/>
      <c r="B288" s="13" t="s">
        <v>129</v>
      </c>
      <c r="C288" s="152" t="s">
        <v>21</v>
      </c>
      <c r="D288" s="152"/>
      <c r="E288" s="67"/>
      <c r="F288" s="329"/>
      <c r="G288" s="329">
        <v>0</v>
      </c>
      <c r="H288" s="329">
        <v>0</v>
      </c>
      <c r="I288" s="329">
        <v>0</v>
      </c>
      <c r="J288" s="329">
        <v>0</v>
      </c>
      <c r="K288" s="329">
        <v>0</v>
      </c>
      <c r="L288" s="329">
        <v>0</v>
      </c>
      <c r="M288" s="329">
        <v>0</v>
      </c>
      <c r="N288" s="329">
        <v>0</v>
      </c>
      <c r="O288" s="329">
        <v>0</v>
      </c>
      <c r="P288" s="329">
        <v>0</v>
      </c>
      <c r="Q288" s="329">
        <v>0</v>
      </c>
      <c r="R288" s="329">
        <v>0</v>
      </c>
      <c r="S288" s="329">
        <v>0</v>
      </c>
      <c r="T288" s="329">
        <v>0</v>
      </c>
      <c r="U288" s="329">
        <v>0</v>
      </c>
      <c r="V288" s="329">
        <v>0</v>
      </c>
      <c r="W288" s="329">
        <v>0</v>
      </c>
      <c r="X288" s="329">
        <v>0</v>
      </c>
      <c r="Y288" s="329">
        <v>0</v>
      </c>
      <c r="Z288" s="329">
        <v>0</v>
      </c>
      <c r="AA288" s="329">
        <v>0</v>
      </c>
      <c r="AB288" s="329">
        <v>0</v>
      </c>
      <c r="AC288" s="329">
        <v>0</v>
      </c>
      <c r="AD288" s="329">
        <v>0</v>
      </c>
      <c r="AE288" s="329">
        <v>120</v>
      </c>
      <c r="AF288" s="329">
        <v>0</v>
      </c>
      <c r="AG288" s="329">
        <v>0</v>
      </c>
      <c r="AH288" s="329">
        <v>0</v>
      </c>
      <c r="AI288" s="329"/>
      <c r="AJ288" s="329"/>
      <c r="AK288" s="164">
        <v>120</v>
      </c>
      <c r="AL288" s="32"/>
      <c r="AM288" s="32"/>
    </row>
    <row r="289" spans="1:40" hidden="1">
      <c r="A289" s="9"/>
      <c r="B289" s="30" t="s">
        <v>130</v>
      </c>
      <c r="C289" s="153" t="s">
        <v>22</v>
      </c>
      <c r="D289" s="153"/>
      <c r="E289" s="68"/>
      <c r="F289" s="330">
        <v>0</v>
      </c>
      <c r="G289" s="330">
        <v>0</v>
      </c>
      <c r="H289" s="330">
        <v>0</v>
      </c>
      <c r="I289" s="330">
        <v>0</v>
      </c>
      <c r="J289" s="330">
        <v>0</v>
      </c>
      <c r="K289" s="330">
        <v>0</v>
      </c>
      <c r="L289" s="330">
        <v>0</v>
      </c>
      <c r="M289" s="330">
        <v>0</v>
      </c>
      <c r="N289" s="330">
        <v>0</v>
      </c>
      <c r="O289" s="330">
        <v>0</v>
      </c>
      <c r="P289" s="330">
        <v>0</v>
      </c>
      <c r="Q289" s="330">
        <v>0</v>
      </c>
      <c r="R289" s="330">
        <v>0</v>
      </c>
      <c r="S289" s="330">
        <v>0</v>
      </c>
      <c r="T289" s="330">
        <v>0</v>
      </c>
      <c r="U289" s="330">
        <v>0</v>
      </c>
      <c r="V289" s="330">
        <v>0</v>
      </c>
      <c r="W289" s="330">
        <v>0</v>
      </c>
      <c r="X289" s="330">
        <v>0</v>
      </c>
      <c r="Y289" s="330">
        <v>0</v>
      </c>
      <c r="Z289" s="330">
        <v>0</v>
      </c>
      <c r="AA289" s="330">
        <v>0</v>
      </c>
      <c r="AB289" s="330">
        <v>0</v>
      </c>
      <c r="AC289" s="330">
        <v>0</v>
      </c>
      <c r="AD289" s="330">
        <v>0</v>
      </c>
      <c r="AE289" s="330">
        <v>-120</v>
      </c>
      <c r="AF289" s="330">
        <v>-120</v>
      </c>
      <c r="AG289" s="330">
        <v>-120</v>
      </c>
      <c r="AH289" s="330">
        <v>-120</v>
      </c>
      <c r="AI289" s="330">
        <v>-120</v>
      </c>
      <c r="AJ289" s="330">
        <v>-120</v>
      </c>
      <c r="AK289" s="165"/>
      <c r="AL289" s="32"/>
      <c r="AM289" s="32"/>
    </row>
    <row r="290" spans="1:40" hidden="1">
      <c r="A290" s="9"/>
      <c r="B290" s="30" t="s">
        <v>131</v>
      </c>
      <c r="C290" s="532" t="s">
        <v>23</v>
      </c>
      <c r="D290" s="532"/>
      <c r="E290" s="215">
        <v>1112</v>
      </c>
      <c r="F290" s="344">
        <v>1112</v>
      </c>
      <c r="G290" s="344">
        <v>1112</v>
      </c>
      <c r="H290" s="344">
        <v>1052</v>
      </c>
      <c r="I290" s="344">
        <v>992</v>
      </c>
      <c r="J290" s="344">
        <v>992</v>
      </c>
      <c r="K290" s="344">
        <v>992</v>
      </c>
      <c r="L290" s="344">
        <v>992</v>
      </c>
      <c r="M290" s="344">
        <v>992</v>
      </c>
      <c r="N290" s="344">
        <v>992</v>
      </c>
      <c r="O290" s="344">
        <v>992</v>
      </c>
      <c r="P290" s="344">
        <v>992</v>
      </c>
      <c r="Q290" s="344">
        <v>992</v>
      </c>
      <c r="R290" s="344">
        <v>992</v>
      </c>
      <c r="S290" s="344">
        <v>992</v>
      </c>
      <c r="T290" s="344">
        <v>992</v>
      </c>
      <c r="U290" s="344">
        <v>992</v>
      </c>
      <c r="V290" s="344">
        <v>992</v>
      </c>
      <c r="W290" s="344">
        <v>992</v>
      </c>
      <c r="X290" s="344">
        <v>992</v>
      </c>
      <c r="Y290" s="344">
        <v>992</v>
      </c>
      <c r="Z290" s="344">
        <v>992</v>
      </c>
      <c r="AA290" s="344">
        <v>992</v>
      </c>
      <c r="AB290" s="344">
        <v>992</v>
      </c>
      <c r="AC290" s="344">
        <v>992</v>
      </c>
      <c r="AD290" s="344">
        <v>992</v>
      </c>
      <c r="AE290" s="344">
        <v>992</v>
      </c>
      <c r="AF290" s="344">
        <v>992</v>
      </c>
      <c r="AG290" s="344">
        <v>992</v>
      </c>
      <c r="AH290" s="344">
        <v>992</v>
      </c>
      <c r="AI290" s="344">
        <v>992</v>
      </c>
      <c r="AJ290" s="344">
        <v>992</v>
      </c>
      <c r="AK290" s="223">
        <v>992</v>
      </c>
      <c r="AL290" s="32"/>
      <c r="AM290" s="32"/>
      <c r="AN290" s="9">
        <v>992</v>
      </c>
    </row>
    <row r="291" spans="1:40" ht="19.5" customHeight="1">
      <c r="A291" s="9">
        <v>1</v>
      </c>
      <c r="B291" s="346" t="s">
        <v>85</v>
      </c>
      <c r="C291" s="101" t="s">
        <v>12</v>
      </c>
      <c r="D291" s="101"/>
      <c r="E291" s="88"/>
      <c r="F291" s="185"/>
      <c r="G291" s="185">
        <v>240</v>
      </c>
      <c r="H291" s="185">
        <v>0</v>
      </c>
      <c r="I291" s="185">
        <v>0</v>
      </c>
      <c r="J291" s="185">
        <v>0</v>
      </c>
      <c r="K291" s="185">
        <v>0</v>
      </c>
      <c r="L291" s="185">
        <v>0</v>
      </c>
      <c r="M291" s="185">
        <v>0</v>
      </c>
      <c r="N291" s="185">
        <v>0</v>
      </c>
      <c r="O291" s="185">
        <v>0</v>
      </c>
      <c r="P291" s="185">
        <v>0</v>
      </c>
      <c r="Q291" s="185">
        <v>0</v>
      </c>
      <c r="R291" s="185">
        <v>0</v>
      </c>
      <c r="S291" s="185">
        <v>0</v>
      </c>
      <c r="T291" s="185">
        <v>0</v>
      </c>
      <c r="U291" s="185">
        <v>0</v>
      </c>
      <c r="V291" s="185">
        <v>0</v>
      </c>
      <c r="W291" s="185">
        <v>0</v>
      </c>
      <c r="X291" s="185">
        <v>0</v>
      </c>
      <c r="Y291" s="185">
        <v>0</v>
      </c>
      <c r="Z291" s="185">
        <v>0</v>
      </c>
      <c r="AA291" s="185">
        <v>0</v>
      </c>
      <c r="AB291" s="185">
        <v>0</v>
      </c>
      <c r="AC291" s="185"/>
      <c r="AD291" s="185"/>
      <c r="AE291" s="185">
        <v>0</v>
      </c>
      <c r="AF291" s="185">
        <v>0</v>
      </c>
      <c r="AG291" s="185">
        <v>0</v>
      </c>
      <c r="AH291" s="185"/>
      <c r="AI291" s="185"/>
      <c r="AJ291" s="185">
        <v>0</v>
      </c>
      <c r="AK291" s="166">
        <v>240</v>
      </c>
      <c r="AL291" s="198" t="e">
        <v>#REF!</v>
      </c>
      <c r="AM291" s="198" t="e">
        <v>#REF!</v>
      </c>
      <c r="AN291" s="251"/>
    </row>
    <row r="292" spans="1:40" ht="19.5" customHeight="1">
      <c r="A292" s="9">
        <v>1</v>
      </c>
      <c r="B292" s="347"/>
      <c r="C292" s="145" t="s">
        <v>125</v>
      </c>
      <c r="D292" s="154"/>
      <c r="E292" s="35">
        <v>390</v>
      </c>
      <c r="F292" s="69">
        <v>390</v>
      </c>
      <c r="G292" s="69">
        <v>630</v>
      </c>
      <c r="H292" s="69">
        <v>630</v>
      </c>
      <c r="I292" s="69">
        <v>630</v>
      </c>
      <c r="J292" s="69">
        <v>630</v>
      </c>
      <c r="K292" s="69">
        <v>430</v>
      </c>
      <c r="L292" s="69">
        <v>50</v>
      </c>
      <c r="M292" s="69">
        <v>-240</v>
      </c>
      <c r="N292" s="69">
        <v>-240</v>
      </c>
      <c r="O292" s="69">
        <v>-240</v>
      </c>
      <c r="P292" s="69">
        <v>-240</v>
      </c>
      <c r="Q292" s="69">
        <v>-240</v>
      </c>
      <c r="R292" s="69">
        <v>-240</v>
      </c>
      <c r="S292" s="69">
        <v>-240</v>
      </c>
      <c r="T292" s="69">
        <v>-240</v>
      </c>
      <c r="U292" s="69">
        <v>-240</v>
      </c>
      <c r="V292" s="69">
        <v>-240</v>
      </c>
      <c r="W292" s="69">
        <v>-240</v>
      </c>
      <c r="X292" s="69">
        <v>-240</v>
      </c>
      <c r="Y292" s="69">
        <v>-240</v>
      </c>
      <c r="Z292" s="69">
        <v>-240</v>
      </c>
      <c r="AA292" s="69">
        <v>-240</v>
      </c>
      <c r="AB292" s="69">
        <v>-240</v>
      </c>
      <c r="AC292" s="69">
        <v>-240</v>
      </c>
      <c r="AD292" s="69">
        <v>-240</v>
      </c>
      <c r="AE292" s="69">
        <v>-240</v>
      </c>
      <c r="AF292" s="69">
        <v>-240</v>
      </c>
      <c r="AG292" s="69">
        <v>-240</v>
      </c>
      <c r="AH292" s="69">
        <v>-240</v>
      </c>
      <c r="AI292" s="69">
        <v>-240</v>
      </c>
      <c r="AJ292" s="69">
        <v>-240</v>
      </c>
      <c r="AK292" s="171">
        <v>-240</v>
      </c>
      <c r="AL292" s="32"/>
      <c r="AM292" s="32"/>
    </row>
    <row r="293" spans="1:40" ht="18.75" customHeight="1">
      <c r="A293" s="9">
        <v>1</v>
      </c>
      <c r="B293" s="13" t="s">
        <v>31</v>
      </c>
      <c r="C293" s="135" t="s">
        <v>14</v>
      </c>
      <c r="D293" s="135"/>
      <c r="E293" s="90"/>
      <c r="F293" s="174"/>
      <c r="G293" s="174"/>
      <c r="H293" s="174"/>
      <c r="I293" s="174"/>
      <c r="J293" s="174"/>
      <c r="K293" s="174">
        <v>200</v>
      </c>
      <c r="L293" s="174">
        <v>380</v>
      </c>
      <c r="M293" s="174">
        <v>290</v>
      </c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4"/>
      <c r="AD293" s="174"/>
      <c r="AE293" s="174"/>
      <c r="AF293" s="174"/>
      <c r="AG293" s="174"/>
      <c r="AH293" s="174"/>
      <c r="AI293" s="174"/>
      <c r="AJ293" s="174"/>
      <c r="AK293" s="167">
        <v>870</v>
      </c>
      <c r="AL293" s="123"/>
      <c r="AM293" s="123"/>
      <c r="AN293" s="211"/>
    </row>
    <row r="294" spans="1:40" ht="18.75" customHeight="1">
      <c r="A294" s="9">
        <v>1</v>
      </c>
      <c r="B294" s="23" t="s">
        <v>177</v>
      </c>
      <c r="C294" s="146" t="s">
        <v>15</v>
      </c>
      <c r="D294" s="147">
        <v>0.08</v>
      </c>
      <c r="E294" s="80"/>
      <c r="F294" s="337">
        <v>0</v>
      </c>
      <c r="G294" s="337">
        <v>0</v>
      </c>
      <c r="H294" s="337">
        <v>0</v>
      </c>
      <c r="I294" s="337">
        <v>0</v>
      </c>
      <c r="J294" s="337">
        <v>0</v>
      </c>
      <c r="K294" s="337">
        <v>16</v>
      </c>
      <c r="L294" s="337">
        <v>30</v>
      </c>
      <c r="M294" s="337">
        <v>23</v>
      </c>
      <c r="N294" s="337">
        <v>0</v>
      </c>
      <c r="O294" s="337">
        <v>0</v>
      </c>
      <c r="P294" s="337">
        <v>0</v>
      </c>
      <c r="Q294" s="337">
        <v>0</v>
      </c>
      <c r="R294" s="337">
        <v>0</v>
      </c>
      <c r="S294" s="337">
        <v>0</v>
      </c>
      <c r="T294" s="337">
        <v>0</v>
      </c>
      <c r="U294" s="337">
        <v>0</v>
      </c>
      <c r="V294" s="337">
        <v>0</v>
      </c>
      <c r="W294" s="337">
        <v>0</v>
      </c>
      <c r="X294" s="337">
        <v>0</v>
      </c>
      <c r="Y294" s="337">
        <v>0</v>
      </c>
      <c r="Z294" s="337">
        <v>0</v>
      </c>
      <c r="AA294" s="337">
        <v>0</v>
      </c>
      <c r="AB294" s="337">
        <v>0</v>
      </c>
      <c r="AC294" s="337">
        <v>0</v>
      </c>
      <c r="AD294" s="337">
        <v>0</v>
      </c>
      <c r="AE294" s="337">
        <v>0</v>
      </c>
      <c r="AF294" s="337">
        <v>0</v>
      </c>
      <c r="AG294" s="337">
        <v>0</v>
      </c>
      <c r="AH294" s="337">
        <v>0</v>
      </c>
      <c r="AI294" s="337">
        <v>0</v>
      </c>
      <c r="AJ294" s="337">
        <v>0</v>
      </c>
      <c r="AK294" s="128">
        <v>69</v>
      </c>
      <c r="AL294" s="32"/>
      <c r="AM294" s="32"/>
    </row>
    <row r="295" spans="1:40" ht="18.75" customHeight="1">
      <c r="A295" s="9">
        <v>1</v>
      </c>
      <c r="B295" s="23" t="s">
        <v>177</v>
      </c>
      <c r="C295" s="148" t="s">
        <v>16</v>
      </c>
      <c r="D295" s="149"/>
      <c r="E295" s="66"/>
      <c r="F295" s="339">
        <v>0</v>
      </c>
      <c r="G295" s="339">
        <v>0</v>
      </c>
      <c r="H295" s="339">
        <v>0</v>
      </c>
      <c r="I295" s="339">
        <v>0</v>
      </c>
      <c r="J295" s="339">
        <v>0</v>
      </c>
      <c r="K295" s="339">
        <v>16</v>
      </c>
      <c r="L295" s="339">
        <v>46</v>
      </c>
      <c r="M295" s="339">
        <v>69</v>
      </c>
      <c r="N295" s="339">
        <v>69</v>
      </c>
      <c r="O295" s="339">
        <v>69</v>
      </c>
      <c r="P295" s="339">
        <v>69</v>
      </c>
      <c r="Q295" s="339">
        <v>69</v>
      </c>
      <c r="R295" s="339">
        <v>69</v>
      </c>
      <c r="S295" s="339">
        <v>69</v>
      </c>
      <c r="T295" s="339">
        <v>69</v>
      </c>
      <c r="U295" s="339">
        <v>69</v>
      </c>
      <c r="V295" s="339">
        <v>69</v>
      </c>
      <c r="W295" s="339">
        <v>69</v>
      </c>
      <c r="X295" s="339">
        <v>69</v>
      </c>
      <c r="Y295" s="339">
        <v>69</v>
      </c>
      <c r="Z295" s="339">
        <v>69</v>
      </c>
      <c r="AA295" s="339">
        <v>69</v>
      </c>
      <c r="AB295" s="339">
        <v>69</v>
      </c>
      <c r="AC295" s="339">
        <v>69</v>
      </c>
      <c r="AD295" s="339">
        <v>69</v>
      </c>
      <c r="AE295" s="339">
        <v>69</v>
      </c>
      <c r="AF295" s="339">
        <v>69</v>
      </c>
      <c r="AG295" s="339">
        <v>69</v>
      </c>
      <c r="AH295" s="339">
        <v>69</v>
      </c>
      <c r="AI295" s="339">
        <v>69</v>
      </c>
      <c r="AJ295" s="339">
        <v>69</v>
      </c>
      <c r="AK295" s="129">
        <v>69</v>
      </c>
      <c r="AL295" s="32"/>
      <c r="AM295" s="32"/>
    </row>
    <row r="296" spans="1:40" ht="18.75" customHeight="1">
      <c r="A296" s="9">
        <v>1</v>
      </c>
      <c r="B296" s="23" t="s">
        <v>177</v>
      </c>
      <c r="C296" s="148" t="s">
        <v>17</v>
      </c>
      <c r="D296" s="149"/>
      <c r="E296" s="80"/>
      <c r="F296" s="339"/>
      <c r="G296" s="339"/>
      <c r="H296" s="339"/>
      <c r="I296" s="339"/>
      <c r="J296" s="339"/>
      <c r="K296" s="339"/>
      <c r="L296" s="339"/>
      <c r="M296" s="339"/>
      <c r="N296" s="339"/>
      <c r="O296" s="339"/>
      <c r="P296" s="339"/>
      <c r="Q296" s="339"/>
      <c r="R296" s="339"/>
      <c r="S296" s="339"/>
      <c r="T296" s="339"/>
      <c r="U296" s="339"/>
      <c r="V296" s="339"/>
      <c r="W296" s="339"/>
      <c r="X296" s="339"/>
      <c r="Y296" s="339"/>
      <c r="Z296" s="339"/>
      <c r="AA296" s="339"/>
      <c r="AB296" s="339"/>
      <c r="AC296" s="339"/>
      <c r="AD296" s="339"/>
      <c r="AE296" s="339"/>
      <c r="AF296" s="339"/>
      <c r="AG296" s="339"/>
      <c r="AH296" s="339"/>
      <c r="AI296" s="339"/>
      <c r="AJ296" s="339"/>
      <c r="AK296" s="129">
        <v>0</v>
      </c>
      <c r="AL296" s="32"/>
      <c r="AM296" s="32"/>
    </row>
    <row r="297" spans="1:40" ht="18.75" customHeight="1">
      <c r="A297" s="9">
        <v>1</v>
      </c>
      <c r="B297" s="23" t="s">
        <v>177</v>
      </c>
      <c r="C297" s="150" t="s">
        <v>18</v>
      </c>
      <c r="D297" s="151">
        <v>0.5</v>
      </c>
      <c r="E297" s="81"/>
      <c r="F297" s="341">
        <v>0</v>
      </c>
      <c r="G297" s="341">
        <v>0</v>
      </c>
      <c r="H297" s="341">
        <v>0</v>
      </c>
      <c r="I297" s="341">
        <v>0</v>
      </c>
      <c r="J297" s="341">
        <v>0</v>
      </c>
      <c r="K297" s="341">
        <v>0</v>
      </c>
      <c r="L297" s="341">
        <v>0</v>
      </c>
      <c r="M297" s="341">
        <v>0</v>
      </c>
      <c r="N297" s="341">
        <v>0</v>
      </c>
      <c r="O297" s="341">
        <v>0</v>
      </c>
      <c r="P297" s="341">
        <v>0</v>
      </c>
      <c r="Q297" s="341">
        <v>0</v>
      </c>
      <c r="R297" s="341">
        <v>0</v>
      </c>
      <c r="S297" s="341">
        <v>0</v>
      </c>
      <c r="T297" s="341">
        <v>0</v>
      </c>
      <c r="U297" s="341">
        <v>0</v>
      </c>
      <c r="V297" s="341">
        <v>0</v>
      </c>
      <c r="W297" s="341">
        <v>0</v>
      </c>
      <c r="X297" s="341">
        <v>0</v>
      </c>
      <c r="Y297" s="341">
        <v>0</v>
      </c>
      <c r="Z297" s="341">
        <v>0</v>
      </c>
      <c r="AA297" s="341">
        <v>0</v>
      </c>
      <c r="AB297" s="341">
        <v>0</v>
      </c>
      <c r="AC297" s="341">
        <v>0</v>
      </c>
      <c r="AD297" s="341">
        <v>0</v>
      </c>
      <c r="AE297" s="341">
        <v>0</v>
      </c>
      <c r="AF297" s="341">
        <v>0</v>
      </c>
      <c r="AG297" s="341">
        <v>0</v>
      </c>
      <c r="AH297" s="341">
        <v>0</v>
      </c>
      <c r="AI297" s="341">
        <v>0</v>
      </c>
      <c r="AJ297" s="341">
        <v>0</v>
      </c>
      <c r="AK297" s="130">
        <v>0</v>
      </c>
      <c r="AL297" s="32"/>
      <c r="AM297" s="32"/>
    </row>
    <row r="298" spans="1:40" ht="18.75" customHeight="1">
      <c r="A298" s="9">
        <v>1</v>
      </c>
      <c r="B298" s="26" t="s">
        <v>85</v>
      </c>
      <c r="C298" s="135" t="s">
        <v>19</v>
      </c>
      <c r="D298" s="136">
        <v>0.92</v>
      </c>
      <c r="E298" s="90"/>
      <c r="F298" s="174">
        <v>0</v>
      </c>
      <c r="G298" s="174">
        <v>0</v>
      </c>
      <c r="H298" s="174">
        <v>0</v>
      </c>
      <c r="I298" s="174">
        <v>0</v>
      </c>
      <c r="J298" s="174">
        <v>0</v>
      </c>
      <c r="K298" s="174">
        <v>184</v>
      </c>
      <c r="L298" s="174">
        <v>350</v>
      </c>
      <c r="M298" s="174">
        <v>267</v>
      </c>
      <c r="N298" s="174">
        <v>0</v>
      </c>
      <c r="O298" s="174">
        <v>0</v>
      </c>
      <c r="P298" s="174">
        <v>0</v>
      </c>
      <c r="Q298" s="174">
        <v>0</v>
      </c>
      <c r="R298" s="174">
        <v>0</v>
      </c>
      <c r="S298" s="174">
        <v>0</v>
      </c>
      <c r="T298" s="174">
        <v>0</v>
      </c>
      <c r="U298" s="174">
        <v>0</v>
      </c>
      <c r="V298" s="174">
        <v>0</v>
      </c>
      <c r="W298" s="174">
        <v>0</v>
      </c>
      <c r="X298" s="174">
        <v>0</v>
      </c>
      <c r="Y298" s="174">
        <v>0</v>
      </c>
      <c r="Z298" s="174">
        <v>0</v>
      </c>
      <c r="AA298" s="174">
        <v>0</v>
      </c>
      <c r="AB298" s="174">
        <v>0</v>
      </c>
      <c r="AC298" s="174">
        <v>0</v>
      </c>
      <c r="AD298" s="174">
        <v>0</v>
      </c>
      <c r="AE298" s="174">
        <v>0</v>
      </c>
      <c r="AF298" s="174">
        <v>0</v>
      </c>
      <c r="AG298" s="174">
        <v>0</v>
      </c>
      <c r="AH298" s="174">
        <v>0</v>
      </c>
      <c r="AI298" s="174">
        <v>0</v>
      </c>
      <c r="AJ298" s="174">
        <v>0</v>
      </c>
      <c r="AK298" s="167">
        <v>801</v>
      </c>
      <c r="AL298" s="82" t="e">
        <v>#REF!</v>
      </c>
      <c r="AM298" s="82" t="e">
        <v>#REF!</v>
      </c>
      <c r="AN298" s="211"/>
    </row>
    <row r="299" spans="1:40" ht="18.75" customHeight="1">
      <c r="A299" s="9">
        <v>1</v>
      </c>
      <c r="B299" s="25"/>
      <c r="C299" s="109" t="s">
        <v>48</v>
      </c>
      <c r="D299" s="109"/>
      <c r="E299" s="77"/>
      <c r="F299" s="178"/>
      <c r="G299" s="178"/>
      <c r="H299" s="178"/>
      <c r="I299" s="178"/>
      <c r="J299" s="178"/>
      <c r="K299" s="178">
        <v>1</v>
      </c>
      <c r="L299" s="178"/>
      <c r="M299" s="178"/>
      <c r="N299" s="178"/>
      <c r="O299" s="178"/>
      <c r="P299" s="178"/>
      <c r="Q299" s="178"/>
      <c r="R299" s="178">
        <v>63</v>
      </c>
      <c r="S299" s="178"/>
      <c r="T299" s="178">
        <v>66</v>
      </c>
      <c r="U299" s="178">
        <v>64</v>
      </c>
      <c r="V299" s="178"/>
      <c r="W299" s="178"/>
      <c r="X299" s="178"/>
      <c r="Y299" s="178"/>
      <c r="Z299" s="178">
        <v>66</v>
      </c>
      <c r="AA299" s="178"/>
      <c r="AB299" s="178"/>
      <c r="AC299" s="178"/>
      <c r="AD299" s="178"/>
      <c r="AE299" s="178"/>
      <c r="AF299" s="178"/>
      <c r="AG299" s="178">
        <v>60</v>
      </c>
      <c r="AH299" s="178"/>
      <c r="AI299" s="178"/>
      <c r="AJ299" s="178"/>
      <c r="AK299" s="168">
        <v>320</v>
      </c>
      <c r="AL299" s="112"/>
      <c r="AM299" s="112"/>
      <c r="AN299" s="207"/>
    </row>
    <row r="300" spans="1:40" ht="18.75" customHeight="1">
      <c r="A300" s="9">
        <v>1</v>
      </c>
      <c r="B300" s="25"/>
      <c r="C300" s="111" t="s">
        <v>66</v>
      </c>
      <c r="D300" s="111"/>
      <c r="E300" s="74"/>
      <c r="F300" s="179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63">
        <v>0</v>
      </c>
      <c r="AL300" s="75"/>
      <c r="AM300" s="75"/>
      <c r="AN300" s="207"/>
    </row>
    <row r="301" spans="1:40" ht="18.75" customHeight="1">
      <c r="A301" s="9">
        <v>1</v>
      </c>
      <c r="B301" s="13" t="s">
        <v>47</v>
      </c>
      <c r="C301" s="152" t="s">
        <v>21</v>
      </c>
      <c r="D301" s="152"/>
      <c r="E301" s="67">
        <v>0</v>
      </c>
      <c r="F301" s="329">
        <v>0</v>
      </c>
      <c r="G301" s="329">
        <v>1</v>
      </c>
      <c r="H301" s="329">
        <v>0</v>
      </c>
      <c r="I301" s="329"/>
      <c r="J301" s="329"/>
      <c r="K301" s="329">
        <v>0</v>
      </c>
      <c r="L301" s="329">
        <v>0</v>
      </c>
      <c r="M301" s="329">
        <v>0</v>
      </c>
      <c r="N301" s="329">
        <v>63</v>
      </c>
      <c r="O301" s="329">
        <v>0</v>
      </c>
      <c r="P301" s="329"/>
      <c r="Q301" s="329"/>
      <c r="R301" s="329">
        <v>66</v>
      </c>
      <c r="S301" s="329">
        <v>64</v>
      </c>
      <c r="T301" s="329">
        <v>0</v>
      </c>
      <c r="U301" s="329">
        <v>0</v>
      </c>
      <c r="V301" s="329">
        <v>66</v>
      </c>
      <c r="W301" s="329"/>
      <c r="X301" s="329"/>
      <c r="Y301" s="329">
        <v>0</v>
      </c>
      <c r="Z301" s="329">
        <v>0</v>
      </c>
      <c r="AA301" s="329">
        <v>0</v>
      </c>
      <c r="AB301" s="329">
        <v>0</v>
      </c>
      <c r="AC301" s="329">
        <v>60</v>
      </c>
      <c r="AD301" s="329"/>
      <c r="AE301" s="329"/>
      <c r="AF301" s="329">
        <v>0</v>
      </c>
      <c r="AG301" s="329">
        <v>0</v>
      </c>
      <c r="AH301" s="329">
        <v>0</v>
      </c>
      <c r="AI301" s="329"/>
      <c r="AJ301" s="329"/>
      <c r="AK301" s="164">
        <v>320</v>
      </c>
      <c r="AL301" s="32"/>
      <c r="AM301" s="32"/>
    </row>
    <row r="302" spans="1:40" ht="18.75" customHeight="1">
      <c r="A302" s="9">
        <v>0</v>
      </c>
      <c r="B302" s="30" t="s">
        <v>55</v>
      </c>
      <c r="C302" s="153" t="s">
        <v>22</v>
      </c>
      <c r="D302" s="153"/>
      <c r="E302" s="68"/>
      <c r="F302" s="330">
        <v>0</v>
      </c>
      <c r="G302" s="330">
        <v>-1</v>
      </c>
      <c r="H302" s="330">
        <v>-1</v>
      </c>
      <c r="I302" s="330">
        <v>-1</v>
      </c>
      <c r="J302" s="330">
        <v>-1</v>
      </c>
      <c r="K302" s="330">
        <v>183</v>
      </c>
      <c r="L302" s="330">
        <v>533</v>
      </c>
      <c r="M302" s="330">
        <v>800</v>
      </c>
      <c r="N302" s="330">
        <v>737</v>
      </c>
      <c r="O302" s="330">
        <v>737</v>
      </c>
      <c r="P302" s="330">
        <v>737</v>
      </c>
      <c r="Q302" s="330">
        <v>737</v>
      </c>
      <c r="R302" s="330">
        <v>671</v>
      </c>
      <c r="S302" s="330">
        <v>607</v>
      </c>
      <c r="T302" s="330">
        <v>607</v>
      </c>
      <c r="U302" s="330">
        <v>607</v>
      </c>
      <c r="V302" s="330">
        <v>541</v>
      </c>
      <c r="W302" s="330">
        <v>541</v>
      </c>
      <c r="X302" s="330">
        <v>541</v>
      </c>
      <c r="Y302" s="330">
        <v>541</v>
      </c>
      <c r="Z302" s="330">
        <v>541</v>
      </c>
      <c r="AA302" s="330">
        <v>541</v>
      </c>
      <c r="AB302" s="330">
        <v>541</v>
      </c>
      <c r="AC302" s="330">
        <v>481</v>
      </c>
      <c r="AD302" s="330">
        <v>481</v>
      </c>
      <c r="AE302" s="330">
        <v>481</v>
      </c>
      <c r="AF302" s="330">
        <v>481</v>
      </c>
      <c r="AG302" s="330">
        <v>481</v>
      </c>
      <c r="AH302" s="330">
        <v>481</v>
      </c>
      <c r="AI302" s="330">
        <v>481</v>
      </c>
      <c r="AJ302" s="330">
        <v>481</v>
      </c>
      <c r="AK302" s="165"/>
      <c r="AL302" s="32"/>
      <c r="AM302" s="32"/>
    </row>
    <row r="303" spans="1:40" ht="19.5" customHeight="1">
      <c r="A303" s="9">
        <v>1</v>
      </c>
      <c r="B303" s="30" t="s">
        <v>56</v>
      </c>
      <c r="C303" s="532" t="s">
        <v>23</v>
      </c>
      <c r="D303" s="532"/>
      <c r="E303" s="521">
        <v>314</v>
      </c>
      <c r="F303" s="344">
        <v>314</v>
      </c>
      <c r="G303" s="344">
        <v>314</v>
      </c>
      <c r="H303" s="344">
        <v>314</v>
      </c>
      <c r="I303" s="344">
        <v>314</v>
      </c>
      <c r="J303" s="344">
        <v>314</v>
      </c>
      <c r="K303" s="344">
        <v>497</v>
      </c>
      <c r="L303" s="344">
        <v>847</v>
      </c>
      <c r="M303" s="344">
        <v>1114</v>
      </c>
      <c r="N303" s="344">
        <v>1114</v>
      </c>
      <c r="O303" s="344">
        <v>1114</v>
      </c>
      <c r="P303" s="344">
        <v>1114</v>
      </c>
      <c r="Q303" s="344">
        <v>1114</v>
      </c>
      <c r="R303" s="344">
        <v>1051</v>
      </c>
      <c r="S303" s="344">
        <v>1051</v>
      </c>
      <c r="T303" s="344">
        <v>985</v>
      </c>
      <c r="U303" s="344">
        <v>921</v>
      </c>
      <c r="V303" s="344">
        <v>921</v>
      </c>
      <c r="W303" s="344">
        <v>921</v>
      </c>
      <c r="X303" s="344">
        <v>921</v>
      </c>
      <c r="Y303" s="344">
        <v>921</v>
      </c>
      <c r="Z303" s="344">
        <v>855</v>
      </c>
      <c r="AA303" s="344">
        <v>855</v>
      </c>
      <c r="AB303" s="344">
        <v>855</v>
      </c>
      <c r="AC303" s="344">
        <v>855</v>
      </c>
      <c r="AD303" s="344">
        <v>855</v>
      </c>
      <c r="AE303" s="344">
        <v>855</v>
      </c>
      <c r="AF303" s="344">
        <v>855</v>
      </c>
      <c r="AG303" s="344">
        <v>795</v>
      </c>
      <c r="AH303" s="344">
        <v>795</v>
      </c>
      <c r="AI303" s="344">
        <v>795</v>
      </c>
      <c r="AJ303" s="344">
        <v>795</v>
      </c>
      <c r="AK303" s="223">
        <v>795</v>
      </c>
      <c r="AL303" s="32"/>
      <c r="AM303" s="32"/>
      <c r="AN303" s="9">
        <v>795</v>
      </c>
    </row>
    <row r="304" spans="1:40" ht="19.5" customHeight="1">
      <c r="A304" s="9">
        <v>1</v>
      </c>
      <c r="B304" s="87" t="s">
        <v>146</v>
      </c>
      <c r="C304" s="101" t="s">
        <v>12</v>
      </c>
      <c r="D304" s="101"/>
      <c r="E304" s="88">
        <v>2400</v>
      </c>
      <c r="F304" s="185"/>
      <c r="G304" s="185"/>
      <c r="H304" s="185"/>
      <c r="I304" s="185"/>
      <c r="J304" s="185"/>
      <c r="K304" s="185">
        <v>0</v>
      </c>
      <c r="L304" s="185">
        <v>0</v>
      </c>
      <c r="M304" s="185">
        <v>0</v>
      </c>
      <c r="N304" s="185">
        <v>0</v>
      </c>
      <c r="O304" s="185">
        <v>0</v>
      </c>
      <c r="P304" s="185">
        <v>0</v>
      </c>
      <c r="Q304" s="185">
        <v>0</v>
      </c>
      <c r="R304" s="185">
        <v>0</v>
      </c>
      <c r="S304" s="185">
        <v>0</v>
      </c>
      <c r="T304" s="185">
        <v>0</v>
      </c>
      <c r="U304" s="185">
        <v>0</v>
      </c>
      <c r="V304" s="185">
        <v>0</v>
      </c>
      <c r="W304" s="185">
        <v>0</v>
      </c>
      <c r="X304" s="185">
        <v>0</v>
      </c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>
        <v>0</v>
      </c>
      <c r="AK304" s="166">
        <v>2400</v>
      </c>
      <c r="AL304" s="198">
        <v>1131</v>
      </c>
      <c r="AM304" s="198">
        <v>1088</v>
      </c>
      <c r="AN304" s="251"/>
    </row>
    <row r="305" spans="1:40" ht="19.5" customHeight="1">
      <c r="A305" s="9">
        <v>1</v>
      </c>
      <c r="B305" s="10"/>
      <c r="C305" s="359" t="s">
        <v>27</v>
      </c>
      <c r="D305" s="359"/>
      <c r="E305" s="417">
        <v>2021</v>
      </c>
      <c r="F305" s="415">
        <v>2021</v>
      </c>
      <c r="G305" s="415">
        <v>2021</v>
      </c>
      <c r="H305" s="415">
        <v>2021</v>
      </c>
      <c r="I305" s="415">
        <v>2021</v>
      </c>
      <c r="J305" s="415">
        <v>2021</v>
      </c>
      <c r="K305" s="415">
        <v>2021</v>
      </c>
      <c r="L305" s="415">
        <v>2021</v>
      </c>
      <c r="M305" s="415">
        <v>2021</v>
      </c>
      <c r="N305" s="415">
        <v>2021</v>
      </c>
      <c r="O305" s="415">
        <v>2021</v>
      </c>
      <c r="P305" s="415">
        <v>2021</v>
      </c>
      <c r="Q305" s="415">
        <v>2021</v>
      </c>
      <c r="R305" s="415">
        <v>2021</v>
      </c>
      <c r="S305" s="415">
        <v>2021</v>
      </c>
      <c r="T305" s="415">
        <v>2021</v>
      </c>
      <c r="U305" s="415">
        <v>2021</v>
      </c>
      <c r="V305" s="415">
        <v>2021</v>
      </c>
      <c r="W305" s="415">
        <v>2021</v>
      </c>
      <c r="X305" s="415">
        <v>2021</v>
      </c>
      <c r="Y305" s="415">
        <v>2021</v>
      </c>
      <c r="Z305" s="415">
        <v>2021</v>
      </c>
      <c r="AA305" s="415">
        <v>2021</v>
      </c>
      <c r="AB305" s="415">
        <v>2021</v>
      </c>
      <c r="AC305" s="415">
        <v>2021</v>
      </c>
      <c r="AD305" s="415">
        <v>2021</v>
      </c>
      <c r="AE305" s="415">
        <v>2021</v>
      </c>
      <c r="AF305" s="415">
        <v>2021</v>
      </c>
      <c r="AG305" s="415">
        <v>2021</v>
      </c>
      <c r="AH305" s="415">
        <v>2021</v>
      </c>
      <c r="AI305" s="415">
        <v>2021</v>
      </c>
      <c r="AJ305" s="415">
        <v>2021</v>
      </c>
      <c r="AK305" s="361">
        <v>2021</v>
      </c>
      <c r="AL305" s="362"/>
      <c r="AM305" s="362"/>
      <c r="AN305" s="363"/>
    </row>
    <row r="306" spans="1:40" ht="19.5" customHeight="1">
      <c r="A306" s="9">
        <v>1</v>
      </c>
      <c r="B306" s="13" t="s">
        <v>152</v>
      </c>
      <c r="C306" s="364" t="s">
        <v>150</v>
      </c>
      <c r="D306" s="365"/>
      <c r="E306" s="278"/>
      <c r="F306" s="278"/>
      <c r="G306" s="278"/>
      <c r="H306" s="278"/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/>
      <c r="AG306" s="278"/>
      <c r="AH306" s="278"/>
      <c r="AI306" s="278"/>
      <c r="AJ306" s="278"/>
      <c r="AK306" s="366">
        <v>0</v>
      </c>
      <c r="AL306" s="281"/>
      <c r="AM306" s="281"/>
      <c r="AN306" s="211"/>
    </row>
    <row r="307" spans="1:40" ht="19.5" customHeight="1">
      <c r="A307" s="9">
        <v>1</v>
      </c>
      <c r="B307" s="13"/>
      <c r="C307" s="353" t="s">
        <v>151</v>
      </c>
      <c r="D307" s="354"/>
      <c r="E307" s="355"/>
      <c r="F307" s="355">
        <v>0</v>
      </c>
      <c r="G307" s="355">
        <v>0</v>
      </c>
      <c r="H307" s="355">
        <v>0</v>
      </c>
      <c r="I307" s="355">
        <v>0</v>
      </c>
      <c r="J307" s="355">
        <v>0</v>
      </c>
      <c r="K307" s="355">
        <v>0</v>
      </c>
      <c r="L307" s="355">
        <v>0</v>
      </c>
      <c r="M307" s="355">
        <v>0</v>
      </c>
      <c r="N307" s="355">
        <v>0</v>
      </c>
      <c r="O307" s="355">
        <v>0</v>
      </c>
      <c r="P307" s="355">
        <v>0</v>
      </c>
      <c r="Q307" s="355">
        <v>0</v>
      </c>
      <c r="R307" s="355">
        <v>0</v>
      </c>
      <c r="S307" s="355">
        <v>0</v>
      </c>
      <c r="T307" s="355">
        <v>0</v>
      </c>
      <c r="U307" s="355">
        <v>0</v>
      </c>
      <c r="V307" s="355">
        <v>0</v>
      </c>
      <c r="W307" s="355">
        <v>0</v>
      </c>
      <c r="X307" s="355">
        <v>0</v>
      </c>
      <c r="Y307" s="355">
        <v>0</v>
      </c>
      <c r="Z307" s="355">
        <v>0</v>
      </c>
      <c r="AA307" s="355">
        <v>0</v>
      </c>
      <c r="AB307" s="355">
        <v>0</v>
      </c>
      <c r="AC307" s="355">
        <v>0</v>
      </c>
      <c r="AD307" s="355">
        <v>0</v>
      </c>
      <c r="AE307" s="355">
        <v>0</v>
      </c>
      <c r="AF307" s="355">
        <v>0</v>
      </c>
      <c r="AG307" s="355">
        <v>0</v>
      </c>
      <c r="AH307" s="355">
        <v>0</v>
      </c>
      <c r="AI307" s="355">
        <v>0</v>
      </c>
      <c r="AJ307" s="355">
        <v>0</v>
      </c>
      <c r="AK307" s="356">
        <v>0</v>
      </c>
      <c r="AL307" s="285"/>
      <c r="AM307" s="285"/>
    </row>
    <row r="308" spans="1:40" ht="18.75" customHeight="1">
      <c r="A308" s="9">
        <v>1</v>
      </c>
      <c r="B308" s="13"/>
      <c r="C308" s="135" t="s">
        <v>14</v>
      </c>
      <c r="D308" s="135"/>
      <c r="E308" s="90"/>
      <c r="F308" s="278">
        <v>0</v>
      </c>
      <c r="G308" s="278">
        <v>0</v>
      </c>
      <c r="H308" s="278">
        <v>0</v>
      </c>
      <c r="I308" s="278">
        <v>0</v>
      </c>
      <c r="J308" s="278">
        <v>0</v>
      </c>
      <c r="K308" s="278">
        <v>0</v>
      </c>
      <c r="L308" s="278">
        <v>0</v>
      </c>
      <c r="M308" s="278">
        <v>0</v>
      </c>
      <c r="N308" s="278">
        <v>0</v>
      </c>
      <c r="O308" s="278">
        <v>0</v>
      </c>
      <c r="P308" s="278">
        <v>0</v>
      </c>
      <c r="Q308" s="278">
        <v>0</v>
      </c>
      <c r="R308" s="278">
        <v>0</v>
      </c>
      <c r="S308" s="278">
        <v>0</v>
      </c>
      <c r="T308" s="278">
        <v>0</v>
      </c>
      <c r="U308" s="278">
        <v>0</v>
      </c>
      <c r="V308" s="278">
        <v>0</v>
      </c>
      <c r="W308" s="278">
        <v>0</v>
      </c>
      <c r="X308" s="278">
        <v>0</v>
      </c>
      <c r="Y308" s="278">
        <v>0</v>
      </c>
      <c r="Z308" s="278">
        <v>0</v>
      </c>
      <c r="AA308" s="278">
        <v>0</v>
      </c>
      <c r="AB308" s="278">
        <v>0</v>
      </c>
      <c r="AC308" s="278">
        <v>0</v>
      </c>
      <c r="AD308" s="278">
        <v>0</v>
      </c>
      <c r="AE308" s="278">
        <v>0</v>
      </c>
      <c r="AF308" s="278">
        <v>0</v>
      </c>
      <c r="AG308" s="278">
        <v>0</v>
      </c>
      <c r="AH308" s="278">
        <v>0</v>
      </c>
      <c r="AI308" s="278">
        <v>0</v>
      </c>
      <c r="AJ308" s="278">
        <v>0</v>
      </c>
      <c r="AK308" s="167">
        <v>0</v>
      </c>
      <c r="AL308" s="123"/>
      <c r="AM308" s="123"/>
      <c r="AN308" s="211"/>
    </row>
    <row r="309" spans="1:40" ht="18.75" customHeight="1">
      <c r="A309" s="9">
        <v>1</v>
      </c>
      <c r="B309" s="15"/>
      <c r="C309" s="146" t="s">
        <v>15</v>
      </c>
      <c r="D309" s="147">
        <v>0.08</v>
      </c>
      <c r="E309" s="80"/>
      <c r="F309" s="337">
        <v>0</v>
      </c>
      <c r="G309" s="337">
        <v>0</v>
      </c>
      <c r="H309" s="337">
        <v>0</v>
      </c>
      <c r="I309" s="337">
        <v>0</v>
      </c>
      <c r="J309" s="337">
        <v>0</v>
      </c>
      <c r="K309" s="337">
        <v>0</v>
      </c>
      <c r="L309" s="337">
        <v>0</v>
      </c>
      <c r="M309" s="337">
        <v>0</v>
      </c>
      <c r="N309" s="337">
        <v>0</v>
      </c>
      <c r="O309" s="337">
        <v>0</v>
      </c>
      <c r="P309" s="337">
        <v>0</v>
      </c>
      <c r="Q309" s="337">
        <v>0</v>
      </c>
      <c r="R309" s="337">
        <v>0</v>
      </c>
      <c r="S309" s="337">
        <v>0</v>
      </c>
      <c r="T309" s="337">
        <v>0</v>
      </c>
      <c r="U309" s="337">
        <v>0</v>
      </c>
      <c r="V309" s="337">
        <v>0</v>
      </c>
      <c r="W309" s="337">
        <v>0</v>
      </c>
      <c r="X309" s="337">
        <v>0</v>
      </c>
      <c r="Y309" s="337">
        <v>0</v>
      </c>
      <c r="Z309" s="337">
        <v>0</v>
      </c>
      <c r="AA309" s="337">
        <v>0</v>
      </c>
      <c r="AB309" s="337">
        <v>0</v>
      </c>
      <c r="AC309" s="337">
        <v>0</v>
      </c>
      <c r="AD309" s="337">
        <v>0</v>
      </c>
      <c r="AE309" s="337">
        <v>0</v>
      </c>
      <c r="AF309" s="337">
        <v>0</v>
      </c>
      <c r="AG309" s="337">
        <v>0</v>
      </c>
      <c r="AH309" s="337">
        <v>0</v>
      </c>
      <c r="AI309" s="337">
        <v>0</v>
      </c>
      <c r="AJ309" s="337">
        <v>0</v>
      </c>
      <c r="AK309" s="128">
        <v>0</v>
      </c>
      <c r="AL309" s="32"/>
      <c r="AM309" s="32"/>
    </row>
    <row r="310" spans="1:40" ht="18.75" customHeight="1">
      <c r="A310" s="9">
        <v>1</v>
      </c>
      <c r="B310" s="15"/>
      <c r="C310" s="148" t="s">
        <v>16</v>
      </c>
      <c r="D310" s="149"/>
      <c r="E310" s="66"/>
      <c r="F310" s="339">
        <v>0</v>
      </c>
      <c r="G310" s="339">
        <v>0</v>
      </c>
      <c r="H310" s="339">
        <v>0</v>
      </c>
      <c r="I310" s="339">
        <v>0</v>
      </c>
      <c r="J310" s="339">
        <v>0</v>
      </c>
      <c r="K310" s="339">
        <v>0</v>
      </c>
      <c r="L310" s="339">
        <v>0</v>
      </c>
      <c r="M310" s="339">
        <v>0</v>
      </c>
      <c r="N310" s="339">
        <v>0</v>
      </c>
      <c r="O310" s="339">
        <v>0</v>
      </c>
      <c r="P310" s="339">
        <v>0</v>
      </c>
      <c r="Q310" s="339">
        <v>0</v>
      </c>
      <c r="R310" s="339">
        <v>0</v>
      </c>
      <c r="S310" s="339">
        <v>0</v>
      </c>
      <c r="T310" s="339">
        <v>0</v>
      </c>
      <c r="U310" s="339">
        <v>0</v>
      </c>
      <c r="V310" s="339">
        <v>0</v>
      </c>
      <c r="W310" s="339">
        <v>0</v>
      </c>
      <c r="X310" s="339">
        <v>0</v>
      </c>
      <c r="Y310" s="339">
        <v>0</v>
      </c>
      <c r="Z310" s="339">
        <v>0</v>
      </c>
      <c r="AA310" s="339">
        <v>0</v>
      </c>
      <c r="AB310" s="339">
        <v>0</v>
      </c>
      <c r="AC310" s="339">
        <v>0</v>
      </c>
      <c r="AD310" s="339">
        <v>0</v>
      </c>
      <c r="AE310" s="339">
        <v>0</v>
      </c>
      <c r="AF310" s="339">
        <v>0</v>
      </c>
      <c r="AG310" s="339">
        <v>0</v>
      </c>
      <c r="AH310" s="339">
        <v>0</v>
      </c>
      <c r="AI310" s="339">
        <v>0</v>
      </c>
      <c r="AJ310" s="339">
        <v>0</v>
      </c>
      <c r="AK310" s="129">
        <v>0</v>
      </c>
      <c r="AL310" s="32"/>
      <c r="AM310" s="32"/>
    </row>
    <row r="311" spans="1:40" ht="18.75" customHeight="1">
      <c r="A311" s="9">
        <v>1</v>
      </c>
      <c r="B311" s="15"/>
      <c r="C311" s="148" t="s">
        <v>17</v>
      </c>
      <c r="D311" s="149"/>
      <c r="E311" s="80"/>
      <c r="F311" s="339"/>
      <c r="G311" s="339"/>
      <c r="H311" s="339"/>
      <c r="I311" s="339"/>
      <c r="J311" s="339"/>
      <c r="K311" s="339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  <c r="V311" s="339"/>
      <c r="W311" s="339"/>
      <c r="X311" s="339"/>
      <c r="Y311" s="339"/>
      <c r="Z311" s="339"/>
      <c r="AA311" s="339"/>
      <c r="AB311" s="339"/>
      <c r="AC311" s="339"/>
      <c r="AD311" s="339"/>
      <c r="AE311" s="339"/>
      <c r="AF311" s="339"/>
      <c r="AG311" s="339"/>
      <c r="AH311" s="339"/>
      <c r="AI311" s="339"/>
      <c r="AJ311" s="339"/>
      <c r="AK311" s="129">
        <v>0</v>
      </c>
      <c r="AL311" s="32"/>
      <c r="AM311" s="32"/>
    </row>
    <row r="312" spans="1:40" ht="18.75" customHeight="1">
      <c r="A312" s="9">
        <v>1</v>
      </c>
      <c r="B312" s="15"/>
      <c r="C312" s="150" t="s">
        <v>18</v>
      </c>
      <c r="D312" s="151">
        <v>0.5</v>
      </c>
      <c r="E312" s="81"/>
      <c r="F312" s="341">
        <v>0</v>
      </c>
      <c r="G312" s="341">
        <v>0</v>
      </c>
      <c r="H312" s="341">
        <v>0</v>
      </c>
      <c r="I312" s="341">
        <v>0</v>
      </c>
      <c r="J312" s="341">
        <v>0</v>
      </c>
      <c r="K312" s="341">
        <v>0</v>
      </c>
      <c r="L312" s="341">
        <v>0</v>
      </c>
      <c r="M312" s="341">
        <v>0</v>
      </c>
      <c r="N312" s="341">
        <v>0</v>
      </c>
      <c r="O312" s="341">
        <v>0</v>
      </c>
      <c r="P312" s="341">
        <v>0</v>
      </c>
      <c r="Q312" s="341">
        <v>0</v>
      </c>
      <c r="R312" s="341">
        <v>0</v>
      </c>
      <c r="S312" s="341">
        <v>0</v>
      </c>
      <c r="T312" s="341">
        <v>0</v>
      </c>
      <c r="U312" s="341">
        <v>0</v>
      </c>
      <c r="V312" s="341">
        <v>0</v>
      </c>
      <c r="W312" s="341">
        <v>0</v>
      </c>
      <c r="X312" s="341">
        <v>0</v>
      </c>
      <c r="Y312" s="341">
        <v>0</v>
      </c>
      <c r="Z312" s="341">
        <v>0</v>
      </c>
      <c r="AA312" s="341">
        <v>0</v>
      </c>
      <c r="AB312" s="341">
        <v>0</v>
      </c>
      <c r="AC312" s="341">
        <v>0</v>
      </c>
      <c r="AD312" s="341">
        <v>0</v>
      </c>
      <c r="AE312" s="341">
        <v>0</v>
      </c>
      <c r="AF312" s="341">
        <v>0</v>
      </c>
      <c r="AG312" s="341">
        <v>0</v>
      </c>
      <c r="AH312" s="341">
        <v>0</v>
      </c>
      <c r="AI312" s="341">
        <v>0</v>
      </c>
      <c r="AJ312" s="341">
        <v>0</v>
      </c>
      <c r="AK312" s="130">
        <v>0</v>
      </c>
      <c r="AL312" s="32"/>
      <c r="AM312" s="32"/>
    </row>
    <row r="313" spans="1:40" ht="18.75" customHeight="1">
      <c r="A313" s="9">
        <v>1</v>
      </c>
      <c r="B313" s="15"/>
      <c r="C313" s="373" t="s">
        <v>153</v>
      </c>
      <c r="D313" s="374"/>
      <c r="E313" s="416"/>
      <c r="F313" s="414">
        <v>0</v>
      </c>
      <c r="G313" s="414">
        <v>0</v>
      </c>
      <c r="H313" s="414">
        <v>0</v>
      </c>
      <c r="I313" s="414">
        <v>0</v>
      </c>
      <c r="J313" s="414">
        <v>0</v>
      </c>
      <c r="K313" s="414">
        <v>0</v>
      </c>
      <c r="L313" s="414">
        <v>0</v>
      </c>
      <c r="M313" s="414">
        <v>0</v>
      </c>
      <c r="N313" s="414">
        <v>0</v>
      </c>
      <c r="O313" s="414">
        <v>0</v>
      </c>
      <c r="P313" s="414">
        <v>0</v>
      </c>
      <c r="Q313" s="414">
        <v>0</v>
      </c>
      <c r="R313" s="414">
        <v>0</v>
      </c>
      <c r="S313" s="414">
        <v>0</v>
      </c>
      <c r="T313" s="414">
        <v>0</v>
      </c>
      <c r="U313" s="414">
        <v>0</v>
      </c>
      <c r="V313" s="414">
        <v>0</v>
      </c>
      <c r="W313" s="523"/>
      <c r="X313" s="523">
        <v>0</v>
      </c>
      <c r="Y313" s="523">
        <v>0</v>
      </c>
      <c r="Z313" s="523">
        <v>0</v>
      </c>
      <c r="AA313" s="523">
        <v>0</v>
      </c>
      <c r="AB313" s="523">
        <v>0</v>
      </c>
      <c r="AC313" s="523">
        <v>0</v>
      </c>
      <c r="AD313" s="523">
        <v>0</v>
      </c>
      <c r="AE313" s="523">
        <v>0</v>
      </c>
      <c r="AF313" s="523">
        <v>0</v>
      </c>
      <c r="AG313" s="414">
        <v>0</v>
      </c>
      <c r="AH313" s="414">
        <v>0</v>
      </c>
      <c r="AI313" s="414">
        <v>0</v>
      </c>
      <c r="AJ313" s="414">
        <v>0</v>
      </c>
      <c r="AK313" s="377"/>
      <c r="AL313" s="31"/>
      <c r="AM313" s="31"/>
    </row>
    <row r="314" spans="1:40" ht="18.75" customHeight="1">
      <c r="A314" s="9">
        <v>1</v>
      </c>
      <c r="B314" s="10"/>
      <c r="C314" s="135" t="s">
        <v>19</v>
      </c>
      <c r="D314" s="136">
        <v>0.92</v>
      </c>
      <c r="E314" s="90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4"/>
      <c r="V314" s="174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>
        <v>0</v>
      </c>
      <c r="AJ314" s="174">
        <v>0</v>
      </c>
      <c r="AK314" s="117">
        <v>0</v>
      </c>
      <c r="AL314" s="82" t="e">
        <v>#REF!</v>
      </c>
      <c r="AM314" s="82" t="e">
        <v>#REF!</v>
      </c>
      <c r="AN314" s="211"/>
    </row>
    <row r="315" spans="1:40" ht="18.75" customHeight="1">
      <c r="A315" s="9">
        <v>1</v>
      </c>
      <c r="B315" s="10"/>
      <c r="C315" s="109" t="s">
        <v>48</v>
      </c>
      <c r="D315" s="109"/>
      <c r="E315" s="77"/>
      <c r="F315" s="178"/>
      <c r="G315" s="178">
        <v>70</v>
      </c>
      <c r="H315" s="178">
        <v>80</v>
      </c>
      <c r="I315" s="178"/>
      <c r="J315" s="178"/>
      <c r="K315" s="178">
        <v>96</v>
      </c>
      <c r="L315" s="178">
        <v>110</v>
      </c>
      <c r="M315" s="178">
        <v>168</v>
      </c>
      <c r="N315" s="178">
        <v>193</v>
      </c>
      <c r="O315" s="178">
        <v>129</v>
      </c>
      <c r="P315" s="178"/>
      <c r="Q315" s="178"/>
      <c r="R315" s="178">
        <v>150</v>
      </c>
      <c r="S315" s="178">
        <v>302</v>
      </c>
      <c r="T315" s="178">
        <v>195</v>
      </c>
      <c r="U315" s="178">
        <v>237</v>
      </c>
      <c r="V315" s="178">
        <v>213</v>
      </c>
      <c r="W315" s="178"/>
      <c r="X315" s="178"/>
      <c r="Y315" s="178">
        <v>190</v>
      </c>
      <c r="Z315" s="178">
        <v>91</v>
      </c>
      <c r="AA315" s="178">
        <v>204</v>
      </c>
      <c r="AB315" s="178">
        <v>207</v>
      </c>
      <c r="AC315" s="178">
        <v>210</v>
      </c>
      <c r="AD315" s="178"/>
      <c r="AE315" s="178"/>
      <c r="AF315" s="178">
        <v>80</v>
      </c>
      <c r="AG315" s="178">
        <v>160</v>
      </c>
      <c r="AH315" s="178"/>
      <c r="AI315" s="178"/>
      <c r="AJ315" s="178"/>
      <c r="AK315" s="104">
        <v>3085</v>
      </c>
      <c r="AL315" s="112"/>
      <c r="AM315" s="112"/>
      <c r="AN315" s="207"/>
    </row>
    <row r="316" spans="1:40" ht="18.75" customHeight="1">
      <c r="A316" s="9">
        <v>1</v>
      </c>
      <c r="B316" s="15"/>
      <c r="C316" s="111" t="s">
        <v>66</v>
      </c>
      <c r="D316" s="111"/>
      <c r="E316" s="74"/>
      <c r="F316" s="179">
        <v>0</v>
      </c>
      <c r="G316" s="179">
        <v>0</v>
      </c>
      <c r="H316" s="179">
        <v>0</v>
      </c>
      <c r="I316" s="179">
        <v>0</v>
      </c>
      <c r="J316" s="179">
        <v>0</v>
      </c>
      <c r="K316" s="179">
        <v>2</v>
      </c>
      <c r="L316" s="179">
        <v>0</v>
      </c>
      <c r="M316" s="179">
        <v>0</v>
      </c>
      <c r="N316" s="179">
        <v>0</v>
      </c>
      <c r="O316" s="179">
        <v>0</v>
      </c>
      <c r="P316" s="179">
        <v>0</v>
      </c>
      <c r="Q316" s="179">
        <v>0</v>
      </c>
      <c r="R316" s="179">
        <v>0</v>
      </c>
      <c r="S316" s="179">
        <v>0</v>
      </c>
      <c r="T316" s="179">
        <v>0</v>
      </c>
      <c r="U316" s="179">
        <v>14</v>
      </c>
      <c r="V316" s="179">
        <v>0</v>
      </c>
      <c r="W316" s="179">
        <v>0</v>
      </c>
      <c r="X316" s="179">
        <v>0</v>
      </c>
      <c r="Y316" s="179">
        <v>0</v>
      </c>
      <c r="Z316" s="179">
        <v>0</v>
      </c>
      <c r="AA316" s="179">
        <v>0</v>
      </c>
      <c r="AB316" s="179">
        <v>0</v>
      </c>
      <c r="AC316" s="179">
        <v>0</v>
      </c>
      <c r="AD316" s="179">
        <v>0</v>
      </c>
      <c r="AE316" s="179">
        <v>0</v>
      </c>
      <c r="AF316" s="179">
        <v>0</v>
      </c>
      <c r="AG316" s="179"/>
      <c r="AH316" s="179"/>
      <c r="AI316" s="179"/>
      <c r="AJ316" s="179"/>
      <c r="AK316" s="107">
        <v>16</v>
      </c>
      <c r="AL316" s="75"/>
      <c r="AM316" s="75"/>
      <c r="AN316" s="207"/>
    </row>
    <row r="317" spans="1:40" ht="18.75" customHeight="1">
      <c r="A317" s="9">
        <v>1</v>
      </c>
      <c r="B317" s="13" t="s">
        <v>45</v>
      </c>
      <c r="C317" s="152" t="s">
        <v>21</v>
      </c>
      <c r="D317" s="152"/>
      <c r="E317" s="67">
        <v>70</v>
      </c>
      <c r="F317" s="329">
        <v>80</v>
      </c>
      <c r="G317" s="329">
        <v>98</v>
      </c>
      <c r="H317" s="329">
        <v>110</v>
      </c>
      <c r="I317" s="329"/>
      <c r="J317" s="329"/>
      <c r="K317" s="329">
        <v>168</v>
      </c>
      <c r="L317" s="329">
        <v>193</v>
      </c>
      <c r="M317" s="329">
        <v>129</v>
      </c>
      <c r="N317" s="329">
        <v>150</v>
      </c>
      <c r="O317" s="329">
        <v>302</v>
      </c>
      <c r="P317" s="329"/>
      <c r="Q317" s="329"/>
      <c r="R317" s="329">
        <v>195</v>
      </c>
      <c r="S317" s="329">
        <v>251</v>
      </c>
      <c r="T317" s="329">
        <v>213</v>
      </c>
      <c r="U317" s="329">
        <v>190</v>
      </c>
      <c r="V317" s="329">
        <v>91</v>
      </c>
      <c r="W317" s="329"/>
      <c r="X317" s="329"/>
      <c r="Y317" s="329">
        <v>204</v>
      </c>
      <c r="Z317" s="329">
        <v>207</v>
      </c>
      <c r="AA317" s="329">
        <v>210</v>
      </c>
      <c r="AB317" s="329">
        <v>80</v>
      </c>
      <c r="AC317" s="329">
        <v>160</v>
      </c>
      <c r="AD317" s="329"/>
      <c r="AE317" s="329"/>
      <c r="AF317" s="329">
        <v>0</v>
      </c>
      <c r="AG317" s="329">
        <v>0</v>
      </c>
      <c r="AH317" s="329">
        <v>0</v>
      </c>
      <c r="AI317" s="329"/>
      <c r="AJ317" s="329"/>
      <c r="AK317" s="131">
        <v>3101</v>
      </c>
      <c r="AL317" s="32"/>
      <c r="AM317" s="32"/>
    </row>
    <row r="318" spans="1:40" ht="18.75" customHeight="1">
      <c r="A318" s="9">
        <v>0</v>
      </c>
      <c r="B318" s="30" t="s">
        <v>51</v>
      </c>
      <c r="C318" s="153" t="s">
        <v>22</v>
      </c>
      <c r="D318" s="153"/>
      <c r="E318" s="68"/>
      <c r="F318" s="330">
        <v>-80</v>
      </c>
      <c r="G318" s="330">
        <v>-178</v>
      </c>
      <c r="H318" s="330">
        <v>-288</v>
      </c>
      <c r="I318" s="330">
        <v>-288</v>
      </c>
      <c r="J318" s="330">
        <v>-288</v>
      </c>
      <c r="K318" s="330">
        <v>-456</v>
      </c>
      <c r="L318" s="330">
        <v>-649</v>
      </c>
      <c r="M318" s="330">
        <v>-778</v>
      </c>
      <c r="N318" s="330">
        <v>-928</v>
      </c>
      <c r="O318" s="330">
        <v>-1230</v>
      </c>
      <c r="P318" s="330">
        <v>-1230</v>
      </c>
      <c r="Q318" s="330">
        <v>-1230</v>
      </c>
      <c r="R318" s="330">
        <v>-1425</v>
      </c>
      <c r="S318" s="330">
        <v>-1676</v>
      </c>
      <c r="T318" s="330">
        <v>-1889</v>
      </c>
      <c r="U318" s="330">
        <v>-2079</v>
      </c>
      <c r="V318" s="330">
        <v>-2170</v>
      </c>
      <c r="W318" s="330">
        <v>-2170</v>
      </c>
      <c r="X318" s="330">
        <v>-2170</v>
      </c>
      <c r="Y318" s="330">
        <v>-2374</v>
      </c>
      <c r="Z318" s="330">
        <v>-2581</v>
      </c>
      <c r="AA318" s="330">
        <v>-2791</v>
      </c>
      <c r="AB318" s="330">
        <v>-2871</v>
      </c>
      <c r="AC318" s="330">
        <v>-3031</v>
      </c>
      <c r="AD318" s="330">
        <v>-3031</v>
      </c>
      <c r="AE318" s="330">
        <v>-3031</v>
      </c>
      <c r="AF318" s="330">
        <v>-3031</v>
      </c>
      <c r="AG318" s="330">
        <v>-3031</v>
      </c>
      <c r="AH318" s="330">
        <v>-3031</v>
      </c>
      <c r="AI318" s="330">
        <v>-3031</v>
      </c>
      <c r="AJ318" s="330">
        <v>-3031</v>
      </c>
      <c r="AK318" s="132"/>
      <c r="AL318" s="32"/>
      <c r="AM318" s="32"/>
    </row>
    <row r="319" spans="1:40" ht="19.5" customHeight="1">
      <c r="A319" s="9">
        <v>1</v>
      </c>
      <c r="B319" s="85" t="s">
        <v>52</v>
      </c>
      <c r="C319" s="138" t="s">
        <v>23</v>
      </c>
      <c r="D319" s="138"/>
      <c r="E319" s="521">
        <v>6277</v>
      </c>
      <c r="F319" s="343">
        <v>6277</v>
      </c>
      <c r="G319" s="343">
        <v>6207</v>
      </c>
      <c r="H319" s="343">
        <v>6127</v>
      </c>
      <c r="I319" s="343">
        <v>6127</v>
      </c>
      <c r="J319" s="343">
        <v>6127</v>
      </c>
      <c r="K319" s="343">
        <v>6029</v>
      </c>
      <c r="L319" s="343">
        <v>5919</v>
      </c>
      <c r="M319" s="343">
        <v>5751</v>
      </c>
      <c r="N319" s="343">
        <v>5558</v>
      </c>
      <c r="O319" s="343">
        <v>5429</v>
      </c>
      <c r="P319" s="343">
        <v>5429</v>
      </c>
      <c r="Q319" s="343">
        <v>5429</v>
      </c>
      <c r="R319" s="343">
        <v>5279</v>
      </c>
      <c r="S319" s="343">
        <v>4977</v>
      </c>
      <c r="T319" s="343">
        <v>4782</v>
      </c>
      <c r="U319" s="343">
        <v>4531</v>
      </c>
      <c r="V319" s="343">
        <v>4318</v>
      </c>
      <c r="W319" s="343">
        <v>4318</v>
      </c>
      <c r="X319" s="343">
        <v>4318</v>
      </c>
      <c r="Y319" s="343">
        <v>4128</v>
      </c>
      <c r="Z319" s="343">
        <v>4037</v>
      </c>
      <c r="AA319" s="343">
        <v>3833</v>
      </c>
      <c r="AB319" s="343">
        <v>3626</v>
      </c>
      <c r="AC319" s="343">
        <v>3416</v>
      </c>
      <c r="AD319" s="343">
        <v>3416</v>
      </c>
      <c r="AE319" s="343">
        <v>3416</v>
      </c>
      <c r="AF319" s="343">
        <v>3336</v>
      </c>
      <c r="AG319" s="343">
        <v>3176</v>
      </c>
      <c r="AH319" s="343">
        <v>3176</v>
      </c>
      <c r="AI319" s="343">
        <v>3176</v>
      </c>
      <c r="AJ319" s="343">
        <v>3176</v>
      </c>
      <c r="AK319" s="222">
        <v>3176</v>
      </c>
      <c r="AL319" s="33"/>
      <c r="AM319" s="33"/>
      <c r="AN319" s="9">
        <v>3176</v>
      </c>
    </row>
    <row r="320" spans="1:40" ht="19.5" customHeight="1">
      <c r="A320" s="9">
        <v>0</v>
      </c>
      <c r="B320" s="87" t="s">
        <v>123</v>
      </c>
      <c r="C320" s="101" t="s">
        <v>12</v>
      </c>
      <c r="D320" s="101"/>
      <c r="E320" s="88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66">
        <v>0</v>
      </c>
      <c r="AL320" s="198"/>
      <c r="AM320" s="198"/>
      <c r="AN320" s="251"/>
    </row>
    <row r="321" spans="1:40" ht="19.5" customHeight="1">
      <c r="A321" s="9">
        <v>0</v>
      </c>
      <c r="B321" s="13"/>
      <c r="C321" s="145" t="s">
        <v>125</v>
      </c>
      <c r="D321" s="154"/>
      <c r="E321" s="35"/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5">
        <v>0</v>
      </c>
      <c r="X321" s="35">
        <v>0</v>
      </c>
      <c r="Y321" s="35">
        <v>0</v>
      </c>
      <c r="Z321" s="35">
        <v>0</v>
      </c>
      <c r="AA321" s="35">
        <v>0</v>
      </c>
      <c r="AB321" s="35">
        <v>0</v>
      </c>
      <c r="AC321" s="35">
        <v>0</v>
      </c>
      <c r="AD321" s="35">
        <v>0</v>
      </c>
      <c r="AE321" s="35">
        <v>0</v>
      </c>
      <c r="AF321" s="35">
        <v>0</v>
      </c>
      <c r="AG321" s="35">
        <v>0</v>
      </c>
      <c r="AH321" s="35">
        <v>0</v>
      </c>
      <c r="AI321" s="35">
        <v>0</v>
      </c>
      <c r="AJ321" s="35">
        <v>0</v>
      </c>
      <c r="AK321" s="171">
        <v>0</v>
      </c>
      <c r="AL321" s="32"/>
      <c r="AM321" s="32"/>
    </row>
    <row r="322" spans="1:40" ht="18.75" customHeight="1">
      <c r="A322" s="9">
        <v>0</v>
      </c>
      <c r="B322" s="13"/>
      <c r="C322" s="135" t="s">
        <v>14</v>
      </c>
      <c r="D322" s="135"/>
      <c r="E322" s="90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  <c r="AA322" s="174"/>
      <c r="AB322" s="174"/>
      <c r="AC322" s="174"/>
      <c r="AD322" s="174"/>
      <c r="AE322" s="174"/>
      <c r="AF322" s="174"/>
      <c r="AG322" s="174"/>
      <c r="AH322" s="174"/>
      <c r="AI322" s="174"/>
      <c r="AJ322" s="174"/>
      <c r="AK322" s="167">
        <v>0</v>
      </c>
      <c r="AL322" s="123"/>
      <c r="AM322" s="123"/>
      <c r="AN322" s="211"/>
    </row>
    <row r="323" spans="1:40" ht="18.75" customHeight="1">
      <c r="A323" s="9">
        <v>0</v>
      </c>
      <c r="B323" s="15"/>
      <c r="C323" s="146" t="s">
        <v>15</v>
      </c>
      <c r="D323" s="147">
        <v>0.08</v>
      </c>
      <c r="E323" s="80"/>
      <c r="F323" s="337">
        <v>0</v>
      </c>
      <c r="G323" s="337">
        <v>0</v>
      </c>
      <c r="H323" s="337">
        <v>0</v>
      </c>
      <c r="I323" s="337">
        <v>0</v>
      </c>
      <c r="J323" s="337">
        <v>0</v>
      </c>
      <c r="K323" s="337">
        <v>0</v>
      </c>
      <c r="L323" s="337">
        <v>0</v>
      </c>
      <c r="M323" s="337">
        <v>0</v>
      </c>
      <c r="N323" s="337">
        <v>0</v>
      </c>
      <c r="O323" s="337">
        <v>0</v>
      </c>
      <c r="P323" s="337">
        <v>0</v>
      </c>
      <c r="Q323" s="337">
        <v>0</v>
      </c>
      <c r="R323" s="337">
        <v>0</v>
      </c>
      <c r="S323" s="337">
        <v>0</v>
      </c>
      <c r="T323" s="337">
        <v>0</v>
      </c>
      <c r="U323" s="337">
        <v>0</v>
      </c>
      <c r="V323" s="337">
        <v>0</v>
      </c>
      <c r="W323" s="337">
        <v>0</v>
      </c>
      <c r="X323" s="337">
        <v>0</v>
      </c>
      <c r="Y323" s="337">
        <v>0</v>
      </c>
      <c r="Z323" s="337">
        <v>0</v>
      </c>
      <c r="AA323" s="337">
        <v>0</v>
      </c>
      <c r="AB323" s="337">
        <v>0</v>
      </c>
      <c r="AC323" s="337">
        <v>0</v>
      </c>
      <c r="AD323" s="337">
        <v>0</v>
      </c>
      <c r="AE323" s="337">
        <v>0</v>
      </c>
      <c r="AF323" s="337">
        <v>0</v>
      </c>
      <c r="AG323" s="337">
        <v>0</v>
      </c>
      <c r="AH323" s="337">
        <v>0</v>
      </c>
      <c r="AI323" s="337">
        <v>0</v>
      </c>
      <c r="AJ323" s="337">
        <v>0</v>
      </c>
      <c r="AK323" s="338">
        <v>0</v>
      </c>
      <c r="AL323" s="32"/>
      <c r="AM323" s="32"/>
    </row>
    <row r="324" spans="1:40" ht="18.75" customHeight="1">
      <c r="A324" s="9">
        <v>0</v>
      </c>
      <c r="B324" s="15"/>
      <c r="C324" s="148" t="s">
        <v>16</v>
      </c>
      <c r="D324" s="149"/>
      <c r="E324" s="66"/>
      <c r="F324" s="339">
        <v>0</v>
      </c>
      <c r="G324" s="339">
        <v>0</v>
      </c>
      <c r="H324" s="339">
        <v>0</v>
      </c>
      <c r="I324" s="339">
        <v>0</v>
      </c>
      <c r="J324" s="339">
        <v>0</v>
      </c>
      <c r="K324" s="339">
        <v>0</v>
      </c>
      <c r="L324" s="339">
        <v>0</v>
      </c>
      <c r="M324" s="339">
        <v>0</v>
      </c>
      <c r="N324" s="339">
        <v>0</v>
      </c>
      <c r="O324" s="339">
        <v>0</v>
      </c>
      <c r="P324" s="339">
        <v>0</v>
      </c>
      <c r="Q324" s="339">
        <v>0</v>
      </c>
      <c r="R324" s="339">
        <v>0</v>
      </c>
      <c r="S324" s="339">
        <v>0</v>
      </c>
      <c r="T324" s="339">
        <v>0</v>
      </c>
      <c r="U324" s="339">
        <v>0</v>
      </c>
      <c r="V324" s="339">
        <v>0</v>
      </c>
      <c r="W324" s="339">
        <v>0</v>
      </c>
      <c r="X324" s="339">
        <v>0</v>
      </c>
      <c r="Y324" s="339">
        <v>0</v>
      </c>
      <c r="Z324" s="339">
        <v>0</v>
      </c>
      <c r="AA324" s="339">
        <v>0</v>
      </c>
      <c r="AB324" s="339">
        <v>0</v>
      </c>
      <c r="AC324" s="339">
        <v>0</v>
      </c>
      <c r="AD324" s="339">
        <v>0</v>
      </c>
      <c r="AE324" s="339">
        <v>0</v>
      </c>
      <c r="AF324" s="339">
        <v>0</v>
      </c>
      <c r="AG324" s="339">
        <v>0</v>
      </c>
      <c r="AH324" s="339">
        <v>0</v>
      </c>
      <c r="AI324" s="339">
        <v>0</v>
      </c>
      <c r="AJ324" s="339">
        <v>0</v>
      </c>
      <c r="AK324" s="340">
        <v>0</v>
      </c>
      <c r="AL324" s="32"/>
      <c r="AM324" s="32"/>
    </row>
    <row r="325" spans="1:40" ht="18.75" customHeight="1">
      <c r="A325" s="9">
        <v>0</v>
      </c>
      <c r="B325" s="15"/>
      <c r="C325" s="148" t="s">
        <v>17</v>
      </c>
      <c r="D325" s="149"/>
      <c r="E325" s="80"/>
      <c r="F325" s="339"/>
      <c r="G325" s="339"/>
      <c r="H325" s="339"/>
      <c r="I325" s="339"/>
      <c r="J325" s="339"/>
      <c r="K325" s="339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  <c r="AA325" s="339"/>
      <c r="AB325" s="339"/>
      <c r="AC325" s="339"/>
      <c r="AD325" s="339"/>
      <c r="AE325" s="339"/>
      <c r="AF325" s="339"/>
      <c r="AG325" s="339"/>
      <c r="AH325" s="339"/>
      <c r="AI325" s="339"/>
      <c r="AJ325" s="339"/>
      <c r="AK325" s="340">
        <v>0</v>
      </c>
      <c r="AL325" s="32"/>
      <c r="AM325" s="32"/>
    </row>
    <row r="326" spans="1:40" ht="18.75" customHeight="1">
      <c r="A326" s="9">
        <v>0</v>
      </c>
      <c r="B326" s="15"/>
      <c r="C326" s="150" t="s">
        <v>18</v>
      </c>
      <c r="D326" s="151">
        <v>0.5</v>
      </c>
      <c r="E326" s="81"/>
      <c r="F326" s="341">
        <v>0</v>
      </c>
      <c r="G326" s="341">
        <v>0</v>
      </c>
      <c r="H326" s="341">
        <v>0</v>
      </c>
      <c r="I326" s="341">
        <v>0</v>
      </c>
      <c r="J326" s="341">
        <v>0</v>
      </c>
      <c r="K326" s="341">
        <v>0</v>
      </c>
      <c r="L326" s="341">
        <v>0</v>
      </c>
      <c r="M326" s="341">
        <v>0</v>
      </c>
      <c r="N326" s="341">
        <v>0</v>
      </c>
      <c r="O326" s="341">
        <v>0</v>
      </c>
      <c r="P326" s="341">
        <v>0</v>
      </c>
      <c r="Q326" s="341">
        <v>0</v>
      </c>
      <c r="R326" s="341">
        <v>0</v>
      </c>
      <c r="S326" s="341">
        <v>0</v>
      </c>
      <c r="T326" s="341">
        <v>0</v>
      </c>
      <c r="U326" s="341">
        <v>0</v>
      </c>
      <c r="V326" s="341">
        <v>0</v>
      </c>
      <c r="W326" s="341">
        <v>0</v>
      </c>
      <c r="X326" s="341">
        <v>0</v>
      </c>
      <c r="Y326" s="341">
        <v>0</v>
      </c>
      <c r="Z326" s="341">
        <v>0</v>
      </c>
      <c r="AA326" s="341">
        <v>0</v>
      </c>
      <c r="AB326" s="341">
        <v>0</v>
      </c>
      <c r="AC326" s="341">
        <v>0</v>
      </c>
      <c r="AD326" s="341">
        <v>0</v>
      </c>
      <c r="AE326" s="341">
        <v>0</v>
      </c>
      <c r="AF326" s="341">
        <v>0</v>
      </c>
      <c r="AG326" s="341">
        <v>0</v>
      </c>
      <c r="AH326" s="341">
        <v>0</v>
      </c>
      <c r="AI326" s="341">
        <v>0</v>
      </c>
      <c r="AJ326" s="341">
        <v>0</v>
      </c>
      <c r="AK326" s="342">
        <v>0</v>
      </c>
      <c r="AL326" s="32"/>
      <c r="AM326" s="32"/>
    </row>
    <row r="327" spans="1:40" ht="18.75" customHeight="1">
      <c r="A327" s="9">
        <v>0</v>
      </c>
      <c r="B327" s="10"/>
      <c r="C327" s="135" t="s">
        <v>19</v>
      </c>
      <c r="D327" s="136">
        <v>0.92</v>
      </c>
      <c r="E327" s="90"/>
      <c r="F327" s="174">
        <v>0</v>
      </c>
      <c r="G327" s="174">
        <v>0</v>
      </c>
      <c r="H327" s="174">
        <v>0</v>
      </c>
      <c r="I327" s="174">
        <v>0</v>
      </c>
      <c r="J327" s="174">
        <v>0</v>
      </c>
      <c r="K327" s="174">
        <v>0</v>
      </c>
      <c r="L327" s="174">
        <v>0</v>
      </c>
      <c r="M327" s="174">
        <v>0</v>
      </c>
      <c r="N327" s="174">
        <v>0</v>
      </c>
      <c r="O327" s="174">
        <v>0</v>
      </c>
      <c r="P327" s="174">
        <v>0</v>
      </c>
      <c r="Q327" s="174">
        <v>0</v>
      </c>
      <c r="R327" s="174">
        <v>0</v>
      </c>
      <c r="S327" s="174">
        <v>0</v>
      </c>
      <c r="T327" s="174">
        <v>0</v>
      </c>
      <c r="U327" s="174">
        <v>0</v>
      </c>
      <c r="V327" s="174">
        <v>0</v>
      </c>
      <c r="W327" s="174">
        <v>0</v>
      </c>
      <c r="X327" s="174">
        <v>0</v>
      </c>
      <c r="Y327" s="174">
        <v>0</v>
      </c>
      <c r="Z327" s="174">
        <v>0</v>
      </c>
      <c r="AA327" s="174">
        <v>0</v>
      </c>
      <c r="AB327" s="174">
        <v>0</v>
      </c>
      <c r="AC327" s="174">
        <v>0</v>
      </c>
      <c r="AD327" s="174">
        <v>0</v>
      </c>
      <c r="AE327" s="174">
        <v>0</v>
      </c>
      <c r="AF327" s="174">
        <v>0</v>
      </c>
      <c r="AG327" s="174">
        <v>0</v>
      </c>
      <c r="AH327" s="174">
        <v>0</v>
      </c>
      <c r="AI327" s="174">
        <v>0</v>
      </c>
      <c r="AJ327" s="174">
        <v>0</v>
      </c>
      <c r="AK327" s="167">
        <v>0</v>
      </c>
      <c r="AL327" s="82"/>
      <c r="AM327" s="82"/>
      <c r="AN327" s="211"/>
    </row>
    <row r="328" spans="1:40" ht="18.75" customHeight="1">
      <c r="A328" s="9">
        <v>0</v>
      </c>
      <c r="B328" s="10" t="s">
        <v>123</v>
      </c>
      <c r="C328" s="109" t="s">
        <v>48</v>
      </c>
      <c r="D328" s="109"/>
      <c r="E328" s="77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68">
        <v>0</v>
      </c>
      <c r="AL328" s="112"/>
      <c r="AM328" s="112"/>
      <c r="AN328" s="207"/>
    </row>
    <row r="329" spans="1:40" ht="18.75" customHeight="1">
      <c r="A329" s="9">
        <v>0</v>
      </c>
      <c r="B329" s="15"/>
      <c r="C329" s="111" t="s">
        <v>66</v>
      </c>
      <c r="D329" s="111"/>
      <c r="E329" s="74"/>
      <c r="F329" s="189"/>
      <c r="G329" s="189"/>
      <c r="H329" s="189"/>
      <c r="I329" s="189"/>
      <c r="J329" s="189"/>
      <c r="K329" s="189"/>
      <c r="L329" s="189"/>
      <c r="M329" s="189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9"/>
      <c r="AA329" s="189"/>
      <c r="AB329" s="189"/>
      <c r="AC329" s="189"/>
      <c r="AD329" s="189"/>
      <c r="AE329" s="189"/>
      <c r="AF329" s="189"/>
      <c r="AG329" s="189"/>
      <c r="AH329" s="189"/>
      <c r="AI329" s="189"/>
      <c r="AJ329" s="189"/>
      <c r="AK329" s="107">
        <v>0</v>
      </c>
      <c r="AL329" s="75"/>
      <c r="AM329" s="75"/>
      <c r="AN329" s="207"/>
    </row>
    <row r="330" spans="1:40" ht="18.75" customHeight="1">
      <c r="A330" s="9">
        <v>0</v>
      </c>
      <c r="B330" s="13" t="s">
        <v>45</v>
      </c>
      <c r="C330" s="152" t="s">
        <v>21</v>
      </c>
      <c r="D330" s="152"/>
      <c r="E330" s="67">
        <v>0</v>
      </c>
      <c r="F330" s="180"/>
      <c r="G330" s="180"/>
      <c r="H330" s="180"/>
      <c r="I330" s="180"/>
      <c r="J330" s="180">
        <v>0</v>
      </c>
      <c r="K330" s="180">
        <v>0</v>
      </c>
      <c r="L330" s="180">
        <v>0</v>
      </c>
      <c r="M330" s="180">
        <v>0</v>
      </c>
      <c r="N330" s="180">
        <v>0</v>
      </c>
      <c r="O330" s="180"/>
      <c r="P330" s="180"/>
      <c r="Q330" s="180">
        <v>0</v>
      </c>
      <c r="R330" s="180">
        <v>0</v>
      </c>
      <c r="S330" s="180">
        <v>0</v>
      </c>
      <c r="T330" s="180">
        <v>0</v>
      </c>
      <c r="U330" s="180">
        <v>0</v>
      </c>
      <c r="V330" s="180"/>
      <c r="W330" s="180"/>
      <c r="X330" s="180">
        <v>0</v>
      </c>
      <c r="Y330" s="180">
        <v>0</v>
      </c>
      <c r="Z330" s="180">
        <v>0</v>
      </c>
      <c r="AA330" s="180">
        <v>0</v>
      </c>
      <c r="AB330" s="180">
        <v>0</v>
      </c>
      <c r="AC330" s="180"/>
      <c r="AD330" s="180"/>
      <c r="AE330" s="180">
        <v>0</v>
      </c>
      <c r="AF330" s="180">
        <v>0</v>
      </c>
      <c r="AG330" s="180">
        <v>0</v>
      </c>
      <c r="AH330" s="180"/>
      <c r="AI330" s="180"/>
      <c r="AJ330" s="180"/>
      <c r="AK330" s="131">
        <v>0</v>
      </c>
      <c r="AL330" s="32"/>
      <c r="AM330" s="32"/>
    </row>
    <row r="331" spans="1:40" ht="18.75" customHeight="1">
      <c r="A331" s="9">
        <v>0</v>
      </c>
      <c r="B331" s="30" t="s">
        <v>51</v>
      </c>
      <c r="C331" s="153" t="s">
        <v>22</v>
      </c>
      <c r="D331" s="153"/>
      <c r="E331" s="68"/>
      <c r="F331" s="181">
        <v>0</v>
      </c>
      <c r="G331" s="181">
        <v>0</v>
      </c>
      <c r="H331" s="181">
        <v>0</v>
      </c>
      <c r="I331" s="181">
        <v>0</v>
      </c>
      <c r="J331" s="181">
        <v>0</v>
      </c>
      <c r="K331" s="181">
        <v>0</v>
      </c>
      <c r="L331" s="181">
        <v>0</v>
      </c>
      <c r="M331" s="181">
        <v>0</v>
      </c>
      <c r="N331" s="181">
        <v>0</v>
      </c>
      <c r="O331" s="181">
        <v>0</v>
      </c>
      <c r="P331" s="181">
        <v>0</v>
      </c>
      <c r="Q331" s="181">
        <v>0</v>
      </c>
      <c r="R331" s="181">
        <v>0</v>
      </c>
      <c r="S331" s="181">
        <v>0</v>
      </c>
      <c r="T331" s="181">
        <v>0</v>
      </c>
      <c r="U331" s="181">
        <v>0</v>
      </c>
      <c r="V331" s="181">
        <v>0</v>
      </c>
      <c r="W331" s="181">
        <v>0</v>
      </c>
      <c r="X331" s="181">
        <v>0</v>
      </c>
      <c r="Y331" s="181">
        <v>0</v>
      </c>
      <c r="Z331" s="181">
        <v>0</v>
      </c>
      <c r="AA331" s="181">
        <v>0</v>
      </c>
      <c r="AB331" s="181">
        <v>0</v>
      </c>
      <c r="AC331" s="181">
        <v>0</v>
      </c>
      <c r="AD331" s="181">
        <v>0</v>
      </c>
      <c r="AE331" s="181">
        <v>0</v>
      </c>
      <c r="AF331" s="181">
        <v>0</v>
      </c>
      <c r="AG331" s="181">
        <v>0</v>
      </c>
      <c r="AH331" s="181">
        <v>0</v>
      </c>
      <c r="AI331" s="181">
        <v>0</v>
      </c>
      <c r="AJ331" s="181">
        <v>0</v>
      </c>
      <c r="AK331" s="132"/>
      <c r="AL331" s="32"/>
      <c r="AM331" s="32"/>
    </row>
    <row r="332" spans="1:40" ht="19.5" customHeight="1">
      <c r="A332" s="9">
        <v>0</v>
      </c>
      <c r="B332" s="85" t="s">
        <v>52</v>
      </c>
      <c r="C332" s="138" t="s">
        <v>23</v>
      </c>
      <c r="D332" s="138"/>
      <c r="E332" s="521">
        <v>411</v>
      </c>
      <c r="F332" s="218">
        <v>411</v>
      </c>
      <c r="G332" s="218">
        <v>411</v>
      </c>
      <c r="H332" s="218">
        <v>411</v>
      </c>
      <c r="I332" s="218">
        <v>411</v>
      </c>
      <c r="J332" s="218">
        <v>411</v>
      </c>
      <c r="K332" s="218">
        <v>411</v>
      </c>
      <c r="L332" s="218">
        <v>411</v>
      </c>
      <c r="M332" s="218">
        <v>411</v>
      </c>
      <c r="N332" s="218">
        <v>411</v>
      </c>
      <c r="O332" s="218">
        <v>411</v>
      </c>
      <c r="P332" s="218">
        <v>411</v>
      </c>
      <c r="Q332" s="218">
        <v>411</v>
      </c>
      <c r="R332" s="218">
        <v>411</v>
      </c>
      <c r="S332" s="218">
        <v>411</v>
      </c>
      <c r="T332" s="218">
        <v>411</v>
      </c>
      <c r="U332" s="218">
        <v>411</v>
      </c>
      <c r="V332" s="218">
        <v>411</v>
      </c>
      <c r="W332" s="218">
        <v>411</v>
      </c>
      <c r="X332" s="218">
        <v>411</v>
      </c>
      <c r="Y332" s="218">
        <v>411</v>
      </c>
      <c r="Z332" s="218">
        <v>411</v>
      </c>
      <c r="AA332" s="218">
        <v>411</v>
      </c>
      <c r="AB332" s="218">
        <v>411</v>
      </c>
      <c r="AC332" s="218">
        <v>411</v>
      </c>
      <c r="AD332" s="218">
        <v>411</v>
      </c>
      <c r="AE332" s="218">
        <v>411</v>
      </c>
      <c r="AF332" s="218">
        <v>411</v>
      </c>
      <c r="AG332" s="218">
        <v>411</v>
      </c>
      <c r="AH332" s="218">
        <v>411</v>
      </c>
      <c r="AI332" s="218">
        <v>411</v>
      </c>
      <c r="AJ332" s="218">
        <v>411</v>
      </c>
      <c r="AK332" s="249">
        <v>411</v>
      </c>
      <c r="AL332" s="33"/>
      <c r="AM332" s="33"/>
      <c r="AN332" s="9">
        <v>411</v>
      </c>
    </row>
    <row r="333" spans="1:40" ht="18.75" customHeight="1">
      <c r="A333" s="1">
        <v>1</v>
      </c>
      <c r="B333" s="4"/>
      <c r="C333" s="70"/>
      <c r="D333" s="311" t="s">
        <v>134</v>
      </c>
      <c r="E333" s="70"/>
      <c r="F333" s="303"/>
      <c r="G333" s="303"/>
      <c r="H333" s="303"/>
      <c r="I333" s="303"/>
      <c r="J333" s="303"/>
      <c r="K333" s="303"/>
      <c r="L333" s="303"/>
      <c r="M333" s="303"/>
      <c r="N333" s="303"/>
      <c r="O333" s="303"/>
      <c r="P333" s="303"/>
      <c r="Q333" s="303"/>
      <c r="R333" s="303"/>
      <c r="S333" s="303"/>
      <c r="T333" s="303"/>
      <c r="U333" s="303"/>
      <c r="V333" s="303"/>
      <c r="W333" s="303"/>
      <c r="X333" s="303"/>
      <c r="Y333" s="303"/>
      <c r="Z333" s="303"/>
      <c r="AA333" s="303"/>
      <c r="AB333" s="303"/>
      <c r="AC333" s="303"/>
      <c r="AD333" s="303"/>
      <c r="AE333" s="303"/>
      <c r="AF333" s="303"/>
      <c r="AG333" s="303"/>
      <c r="AH333" s="303"/>
      <c r="AI333" s="303"/>
      <c r="AJ333" s="303"/>
      <c r="AK333" s="303"/>
      <c r="AL333" s="70"/>
    </row>
    <row r="334" spans="1:40" ht="18.75" customHeight="1">
      <c r="A334" s="1">
        <v>1</v>
      </c>
      <c r="B334" s="4"/>
      <c r="C334" s="540"/>
      <c r="D334" s="541"/>
      <c r="E334" s="542"/>
      <c r="F334" s="304">
        <v>46113</v>
      </c>
      <c r="G334" s="304">
        <v>46114</v>
      </c>
      <c r="H334" s="304">
        <v>46115</v>
      </c>
      <c r="I334" s="304">
        <v>46116</v>
      </c>
      <c r="J334" s="304">
        <v>46117</v>
      </c>
      <c r="K334" s="304">
        <v>46118</v>
      </c>
      <c r="L334" s="304">
        <v>46119</v>
      </c>
      <c r="M334" s="304">
        <v>46120</v>
      </c>
      <c r="N334" s="304">
        <v>46121</v>
      </c>
      <c r="O334" s="304">
        <v>46122</v>
      </c>
      <c r="P334" s="304">
        <v>46123</v>
      </c>
      <c r="Q334" s="304">
        <v>46124</v>
      </c>
      <c r="R334" s="304">
        <v>46125</v>
      </c>
      <c r="S334" s="304">
        <v>46126</v>
      </c>
      <c r="T334" s="304">
        <v>46127</v>
      </c>
      <c r="U334" s="304">
        <v>46128</v>
      </c>
      <c r="V334" s="304">
        <v>46129</v>
      </c>
      <c r="W334" s="304">
        <v>46130</v>
      </c>
      <c r="X334" s="304">
        <v>46131</v>
      </c>
      <c r="Y334" s="304">
        <v>46132</v>
      </c>
      <c r="Z334" s="304">
        <v>46133</v>
      </c>
      <c r="AA334" s="304">
        <v>46134</v>
      </c>
      <c r="AB334" s="304">
        <v>46135</v>
      </c>
      <c r="AC334" s="304">
        <v>46136</v>
      </c>
      <c r="AD334" s="304">
        <v>46137</v>
      </c>
      <c r="AE334" s="304">
        <v>46138</v>
      </c>
      <c r="AF334" s="304">
        <v>46139</v>
      </c>
      <c r="AG334" s="304">
        <v>46140</v>
      </c>
      <c r="AH334" s="304">
        <v>46141</v>
      </c>
      <c r="AI334" s="304">
        <v>46142</v>
      </c>
      <c r="AJ334" s="304">
        <v>46143</v>
      </c>
      <c r="AK334" s="546" t="s">
        <v>7</v>
      </c>
      <c r="AL334" s="548"/>
      <c r="AM334" s="548" t="s">
        <v>7</v>
      </c>
    </row>
    <row r="335" spans="1:40" ht="19.5" customHeight="1" thickBot="1">
      <c r="A335" s="1">
        <v>1</v>
      </c>
      <c r="B335" s="4"/>
      <c r="C335" s="543"/>
      <c r="D335" s="544"/>
      <c r="E335" s="545"/>
      <c r="F335" s="305">
        <v>1</v>
      </c>
      <c r="G335" s="305">
        <v>2</v>
      </c>
      <c r="H335" s="305">
        <v>3</v>
      </c>
      <c r="I335" s="305">
        <v>4</v>
      </c>
      <c r="J335" s="305">
        <v>5</v>
      </c>
      <c r="K335" s="305">
        <v>6</v>
      </c>
      <c r="L335" s="305">
        <v>7</v>
      </c>
      <c r="M335" s="305">
        <v>8</v>
      </c>
      <c r="N335" s="305">
        <v>9</v>
      </c>
      <c r="O335" s="305">
        <v>10</v>
      </c>
      <c r="P335" s="305">
        <v>11</v>
      </c>
      <c r="Q335" s="305">
        <v>12</v>
      </c>
      <c r="R335" s="305">
        <v>13</v>
      </c>
      <c r="S335" s="305">
        <v>14</v>
      </c>
      <c r="T335" s="305">
        <v>15</v>
      </c>
      <c r="U335" s="305">
        <v>16</v>
      </c>
      <c r="V335" s="305">
        <v>17</v>
      </c>
      <c r="W335" s="305">
        <v>18</v>
      </c>
      <c r="X335" s="305">
        <v>19</v>
      </c>
      <c r="Y335" s="305">
        <v>20</v>
      </c>
      <c r="Z335" s="305">
        <v>21</v>
      </c>
      <c r="AA335" s="305">
        <v>22</v>
      </c>
      <c r="AB335" s="305">
        <v>23</v>
      </c>
      <c r="AC335" s="305">
        <v>24</v>
      </c>
      <c r="AD335" s="305">
        <v>25</v>
      </c>
      <c r="AE335" s="305">
        <v>26</v>
      </c>
      <c r="AF335" s="305">
        <v>27</v>
      </c>
      <c r="AG335" s="305">
        <v>28</v>
      </c>
      <c r="AH335" s="305">
        <v>29</v>
      </c>
      <c r="AI335" s="305">
        <v>30</v>
      </c>
      <c r="AJ335" s="305">
        <v>31</v>
      </c>
      <c r="AK335" s="547"/>
      <c r="AL335" s="549"/>
      <c r="AM335" s="549"/>
    </row>
    <row r="336" spans="1:40" ht="19.5" customHeight="1" thickTop="1">
      <c r="A336" s="1">
        <v>1</v>
      </c>
      <c r="B336" s="4"/>
      <c r="C336" s="551" t="s">
        <v>26</v>
      </c>
      <c r="D336" s="552"/>
      <c r="E336" s="203">
        <v>2400</v>
      </c>
      <c r="F336" s="195">
        <v>375</v>
      </c>
      <c r="G336" s="195">
        <v>615</v>
      </c>
      <c r="H336" s="195">
        <v>375</v>
      </c>
      <c r="I336" s="195">
        <v>0</v>
      </c>
      <c r="J336" s="195">
        <v>0</v>
      </c>
      <c r="K336" s="195">
        <v>375</v>
      </c>
      <c r="L336" s="195">
        <v>375</v>
      </c>
      <c r="M336" s="195">
        <v>375</v>
      </c>
      <c r="N336" s="195">
        <v>375</v>
      </c>
      <c r="O336" s="195">
        <v>375</v>
      </c>
      <c r="P336" s="195">
        <v>0</v>
      </c>
      <c r="Q336" s="195">
        <v>0</v>
      </c>
      <c r="R336" s="195">
        <v>375</v>
      </c>
      <c r="S336" s="195">
        <v>375</v>
      </c>
      <c r="T336" s="195">
        <v>375</v>
      </c>
      <c r="U336" s="195">
        <v>600</v>
      </c>
      <c r="V336" s="195">
        <v>750</v>
      </c>
      <c r="W336" s="195">
        <v>0</v>
      </c>
      <c r="X336" s="195">
        <v>0</v>
      </c>
      <c r="Y336" s="195">
        <v>615</v>
      </c>
      <c r="Z336" s="195">
        <v>240</v>
      </c>
      <c r="AA336" s="195">
        <v>240</v>
      </c>
      <c r="AB336" s="195">
        <v>240</v>
      </c>
      <c r="AC336" s="195">
        <v>240</v>
      </c>
      <c r="AD336" s="195">
        <v>0</v>
      </c>
      <c r="AE336" s="195">
        <v>0</v>
      </c>
      <c r="AF336" s="195">
        <v>240</v>
      </c>
      <c r="AG336" s="195">
        <v>0</v>
      </c>
      <c r="AH336" s="195">
        <v>0</v>
      </c>
      <c r="AI336" s="195">
        <v>0</v>
      </c>
      <c r="AJ336" s="195">
        <v>0</v>
      </c>
      <c r="AK336" s="202">
        <v>9930</v>
      </c>
      <c r="AL336" s="94" t="e">
        <v>#REF!</v>
      </c>
      <c r="AM336" s="94" t="e">
        <v>#REF!</v>
      </c>
      <c r="AN336" s="251"/>
    </row>
    <row r="337" spans="1:40" ht="19.5" customHeight="1">
      <c r="A337" s="1">
        <v>1</v>
      </c>
      <c r="B337" s="4"/>
      <c r="C337" s="553" t="s">
        <v>27</v>
      </c>
      <c r="D337" s="554"/>
      <c r="E337" s="275">
        <v>2400</v>
      </c>
      <c r="F337" s="335">
        <v>375</v>
      </c>
      <c r="G337" s="335">
        <v>615</v>
      </c>
      <c r="H337" s="335">
        <v>375</v>
      </c>
      <c r="I337" s="335">
        <v>0</v>
      </c>
      <c r="J337" s="335">
        <v>0</v>
      </c>
      <c r="K337" s="335">
        <v>375</v>
      </c>
      <c r="L337" s="335">
        <v>375</v>
      </c>
      <c r="M337" s="335">
        <v>375</v>
      </c>
      <c r="N337" s="335">
        <v>375</v>
      </c>
      <c r="O337" s="335">
        <v>375</v>
      </c>
      <c r="P337" s="335">
        <v>0</v>
      </c>
      <c r="Q337" s="335">
        <v>0</v>
      </c>
      <c r="R337" s="335">
        <v>375</v>
      </c>
      <c r="S337" s="335">
        <v>375</v>
      </c>
      <c r="T337" s="335">
        <v>375</v>
      </c>
      <c r="U337" s="335">
        <v>600</v>
      </c>
      <c r="V337" s="335">
        <v>750</v>
      </c>
      <c r="W337" s="335">
        <v>0</v>
      </c>
      <c r="X337" s="335">
        <v>0</v>
      </c>
      <c r="Y337" s="335">
        <v>615</v>
      </c>
      <c r="Z337" s="335">
        <v>240</v>
      </c>
      <c r="AA337" s="335">
        <v>240</v>
      </c>
      <c r="AB337" s="335">
        <v>240</v>
      </c>
      <c r="AC337" s="335">
        <v>240</v>
      </c>
      <c r="AD337" s="335">
        <v>0</v>
      </c>
      <c r="AE337" s="335">
        <v>0</v>
      </c>
      <c r="AF337" s="335">
        <v>240</v>
      </c>
      <c r="AG337" s="335">
        <v>0</v>
      </c>
      <c r="AH337" s="335">
        <v>0</v>
      </c>
      <c r="AI337" s="335">
        <v>0</v>
      </c>
      <c r="AJ337" s="335">
        <v>0</v>
      </c>
      <c r="AK337" s="205">
        <v>9930</v>
      </c>
      <c r="AL337" s="127">
        <v>0</v>
      </c>
      <c r="AM337" s="32">
        <v>0</v>
      </c>
    </row>
    <row r="338" spans="1:40" ht="18.75" customHeight="1">
      <c r="A338" s="1">
        <v>1</v>
      </c>
      <c r="B338" s="4"/>
      <c r="C338" s="555" t="s">
        <v>28</v>
      </c>
      <c r="D338" s="556"/>
      <c r="E338" s="137"/>
      <c r="F338" s="196">
        <v>380</v>
      </c>
      <c r="G338" s="196">
        <v>380</v>
      </c>
      <c r="H338" s="196">
        <v>360</v>
      </c>
      <c r="I338" s="196">
        <v>0</v>
      </c>
      <c r="J338" s="196">
        <v>0</v>
      </c>
      <c r="K338" s="196">
        <v>320</v>
      </c>
      <c r="L338" s="196">
        <v>380</v>
      </c>
      <c r="M338" s="196">
        <v>290</v>
      </c>
      <c r="N338" s="196">
        <v>290</v>
      </c>
      <c r="O338" s="196">
        <v>440</v>
      </c>
      <c r="P338" s="196">
        <v>0</v>
      </c>
      <c r="Q338" s="196">
        <v>0</v>
      </c>
      <c r="R338" s="196">
        <v>440</v>
      </c>
      <c r="S338" s="196">
        <v>460</v>
      </c>
      <c r="T338" s="196">
        <v>460</v>
      </c>
      <c r="U338" s="196">
        <v>460</v>
      </c>
      <c r="V338" s="196">
        <v>440</v>
      </c>
      <c r="W338" s="196">
        <v>0</v>
      </c>
      <c r="X338" s="196">
        <v>0</v>
      </c>
      <c r="Y338" s="196">
        <v>440</v>
      </c>
      <c r="Z338" s="196">
        <v>460</v>
      </c>
      <c r="AA338" s="196">
        <v>460</v>
      </c>
      <c r="AB338" s="196">
        <v>460</v>
      </c>
      <c r="AC338" s="196">
        <v>320</v>
      </c>
      <c r="AD338" s="196">
        <v>0</v>
      </c>
      <c r="AE338" s="196">
        <v>0</v>
      </c>
      <c r="AF338" s="196">
        <v>360</v>
      </c>
      <c r="AG338" s="196">
        <v>320</v>
      </c>
      <c r="AH338" s="196">
        <v>0</v>
      </c>
      <c r="AI338" s="196">
        <v>0</v>
      </c>
      <c r="AJ338" s="196">
        <v>0</v>
      </c>
      <c r="AK338" s="206">
        <v>7920</v>
      </c>
      <c r="AL338" s="123">
        <v>0</v>
      </c>
      <c r="AM338" s="121">
        <v>0</v>
      </c>
      <c r="AN338" s="211"/>
    </row>
    <row r="339" spans="1:40" ht="18.75" customHeight="1">
      <c r="A339" s="1">
        <v>1</v>
      </c>
      <c r="B339" s="4"/>
      <c r="C339" s="555" t="s">
        <v>19</v>
      </c>
      <c r="D339" s="556"/>
      <c r="E339" s="137"/>
      <c r="F339" s="197">
        <v>350</v>
      </c>
      <c r="G339" s="197">
        <v>350</v>
      </c>
      <c r="H339" s="197">
        <v>331</v>
      </c>
      <c r="I339" s="197">
        <v>0</v>
      </c>
      <c r="J339" s="197">
        <v>0</v>
      </c>
      <c r="K339" s="197">
        <v>294</v>
      </c>
      <c r="L339" s="197">
        <v>350</v>
      </c>
      <c r="M339" s="197">
        <v>267</v>
      </c>
      <c r="N339" s="197">
        <v>267</v>
      </c>
      <c r="O339" s="197">
        <v>440</v>
      </c>
      <c r="P339" s="197">
        <v>0</v>
      </c>
      <c r="Q339" s="197">
        <v>0</v>
      </c>
      <c r="R339" s="197">
        <v>405</v>
      </c>
      <c r="S339" s="197">
        <v>423</v>
      </c>
      <c r="T339" s="197">
        <v>423</v>
      </c>
      <c r="U339" s="197">
        <v>423</v>
      </c>
      <c r="V339" s="197">
        <v>405</v>
      </c>
      <c r="W339" s="197">
        <v>0</v>
      </c>
      <c r="X339" s="197">
        <v>0</v>
      </c>
      <c r="Y339" s="197">
        <v>405</v>
      </c>
      <c r="Z339" s="197">
        <v>423</v>
      </c>
      <c r="AA339" s="197">
        <v>423</v>
      </c>
      <c r="AB339" s="197">
        <v>423</v>
      </c>
      <c r="AC339" s="197">
        <v>294</v>
      </c>
      <c r="AD339" s="197">
        <v>0</v>
      </c>
      <c r="AE339" s="197">
        <v>0</v>
      </c>
      <c r="AF339" s="197">
        <v>331</v>
      </c>
      <c r="AG339" s="197">
        <v>294</v>
      </c>
      <c r="AH339" s="197">
        <v>0</v>
      </c>
      <c r="AI339" s="197">
        <v>0</v>
      </c>
      <c r="AJ339" s="197">
        <v>0</v>
      </c>
      <c r="AK339" s="200">
        <v>7321</v>
      </c>
      <c r="AL339" s="213" t="e">
        <v>#REF!</v>
      </c>
      <c r="AM339" s="213" t="e">
        <v>#REF!</v>
      </c>
      <c r="AN339" s="211"/>
    </row>
    <row r="340" spans="1:40" ht="18.75" customHeight="1">
      <c r="A340" s="1">
        <v>1</v>
      </c>
      <c r="B340" s="4"/>
      <c r="C340" s="557" t="s">
        <v>29</v>
      </c>
      <c r="D340" s="558"/>
      <c r="E340" s="115"/>
      <c r="F340" s="178">
        <v>0</v>
      </c>
      <c r="G340" s="178">
        <v>774</v>
      </c>
      <c r="H340" s="178">
        <v>750</v>
      </c>
      <c r="I340" s="178">
        <v>0</v>
      </c>
      <c r="J340" s="178">
        <v>0</v>
      </c>
      <c r="K340" s="178">
        <v>819</v>
      </c>
      <c r="L340" s="178">
        <v>743</v>
      </c>
      <c r="M340" s="178">
        <v>716</v>
      </c>
      <c r="N340" s="178">
        <v>789</v>
      </c>
      <c r="O340" s="178">
        <v>915</v>
      </c>
      <c r="P340" s="178">
        <v>0</v>
      </c>
      <c r="Q340" s="178">
        <v>0</v>
      </c>
      <c r="R340" s="178">
        <v>881</v>
      </c>
      <c r="S340" s="178">
        <v>838</v>
      </c>
      <c r="T340" s="178">
        <v>636</v>
      </c>
      <c r="U340" s="178">
        <v>667</v>
      </c>
      <c r="V340" s="178">
        <v>833</v>
      </c>
      <c r="W340" s="178">
        <v>0</v>
      </c>
      <c r="X340" s="178">
        <v>0</v>
      </c>
      <c r="Y340" s="178">
        <v>750</v>
      </c>
      <c r="Z340" s="178">
        <v>779</v>
      </c>
      <c r="AA340" s="178">
        <v>700</v>
      </c>
      <c r="AB340" s="178">
        <v>742</v>
      </c>
      <c r="AC340" s="178">
        <v>632</v>
      </c>
      <c r="AD340" s="178">
        <v>0</v>
      </c>
      <c r="AE340" s="178">
        <v>0</v>
      </c>
      <c r="AF340" s="178">
        <v>624</v>
      </c>
      <c r="AG340" s="178">
        <v>618</v>
      </c>
      <c r="AH340" s="178">
        <v>0</v>
      </c>
      <c r="AI340" s="178">
        <v>0</v>
      </c>
      <c r="AJ340" s="178">
        <v>0</v>
      </c>
      <c r="AK340" s="201">
        <v>14206</v>
      </c>
      <c r="AL340" s="116">
        <v>0</v>
      </c>
      <c r="AM340" s="76">
        <v>0</v>
      </c>
      <c r="AN340" s="207"/>
    </row>
    <row r="341" spans="1:40" ht="18.75" customHeight="1">
      <c r="A341" s="1">
        <v>1</v>
      </c>
      <c r="B341" s="4"/>
      <c r="C341" s="559" t="s">
        <v>126</v>
      </c>
      <c r="D341" s="560"/>
      <c r="E341" s="336">
        <v>13863</v>
      </c>
      <c r="F341" s="336">
        <v>14113</v>
      </c>
      <c r="G341" s="336">
        <v>13959</v>
      </c>
      <c r="H341" s="336">
        <v>13786</v>
      </c>
      <c r="I341" s="336">
        <v>13726</v>
      </c>
      <c r="J341" s="336">
        <v>13726</v>
      </c>
      <c r="K341" s="336">
        <v>13465</v>
      </c>
      <c r="L341" s="336">
        <v>13359</v>
      </c>
      <c r="M341" s="336">
        <v>13114</v>
      </c>
      <c r="N341" s="336">
        <v>12879</v>
      </c>
      <c r="O341" s="336">
        <v>12700</v>
      </c>
      <c r="P341" s="336">
        <v>12700</v>
      </c>
      <c r="Q341" s="336">
        <v>12700</v>
      </c>
      <c r="R341" s="336">
        <v>12589</v>
      </c>
      <c r="S341" s="336">
        <v>12606</v>
      </c>
      <c r="T341" s="336">
        <v>12567</v>
      </c>
      <c r="U341" s="336">
        <v>12548</v>
      </c>
      <c r="V341" s="336">
        <v>12474</v>
      </c>
      <c r="W341" s="336">
        <v>12464</v>
      </c>
      <c r="X341" s="336">
        <v>12464</v>
      </c>
      <c r="Y341" s="336">
        <v>12427</v>
      </c>
      <c r="Z341" s="336">
        <v>12332</v>
      </c>
      <c r="AA341" s="336">
        <v>12348</v>
      </c>
      <c r="AB341" s="336">
        <v>12319</v>
      </c>
      <c r="AC341" s="336">
        <v>12157</v>
      </c>
      <c r="AD341" s="336">
        <v>12157</v>
      </c>
      <c r="AE341" s="336">
        <v>12157</v>
      </c>
      <c r="AF341" s="336">
        <v>12170</v>
      </c>
      <c r="AG341" s="336">
        <v>12019</v>
      </c>
      <c r="AH341" s="336">
        <v>12019</v>
      </c>
      <c r="AI341" s="336">
        <v>12019</v>
      </c>
      <c r="AJ341" s="336">
        <v>12019</v>
      </c>
      <c r="AK341" s="226">
        <v>6371</v>
      </c>
      <c r="AL341" s="245">
        <v>0</v>
      </c>
      <c r="AM341" s="33">
        <v>0</v>
      </c>
    </row>
    <row r="342" spans="1:40">
      <c r="A342" s="1"/>
      <c r="B342" s="4"/>
      <c r="C342" s="139"/>
      <c r="D342" s="139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</row>
    <row r="343" spans="1:40">
      <c r="A343" s="1"/>
      <c r="B343" s="4"/>
      <c r="C343" s="139"/>
      <c r="D343" s="139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M343" s="9"/>
    </row>
    <row r="344" spans="1:40">
      <c r="A344" s="1"/>
      <c r="B344" s="4"/>
      <c r="C344" s="139"/>
      <c r="D344" s="139"/>
      <c r="E344" s="9"/>
      <c r="F344" s="140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1"/>
    </row>
    <row r="346" spans="1:40" ht="21">
      <c r="F346" s="505">
        <v>0</v>
      </c>
      <c r="G346" s="505">
        <v>193.5</v>
      </c>
      <c r="H346" s="505">
        <v>187.5</v>
      </c>
      <c r="I346" s="505">
        <v>0</v>
      </c>
      <c r="J346" s="505">
        <v>0</v>
      </c>
      <c r="K346" s="505">
        <v>204.75</v>
      </c>
      <c r="L346" s="505">
        <v>185.75</v>
      </c>
      <c r="M346" s="505">
        <v>179</v>
      </c>
      <c r="N346" s="505">
        <v>197.25</v>
      </c>
      <c r="O346" s="505">
        <v>228.75</v>
      </c>
      <c r="P346" s="505">
        <v>0</v>
      </c>
      <c r="Q346" s="505">
        <v>0</v>
      </c>
      <c r="R346" s="505">
        <v>220.25</v>
      </c>
      <c r="S346" s="505">
        <v>209.5</v>
      </c>
      <c r="T346" s="505">
        <v>159</v>
      </c>
      <c r="U346" s="505">
        <v>166.75</v>
      </c>
      <c r="V346" s="505">
        <v>208.25</v>
      </c>
      <c r="W346" s="505">
        <v>0</v>
      </c>
      <c r="X346" s="505">
        <v>0</v>
      </c>
      <c r="Y346" s="505">
        <v>187.5</v>
      </c>
      <c r="Z346" s="505">
        <v>194.75</v>
      </c>
      <c r="AA346" s="505">
        <v>175</v>
      </c>
      <c r="AB346" s="505">
        <v>185.5</v>
      </c>
      <c r="AC346" s="505">
        <v>158</v>
      </c>
      <c r="AD346" s="505">
        <v>0</v>
      </c>
      <c r="AE346" s="505">
        <v>0</v>
      </c>
    </row>
    <row r="347" spans="1:40" ht="18.75" customHeight="1">
      <c r="B347" s="3"/>
      <c r="G347" s="12">
        <v>84</v>
      </c>
      <c r="H347" s="12">
        <v>84</v>
      </c>
      <c r="I347" s="12">
        <v>0</v>
      </c>
      <c r="J347" s="12">
        <v>0</v>
      </c>
      <c r="K347" s="12">
        <v>115</v>
      </c>
      <c r="L347" s="12">
        <v>115</v>
      </c>
      <c r="M347" s="12">
        <v>115</v>
      </c>
      <c r="N347" s="12">
        <v>115</v>
      </c>
      <c r="O347" s="12">
        <v>115</v>
      </c>
      <c r="P347" s="12">
        <v>0</v>
      </c>
      <c r="Q347" s="12">
        <v>0</v>
      </c>
      <c r="R347" s="12">
        <v>115</v>
      </c>
      <c r="S347" s="12">
        <v>115</v>
      </c>
      <c r="T347" s="12">
        <v>115</v>
      </c>
      <c r="U347" s="12">
        <v>115</v>
      </c>
      <c r="V347" s="12">
        <v>115</v>
      </c>
      <c r="W347" s="12">
        <v>0</v>
      </c>
      <c r="X347" s="12">
        <v>0</v>
      </c>
      <c r="Y347" s="12">
        <v>115</v>
      </c>
      <c r="Z347" s="12">
        <v>115</v>
      </c>
      <c r="AA347" s="12">
        <v>115</v>
      </c>
      <c r="AB347" s="12">
        <v>115</v>
      </c>
      <c r="AC347" s="12">
        <v>115</v>
      </c>
      <c r="AD347" s="12">
        <v>0</v>
      </c>
      <c r="AE347" s="12">
        <v>0</v>
      </c>
      <c r="AF347" s="12">
        <v>115</v>
      </c>
    </row>
    <row r="348" spans="1:40" ht="18.75" customHeight="1">
      <c r="B348" s="3"/>
      <c r="G348" s="12">
        <v>80</v>
      </c>
      <c r="H348" s="12">
        <v>80</v>
      </c>
      <c r="I348" s="12">
        <v>0</v>
      </c>
      <c r="J348" s="12">
        <v>0</v>
      </c>
      <c r="K348" s="12">
        <v>110</v>
      </c>
      <c r="L348" s="12">
        <v>110</v>
      </c>
      <c r="M348" s="12">
        <v>110</v>
      </c>
      <c r="N348" s="12">
        <v>110</v>
      </c>
      <c r="O348" s="12">
        <v>110</v>
      </c>
      <c r="P348" s="12">
        <v>0</v>
      </c>
      <c r="Q348" s="12">
        <v>0</v>
      </c>
      <c r="R348" s="12">
        <v>110</v>
      </c>
      <c r="S348" s="12">
        <v>110</v>
      </c>
      <c r="T348" s="12">
        <v>110</v>
      </c>
      <c r="U348" s="12">
        <v>110</v>
      </c>
      <c r="V348" s="12">
        <v>110</v>
      </c>
      <c r="W348" s="12">
        <v>0</v>
      </c>
      <c r="X348" s="12">
        <v>0</v>
      </c>
      <c r="Y348" s="12">
        <v>110</v>
      </c>
      <c r="Z348" s="12">
        <v>110</v>
      </c>
      <c r="AA348" s="12">
        <v>110</v>
      </c>
      <c r="AB348" s="12">
        <v>110</v>
      </c>
      <c r="AC348" s="12">
        <v>110</v>
      </c>
      <c r="AD348" s="12">
        <v>0</v>
      </c>
      <c r="AE348" s="12">
        <v>0</v>
      </c>
      <c r="AF348" s="12">
        <v>110</v>
      </c>
    </row>
    <row r="349" spans="1:40" ht="18.75" customHeight="1">
      <c r="B349" s="3"/>
    </row>
    <row r="350" spans="1:40">
      <c r="B350" s="3"/>
    </row>
    <row r="351" spans="1:40">
      <c r="B351" s="3"/>
    </row>
    <row r="352" spans="1:40">
      <c r="B352" s="3"/>
    </row>
    <row r="353" spans="2:40">
      <c r="B353" s="3"/>
    </row>
    <row r="354" spans="2:40">
      <c r="B354" s="3"/>
    </row>
    <row r="355" spans="2:40">
      <c r="B355" s="3"/>
    </row>
    <row r="356" spans="2:40">
      <c r="B356" s="3"/>
    </row>
    <row r="357" spans="2:40">
      <c r="B357" s="3"/>
    </row>
    <row r="358" spans="2:40">
      <c r="B358" s="3"/>
    </row>
    <row r="359" spans="2:40">
      <c r="B359" s="3"/>
    </row>
    <row r="360" spans="2:40">
      <c r="B360" s="3"/>
    </row>
    <row r="361" spans="2:40">
      <c r="B361" s="3"/>
    </row>
    <row r="362" spans="2:40">
      <c r="B362" s="3"/>
    </row>
    <row r="363" spans="2:40">
      <c r="B363" s="3"/>
      <c r="AL363" s="3"/>
      <c r="AM363" s="3"/>
      <c r="AN363" s="3"/>
    </row>
    <row r="364" spans="2:40">
      <c r="B364" s="3" t="s">
        <v>132</v>
      </c>
      <c r="C364" s="3">
        <v>450</v>
      </c>
      <c r="D364" s="3">
        <v>120</v>
      </c>
      <c r="E364" s="3">
        <v>0.26666666666666666</v>
      </c>
      <c r="AL364" s="3"/>
      <c r="AM364" s="3"/>
      <c r="AN364" s="3"/>
    </row>
    <row r="365" spans="2:40">
      <c r="B365" s="3" t="s">
        <v>133</v>
      </c>
      <c r="C365" s="3">
        <v>360</v>
      </c>
      <c r="D365" s="3">
        <v>96</v>
      </c>
      <c r="E365" s="3">
        <v>0.26666666666666666</v>
      </c>
      <c r="AL365" s="3"/>
      <c r="AM365" s="3"/>
      <c r="AN365" s="3"/>
    </row>
    <row r="366" spans="2:40">
      <c r="B366" s="3"/>
      <c r="C366" s="274">
        <v>0.8</v>
      </c>
      <c r="AL366" s="3"/>
      <c r="AM366" s="3"/>
      <c r="AN366" s="3"/>
    </row>
    <row r="367" spans="2:40" ht="19.5" customHeight="1">
      <c r="B367" s="3"/>
      <c r="AL367" s="3"/>
      <c r="AM367" s="3"/>
      <c r="AN367" s="3"/>
    </row>
    <row r="368" spans="2:40" ht="19.5" customHeight="1">
      <c r="B368" s="3"/>
      <c r="E368" s="315" t="s">
        <v>88</v>
      </c>
      <c r="F368" s="317">
        <v>40</v>
      </c>
      <c r="G368" s="317">
        <v>40</v>
      </c>
      <c r="H368" s="317">
        <v>40</v>
      </c>
      <c r="I368" s="317">
        <v>40</v>
      </c>
      <c r="J368" s="317">
        <v>40</v>
      </c>
      <c r="K368" s="317">
        <v>40</v>
      </c>
      <c r="L368" s="317">
        <v>40</v>
      </c>
      <c r="M368" s="317">
        <v>40</v>
      </c>
      <c r="N368" s="317">
        <v>40</v>
      </c>
      <c r="O368" s="317">
        <v>40</v>
      </c>
      <c r="P368" s="317">
        <v>40</v>
      </c>
      <c r="Q368" s="317">
        <v>40</v>
      </c>
      <c r="R368" s="317">
        <v>40</v>
      </c>
      <c r="S368" s="317">
        <v>40</v>
      </c>
      <c r="T368" s="317">
        <v>40</v>
      </c>
      <c r="U368" s="317">
        <v>40</v>
      </c>
      <c r="V368" s="317">
        <v>40</v>
      </c>
      <c r="W368" s="317">
        <v>40</v>
      </c>
      <c r="X368" s="317">
        <v>40</v>
      </c>
      <c r="Y368" s="317">
        <v>40</v>
      </c>
      <c r="Z368" s="317">
        <v>40</v>
      </c>
      <c r="AA368" s="317">
        <v>40</v>
      </c>
      <c r="AB368" s="317">
        <v>40</v>
      </c>
      <c r="AC368" s="317">
        <v>40</v>
      </c>
      <c r="AD368" s="317">
        <v>40</v>
      </c>
      <c r="AE368" s="317">
        <v>40</v>
      </c>
      <c r="AF368" s="317">
        <v>40</v>
      </c>
      <c r="AG368" s="317">
        <v>40</v>
      </c>
      <c r="AH368" s="317">
        <v>40</v>
      </c>
      <c r="AI368" s="317">
        <v>40</v>
      </c>
      <c r="AJ368" s="317">
        <v>40</v>
      </c>
      <c r="AL368" s="3"/>
      <c r="AM368" s="3"/>
      <c r="AN368" s="3"/>
    </row>
    <row r="369" spans="5:36" s="3" customFormat="1" ht="14">
      <c r="E369" s="315" t="s">
        <v>138</v>
      </c>
      <c r="F369" s="317">
        <v>40</v>
      </c>
      <c r="G369" s="317">
        <v>40</v>
      </c>
      <c r="H369" s="317">
        <v>40</v>
      </c>
      <c r="I369" s="317">
        <v>40</v>
      </c>
      <c r="J369" s="317">
        <v>40</v>
      </c>
      <c r="K369" s="317">
        <v>40</v>
      </c>
      <c r="L369" s="317">
        <v>40</v>
      </c>
      <c r="M369" s="317">
        <v>40</v>
      </c>
      <c r="N369" s="317">
        <v>40</v>
      </c>
      <c r="O369" s="317">
        <v>40</v>
      </c>
      <c r="P369" s="317">
        <v>40</v>
      </c>
      <c r="Q369" s="317">
        <v>40</v>
      </c>
      <c r="R369" s="317">
        <v>40</v>
      </c>
      <c r="S369" s="317">
        <v>40</v>
      </c>
      <c r="T369" s="317">
        <v>40</v>
      </c>
      <c r="U369" s="317">
        <v>40</v>
      </c>
      <c r="V369" s="317">
        <v>40</v>
      </c>
      <c r="W369" s="317">
        <v>40</v>
      </c>
      <c r="X369" s="317">
        <v>40</v>
      </c>
      <c r="Y369" s="317">
        <v>40</v>
      </c>
      <c r="Z369" s="317">
        <v>40</v>
      </c>
      <c r="AA369" s="317">
        <v>40</v>
      </c>
      <c r="AB369" s="317">
        <v>40</v>
      </c>
      <c r="AC369" s="317">
        <v>40</v>
      </c>
      <c r="AD369" s="317">
        <v>40</v>
      </c>
      <c r="AE369" s="317">
        <v>40</v>
      </c>
      <c r="AF369" s="317">
        <v>40</v>
      </c>
      <c r="AG369" s="317">
        <v>40</v>
      </c>
      <c r="AH369" s="317">
        <v>40</v>
      </c>
      <c r="AI369" s="317">
        <v>40</v>
      </c>
      <c r="AJ369" s="317">
        <v>40</v>
      </c>
    </row>
    <row r="370" spans="5:36" s="3" customFormat="1" ht="14">
      <c r="E370" s="315" t="s">
        <v>139</v>
      </c>
      <c r="F370" s="317">
        <v>49</v>
      </c>
      <c r="G370" s="317">
        <v>49</v>
      </c>
      <c r="H370" s="317">
        <v>49</v>
      </c>
      <c r="I370" s="317">
        <v>49</v>
      </c>
      <c r="J370" s="317">
        <v>49</v>
      </c>
      <c r="K370" s="317">
        <v>49</v>
      </c>
      <c r="L370" s="317">
        <v>49</v>
      </c>
      <c r="M370" s="317">
        <v>49</v>
      </c>
      <c r="N370" s="317">
        <v>49</v>
      </c>
      <c r="O370" s="317">
        <v>49</v>
      </c>
      <c r="P370" s="317">
        <v>49</v>
      </c>
      <c r="Q370" s="317">
        <v>49</v>
      </c>
      <c r="R370" s="317">
        <v>49</v>
      </c>
      <c r="S370" s="317">
        <v>49</v>
      </c>
      <c r="T370" s="317">
        <v>49</v>
      </c>
      <c r="U370" s="317">
        <v>49</v>
      </c>
      <c r="V370" s="317">
        <v>49</v>
      </c>
      <c r="W370" s="317">
        <v>49</v>
      </c>
      <c r="X370" s="317">
        <v>49</v>
      </c>
      <c r="Y370" s="317">
        <v>49</v>
      </c>
      <c r="Z370" s="317">
        <v>49</v>
      </c>
      <c r="AA370" s="317">
        <v>49</v>
      </c>
      <c r="AB370" s="317">
        <v>49</v>
      </c>
      <c r="AC370" s="317">
        <v>49</v>
      </c>
      <c r="AD370" s="317">
        <v>49</v>
      </c>
      <c r="AE370" s="317">
        <v>49</v>
      </c>
      <c r="AF370" s="317">
        <v>49</v>
      </c>
      <c r="AG370" s="317">
        <v>49</v>
      </c>
      <c r="AH370" s="317">
        <v>49</v>
      </c>
      <c r="AI370" s="317">
        <v>49</v>
      </c>
      <c r="AJ370" s="317">
        <v>49</v>
      </c>
    </row>
    <row r="371" spans="5:36" s="3" customFormat="1" ht="19.5" customHeight="1">
      <c r="E371" s="315" t="s">
        <v>104</v>
      </c>
      <c r="F371" s="317">
        <v>49</v>
      </c>
      <c r="G371" s="317">
        <v>49</v>
      </c>
      <c r="H371" s="317">
        <v>49</v>
      </c>
      <c r="I371" s="317">
        <v>49</v>
      </c>
      <c r="J371" s="317">
        <v>49</v>
      </c>
      <c r="K371" s="317">
        <v>49</v>
      </c>
      <c r="L371" s="317">
        <v>49</v>
      </c>
      <c r="M371" s="317">
        <v>49</v>
      </c>
      <c r="N371" s="317">
        <v>49</v>
      </c>
      <c r="O371" s="317">
        <v>49</v>
      </c>
      <c r="P371" s="317">
        <v>49</v>
      </c>
      <c r="Q371" s="317">
        <v>49</v>
      </c>
      <c r="R371" s="317">
        <v>49</v>
      </c>
      <c r="S371" s="317">
        <v>49</v>
      </c>
      <c r="T371" s="317">
        <v>49</v>
      </c>
      <c r="U371" s="317">
        <v>49</v>
      </c>
      <c r="V371" s="317">
        <v>49</v>
      </c>
      <c r="W371" s="317">
        <v>49</v>
      </c>
      <c r="X371" s="317">
        <v>49</v>
      </c>
      <c r="Y371" s="317">
        <v>49</v>
      </c>
      <c r="Z371" s="317">
        <v>49</v>
      </c>
      <c r="AA371" s="317">
        <v>49</v>
      </c>
      <c r="AB371" s="317">
        <v>49</v>
      </c>
      <c r="AC371" s="317">
        <v>49</v>
      </c>
      <c r="AD371" s="317">
        <v>49</v>
      </c>
      <c r="AE371" s="317">
        <v>49</v>
      </c>
      <c r="AF371" s="317">
        <v>49</v>
      </c>
      <c r="AG371" s="317">
        <v>49</v>
      </c>
      <c r="AH371" s="317">
        <v>49</v>
      </c>
      <c r="AI371" s="317">
        <v>49</v>
      </c>
      <c r="AJ371" s="317">
        <v>49</v>
      </c>
    </row>
    <row r="372" spans="5:36" s="3" customFormat="1" ht="14">
      <c r="E372" s="315" t="s">
        <v>140</v>
      </c>
      <c r="F372" s="317">
        <v>49</v>
      </c>
      <c r="G372" s="317">
        <v>49</v>
      </c>
      <c r="H372" s="317">
        <v>49</v>
      </c>
      <c r="I372" s="317">
        <v>49</v>
      </c>
      <c r="J372" s="317">
        <v>49</v>
      </c>
      <c r="K372" s="317">
        <v>49</v>
      </c>
      <c r="L372" s="317">
        <v>49</v>
      </c>
      <c r="M372" s="317">
        <v>49</v>
      </c>
      <c r="N372" s="317">
        <v>49</v>
      </c>
      <c r="O372" s="317">
        <v>49</v>
      </c>
      <c r="P372" s="317">
        <v>49</v>
      </c>
      <c r="Q372" s="317">
        <v>49</v>
      </c>
      <c r="R372" s="317">
        <v>49</v>
      </c>
      <c r="S372" s="317">
        <v>49</v>
      </c>
      <c r="T372" s="317">
        <v>49</v>
      </c>
      <c r="U372" s="317">
        <v>49</v>
      </c>
      <c r="V372" s="317">
        <v>49</v>
      </c>
      <c r="W372" s="317">
        <v>49</v>
      </c>
      <c r="X372" s="317">
        <v>49</v>
      </c>
      <c r="Y372" s="317">
        <v>49</v>
      </c>
      <c r="Z372" s="317">
        <v>49</v>
      </c>
      <c r="AA372" s="317">
        <v>49</v>
      </c>
      <c r="AB372" s="317">
        <v>49</v>
      </c>
      <c r="AC372" s="317">
        <v>49</v>
      </c>
      <c r="AD372" s="317">
        <v>49</v>
      </c>
      <c r="AE372" s="317">
        <v>49</v>
      </c>
      <c r="AF372" s="317">
        <v>49</v>
      </c>
      <c r="AG372" s="317">
        <v>49</v>
      </c>
      <c r="AH372" s="317">
        <v>49</v>
      </c>
      <c r="AI372" s="317">
        <v>49</v>
      </c>
      <c r="AJ372" s="317">
        <v>49</v>
      </c>
    </row>
    <row r="373" spans="5:36" s="3" customFormat="1" ht="18.75" customHeight="1">
      <c r="E373" s="315" t="s">
        <v>141</v>
      </c>
      <c r="F373" s="317">
        <v>49</v>
      </c>
      <c r="G373" s="317">
        <v>49</v>
      </c>
      <c r="H373" s="317">
        <v>49</v>
      </c>
      <c r="I373" s="317">
        <v>49</v>
      </c>
      <c r="J373" s="317">
        <v>49</v>
      </c>
      <c r="K373" s="317">
        <v>49</v>
      </c>
      <c r="L373" s="317">
        <v>49</v>
      </c>
      <c r="M373" s="317">
        <v>49</v>
      </c>
      <c r="N373" s="317">
        <v>49</v>
      </c>
      <c r="O373" s="317">
        <v>49</v>
      </c>
      <c r="P373" s="317">
        <v>49</v>
      </c>
      <c r="Q373" s="317">
        <v>49</v>
      </c>
      <c r="R373" s="317">
        <v>49</v>
      </c>
      <c r="S373" s="317">
        <v>49</v>
      </c>
      <c r="T373" s="317">
        <v>49</v>
      </c>
      <c r="U373" s="317">
        <v>49</v>
      </c>
      <c r="V373" s="317">
        <v>49</v>
      </c>
      <c r="W373" s="317">
        <v>49</v>
      </c>
      <c r="X373" s="317">
        <v>49</v>
      </c>
      <c r="Y373" s="317">
        <v>49</v>
      </c>
      <c r="Z373" s="317">
        <v>49</v>
      </c>
      <c r="AA373" s="317">
        <v>49</v>
      </c>
      <c r="AB373" s="317">
        <v>49</v>
      </c>
      <c r="AC373" s="317">
        <v>49</v>
      </c>
      <c r="AD373" s="317">
        <v>49</v>
      </c>
      <c r="AE373" s="317">
        <v>49</v>
      </c>
      <c r="AF373" s="317">
        <v>49</v>
      </c>
      <c r="AG373" s="317">
        <v>49</v>
      </c>
      <c r="AH373" s="317">
        <v>49</v>
      </c>
      <c r="AI373" s="317">
        <v>49</v>
      </c>
      <c r="AJ373" s="317">
        <v>49</v>
      </c>
    </row>
    <row r="374" spans="5:36" s="3" customFormat="1" ht="14">
      <c r="E374" s="315" t="s">
        <v>84</v>
      </c>
      <c r="F374" s="317">
        <v>40</v>
      </c>
      <c r="G374" s="317">
        <v>40</v>
      </c>
      <c r="H374" s="317">
        <v>40</v>
      </c>
      <c r="I374" s="317">
        <v>40</v>
      </c>
      <c r="J374" s="317">
        <v>40</v>
      </c>
      <c r="K374" s="317">
        <v>40</v>
      </c>
      <c r="L374" s="317">
        <v>40</v>
      </c>
      <c r="M374" s="317">
        <v>40</v>
      </c>
      <c r="N374" s="317">
        <v>40</v>
      </c>
      <c r="O374" s="317">
        <v>40</v>
      </c>
      <c r="P374" s="317">
        <v>40</v>
      </c>
      <c r="Q374" s="317">
        <v>40</v>
      </c>
      <c r="R374" s="317">
        <v>40</v>
      </c>
      <c r="S374" s="317">
        <v>40</v>
      </c>
      <c r="T374" s="317">
        <v>40</v>
      </c>
      <c r="U374" s="317">
        <v>40</v>
      </c>
      <c r="V374" s="317">
        <v>40</v>
      </c>
      <c r="W374" s="317">
        <v>40</v>
      </c>
      <c r="X374" s="317">
        <v>40</v>
      </c>
      <c r="Y374" s="317">
        <v>40</v>
      </c>
      <c r="Z374" s="317">
        <v>40</v>
      </c>
      <c r="AA374" s="317">
        <v>40</v>
      </c>
      <c r="AB374" s="317">
        <v>40</v>
      </c>
      <c r="AC374" s="317">
        <v>40</v>
      </c>
      <c r="AD374" s="317">
        <v>40</v>
      </c>
      <c r="AE374" s="317">
        <v>40</v>
      </c>
      <c r="AF374" s="317">
        <v>40</v>
      </c>
      <c r="AG374" s="317">
        <v>40</v>
      </c>
      <c r="AH374" s="317">
        <v>40</v>
      </c>
      <c r="AI374" s="317">
        <v>40</v>
      </c>
      <c r="AJ374" s="317">
        <v>40</v>
      </c>
    </row>
    <row r="375" spans="5:36" s="3" customFormat="1" ht="14">
      <c r="E375" s="315" t="s">
        <v>142</v>
      </c>
      <c r="F375" s="317">
        <v>40</v>
      </c>
      <c r="G375" s="317">
        <v>40</v>
      </c>
      <c r="H375" s="317">
        <v>40</v>
      </c>
      <c r="I375" s="317">
        <v>40</v>
      </c>
      <c r="J375" s="317">
        <v>40</v>
      </c>
      <c r="K375" s="317">
        <v>40</v>
      </c>
      <c r="L375" s="317">
        <v>40</v>
      </c>
      <c r="M375" s="317">
        <v>40</v>
      </c>
      <c r="N375" s="317">
        <v>40</v>
      </c>
      <c r="O375" s="317">
        <v>40</v>
      </c>
      <c r="P375" s="317">
        <v>40</v>
      </c>
      <c r="Q375" s="317">
        <v>40</v>
      </c>
      <c r="R375" s="317">
        <v>40</v>
      </c>
      <c r="S375" s="317">
        <v>40</v>
      </c>
      <c r="T375" s="317">
        <v>40</v>
      </c>
      <c r="U375" s="317">
        <v>40</v>
      </c>
      <c r="V375" s="317">
        <v>40</v>
      </c>
      <c r="W375" s="317">
        <v>40</v>
      </c>
      <c r="X375" s="317">
        <v>40</v>
      </c>
      <c r="Y375" s="317">
        <v>40</v>
      </c>
      <c r="Z375" s="317">
        <v>40</v>
      </c>
      <c r="AA375" s="317">
        <v>40</v>
      </c>
      <c r="AB375" s="317">
        <v>40</v>
      </c>
      <c r="AC375" s="317">
        <v>40</v>
      </c>
      <c r="AD375" s="317">
        <v>40</v>
      </c>
      <c r="AE375" s="317">
        <v>40</v>
      </c>
      <c r="AF375" s="317">
        <v>40</v>
      </c>
      <c r="AG375" s="317">
        <v>40</v>
      </c>
      <c r="AH375" s="317">
        <v>40</v>
      </c>
      <c r="AI375" s="317">
        <v>40</v>
      </c>
      <c r="AJ375" s="317">
        <v>40</v>
      </c>
    </row>
    <row r="376" spans="5:36" s="3" customFormat="1"/>
    <row r="377" spans="5:36" s="3" customFormat="1"/>
    <row r="378" spans="5:36" s="3" customFormat="1" ht="14">
      <c r="E378" s="315" t="s">
        <v>88</v>
      </c>
      <c r="F378" s="316">
        <v>15.55</v>
      </c>
      <c r="G378" s="316">
        <v>15.55</v>
      </c>
      <c r="H378" s="316">
        <v>15.55</v>
      </c>
      <c r="I378" s="316">
        <v>15.55</v>
      </c>
      <c r="J378" s="316">
        <v>15.55</v>
      </c>
      <c r="K378" s="316">
        <v>13.8</v>
      </c>
      <c r="L378" s="316">
        <v>13.8</v>
      </c>
      <c r="M378" s="316">
        <v>13.8</v>
      </c>
      <c r="N378" s="316">
        <v>13.8</v>
      </c>
      <c r="O378" s="316">
        <v>13.8</v>
      </c>
      <c r="P378" s="316">
        <v>13.8</v>
      </c>
      <c r="Q378" s="316">
        <v>13.8</v>
      </c>
      <c r="R378" s="316">
        <v>13.8</v>
      </c>
      <c r="S378" s="316">
        <v>13.8</v>
      </c>
      <c r="T378" s="316">
        <v>13.8</v>
      </c>
      <c r="U378" s="316">
        <v>13.8</v>
      </c>
      <c r="V378" s="316">
        <v>13.8</v>
      </c>
      <c r="W378" s="316">
        <v>13.8</v>
      </c>
      <c r="X378" s="316">
        <v>13.8</v>
      </c>
      <c r="Y378" s="316">
        <v>11.8</v>
      </c>
      <c r="Z378" s="316">
        <v>10.3</v>
      </c>
      <c r="AA378" s="316">
        <v>10.3</v>
      </c>
      <c r="AB378" s="316">
        <v>10.3</v>
      </c>
      <c r="AC378" s="316">
        <v>10.3</v>
      </c>
      <c r="AD378" s="316">
        <v>10.3</v>
      </c>
      <c r="AE378" s="316">
        <v>10.3</v>
      </c>
      <c r="AF378" s="316">
        <v>10.3</v>
      </c>
      <c r="AG378" s="316">
        <v>10.3</v>
      </c>
      <c r="AH378" s="316">
        <v>10.3</v>
      </c>
      <c r="AI378" s="316">
        <v>10.3</v>
      </c>
      <c r="AJ378" s="316">
        <v>10.3</v>
      </c>
    </row>
    <row r="379" spans="5:36" s="3" customFormat="1" ht="14">
      <c r="E379" s="315" t="s">
        <v>138</v>
      </c>
      <c r="F379" s="316">
        <v>17.5</v>
      </c>
      <c r="G379" s="316">
        <v>24.75</v>
      </c>
      <c r="H379" s="316">
        <v>31.524999999999999</v>
      </c>
      <c r="I379" s="316">
        <v>31.524999999999999</v>
      </c>
      <c r="J379" s="316">
        <v>31.524999999999999</v>
      </c>
      <c r="K379" s="316">
        <v>30.425000000000001</v>
      </c>
      <c r="L379" s="316">
        <v>28.524999999999999</v>
      </c>
      <c r="M379" s="316">
        <v>27.024999999999999</v>
      </c>
      <c r="N379" s="316">
        <v>25.524999999999999</v>
      </c>
      <c r="O379" s="316">
        <v>23.425000000000001</v>
      </c>
      <c r="P379" s="316">
        <v>23.425000000000001</v>
      </c>
      <c r="Q379" s="316">
        <v>23.425000000000001</v>
      </c>
      <c r="R379" s="316">
        <v>21.925000000000001</v>
      </c>
      <c r="S379" s="316">
        <v>20.55</v>
      </c>
      <c r="T379" s="316">
        <v>18.850000000000001</v>
      </c>
      <c r="U379" s="316">
        <v>17.175000000000001</v>
      </c>
      <c r="V379" s="316">
        <v>15.2</v>
      </c>
      <c r="W379" s="316">
        <v>14.95</v>
      </c>
      <c r="X379" s="316">
        <v>14.95</v>
      </c>
      <c r="Y379" s="316">
        <v>14.95</v>
      </c>
      <c r="Z379" s="316">
        <v>13.85</v>
      </c>
      <c r="AA379" s="316">
        <v>13.85</v>
      </c>
      <c r="AB379" s="316">
        <v>13.85</v>
      </c>
      <c r="AC379" s="316">
        <v>21.2</v>
      </c>
      <c r="AD379" s="316">
        <v>21.2</v>
      </c>
      <c r="AE379" s="316">
        <v>21.2</v>
      </c>
      <c r="AF379" s="316">
        <v>29.475000000000001</v>
      </c>
      <c r="AG379" s="316">
        <v>36.825000000000003</v>
      </c>
      <c r="AH379" s="316">
        <v>36.825000000000003</v>
      </c>
      <c r="AI379" s="316">
        <v>36.825000000000003</v>
      </c>
      <c r="AJ379" s="316">
        <v>36.825000000000003</v>
      </c>
    </row>
    <row r="380" spans="5:36" s="3" customFormat="1" ht="14">
      <c r="E380" s="315" t="s">
        <v>139</v>
      </c>
      <c r="F380" s="316">
        <v>0</v>
      </c>
      <c r="G380" s="316">
        <v>0</v>
      </c>
      <c r="H380" s="316">
        <v>0</v>
      </c>
      <c r="I380" s="316">
        <v>0</v>
      </c>
      <c r="J380" s="316">
        <v>0</v>
      </c>
      <c r="K380" s="316">
        <v>0</v>
      </c>
      <c r="L380" s="316">
        <v>0</v>
      </c>
      <c r="M380" s="316">
        <v>0</v>
      </c>
      <c r="N380" s="316">
        <v>0</v>
      </c>
      <c r="O380" s="316">
        <v>0</v>
      </c>
      <c r="P380" s="316">
        <v>0</v>
      </c>
      <c r="Q380" s="316">
        <v>0</v>
      </c>
      <c r="R380" s="316">
        <v>0</v>
      </c>
      <c r="S380" s="316">
        <v>0</v>
      </c>
      <c r="T380" s="316">
        <v>0</v>
      </c>
      <c r="U380" s="316">
        <v>0</v>
      </c>
      <c r="V380" s="316">
        <v>0</v>
      </c>
      <c r="W380" s="316">
        <v>0</v>
      </c>
      <c r="X380" s="316">
        <v>0</v>
      </c>
      <c r="Y380" s="316">
        <v>0</v>
      </c>
      <c r="Z380" s="316">
        <v>0</v>
      </c>
      <c r="AA380" s="316">
        <v>0</v>
      </c>
      <c r="AB380" s="316">
        <v>0</v>
      </c>
      <c r="AC380" s="316">
        <v>0</v>
      </c>
      <c r="AD380" s="316">
        <v>0</v>
      </c>
      <c r="AE380" s="316">
        <v>0</v>
      </c>
      <c r="AF380" s="316">
        <v>0</v>
      </c>
      <c r="AG380" s="316">
        <v>0</v>
      </c>
      <c r="AH380" s="316">
        <v>0</v>
      </c>
      <c r="AI380" s="316">
        <v>0</v>
      </c>
      <c r="AJ380" s="316">
        <v>0</v>
      </c>
    </row>
    <row r="381" spans="5:36" s="3" customFormat="1" ht="18.75" customHeight="1">
      <c r="E381" s="315" t="s">
        <v>104</v>
      </c>
      <c r="F381" s="316">
        <v>0</v>
      </c>
      <c r="G381" s="316">
        <v>0</v>
      </c>
      <c r="H381" s="316">
        <v>0</v>
      </c>
      <c r="I381" s="316">
        <v>0</v>
      </c>
      <c r="J381" s="316">
        <v>0</v>
      </c>
      <c r="K381" s="316">
        <v>0</v>
      </c>
      <c r="L381" s="316">
        <v>0</v>
      </c>
      <c r="M381" s="316">
        <v>0</v>
      </c>
      <c r="N381" s="316">
        <v>0</v>
      </c>
      <c r="O381" s="316">
        <v>0</v>
      </c>
      <c r="P381" s="316">
        <v>0</v>
      </c>
      <c r="Q381" s="316">
        <v>0</v>
      </c>
      <c r="R381" s="316">
        <v>0</v>
      </c>
      <c r="S381" s="316">
        <v>0</v>
      </c>
      <c r="T381" s="316">
        <v>0</v>
      </c>
      <c r="U381" s="316">
        <v>0</v>
      </c>
      <c r="V381" s="316">
        <v>0</v>
      </c>
      <c r="W381" s="316">
        <v>0</v>
      </c>
      <c r="X381" s="316">
        <v>0</v>
      </c>
      <c r="Y381" s="316">
        <v>0</v>
      </c>
      <c r="Z381" s="316">
        <v>0</v>
      </c>
      <c r="AA381" s="316">
        <v>0</v>
      </c>
      <c r="AB381" s="316">
        <v>0</v>
      </c>
      <c r="AC381" s="316">
        <v>0</v>
      </c>
      <c r="AD381" s="316">
        <v>0</v>
      </c>
      <c r="AE381" s="316">
        <v>0</v>
      </c>
      <c r="AF381" s="316">
        <v>0</v>
      </c>
      <c r="AG381" s="316">
        <v>0</v>
      </c>
      <c r="AH381" s="316">
        <v>0</v>
      </c>
      <c r="AI381" s="316">
        <v>0</v>
      </c>
      <c r="AJ381" s="316">
        <v>0</v>
      </c>
    </row>
    <row r="382" spans="5:36" s="3" customFormat="1" ht="14">
      <c r="E382" s="315" t="s">
        <v>140</v>
      </c>
      <c r="F382" s="316">
        <v>13.142857142857142</v>
      </c>
      <c r="G382" s="316">
        <v>13.142857142857142</v>
      </c>
      <c r="H382" s="316">
        <v>13.142857142857142</v>
      </c>
      <c r="I382" s="316">
        <v>13.142857142857142</v>
      </c>
      <c r="J382" s="316">
        <v>13.142857142857142</v>
      </c>
      <c r="K382" s="316">
        <v>13.142857142857142</v>
      </c>
      <c r="L382" s="316">
        <v>13.142857142857142</v>
      </c>
      <c r="M382" s="316">
        <v>13.142857142857142</v>
      </c>
      <c r="N382" s="316">
        <v>13.142857142857142</v>
      </c>
      <c r="O382" s="316">
        <v>13.142857142857142</v>
      </c>
      <c r="P382" s="316">
        <v>13.142857142857142</v>
      </c>
      <c r="Q382" s="316">
        <v>13.142857142857142</v>
      </c>
      <c r="R382" s="316">
        <v>13.142857142857142</v>
      </c>
      <c r="S382" s="316">
        <v>13.142857142857142</v>
      </c>
      <c r="T382" s="316">
        <v>13.142857142857142</v>
      </c>
      <c r="U382" s="316">
        <v>13.142857142857142</v>
      </c>
      <c r="V382" s="316">
        <v>13.142857142857142</v>
      </c>
      <c r="W382" s="316">
        <v>13.142857142857142</v>
      </c>
      <c r="X382" s="316">
        <v>13.142857142857142</v>
      </c>
      <c r="Y382" s="316">
        <v>13.142857142857142</v>
      </c>
      <c r="Z382" s="316">
        <v>13.142857142857142</v>
      </c>
      <c r="AA382" s="316">
        <v>13.142857142857142</v>
      </c>
      <c r="AB382" s="316">
        <v>13.142857142857142</v>
      </c>
      <c r="AC382" s="316">
        <v>9.4693877551020407</v>
      </c>
      <c r="AD382" s="316">
        <v>9.4693877551020407</v>
      </c>
      <c r="AE382" s="316">
        <v>9.4693877551020407</v>
      </c>
      <c r="AF382" s="316">
        <v>5.795918367346939</v>
      </c>
      <c r="AG382" s="316">
        <v>2.1224489795918369</v>
      </c>
      <c r="AH382" s="316">
        <v>2.1224489795918369</v>
      </c>
      <c r="AI382" s="316">
        <v>2.1224489795918369</v>
      </c>
      <c r="AJ382" s="316">
        <v>2.1224489795918369</v>
      </c>
    </row>
    <row r="383" spans="5:36" s="3" customFormat="1" ht="18.75" customHeight="1">
      <c r="E383" s="315" t="s">
        <v>141</v>
      </c>
      <c r="F383" s="316">
        <v>6.408163265306122</v>
      </c>
      <c r="G383" s="316">
        <v>6.408163265306122</v>
      </c>
      <c r="H383" s="316">
        <v>6.408163265306122</v>
      </c>
      <c r="I383" s="316">
        <v>6.408163265306122</v>
      </c>
      <c r="J383" s="316">
        <v>6.408163265306122</v>
      </c>
      <c r="K383" s="316">
        <v>10.142857142857142</v>
      </c>
      <c r="L383" s="316">
        <v>17.285714285714285</v>
      </c>
      <c r="M383" s="316">
        <v>22.73469387755102</v>
      </c>
      <c r="N383" s="316">
        <v>22.73469387755102</v>
      </c>
      <c r="O383" s="316">
        <v>22.73469387755102</v>
      </c>
      <c r="P383" s="316">
        <v>22.73469387755102</v>
      </c>
      <c r="Q383" s="316">
        <v>22.73469387755102</v>
      </c>
      <c r="R383" s="316">
        <v>21.448979591836736</v>
      </c>
      <c r="S383" s="316">
        <v>21.448979591836736</v>
      </c>
      <c r="T383" s="316">
        <v>20.102040816326532</v>
      </c>
      <c r="U383" s="316">
        <v>18.795918367346939</v>
      </c>
      <c r="V383" s="316">
        <v>18.795918367346939</v>
      </c>
      <c r="W383" s="316">
        <v>18.795918367346939</v>
      </c>
      <c r="X383" s="316">
        <v>18.795918367346939</v>
      </c>
      <c r="Y383" s="316">
        <v>18.795918367346939</v>
      </c>
      <c r="Z383" s="316">
        <v>17.448979591836736</v>
      </c>
      <c r="AA383" s="316">
        <v>17.448979591836736</v>
      </c>
      <c r="AB383" s="316">
        <v>17.448979591836736</v>
      </c>
      <c r="AC383" s="316">
        <v>17.448979591836736</v>
      </c>
      <c r="AD383" s="316">
        <v>17.448979591836736</v>
      </c>
      <c r="AE383" s="316">
        <v>17.448979591836736</v>
      </c>
      <c r="AF383" s="316">
        <v>17.448979591836736</v>
      </c>
      <c r="AG383" s="316">
        <v>16.224489795918366</v>
      </c>
      <c r="AH383" s="316">
        <v>16.224489795918366</v>
      </c>
      <c r="AI383" s="316">
        <v>16.224489795918366</v>
      </c>
      <c r="AJ383" s="316">
        <v>16.224489795918366</v>
      </c>
    </row>
    <row r="384" spans="5:36" s="3" customFormat="1" ht="14">
      <c r="E384" s="315" t="s">
        <v>84</v>
      </c>
      <c r="F384" s="316">
        <v>156.92500000000001</v>
      </c>
      <c r="G384" s="316">
        <v>155.17500000000001</v>
      </c>
      <c r="H384" s="316">
        <v>153.17500000000001</v>
      </c>
      <c r="I384" s="316">
        <v>153.17500000000001</v>
      </c>
      <c r="J384" s="316">
        <v>153.17500000000001</v>
      </c>
      <c r="K384" s="316">
        <v>150.72499999999999</v>
      </c>
      <c r="L384" s="316">
        <v>147.97499999999999</v>
      </c>
      <c r="M384" s="316">
        <v>143.77500000000001</v>
      </c>
      <c r="N384" s="316">
        <v>138.94999999999999</v>
      </c>
      <c r="O384" s="316">
        <v>135.72499999999999</v>
      </c>
      <c r="P384" s="316">
        <v>135.72499999999999</v>
      </c>
      <c r="Q384" s="316">
        <v>135.72499999999999</v>
      </c>
      <c r="R384" s="316">
        <v>131.97499999999999</v>
      </c>
      <c r="S384" s="316">
        <v>124.425</v>
      </c>
      <c r="T384" s="316">
        <v>119.55</v>
      </c>
      <c r="U384" s="316">
        <v>113.27500000000001</v>
      </c>
      <c r="V384" s="316">
        <v>107.95</v>
      </c>
      <c r="W384" s="316">
        <v>107.95</v>
      </c>
      <c r="X384" s="316">
        <v>107.95</v>
      </c>
      <c r="Y384" s="316">
        <v>103.2</v>
      </c>
      <c r="Z384" s="316">
        <v>100.925</v>
      </c>
      <c r="AA384" s="316">
        <v>95.825000000000003</v>
      </c>
      <c r="AB384" s="316">
        <v>90.65</v>
      </c>
      <c r="AC384" s="316">
        <v>85.4</v>
      </c>
      <c r="AD384" s="316">
        <v>85.4</v>
      </c>
      <c r="AE384" s="316">
        <v>85.4</v>
      </c>
      <c r="AF384" s="316">
        <v>83.4</v>
      </c>
      <c r="AG384" s="316">
        <v>79.400000000000006</v>
      </c>
      <c r="AH384" s="316">
        <v>79.400000000000006</v>
      </c>
      <c r="AI384" s="316">
        <v>79.400000000000006</v>
      </c>
      <c r="AJ384" s="316">
        <v>79.400000000000006</v>
      </c>
    </row>
    <row r="385" spans="5:36" s="3" customFormat="1" ht="18.75" customHeight="1">
      <c r="E385" s="315" t="s">
        <v>142</v>
      </c>
      <c r="F385" s="316">
        <v>10.275</v>
      </c>
      <c r="G385" s="316">
        <v>10.275</v>
      </c>
      <c r="H385" s="316">
        <v>10.275</v>
      </c>
      <c r="I385" s="316">
        <v>10.275</v>
      </c>
      <c r="J385" s="316">
        <v>10.275</v>
      </c>
      <c r="K385" s="316">
        <v>10.275</v>
      </c>
      <c r="L385" s="316">
        <v>10.275</v>
      </c>
      <c r="M385" s="316">
        <v>10.275</v>
      </c>
      <c r="N385" s="316">
        <v>10.275</v>
      </c>
      <c r="O385" s="316">
        <v>10.275</v>
      </c>
      <c r="P385" s="316">
        <v>10.275</v>
      </c>
      <c r="Q385" s="316">
        <v>10.275</v>
      </c>
      <c r="R385" s="316">
        <v>10.275</v>
      </c>
      <c r="S385" s="316">
        <v>10.275</v>
      </c>
      <c r="T385" s="316">
        <v>10.275</v>
      </c>
      <c r="U385" s="316">
        <v>10.275</v>
      </c>
      <c r="V385" s="316">
        <v>10.275</v>
      </c>
      <c r="W385" s="316">
        <v>10.275</v>
      </c>
      <c r="X385" s="316">
        <v>10.275</v>
      </c>
      <c r="Y385" s="316">
        <v>10.275</v>
      </c>
      <c r="Z385" s="316">
        <v>10.275</v>
      </c>
      <c r="AA385" s="316">
        <v>10.275</v>
      </c>
      <c r="AB385" s="316">
        <v>10.275</v>
      </c>
      <c r="AC385" s="316">
        <v>10.275</v>
      </c>
      <c r="AD385" s="316">
        <v>10.275</v>
      </c>
      <c r="AE385" s="316">
        <v>10.275</v>
      </c>
      <c r="AF385" s="316">
        <v>10.275</v>
      </c>
      <c r="AG385" s="316">
        <v>10.275</v>
      </c>
      <c r="AH385" s="316">
        <v>10.275</v>
      </c>
      <c r="AI385" s="316">
        <v>10.275</v>
      </c>
      <c r="AJ385" s="316">
        <v>10.275</v>
      </c>
    </row>
    <row r="386" spans="5:36" s="3" customFormat="1" ht="19">
      <c r="E386" s="315" t="s">
        <v>80</v>
      </c>
      <c r="F386" s="318">
        <v>219.80102040816328</v>
      </c>
      <c r="G386" s="318">
        <v>225.30102040816328</v>
      </c>
      <c r="H386" s="318">
        <v>230.07602040816329</v>
      </c>
      <c r="I386" s="318">
        <v>230.07602040816329</v>
      </c>
      <c r="J386" s="318">
        <v>230.07602040816329</v>
      </c>
      <c r="K386" s="318">
        <v>228.51071428571427</v>
      </c>
      <c r="L386" s="318">
        <v>231.00357142857143</v>
      </c>
      <c r="M386" s="318">
        <v>230.75255102040816</v>
      </c>
      <c r="N386" s="318">
        <v>224.42755102040817</v>
      </c>
      <c r="O386" s="318">
        <v>219.10255102040819</v>
      </c>
      <c r="P386" s="318">
        <v>219.10255102040819</v>
      </c>
      <c r="Q386" s="318">
        <v>219.10255102040819</v>
      </c>
      <c r="R386" s="318">
        <v>212.56683673469388</v>
      </c>
      <c r="S386" s="318">
        <v>203.6418367346939</v>
      </c>
      <c r="T386" s="318">
        <v>195.71989795918367</v>
      </c>
      <c r="U386" s="318">
        <v>186.4637755102041</v>
      </c>
      <c r="V386" s="318">
        <v>179.16377551020409</v>
      </c>
      <c r="W386" s="318">
        <v>178.91377551020409</v>
      </c>
      <c r="X386" s="318">
        <v>178.91377551020409</v>
      </c>
      <c r="Y386" s="318">
        <v>172.16377551020409</v>
      </c>
      <c r="Z386" s="318">
        <v>165.94183673469388</v>
      </c>
      <c r="AA386" s="318">
        <v>160.84183673469389</v>
      </c>
      <c r="AB386" s="318">
        <v>155.66683673469387</v>
      </c>
      <c r="AC386" s="318">
        <v>154.09336734693878</v>
      </c>
      <c r="AD386" s="318">
        <v>154.09336734693878</v>
      </c>
      <c r="AE386" s="318">
        <v>154.09336734693878</v>
      </c>
      <c r="AF386" s="318">
        <v>156.69489795918369</v>
      </c>
      <c r="AG386" s="318">
        <v>155.14693877551022</v>
      </c>
      <c r="AH386" s="318">
        <v>155.14693877551022</v>
      </c>
      <c r="AI386" s="318">
        <v>155.14693877551022</v>
      </c>
      <c r="AJ386" s="318">
        <v>155.14693877551022</v>
      </c>
    </row>
    <row r="387" spans="5:36" s="3" customFormat="1"/>
    <row r="388" spans="5:36" s="3" customFormat="1"/>
    <row r="389" spans="5:36" s="3" customFormat="1"/>
    <row r="390" spans="5:36" s="3" customFormat="1"/>
    <row r="391" spans="5:36" s="3" customFormat="1"/>
    <row r="392" spans="5:36" s="3" customFormat="1"/>
    <row r="393" spans="5:36" s="3" customFormat="1"/>
    <row r="394" spans="5:36" s="3" customFormat="1"/>
    <row r="395" spans="5:36" s="3" customFormat="1"/>
    <row r="396" spans="5:36" s="3" customFormat="1"/>
    <row r="397" spans="5:36" s="3" customFormat="1"/>
    <row r="398" spans="5:36" s="3" customFormat="1"/>
    <row r="399" spans="5:36" s="3" customFormat="1"/>
    <row r="400" spans="5:36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</sheetData>
  <autoFilter ref="A3:AT341" xr:uid="{00000000-0009-0000-0000-00001D000000}">
    <filterColumn colId="0">
      <customFilters>
        <customFilter operator="notEqual" val=" "/>
      </customFilters>
    </filterColumn>
  </autoFilter>
  <mergeCells count="11">
    <mergeCell ref="AK3:AK4"/>
    <mergeCell ref="C334:E335"/>
    <mergeCell ref="AK334:AK335"/>
    <mergeCell ref="AL334:AL335"/>
    <mergeCell ref="C341:D341"/>
    <mergeCell ref="AM334:AM335"/>
    <mergeCell ref="C337:D337"/>
    <mergeCell ref="C338:D338"/>
    <mergeCell ref="C339:D339"/>
    <mergeCell ref="C340:D340"/>
    <mergeCell ref="C336:D336"/>
  </mergeCells>
  <phoneticPr fontId="3"/>
  <conditionalFormatting sqref="E3:E15 E19 E32 E45 E58 E71 E84 E97 E110 E123 E136 E149 E162 E175 E188 E201 E214 E227 E240 E253 E279">
    <cfRule type="cellIs" dxfId="157" priority="51" operator="greaterThan">
      <formula>0</formula>
    </cfRule>
  </conditionalFormatting>
  <conditionalFormatting sqref="E5:E333">
    <cfRule type="expression" dxfId="156" priority="13">
      <formula>AND(OR(C5="素材納入計画",C5="素材在庫"),NOT(E5=0))</formula>
    </cfRule>
  </conditionalFormatting>
  <conditionalFormatting sqref="E28">
    <cfRule type="cellIs" dxfId="155" priority="42" operator="greaterThan">
      <formula>0</formula>
    </cfRule>
  </conditionalFormatting>
  <conditionalFormatting sqref="E41">
    <cfRule type="cellIs" dxfId="154" priority="41" operator="greaterThan">
      <formula>0</formula>
    </cfRule>
  </conditionalFormatting>
  <conditionalFormatting sqref="E54">
    <cfRule type="cellIs" dxfId="153" priority="1" operator="greaterThan">
      <formula>0</formula>
    </cfRule>
  </conditionalFormatting>
  <conditionalFormatting sqref="E67">
    <cfRule type="cellIs" dxfId="152" priority="40" operator="greaterThan">
      <formula>0</formula>
    </cfRule>
  </conditionalFormatting>
  <conditionalFormatting sqref="E80">
    <cfRule type="cellIs" dxfId="151" priority="39" operator="greaterThan">
      <formula>0</formula>
    </cfRule>
  </conditionalFormatting>
  <conditionalFormatting sqref="E93">
    <cfRule type="cellIs" dxfId="150" priority="38" operator="greaterThan">
      <formula>0</formula>
    </cfRule>
  </conditionalFormatting>
  <conditionalFormatting sqref="E106">
    <cfRule type="cellIs" dxfId="149" priority="37" operator="greaterThan">
      <formula>0</formula>
    </cfRule>
  </conditionalFormatting>
  <conditionalFormatting sqref="E119">
    <cfRule type="cellIs" dxfId="148" priority="36" operator="greaterThan">
      <formula>0</formula>
    </cfRule>
  </conditionalFormatting>
  <conditionalFormatting sqref="E132">
    <cfRule type="cellIs" dxfId="147" priority="35" operator="greaterThan">
      <formula>0</formula>
    </cfRule>
  </conditionalFormatting>
  <conditionalFormatting sqref="E145">
    <cfRule type="cellIs" dxfId="146" priority="34" operator="greaterThan">
      <formula>0</formula>
    </cfRule>
  </conditionalFormatting>
  <conditionalFormatting sqref="E158">
    <cfRule type="cellIs" dxfId="145" priority="33" operator="greaterThan">
      <formula>0</formula>
    </cfRule>
  </conditionalFormatting>
  <conditionalFormatting sqref="E171">
    <cfRule type="cellIs" dxfId="144" priority="32" operator="greaterThan">
      <formula>0</formula>
    </cfRule>
  </conditionalFormatting>
  <conditionalFormatting sqref="E184">
    <cfRule type="cellIs" dxfId="143" priority="31" operator="greaterThan">
      <formula>0</formula>
    </cfRule>
  </conditionalFormatting>
  <conditionalFormatting sqref="E197">
    <cfRule type="cellIs" dxfId="142" priority="30" operator="greaterThan">
      <formula>0</formula>
    </cfRule>
  </conditionalFormatting>
  <conditionalFormatting sqref="E210">
    <cfRule type="cellIs" dxfId="141" priority="29" operator="greaterThan">
      <formula>0</formula>
    </cfRule>
  </conditionalFormatting>
  <conditionalFormatting sqref="E223">
    <cfRule type="cellIs" dxfId="140" priority="28" operator="greaterThan">
      <formula>0</formula>
    </cfRule>
  </conditionalFormatting>
  <conditionalFormatting sqref="E236">
    <cfRule type="cellIs" dxfId="139" priority="27" operator="greaterThan">
      <formula>0</formula>
    </cfRule>
  </conditionalFormatting>
  <conditionalFormatting sqref="E249">
    <cfRule type="cellIs" dxfId="138" priority="26" operator="greaterThan">
      <formula>0</formula>
    </cfRule>
  </conditionalFormatting>
  <conditionalFormatting sqref="E262">
    <cfRule type="cellIs" dxfId="137" priority="25" operator="greaterThan">
      <formula>0</formula>
    </cfRule>
  </conditionalFormatting>
  <conditionalFormatting sqref="E266">
    <cfRule type="cellIs" dxfId="136" priority="19" operator="greaterThan">
      <formula>0</formula>
    </cfRule>
  </conditionalFormatting>
  <conditionalFormatting sqref="E275">
    <cfRule type="cellIs" dxfId="135" priority="24" operator="greaterThan">
      <formula>0</formula>
    </cfRule>
  </conditionalFormatting>
  <conditionalFormatting sqref="E288">
    <cfRule type="cellIs" dxfId="134" priority="23" operator="greaterThan">
      <formula>0</formula>
    </cfRule>
  </conditionalFormatting>
  <conditionalFormatting sqref="E292">
    <cfRule type="cellIs" dxfId="133" priority="18" operator="greaterThan">
      <formula>0</formula>
    </cfRule>
  </conditionalFormatting>
  <conditionalFormatting sqref="E301">
    <cfRule type="cellIs" dxfId="132" priority="22" operator="greaterThan">
      <formula>0</formula>
    </cfRule>
  </conditionalFormatting>
  <conditionalFormatting sqref="E304:E307">
    <cfRule type="cellIs" dxfId="131" priority="17" operator="greaterThan">
      <formula>0</formula>
    </cfRule>
  </conditionalFormatting>
  <conditionalFormatting sqref="E317">
    <cfRule type="cellIs" dxfId="130" priority="21" operator="greaterThan">
      <formula>0</formula>
    </cfRule>
  </conditionalFormatting>
  <conditionalFormatting sqref="E320:E321">
    <cfRule type="cellIs" dxfId="129" priority="16" operator="greaterThan">
      <formula>0</formula>
    </cfRule>
  </conditionalFormatting>
  <conditionalFormatting sqref="E330">
    <cfRule type="cellIs" dxfId="128" priority="20" operator="greaterThan">
      <formula>0</formula>
    </cfRule>
  </conditionalFormatting>
  <conditionalFormatting sqref="F4:AI4">
    <cfRule type="expression" dxfId="127" priority="3">
      <formula>TEXT(F3,"aaa")="日"</formula>
    </cfRule>
    <cfRule type="expression" dxfId="126" priority="2">
      <formula>TEXT(F3,"aaa")="土"</formula>
    </cfRule>
  </conditionalFormatting>
  <conditionalFormatting sqref="F3:AJ3">
    <cfRule type="expression" dxfId="125" priority="4">
      <formula>TEXT(F3,"aaa")="土"</formula>
    </cfRule>
    <cfRule type="expression" dxfId="124" priority="5">
      <formula>TEXT(F3,"aaa")="日"</formula>
    </cfRule>
  </conditionalFormatting>
  <conditionalFormatting sqref="F5:AJ14 F16:AJ27 F55:AJ66 F68:AJ79 F81:AJ92 F94:AJ105 F107:AJ118 F120:AJ131 F133:AJ144 F146:AJ157 F159:AJ170 F172:AJ183 F185:AJ196 F198:AJ209 F237:AJ248">
    <cfRule type="cellIs" dxfId="123" priority="53" stopIfTrue="1" operator="equal">
      <formula>0</formula>
    </cfRule>
  </conditionalFormatting>
  <conditionalFormatting sqref="F15:AJ15 F28:AJ28 F41:AJ41 F54:AJ54 F67:AJ67 F80:AJ80 F93:AJ93 F106:AJ106 F119:AJ119 F132:AJ132 F145:AJ145 F158:AJ158 F171:AJ171 F184:AJ184 F197:AJ197 F210:AJ210 F223:AJ223 F236:AJ236 F249:AJ249 F262:AJ262 F288:AJ288">
    <cfRule type="cellIs" dxfId="122" priority="54" stopIfTrue="1" operator="between">
      <formula>0</formula>
      <formula>0</formula>
    </cfRule>
  </conditionalFormatting>
  <conditionalFormatting sqref="F29:AJ32">
    <cfRule type="cellIs" dxfId="121" priority="50" stopIfTrue="1" operator="equal">
      <formula>0</formula>
    </cfRule>
  </conditionalFormatting>
  <conditionalFormatting sqref="F34:AJ40">
    <cfRule type="cellIs" dxfId="120" priority="12" stopIfTrue="1" operator="equal">
      <formula>0</formula>
    </cfRule>
  </conditionalFormatting>
  <conditionalFormatting sqref="F42:AJ53">
    <cfRule type="cellIs" dxfId="119" priority="9" stopIfTrue="1" operator="equal">
      <formula>0</formula>
    </cfRule>
  </conditionalFormatting>
  <conditionalFormatting sqref="F211:AJ222">
    <cfRule type="cellIs" dxfId="118" priority="8" stopIfTrue="1" operator="equal">
      <formula>0</formula>
    </cfRule>
  </conditionalFormatting>
  <conditionalFormatting sqref="F224:AJ235">
    <cfRule type="cellIs" dxfId="117" priority="11" stopIfTrue="1" operator="equal">
      <formula>0</formula>
    </cfRule>
  </conditionalFormatting>
  <conditionalFormatting sqref="F250:AJ261">
    <cfRule type="cellIs" dxfId="116" priority="47" stopIfTrue="1" operator="equal">
      <formula>0</formula>
    </cfRule>
  </conditionalFormatting>
  <conditionalFormatting sqref="F263:AJ274 F289:AJ300">
    <cfRule type="cellIs" dxfId="115" priority="7" stopIfTrue="1" operator="equal">
      <formula>0</formula>
    </cfRule>
  </conditionalFormatting>
  <conditionalFormatting sqref="F275:AJ275">
    <cfRule type="cellIs" dxfId="114" priority="44" stopIfTrue="1" operator="between">
      <formula>0</formula>
      <formula>0</formula>
    </cfRule>
  </conditionalFormatting>
  <conditionalFormatting sqref="F276:AJ287">
    <cfRule type="cellIs" dxfId="113" priority="10" stopIfTrue="1" operator="equal">
      <formula>0</formula>
    </cfRule>
  </conditionalFormatting>
  <conditionalFormatting sqref="F301:AJ301">
    <cfRule type="cellIs" dxfId="112" priority="49" stopIfTrue="1" operator="between">
      <formula>0</formula>
      <formula>0</formula>
    </cfRule>
  </conditionalFormatting>
  <conditionalFormatting sqref="F302:AJ316">
    <cfRule type="cellIs" dxfId="111" priority="6" stopIfTrue="1" operator="equal">
      <formula>0</formula>
    </cfRule>
  </conditionalFormatting>
  <conditionalFormatting sqref="F317:AJ317">
    <cfRule type="cellIs" dxfId="110" priority="52" stopIfTrue="1" operator="between">
      <formula>0</formula>
      <formula>0</formula>
    </cfRule>
  </conditionalFormatting>
  <conditionalFormatting sqref="F318:AJ329">
    <cfRule type="cellIs" dxfId="109" priority="14" stopIfTrue="1" operator="equal">
      <formula>0</formula>
    </cfRule>
  </conditionalFormatting>
  <conditionalFormatting sqref="F330:AJ330">
    <cfRule type="cellIs" dxfId="108" priority="46" stopIfTrue="1" operator="between">
      <formula>0</formula>
      <formula>0</formula>
    </cfRule>
  </conditionalFormatting>
  <conditionalFormatting sqref="F331:AJ332">
    <cfRule type="cellIs" dxfId="107" priority="45" stopIfTrue="1" operator="equal">
      <formula>0</formula>
    </cfRule>
  </conditionalFormatting>
  <conditionalFormatting sqref="F340:AJ340">
    <cfRule type="cellIs" dxfId="106" priority="15" stopIfTrue="1" operator="equal">
      <formula>0</formula>
    </cfRule>
  </conditionalFormatting>
  <conditionalFormatting sqref="AK5:AK291">
    <cfRule type="cellIs" dxfId="105" priority="43" stopIfTrue="1" operator="lessThan">
      <formula>0</formula>
    </cfRule>
  </conditionalFormatting>
  <conditionalFormatting sqref="AK293:AK319">
    <cfRule type="cellIs" dxfId="104" priority="48" stopIfTrue="1" operator="lessThan">
      <formula>0</formula>
    </cfRule>
  </conditionalFormatting>
  <printOptions horizontalCentered="1"/>
  <pageMargins left="0" right="0" top="0" bottom="0" header="0" footer="0"/>
  <pageSetup paperSize="8" scale="31" orientation="landscape" cellComments="asDisplayed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025F-B6AF-4991-B7C3-FCA5F2E39264}">
  <sheetPr>
    <tabColor theme="0" tint="-0.14999847407452621"/>
    <pageSetUpPr fitToPage="1"/>
  </sheetPr>
  <dimension ref="A1:AN564"/>
  <sheetViews>
    <sheetView showGridLines="0" view="pageBreakPreview" zoomScale="90" zoomScaleNormal="75" zoomScaleSheetLayoutView="90" workbookViewId="0">
      <pane xSplit="5" ySplit="4" topLeftCell="F31" activePane="bottomRight" state="frozen"/>
      <selection activeCell="P39" sqref="P39"/>
      <selection pane="topRight" activeCell="P39" sqref="P39"/>
      <selection pane="bottomLeft" activeCell="P39" sqref="P39"/>
      <selection pane="bottomRight" activeCell="P39" sqref="P39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16384" width="9" style="3"/>
  </cols>
  <sheetData>
    <row r="1" spans="1:40" ht="24" customHeight="1">
      <c r="A1" s="1">
        <v>1</v>
      </c>
      <c r="B1" s="2"/>
      <c r="C1" s="1"/>
      <c r="D1" s="1"/>
      <c r="E1" s="1"/>
      <c r="F1" s="1"/>
      <c r="G1" s="1"/>
      <c r="N1" s="118">
        <f>'103期4月(ﾒｲﾝ) '!N1</f>
        <v>2026</v>
      </c>
      <c r="O1" s="119"/>
      <c r="P1" s="91" t="s">
        <v>0</v>
      </c>
      <c r="Q1" s="91">
        <f>'103期4月(ﾒｲﾝ) '!Q1</f>
        <v>4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"/>
      <c r="AB1" s="1"/>
      <c r="AC1" s="1"/>
      <c r="AD1" s="1"/>
      <c r="AE1" s="1"/>
      <c r="AF1" s="1"/>
      <c r="AG1" s="1"/>
      <c r="AH1" s="1"/>
      <c r="AI1" s="1"/>
      <c r="AJ1" s="1" t="s">
        <v>167</v>
      </c>
      <c r="AK1" s="1">
        <f>3645-3531</f>
        <v>114</v>
      </c>
    </row>
    <row r="2" spans="1:40" ht="24" customHeight="1">
      <c r="A2" s="1">
        <v>1</v>
      </c>
      <c r="B2" s="4"/>
      <c r="C2" s="1"/>
      <c r="D2" s="525" t="str">
        <f>'103期4月(ﾒｲﾝ) '!D2</f>
        <v>5-</v>
      </c>
      <c r="E2" s="524">
        <f>'103期4月(ﾒｲﾝ) '!E2</f>
        <v>1</v>
      </c>
      <c r="F2" s="157"/>
      <c r="G2" s="1"/>
      <c r="H2" s="157"/>
      <c r="I2" s="157"/>
      <c r="J2" s="28"/>
      <c r="K2" s="157"/>
      <c r="L2" s="157"/>
      <c r="M2" s="157"/>
      <c r="N2" s="157"/>
      <c r="O2" s="28"/>
      <c r="P2" s="28"/>
      <c r="Q2" s="28"/>
      <c r="R2" s="28"/>
      <c r="S2" s="28"/>
      <c r="T2" s="157"/>
      <c r="U2" s="28"/>
      <c r="V2" s="28"/>
      <c r="W2" s="28"/>
      <c r="X2" s="28"/>
      <c r="Y2" s="144" t="s">
        <v>2</v>
      </c>
      <c r="Z2" s="92">
        <f>'103期4月(ﾒｲﾝ) '!AB1</f>
        <v>21</v>
      </c>
      <c r="AA2" s="157"/>
      <c r="AB2" s="157"/>
      <c r="AC2" s="1"/>
      <c r="AD2" s="1"/>
      <c r="AE2" s="1"/>
      <c r="AF2" s="1"/>
      <c r="AG2" s="157"/>
      <c r="AH2" s="139"/>
      <c r="AI2" s="157"/>
      <c r="AJ2" s="139"/>
      <c r="AK2" s="1"/>
      <c r="AL2" s="28"/>
      <c r="AM2" s="28" t="s">
        <v>3</v>
      </c>
      <c r="AN2" s="3"/>
    </row>
    <row r="3" spans="1:40" ht="16.149999999999999" customHeight="1">
      <c r="A3" s="1">
        <v>1</v>
      </c>
      <c r="B3" s="5" t="s">
        <v>4</v>
      </c>
      <c r="C3" s="532" t="s">
        <v>5</v>
      </c>
      <c r="D3" s="532" t="s">
        <v>121</v>
      </c>
      <c r="E3" s="138" t="s">
        <v>6</v>
      </c>
      <c r="F3" s="6">
        <f t="shared" ref="F3:AI3" si="0">F4</f>
        <v>46113</v>
      </c>
      <c r="G3" s="6">
        <f t="shared" si="0"/>
        <v>46114</v>
      </c>
      <c r="H3" s="6">
        <f t="shared" si="0"/>
        <v>46115</v>
      </c>
      <c r="I3" s="6">
        <f t="shared" si="0"/>
        <v>46116</v>
      </c>
      <c r="J3" s="6">
        <f t="shared" si="0"/>
        <v>46117</v>
      </c>
      <c r="K3" s="6">
        <f t="shared" si="0"/>
        <v>46118</v>
      </c>
      <c r="L3" s="6">
        <f t="shared" si="0"/>
        <v>46119</v>
      </c>
      <c r="M3" s="6">
        <f t="shared" si="0"/>
        <v>46120</v>
      </c>
      <c r="N3" s="6">
        <f t="shared" si="0"/>
        <v>46121</v>
      </c>
      <c r="O3" s="6">
        <f t="shared" si="0"/>
        <v>46122</v>
      </c>
      <c r="P3" s="6">
        <f t="shared" si="0"/>
        <v>46123</v>
      </c>
      <c r="Q3" s="6">
        <f t="shared" si="0"/>
        <v>46124</v>
      </c>
      <c r="R3" s="6">
        <f t="shared" si="0"/>
        <v>46125</v>
      </c>
      <c r="S3" s="6">
        <f t="shared" si="0"/>
        <v>46126</v>
      </c>
      <c r="T3" s="6">
        <f t="shared" si="0"/>
        <v>46127</v>
      </c>
      <c r="U3" s="6">
        <f t="shared" si="0"/>
        <v>46128</v>
      </c>
      <c r="V3" s="6">
        <f t="shared" si="0"/>
        <v>46129</v>
      </c>
      <c r="W3" s="6">
        <f t="shared" si="0"/>
        <v>46130</v>
      </c>
      <c r="X3" s="6">
        <f t="shared" si="0"/>
        <v>46131</v>
      </c>
      <c r="Y3" s="6">
        <f t="shared" si="0"/>
        <v>46132</v>
      </c>
      <c r="Z3" s="6">
        <f t="shared" si="0"/>
        <v>46133</v>
      </c>
      <c r="AA3" s="6">
        <f t="shared" si="0"/>
        <v>46134</v>
      </c>
      <c r="AB3" s="6">
        <f t="shared" si="0"/>
        <v>46135</v>
      </c>
      <c r="AC3" s="6">
        <f t="shared" si="0"/>
        <v>46136</v>
      </c>
      <c r="AD3" s="6">
        <f t="shared" si="0"/>
        <v>46137</v>
      </c>
      <c r="AE3" s="6">
        <f t="shared" si="0"/>
        <v>46138</v>
      </c>
      <c r="AF3" s="6">
        <f t="shared" si="0"/>
        <v>46139</v>
      </c>
      <c r="AG3" s="6">
        <f t="shared" si="0"/>
        <v>46140</v>
      </c>
      <c r="AH3" s="208">
        <f t="shared" si="0"/>
        <v>46141</v>
      </c>
      <c r="AI3" s="208">
        <f t="shared" si="0"/>
        <v>46142</v>
      </c>
      <c r="AJ3" s="253">
        <f>AJ4</f>
        <v>46143</v>
      </c>
      <c r="AK3" s="536" t="s">
        <v>7</v>
      </c>
      <c r="AL3" s="71" t="s">
        <v>8</v>
      </c>
      <c r="AM3" s="71" t="s">
        <v>9</v>
      </c>
      <c r="AN3" s="64" t="s">
        <v>64</v>
      </c>
    </row>
    <row r="4" spans="1:40" ht="14.25" customHeight="1">
      <c r="A4" s="1">
        <v>1</v>
      </c>
      <c r="B4" s="72"/>
      <c r="C4" s="34"/>
      <c r="D4" s="34" t="s">
        <v>10</v>
      </c>
      <c r="E4" s="532" t="s">
        <v>11</v>
      </c>
      <c r="F4" s="27">
        <f>DATE(N1,Q1,1)</f>
        <v>46113</v>
      </c>
      <c r="G4" s="27">
        <f t="shared" ref="G4:AJ4" si="1">F4+1</f>
        <v>46114</v>
      </c>
      <c r="H4" s="27">
        <f t="shared" si="1"/>
        <v>46115</v>
      </c>
      <c r="I4" s="27">
        <f t="shared" si="1"/>
        <v>46116</v>
      </c>
      <c r="J4" s="27">
        <f t="shared" si="1"/>
        <v>46117</v>
      </c>
      <c r="K4" s="27">
        <f t="shared" si="1"/>
        <v>46118</v>
      </c>
      <c r="L4" s="27">
        <f t="shared" si="1"/>
        <v>46119</v>
      </c>
      <c r="M4" s="27">
        <f t="shared" si="1"/>
        <v>46120</v>
      </c>
      <c r="N4" s="27">
        <f t="shared" si="1"/>
        <v>46121</v>
      </c>
      <c r="O4" s="27">
        <f t="shared" si="1"/>
        <v>46122</v>
      </c>
      <c r="P4" s="27">
        <f t="shared" si="1"/>
        <v>46123</v>
      </c>
      <c r="Q4" s="27">
        <f t="shared" si="1"/>
        <v>46124</v>
      </c>
      <c r="R4" s="27">
        <f t="shared" si="1"/>
        <v>46125</v>
      </c>
      <c r="S4" s="27">
        <f t="shared" si="1"/>
        <v>46126</v>
      </c>
      <c r="T4" s="27">
        <f t="shared" si="1"/>
        <v>46127</v>
      </c>
      <c r="U4" s="27">
        <f t="shared" si="1"/>
        <v>46128</v>
      </c>
      <c r="V4" s="27">
        <f t="shared" si="1"/>
        <v>46129</v>
      </c>
      <c r="W4" s="27">
        <f t="shared" si="1"/>
        <v>46130</v>
      </c>
      <c r="X4" s="27">
        <f t="shared" si="1"/>
        <v>46131</v>
      </c>
      <c r="Y4" s="27">
        <f t="shared" si="1"/>
        <v>46132</v>
      </c>
      <c r="Z4" s="27">
        <f t="shared" si="1"/>
        <v>46133</v>
      </c>
      <c r="AA4" s="27">
        <f t="shared" si="1"/>
        <v>46134</v>
      </c>
      <c r="AB4" s="27">
        <f t="shared" si="1"/>
        <v>46135</v>
      </c>
      <c r="AC4" s="27">
        <f t="shared" si="1"/>
        <v>46136</v>
      </c>
      <c r="AD4" s="27">
        <f t="shared" si="1"/>
        <v>46137</v>
      </c>
      <c r="AE4" s="27">
        <f t="shared" si="1"/>
        <v>46138</v>
      </c>
      <c r="AF4" s="27">
        <f t="shared" si="1"/>
        <v>46139</v>
      </c>
      <c r="AG4" s="27">
        <f t="shared" si="1"/>
        <v>46140</v>
      </c>
      <c r="AH4" s="209">
        <f t="shared" si="1"/>
        <v>46141</v>
      </c>
      <c r="AI4" s="209">
        <f t="shared" si="1"/>
        <v>46142</v>
      </c>
      <c r="AJ4" s="254">
        <f t="shared" si="1"/>
        <v>46143</v>
      </c>
      <c r="AK4" s="537"/>
      <c r="AL4" s="73">
        <f>'103期4月(ﾒｲﾝ) '!AL4</f>
        <v>5</v>
      </c>
      <c r="AM4" s="8">
        <f>AL4+1</f>
        <v>6</v>
      </c>
      <c r="AN4" s="64" t="s">
        <v>63</v>
      </c>
    </row>
    <row r="5" spans="1:40" s="12" customFormat="1" ht="19.5" hidden="1" customHeight="1" thickBot="1">
      <c r="A5" s="9">
        <v>1</v>
      </c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255"/>
      <c r="L5" s="255"/>
      <c r="M5" s="255"/>
      <c r="N5" s="172"/>
      <c r="O5" s="172"/>
      <c r="P5" s="255"/>
      <c r="Q5" s="255"/>
      <c r="R5" s="255"/>
      <c r="S5" s="255"/>
      <c r="T5" s="255"/>
      <c r="U5" s="172"/>
      <c r="V5" s="172"/>
      <c r="W5" s="255"/>
      <c r="X5" s="255"/>
      <c r="Y5" s="255"/>
      <c r="Z5" s="255"/>
      <c r="AA5" s="255"/>
      <c r="AB5" s="172"/>
      <c r="AC5" s="172"/>
      <c r="AD5" s="255"/>
      <c r="AE5" s="255"/>
      <c r="AF5" s="255"/>
      <c r="AG5" s="255"/>
      <c r="AH5" s="255"/>
      <c r="AI5" s="255"/>
      <c r="AJ5" s="404"/>
      <c r="AK5" s="95">
        <f>SUM(F5:AJ5)</f>
        <v>0</v>
      </c>
      <c r="AL5" s="96" t="e">
        <f>ROUNDUP(AL12/0.92,0)</f>
        <v>#REF!</v>
      </c>
      <c r="AM5" s="96" t="e">
        <f>ROUNDUP(AM12/0.92,0)</f>
        <v>#REF!</v>
      </c>
      <c r="AN5" s="252"/>
    </row>
    <row r="6" spans="1:40" s="12" customFormat="1" ht="19.5" hidden="1" customHeight="1">
      <c r="A6" s="9">
        <v>1</v>
      </c>
      <c r="B6" s="13" t="s">
        <v>30</v>
      </c>
      <c r="C6" s="145" t="s">
        <v>125</v>
      </c>
      <c r="D6" s="145"/>
      <c r="E6" s="35"/>
      <c r="F6" s="256">
        <f t="shared" ref="F6:AJ6" si="2">E6+F5-F7</f>
        <v>0</v>
      </c>
      <c r="G6" s="256">
        <f t="shared" si="2"/>
        <v>0</v>
      </c>
      <c r="H6" s="256">
        <f t="shared" si="2"/>
        <v>0</v>
      </c>
      <c r="I6" s="256">
        <f t="shared" si="2"/>
        <v>0</v>
      </c>
      <c r="J6" s="256">
        <f t="shared" si="2"/>
        <v>0</v>
      </c>
      <c r="K6" s="256">
        <f t="shared" si="2"/>
        <v>0</v>
      </c>
      <c r="L6" s="256">
        <f t="shared" si="2"/>
        <v>0</v>
      </c>
      <c r="M6" s="256">
        <f t="shared" si="2"/>
        <v>0</v>
      </c>
      <c r="N6" s="173">
        <f t="shared" si="2"/>
        <v>0</v>
      </c>
      <c r="O6" s="173">
        <f t="shared" si="2"/>
        <v>0</v>
      </c>
      <c r="P6" s="256">
        <f t="shared" si="2"/>
        <v>0</v>
      </c>
      <c r="Q6" s="256">
        <f t="shared" si="2"/>
        <v>0</v>
      </c>
      <c r="R6" s="256">
        <f t="shared" si="2"/>
        <v>0</v>
      </c>
      <c r="S6" s="256">
        <f t="shared" si="2"/>
        <v>0</v>
      </c>
      <c r="T6" s="256">
        <f t="shared" si="2"/>
        <v>0</v>
      </c>
      <c r="U6" s="173">
        <f t="shared" si="2"/>
        <v>0</v>
      </c>
      <c r="V6" s="173">
        <f t="shared" si="2"/>
        <v>0</v>
      </c>
      <c r="W6" s="256">
        <f t="shared" si="2"/>
        <v>0</v>
      </c>
      <c r="X6" s="256">
        <f t="shared" si="2"/>
        <v>0</v>
      </c>
      <c r="Y6" s="256">
        <f t="shared" si="2"/>
        <v>0</v>
      </c>
      <c r="Z6" s="256">
        <f t="shared" si="2"/>
        <v>0</v>
      </c>
      <c r="AA6" s="256">
        <f t="shared" si="2"/>
        <v>0</v>
      </c>
      <c r="AB6" s="173">
        <f t="shared" si="2"/>
        <v>0</v>
      </c>
      <c r="AC6" s="173">
        <f t="shared" si="2"/>
        <v>0</v>
      </c>
      <c r="AD6" s="256">
        <f t="shared" si="2"/>
        <v>0</v>
      </c>
      <c r="AE6" s="256">
        <f t="shared" si="2"/>
        <v>0</v>
      </c>
      <c r="AF6" s="256">
        <f t="shared" si="2"/>
        <v>0</v>
      </c>
      <c r="AG6" s="256">
        <f t="shared" si="2"/>
        <v>0</v>
      </c>
      <c r="AH6" s="256">
        <f t="shared" si="2"/>
        <v>0</v>
      </c>
      <c r="AI6" s="256">
        <f t="shared" si="2"/>
        <v>0</v>
      </c>
      <c r="AJ6" s="405">
        <f t="shared" si="2"/>
        <v>0</v>
      </c>
      <c r="AK6" s="169">
        <f>AJ6</f>
        <v>0</v>
      </c>
      <c r="AL6" s="126"/>
      <c r="AM6" s="126"/>
    </row>
    <row r="7" spans="1:40" s="12" customFormat="1" ht="18.75" hidden="1" customHeight="1">
      <c r="A7" s="9">
        <v>1</v>
      </c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255"/>
      <c r="L7" s="255"/>
      <c r="M7" s="255"/>
      <c r="N7" s="174"/>
      <c r="O7" s="174"/>
      <c r="P7" s="255"/>
      <c r="Q7" s="255"/>
      <c r="R7" s="255"/>
      <c r="S7" s="255"/>
      <c r="T7" s="255"/>
      <c r="U7" s="174"/>
      <c r="V7" s="174"/>
      <c r="W7" s="255"/>
      <c r="X7" s="255"/>
      <c r="Y7" s="255"/>
      <c r="Z7" s="255"/>
      <c r="AA7" s="255"/>
      <c r="AB7" s="174"/>
      <c r="AC7" s="174"/>
      <c r="AD7" s="255"/>
      <c r="AE7" s="255"/>
      <c r="AF7" s="255"/>
      <c r="AG7" s="255"/>
      <c r="AH7" s="255"/>
      <c r="AI7" s="255"/>
      <c r="AJ7" s="404"/>
      <c r="AK7" s="117">
        <f>SUM(E7:AJ7)</f>
        <v>0</v>
      </c>
      <c r="AL7" s="82"/>
      <c r="AM7" s="82"/>
      <c r="AN7" s="210"/>
    </row>
    <row r="8" spans="1:40" s="12" customFormat="1" ht="18.75" hidden="1" customHeight="1">
      <c r="A8" s="9">
        <v>0</v>
      </c>
      <c r="B8" s="15"/>
      <c r="C8" s="146" t="s">
        <v>15</v>
      </c>
      <c r="D8" s="147">
        <v>0.08</v>
      </c>
      <c r="E8" s="80"/>
      <c r="F8" s="257">
        <f t="shared" ref="F8:AJ8" si="3">ROUND(F7*$D8,0)</f>
        <v>0</v>
      </c>
      <c r="G8" s="257">
        <f t="shared" si="3"/>
        <v>0</v>
      </c>
      <c r="H8" s="257">
        <f t="shared" si="3"/>
        <v>0</v>
      </c>
      <c r="I8" s="257">
        <f t="shared" si="3"/>
        <v>0</v>
      </c>
      <c r="J8" s="257">
        <f t="shared" si="3"/>
        <v>0</v>
      </c>
      <c r="K8" s="257">
        <f t="shared" si="3"/>
        <v>0</v>
      </c>
      <c r="L8" s="257">
        <f t="shared" si="3"/>
        <v>0</v>
      </c>
      <c r="M8" s="257">
        <f t="shared" si="3"/>
        <v>0</v>
      </c>
      <c r="N8" s="175">
        <f t="shared" si="3"/>
        <v>0</v>
      </c>
      <c r="O8" s="175">
        <f t="shared" si="3"/>
        <v>0</v>
      </c>
      <c r="P8" s="257">
        <f t="shared" si="3"/>
        <v>0</v>
      </c>
      <c r="Q8" s="257">
        <f t="shared" si="3"/>
        <v>0</v>
      </c>
      <c r="R8" s="257">
        <f t="shared" si="3"/>
        <v>0</v>
      </c>
      <c r="S8" s="257">
        <f t="shared" si="3"/>
        <v>0</v>
      </c>
      <c r="T8" s="257">
        <f t="shared" si="3"/>
        <v>0</v>
      </c>
      <c r="U8" s="175">
        <f t="shared" si="3"/>
        <v>0</v>
      </c>
      <c r="V8" s="175">
        <f t="shared" si="3"/>
        <v>0</v>
      </c>
      <c r="W8" s="257">
        <f t="shared" si="3"/>
        <v>0</v>
      </c>
      <c r="X8" s="257">
        <f t="shared" si="3"/>
        <v>0</v>
      </c>
      <c r="Y8" s="257">
        <f t="shared" si="3"/>
        <v>0</v>
      </c>
      <c r="Z8" s="257">
        <f t="shared" si="3"/>
        <v>0</v>
      </c>
      <c r="AA8" s="257">
        <f t="shared" si="3"/>
        <v>0</v>
      </c>
      <c r="AB8" s="175">
        <f t="shared" si="3"/>
        <v>0</v>
      </c>
      <c r="AC8" s="175">
        <f t="shared" si="3"/>
        <v>0</v>
      </c>
      <c r="AD8" s="257">
        <f t="shared" si="3"/>
        <v>0</v>
      </c>
      <c r="AE8" s="257">
        <f t="shared" si="3"/>
        <v>0</v>
      </c>
      <c r="AF8" s="257">
        <f t="shared" si="3"/>
        <v>0</v>
      </c>
      <c r="AG8" s="257">
        <f t="shared" si="3"/>
        <v>0</v>
      </c>
      <c r="AH8" s="257">
        <f t="shared" si="3"/>
        <v>0</v>
      </c>
      <c r="AI8" s="257">
        <f t="shared" si="3"/>
        <v>0</v>
      </c>
      <c r="AJ8" s="406">
        <f t="shared" si="3"/>
        <v>0</v>
      </c>
      <c r="AK8" s="128">
        <f>SUM(F8:AJ8)</f>
        <v>0</v>
      </c>
      <c r="AL8" s="126"/>
      <c r="AM8" s="126"/>
    </row>
    <row r="9" spans="1:40" s="12" customFormat="1" ht="18.75" hidden="1" customHeight="1">
      <c r="A9" s="9">
        <v>0</v>
      </c>
      <c r="B9" s="15"/>
      <c r="C9" s="148" t="s">
        <v>16</v>
      </c>
      <c r="D9" s="149"/>
      <c r="E9" s="66"/>
      <c r="F9" s="255">
        <f t="shared" ref="F9:AJ9" si="4">E9+F8-F10</f>
        <v>0</v>
      </c>
      <c r="G9" s="255">
        <f t="shared" si="4"/>
        <v>0</v>
      </c>
      <c r="H9" s="255">
        <f t="shared" si="4"/>
        <v>0</v>
      </c>
      <c r="I9" s="255">
        <f t="shared" si="4"/>
        <v>0</v>
      </c>
      <c r="J9" s="255">
        <f t="shared" si="4"/>
        <v>0</v>
      </c>
      <c r="K9" s="255">
        <f t="shared" si="4"/>
        <v>0</v>
      </c>
      <c r="L9" s="255">
        <f t="shared" si="4"/>
        <v>0</v>
      </c>
      <c r="M9" s="255">
        <f t="shared" si="4"/>
        <v>0</v>
      </c>
      <c r="N9" s="176">
        <f t="shared" si="4"/>
        <v>0</v>
      </c>
      <c r="O9" s="176">
        <f t="shared" si="4"/>
        <v>0</v>
      </c>
      <c r="P9" s="255">
        <f t="shared" si="4"/>
        <v>0</v>
      </c>
      <c r="Q9" s="255">
        <f t="shared" si="4"/>
        <v>0</v>
      </c>
      <c r="R9" s="255">
        <f t="shared" si="4"/>
        <v>0</v>
      </c>
      <c r="S9" s="255">
        <f t="shared" si="4"/>
        <v>0</v>
      </c>
      <c r="T9" s="255">
        <f t="shared" si="4"/>
        <v>0</v>
      </c>
      <c r="U9" s="176">
        <f t="shared" si="4"/>
        <v>0</v>
      </c>
      <c r="V9" s="176">
        <f t="shared" si="4"/>
        <v>0</v>
      </c>
      <c r="W9" s="255">
        <f t="shared" si="4"/>
        <v>0</v>
      </c>
      <c r="X9" s="255">
        <f t="shared" si="4"/>
        <v>0</v>
      </c>
      <c r="Y9" s="255">
        <f t="shared" si="4"/>
        <v>0</v>
      </c>
      <c r="Z9" s="255">
        <f t="shared" si="4"/>
        <v>0</v>
      </c>
      <c r="AA9" s="255">
        <f t="shared" si="4"/>
        <v>0</v>
      </c>
      <c r="AB9" s="176">
        <f t="shared" si="4"/>
        <v>0</v>
      </c>
      <c r="AC9" s="176">
        <f t="shared" si="4"/>
        <v>0</v>
      </c>
      <c r="AD9" s="255">
        <f t="shared" si="4"/>
        <v>0</v>
      </c>
      <c r="AE9" s="255">
        <f t="shared" si="4"/>
        <v>0</v>
      </c>
      <c r="AF9" s="255">
        <f t="shared" si="4"/>
        <v>0</v>
      </c>
      <c r="AG9" s="255">
        <f t="shared" si="4"/>
        <v>0</v>
      </c>
      <c r="AH9" s="255">
        <f t="shared" si="4"/>
        <v>0</v>
      </c>
      <c r="AI9" s="255">
        <f t="shared" si="4"/>
        <v>0</v>
      </c>
      <c r="AJ9" s="404">
        <f t="shared" si="4"/>
        <v>0</v>
      </c>
      <c r="AK9" s="129">
        <f>AJ9</f>
        <v>0</v>
      </c>
      <c r="AL9" s="126"/>
      <c r="AM9" s="126"/>
    </row>
    <row r="10" spans="1:40" s="12" customFormat="1" ht="18.75" hidden="1" customHeight="1">
      <c r="A10" s="9">
        <v>0</v>
      </c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255"/>
      <c r="L10" s="255"/>
      <c r="M10" s="255"/>
      <c r="N10" s="176"/>
      <c r="O10" s="176"/>
      <c r="P10" s="255"/>
      <c r="Q10" s="255"/>
      <c r="R10" s="255"/>
      <c r="S10" s="255"/>
      <c r="T10" s="255"/>
      <c r="U10" s="176"/>
      <c r="V10" s="176"/>
      <c r="W10" s="255"/>
      <c r="X10" s="255"/>
      <c r="Y10" s="255"/>
      <c r="Z10" s="255"/>
      <c r="AA10" s="255"/>
      <c r="AB10" s="176"/>
      <c r="AC10" s="176"/>
      <c r="AD10" s="255"/>
      <c r="AE10" s="255"/>
      <c r="AF10" s="255"/>
      <c r="AG10" s="255"/>
      <c r="AH10" s="255"/>
      <c r="AI10" s="255"/>
      <c r="AJ10" s="404"/>
      <c r="AK10" s="129">
        <f>SUM(F10:AJ10)</f>
        <v>0</v>
      </c>
      <c r="AL10" s="126"/>
      <c r="AM10" s="126"/>
    </row>
    <row r="11" spans="1:40" s="12" customFormat="1" ht="18.75" hidden="1" customHeight="1">
      <c r="A11" s="9">
        <v>0</v>
      </c>
      <c r="B11" s="15"/>
      <c r="C11" s="150" t="s">
        <v>18</v>
      </c>
      <c r="D11" s="151">
        <v>0.5</v>
      </c>
      <c r="E11" s="81"/>
      <c r="F11" s="258">
        <f t="shared" ref="F11:AJ11" si="5">ROUND(F10*$D11,0)</f>
        <v>0</v>
      </c>
      <c r="G11" s="258">
        <f t="shared" si="5"/>
        <v>0</v>
      </c>
      <c r="H11" s="258">
        <f t="shared" si="5"/>
        <v>0</v>
      </c>
      <c r="I11" s="258">
        <f t="shared" si="5"/>
        <v>0</v>
      </c>
      <c r="J11" s="258">
        <f t="shared" si="5"/>
        <v>0</v>
      </c>
      <c r="K11" s="258">
        <f t="shared" si="5"/>
        <v>0</v>
      </c>
      <c r="L11" s="258">
        <f t="shared" si="5"/>
        <v>0</v>
      </c>
      <c r="M11" s="258">
        <f t="shared" si="5"/>
        <v>0</v>
      </c>
      <c r="N11" s="177">
        <f t="shared" si="5"/>
        <v>0</v>
      </c>
      <c r="O11" s="177">
        <f t="shared" si="5"/>
        <v>0</v>
      </c>
      <c r="P11" s="258">
        <f t="shared" si="5"/>
        <v>0</v>
      </c>
      <c r="Q11" s="258">
        <f t="shared" si="5"/>
        <v>0</v>
      </c>
      <c r="R11" s="258">
        <f t="shared" si="5"/>
        <v>0</v>
      </c>
      <c r="S11" s="258">
        <f t="shared" si="5"/>
        <v>0</v>
      </c>
      <c r="T11" s="258">
        <f t="shared" si="5"/>
        <v>0</v>
      </c>
      <c r="U11" s="177">
        <f t="shared" si="5"/>
        <v>0</v>
      </c>
      <c r="V11" s="177">
        <f t="shared" si="5"/>
        <v>0</v>
      </c>
      <c r="W11" s="258">
        <f t="shared" si="5"/>
        <v>0</v>
      </c>
      <c r="X11" s="258">
        <f t="shared" si="5"/>
        <v>0</v>
      </c>
      <c r="Y11" s="258">
        <f t="shared" si="5"/>
        <v>0</v>
      </c>
      <c r="Z11" s="258">
        <f t="shared" si="5"/>
        <v>0</v>
      </c>
      <c r="AA11" s="258">
        <f t="shared" si="5"/>
        <v>0</v>
      </c>
      <c r="AB11" s="177">
        <f t="shared" si="5"/>
        <v>0</v>
      </c>
      <c r="AC11" s="177">
        <f t="shared" si="5"/>
        <v>0</v>
      </c>
      <c r="AD11" s="258">
        <f t="shared" si="5"/>
        <v>0</v>
      </c>
      <c r="AE11" s="258">
        <f t="shared" si="5"/>
        <v>0</v>
      </c>
      <c r="AF11" s="258">
        <f t="shared" si="5"/>
        <v>0</v>
      </c>
      <c r="AG11" s="258">
        <f t="shared" si="5"/>
        <v>0</v>
      </c>
      <c r="AH11" s="258">
        <f t="shared" si="5"/>
        <v>0</v>
      </c>
      <c r="AI11" s="258">
        <f t="shared" si="5"/>
        <v>0</v>
      </c>
      <c r="AJ11" s="407">
        <f t="shared" si="5"/>
        <v>0</v>
      </c>
      <c r="AK11" s="130">
        <f>SUM(F11:AJ11)</f>
        <v>0</v>
      </c>
      <c r="AL11" s="126"/>
      <c r="AM11" s="126"/>
    </row>
    <row r="12" spans="1:40" s="12" customFormat="1" ht="18.75" hidden="1" customHeight="1">
      <c r="A12" s="9">
        <v>1</v>
      </c>
      <c r="B12" s="10"/>
      <c r="C12" s="135" t="s">
        <v>19</v>
      </c>
      <c r="D12" s="136">
        <f>1-D8</f>
        <v>0.92</v>
      </c>
      <c r="E12" s="90"/>
      <c r="F12" s="255">
        <f t="shared" ref="F12:AJ12" si="6">(F7-F8)+(F10-F11)</f>
        <v>0</v>
      </c>
      <c r="G12" s="255">
        <f t="shared" si="6"/>
        <v>0</v>
      </c>
      <c r="H12" s="255">
        <f t="shared" si="6"/>
        <v>0</v>
      </c>
      <c r="I12" s="255">
        <f t="shared" si="6"/>
        <v>0</v>
      </c>
      <c r="J12" s="255">
        <f t="shared" si="6"/>
        <v>0</v>
      </c>
      <c r="K12" s="255">
        <f t="shared" si="6"/>
        <v>0</v>
      </c>
      <c r="L12" s="255">
        <f t="shared" si="6"/>
        <v>0</v>
      </c>
      <c r="M12" s="255">
        <f t="shared" si="6"/>
        <v>0</v>
      </c>
      <c r="N12" s="174">
        <f t="shared" si="6"/>
        <v>0</v>
      </c>
      <c r="O12" s="174">
        <f t="shared" si="6"/>
        <v>0</v>
      </c>
      <c r="P12" s="255">
        <f t="shared" si="6"/>
        <v>0</v>
      </c>
      <c r="Q12" s="255">
        <f t="shared" si="6"/>
        <v>0</v>
      </c>
      <c r="R12" s="255">
        <f t="shared" si="6"/>
        <v>0</v>
      </c>
      <c r="S12" s="255">
        <f t="shared" si="6"/>
        <v>0</v>
      </c>
      <c r="T12" s="255">
        <f t="shared" si="6"/>
        <v>0</v>
      </c>
      <c r="U12" s="174">
        <f t="shared" si="6"/>
        <v>0</v>
      </c>
      <c r="V12" s="174">
        <f t="shared" si="6"/>
        <v>0</v>
      </c>
      <c r="W12" s="255">
        <f t="shared" si="6"/>
        <v>0</v>
      </c>
      <c r="X12" s="255">
        <f t="shared" si="6"/>
        <v>0</v>
      </c>
      <c r="Y12" s="255">
        <f t="shared" si="6"/>
        <v>0</v>
      </c>
      <c r="Z12" s="255">
        <f t="shared" si="6"/>
        <v>0</v>
      </c>
      <c r="AA12" s="255">
        <f t="shared" si="6"/>
        <v>0</v>
      </c>
      <c r="AB12" s="174">
        <f t="shared" si="6"/>
        <v>0</v>
      </c>
      <c r="AC12" s="174">
        <f t="shared" si="6"/>
        <v>0</v>
      </c>
      <c r="AD12" s="255">
        <f t="shared" si="6"/>
        <v>0</v>
      </c>
      <c r="AE12" s="255">
        <f t="shared" si="6"/>
        <v>0</v>
      </c>
      <c r="AF12" s="255">
        <f t="shared" si="6"/>
        <v>0</v>
      </c>
      <c r="AG12" s="255">
        <f t="shared" si="6"/>
        <v>0</v>
      </c>
      <c r="AH12" s="255">
        <f t="shared" si="6"/>
        <v>0</v>
      </c>
      <c r="AI12" s="255">
        <f t="shared" si="6"/>
        <v>0</v>
      </c>
      <c r="AJ12" s="404">
        <f t="shared" si="6"/>
        <v>0</v>
      </c>
      <c r="AK12" s="117">
        <f>SUM(E12:AJ12)</f>
        <v>0</v>
      </c>
      <c r="AL12" s="82" t="e">
        <f>ROUNDUP(#REF!*1.1,0)</f>
        <v>#REF!</v>
      </c>
      <c r="AM12" s="82" t="e">
        <f>ROUNDUP(#REF!*1.1,0)</f>
        <v>#REF!</v>
      </c>
      <c r="AN12" s="210"/>
    </row>
    <row r="13" spans="1:40" ht="18.75" hidden="1" customHeight="1">
      <c r="A13" s="9">
        <v>1</v>
      </c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257"/>
      <c r="L13" s="257"/>
      <c r="M13" s="257"/>
      <c r="N13" s="178"/>
      <c r="O13" s="178"/>
      <c r="P13" s="257"/>
      <c r="Q13" s="257"/>
      <c r="R13" s="257"/>
      <c r="S13" s="257"/>
      <c r="T13" s="257"/>
      <c r="U13" s="178"/>
      <c r="V13" s="178"/>
      <c r="W13" s="257"/>
      <c r="X13" s="257"/>
      <c r="Y13" s="257"/>
      <c r="Z13" s="257"/>
      <c r="AA13" s="257"/>
      <c r="AB13" s="178"/>
      <c r="AC13" s="178"/>
      <c r="AD13" s="257"/>
      <c r="AE13" s="257"/>
      <c r="AF13" s="257"/>
      <c r="AG13" s="257"/>
      <c r="AH13" s="257"/>
      <c r="AI13" s="257"/>
      <c r="AJ13" s="406"/>
      <c r="AK13" s="104">
        <f>SUM(F13:AJ13)</f>
        <v>0</v>
      </c>
      <c r="AL13" s="105"/>
      <c r="AM13" s="105"/>
      <c r="AN13" s="207"/>
    </row>
    <row r="14" spans="1:40" ht="18.75" hidden="1" customHeight="1">
      <c r="A14" s="9">
        <v>1</v>
      </c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319"/>
      <c r="L14" s="319"/>
      <c r="M14" s="319"/>
      <c r="N14" s="179"/>
      <c r="O14" s="179"/>
      <c r="P14" s="319"/>
      <c r="Q14" s="319"/>
      <c r="R14" s="319"/>
      <c r="S14" s="319"/>
      <c r="T14" s="319"/>
      <c r="U14" s="179"/>
      <c r="V14" s="179"/>
      <c r="W14" s="319"/>
      <c r="X14" s="319"/>
      <c r="Y14" s="319"/>
      <c r="Z14" s="319"/>
      <c r="AA14" s="319"/>
      <c r="AB14" s="179"/>
      <c r="AC14" s="179"/>
      <c r="AD14" s="319"/>
      <c r="AE14" s="319"/>
      <c r="AF14" s="319"/>
      <c r="AG14" s="319"/>
      <c r="AH14" s="319"/>
      <c r="AI14" s="319"/>
      <c r="AJ14" s="408"/>
      <c r="AK14" s="107">
        <f>SUM(F14:AJ14)</f>
        <v>0</v>
      </c>
      <c r="AL14" s="108"/>
      <c r="AM14" s="108"/>
      <c r="AN14" s="207"/>
    </row>
    <row r="15" spans="1:40" ht="18.75" hidden="1" customHeight="1">
      <c r="A15" s="9">
        <v>1</v>
      </c>
      <c r="B15" s="13" t="s">
        <v>44</v>
      </c>
      <c r="C15" s="152" t="s">
        <v>21</v>
      </c>
      <c r="D15" s="152"/>
      <c r="E15" s="67"/>
      <c r="F15" s="259">
        <f t="shared" ref="F15:AH15" si="7">SUBTOTAL(9,L13:L14)</f>
        <v>0</v>
      </c>
      <c r="G15" s="259">
        <f t="shared" si="7"/>
        <v>0</v>
      </c>
      <c r="H15" s="259">
        <f t="shared" si="7"/>
        <v>0</v>
      </c>
      <c r="I15" s="259">
        <f t="shared" si="7"/>
        <v>0</v>
      </c>
      <c r="J15" s="259">
        <f t="shared" si="7"/>
        <v>0</v>
      </c>
      <c r="K15" s="259">
        <f t="shared" si="7"/>
        <v>0</v>
      </c>
      <c r="L15" s="259">
        <f t="shared" si="7"/>
        <v>0</v>
      </c>
      <c r="M15" s="259">
        <f t="shared" si="7"/>
        <v>0</v>
      </c>
      <c r="N15" s="180">
        <f t="shared" si="7"/>
        <v>0</v>
      </c>
      <c r="O15" s="180">
        <f t="shared" si="7"/>
        <v>0</v>
      </c>
      <c r="P15" s="259">
        <f t="shared" si="7"/>
        <v>0</v>
      </c>
      <c r="Q15" s="259">
        <f t="shared" si="7"/>
        <v>0</v>
      </c>
      <c r="R15" s="259">
        <f t="shared" si="7"/>
        <v>0</v>
      </c>
      <c r="S15" s="259">
        <f t="shared" si="7"/>
        <v>0</v>
      </c>
      <c r="T15" s="259">
        <f t="shared" si="7"/>
        <v>0</v>
      </c>
      <c r="U15" s="180">
        <f t="shared" si="7"/>
        <v>0</v>
      </c>
      <c r="V15" s="180">
        <f t="shared" si="7"/>
        <v>0</v>
      </c>
      <c r="W15" s="259">
        <f t="shared" si="7"/>
        <v>0</v>
      </c>
      <c r="X15" s="259">
        <f t="shared" si="7"/>
        <v>0</v>
      </c>
      <c r="Y15" s="259">
        <f t="shared" si="7"/>
        <v>0</v>
      </c>
      <c r="Z15" s="259">
        <f t="shared" si="7"/>
        <v>0</v>
      </c>
      <c r="AA15" s="259">
        <f t="shared" si="7"/>
        <v>0</v>
      </c>
      <c r="AB15" s="180">
        <f t="shared" si="7"/>
        <v>0</v>
      </c>
      <c r="AC15" s="180">
        <f t="shared" si="7"/>
        <v>0</v>
      </c>
      <c r="AD15" s="259">
        <f t="shared" si="7"/>
        <v>0</v>
      </c>
      <c r="AE15" s="259">
        <f t="shared" si="7"/>
        <v>0</v>
      </c>
      <c r="AF15" s="259">
        <f t="shared" si="7"/>
        <v>0</v>
      </c>
      <c r="AG15" s="259">
        <f t="shared" si="7"/>
        <v>0</v>
      </c>
      <c r="AH15" s="259">
        <f t="shared" si="7"/>
        <v>0</v>
      </c>
      <c r="AI15" s="259" t="e">
        <f>SUBTOTAL(9,#REF!)</f>
        <v>#REF!</v>
      </c>
      <c r="AJ15" s="409"/>
      <c r="AK15" s="131" t="e">
        <f>SUM(F15:AJ15)</f>
        <v>#REF!</v>
      </c>
      <c r="AL15" s="31"/>
      <c r="AM15" s="31"/>
    </row>
    <row r="16" spans="1:40" ht="18.75" hidden="1" customHeight="1">
      <c r="A16" s="9">
        <v>1</v>
      </c>
      <c r="B16" s="30" t="s">
        <v>49</v>
      </c>
      <c r="C16" s="153" t="s">
        <v>22</v>
      </c>
      <c r="D16" s="153"/>
      <c r="E16" s="68"/>
      <c r="F16" s="260">
        <f t="shared" ref="F16:AJ16" si="8">E16+F12-F15</f>
        <v>0</v>
      </c>
      <c r="G16" s="260">
        <f t="shared" si="8"/>
        <v>0</v>
      </c>
      <c r="H16" s="260">
        <f t="shared" si="8"/>
        <v>0</v>
      </c>
      <c r="I16" s="260">
        <f t="shared" si="8"/>
        <v>0</v>
      </c>
      <c r="J16" s="260">
        <f t="shared" si="8"/>
        <v>0</v>
      </c>
      <c r="K16" s="260">
        <f t="shared" si="8"/>
        <v>0</v>
      </c>
      <c r="L16" s="260">
        <f t="shared" si="8"/>
        <v>0</v>
      </c>
      <c r="M16" s="260">
        <f t="shared" si="8"/>
        <v>0</v>
      </c>
      <c r="N16" s="181">
        <f t="shared" si="8"/>
        <v>0</v>
      </c>
      <c r="O16" s="181">
        <f t="shared" si="8"/>
        <v>0</v>
      </c>
      <c r="P16" s="260">
        <f t="shared" si="8"/>
        <v>0</v>
      </c>
      <c r="Q16" s="260">
        <f t="shared" si="8"/>
        <v>0</v>
      </c>
      <c r="R16" s="260">
        <f t="shared" si="8"/>
        <v>0</v>
      </c>
      <c r="S16" s="260">
        <f t="shared" si="8"/>
        <v>0</v>
      </c>
      <c r="T16" s="260">
        <f t="shared" si="8"/>
        <v>0</v>
      </c>
      <c r="U16" s="181">
        <f t="shared" si="8"/>
        <v>0</v>
      </c>
      <c r="V16" s="181">
        <f t="shared" si="8"/>
        <v>0</v>
      </c>
      <c r="W16" s="260">
        <f t="shared" si="8"/>
        <v>0</v>
      </c>
      <c r="X16" s="260">
        <f t="shared" si="8"/>
        <v>0</v>
      </c>
      <c r="Y16" s="260">
        <f t="shared" si="8"/>
        <v>0</v>
      </c>
      <c r="Z16" s="260">
        <f t="shared" si="8"/>
        <v>0</v>
      </c>
      <c r="AA16" s="260">
        <f t="shared" si="8"/>
        <v>0</v>
      </c>
      <c r="AB16" s="181">
        <f t="shared" si="8"/>
        <v>0</v>
      </c>
      <c r="AC16" s="181">
        <f t="shared" si="8"/>
        <v>0</v>
      </c>
      <c r="AD16" s="260">
        <f t="shared" si="8"/>
        <v>0</v>
      </c>
      <c r="AE16" s="260">
        <f t="shared" si="8"/>
        <v>0</v>
      </c>
      <c r="AF16" s="260">
        <f t="shared" si="8"/>
        <v>0</v>
      </c>
      <c r="AG16" s="260">
        <f t="shared" si="8"/>
        <v>0</v>
      </c>
      <c r="AH16" s="260">
        <f t="shared" si="8"/>
        <v>0</v>
      </c>
      <c r="AI16" s="260" t="e">
        <f t="shared" si="8"/>
        <v>#REF!</v>
      </c>
      <c r="AJ16" s="410" t="e">
        <f t="shared" si="8"/>
        <v>#REF!</v>
      </c>
      <c r="AK16" s="132"/>
      <c r="AL16" s="31"/>
      <c r="AM16" s="31"/>
    </row>
    <row r="17" spans="1:40" ht="19.5" hidden="1" customHeight="1">
      <c r="A17" s="9">
        <v>1</v>
      </c>
      <c r="B17" s="30" t="s">
        <v>50</v>
      </c>
      <c r="C17" s="214" t="s">
        <v>23</v>
      </c>
      <c r="D17" s="214"/>
      <c r="E17" s="215"/>
      <c r="F17" s="261">
        <f t="shared" ref="F17:AJ17" si="9">E17+F12-F13-F14</f>
        <v>0</v>
      </c>
      <c r="G17" s="261">
        <f t="shared" si="9"/>
        <v>0</v>
      </c>
      <c r="H17" s="261">
        <f t="shared" si="9"/>
        <v>0</v>
      </c>
      <c r="I17" s="261">
        <f t="shared" si="9"/>
        <v>0</v>
      </c>
      <c r="J17" s="261">
        <f t="shared" si="9"/>
        <v>0</v>
      </c>
      <c r="K17" s="261">
        <f t="shared" si="9"/>
        <v>0</v>
      </c>
      <c r="L17" s="261">
        <f t="shared" si="9"/>
        <v>0</v>
      </c>
      <c r="M17" s="261">
        <f t="shared" si="9"/>
        <v>0</v>
      </c>
      <c r="N17" s="216">
        <f t="shared" si="9"/>
        <v>0</v>
      </c>
      <c r="O17" s="216">
        <f t="shared" si="9"/>
        <v>0</v>
      </c>
      <c r="P17" s="261">
        <f t="shared" si="9"/>
        <v>0</v>
      </c>
      <c r="Q17" s="261">
        <f t="shared" si="9"/>
        <v>0</v>
      </c>
      <c r="R17" s="261">
        <f t="shared" si="9"/>
        <v>0</v>
      </c>
      <c r="S17" s="261">
        <f t="shared" si="9"/>
        <v>0</v>
      </c>
      <c r="T17" s="261">
        <f t="shared" si="9"/>
        <v>0</v>
      </c>
      <c r="U17" s="216">
        <f t="shared" si="9"/>
        <v>0</v>
      </c>
      <c r="V17" s="216">
        <f t="shared" si="9"/>
        <v>0</v>
      </c>
      <c r="W17" s="261">
        <f t="shared" si="9"/>
        <v>0</v>
      </c>
      <c r="X17" s="261">
        <f t="shared" si="9"/>
        <v>0</v>
      </c>
      <c r="Y17" s="261">
        <f t="shared" si="9"/>
        <v>0</v>
      </c>
      <c r="Z17" s="261">
        <f t="shared" si="9"/>
        <v>0</v>
      </c>
      <c r="AA17" s="261">
        <f t="shared" si="9"/>
        <v>0</v>
      </c>
      <c r="AB17" s="216">
        <f t="shared" si="9"/>
        <v>0</v>
      </c>
      <c r="AC17" s="216">
        <f t="shared" si="9"/>
        <v>0</v>
      </c>
      <c r="AD17" s="261">
        <f t="shared" si="9"/>
        <v>0</v>
      </c>
      <c r="AE17" s="261">
        <f t="shared" si="9"/>
        <v>0</v>
      </c>
      <c r="AF17" s="261">
        <f t="shared" si="9"/>
        <v>0</v>
      </c>
      <c r="AG17" s="261">
        <f t="shared" si="9"/>
        <v>0</v>
      </c>
      <c r="AH17" s="261">
        <f t="shared" si="9"/>
        <v>0</v>
      </c>
      <c r="AI17" s="261">
        <f t="shared" si="9"/>
        <v>0</v>
      </c>
      <c r="AJ17" s="411">
        <f t="shared" si="9"/>
        <v>0</v>
      </c>
      <c r="AK17" s="221">
        <f>AJ17</f>
        <v>0</v>
      </c>
      <c r="AL17" s="31"/>
      <c r="AM17" s="31"/>
      <c r="AN17" s="9">
        <f>AK17-AL13</f>
        <v>0</v>
      </c>
    </row>
    <row r="18" spans="1:40" ht="19.5" hidden="1" customHeight="1">
      <c r="A18" s="9">
        <v>1</v>
      </c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394"/>
      <c r="L18" s="394"/>
      <c r="M18" s="394"/>
      <c r="N18" s="182"/>
      <c r="O18" s="182"/>
      <c r="P18" s="394"/>
      <c r="Q18" s="394"/>
      <c r="R18" s="394"/>
      <c r="S18" s="394"/>
      <c r="T18" s="394"/>
      <c r="U18" s="182"/>
      <c r="V18" s="182"/>
      <c r="W18" s="394"/>
      <c r="X18" s="394"/>
      <c r="Y18" s="394"/>
      <c r="Z18" s="394"/>
      <c r="AA18" s="394"/>
      <c r="AB18" s="182"/>
      <c r="AC18" s="182"/>
      <c r="AD18" s="394"/>
      <c r="AE18" s="394"/>
      <c r="AF18" s="394"/>
      <c r="AG18" s="394"/>
      <c r="AH18" s="394"/>
      <c r="AI18" s="394"/>
      <c r="AJ18" s="412"/>
      <c r="AK18" s="98">
        <f>SUM(F18:AJ18)</f>
        <v>0</v>
      </c>
      <c r="AL18" s="96" t="e">
        <f>ROUNDUP(AL25/0.92,0)</f>
        <v>#REF!</v>
      </c>
      <c r="AM18" s="96" t="e">
        <f>ROUNDUP(AM25/0.92,0)</f>
        <v>#REF!</v>
      </c>
      <c r="AN18" s="251"/>
    </row>
    <row r="19" spans="1:40" ht="19.5" hidden="1" customHeight="1">
      <c r="A19" s="9">
        <v>1</v>
      </c>
      <c r="B19" s="13" t="s">
        <v>31</v>
      </c>
      <c r="C19" s="145" t="s">
        <v>125</v>
      </c>
      <c r="D19" s="145"/>
      <c r="E19" s="35"/>
      <c r="F19" s="256">
        <f t="shared" ref="F19:AJ19" si="10">E19+F18-F20</f>
        <v>0</v>
      </c>
      <c r="G19" s="256">
        <f t="shared" si="10"/>
        <v>0</v>
      </c>
      <c r="H19" s="256">
        <f t="shared" si="10"/>
        <v>0</v>
      </c>
      <c r="I19" s="256">
        <f t="shared" si="10"/>
        <v>0</v>
      </c>
      <c r="J19" s="256">
        <f t="shared" si="10"/>
        <v>0</v>
      </c>
      <c r="K19" s="256">
        <f t="shared" si="10"/>
        <v>0</v>
      </c>
      <c r="L19" s="256">
        <f t="shared" si="10"/>
        <v>0</v>
      </c>
      <c r="M19" s="256">
        <f t="shared" si="10"/>
        <v>0</v>
      </c>
      <c r="N19" s="173">
        <f t="shared" si="10"/>
        <v>0</v>
      </c>
      <c r="O19" s="173">
        <f t="shared" si="10"/>
        <v>0</v>
      </c>
      <c r="P19" s="256">
        <f t="shared" si="10"/>
        <v>0</v>
      </c>
      <c r="Q19" s="256">
        <f t="shared" si="10"/>
        <v>0</v>
      </c>
      <c r="R19" s="256">
        <f t="shared" si="10"/>
        <v>0</v>
      </c>
      <c r="S19" s="256">
        <f t="shared" si="10"/>
        <v>0</v>
      </c>
      <c r="T19" s="256">
        <f t="shared" si="10"/>
        <v>0</v>
      </c>
      <c r="U19" s="173">
        <f t="shared" si="10"/>
        <v>0</v>
      </c>
      <c r="V19" s="173">
        <f t="shared" si="10"/>
        <v>0</v>
      </c>
      <c r="W19" s="256">
        <f t="shared" si="10"/>
        <v>0</v>
      </c>
      <c r="X19" s="256">
        <f t="shared" si="10"/>
        <v>0</v>
      </c>
      <c r="Y19" s="256">
        <f t="shared" si="10"/>
        <v>0</v>
      </c>
      <c r="Z19" s="256">
        <f t="shared" si="10"/>
        <v>0</v>
      </c>
      <c r="AA19" s="256">
        <f t="shared" si="10"/>
        <v>0</v>
      </c>
      <c r="AB19" s="173">
        <f t="shared" si="10"/>
        <v>0</v>
      </c>
      <c r="AC19" s="173">
        <f t="shared" si="10"/>
        <v>0</v>
      </c>
      <c r="AD19" s="256">
        <f t="shared" si="10"/>
        <v>0</v>
      </c>
      <c r="AE19" s="256">
        <f t="shared" si="10"/>
        <v>0</v>
      </c>
      <c r="AF19" s="256">
        <f t="shared" si="10"/>
        <v>0</v>
      </c>
      <c r="AG19" s="256">
        <f t="shared" si="10"/>
        <v>0</v>
      </c>
      <c r="AH19" s="256">
        <f t="shared" si="10"/>
        <v>0</v>
      </c>
      <c r="AI19" s="256">
        <f t="shared" si="10"/>
        <v>0</v>
      </c>
      <c r="AJ19" s="405">
        <f t="shared" si="10"/>
        <v>0</v>
      </c>
      <c r="AK19" s="169">
        <f>AJ19</f>
        <v>0</v>
      </c>
      <c r="AL19" s="126"/>
      <c r="AM19" s="126"/>
    </row>
    <row r="20" spans="1:40" ht="18.75" hidden="1" customHeight="1">
      <c r="A20" s="9">
        <v>1</v>
      </c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255"/>
      <c r="L20" s="255"/>
      <c r="M20" s="255"/>
      <c r="N20" s="174"/>
      <c r="O20" s="174"/>
      <c r="P20" s="255"/>
      <c r="Q20" s="255"/>
      <c r="R20" s="255"/>
      <c r="S20" s="255"/>
      <c r="T20" s="255"/>
      <c r="U20" s="174"/>
      <c r="V20" s="174"/>
      <c r="W20" s="255"/>
      <c r="X20" s="255"/>
      <c r="Y20" s="255"/>
      <c r="Z20" s="255"/>
      <c r="AA20" s="255"/>
      <c r="AB20" s="174"/>
      <c r="AC20" s="174"/>
      <c r="AD20" s="255"/>
      <c r="AE20" s="255"/>
      <c r="AF20" s="255"/>
      <c r="AG20" s="255"/>
      <c r="AH20" s="255"/>
      <c r="AI20" s="255"/>
      <c r="AJ20" s="404"/>
      <c r="AK20" s="117">
        <f>SUM(E20:AJ20)</f>
        <v>0</v>
      </c>
      <c r="AL20" s="82"/>
      <c r="AM20" s="82"/>
      <c r="AN20" s="211"/>
    </row>
    <row r="21" spans="1:40" ht="18.75" hidden="1" customHeight="1">
      <c r="A21" s="9">
        <v>0</v>
      </c>
      <c r="B21" s="15"/>
      <c r="C21" s="146" t="s">
        <v>15</v>
      </c>
      <c r="D21" s="147">
        <v>0.08</v>
      </c>
      <c r="E21" s="80"/>
      <c r="F21" s="257">
        <f t="shared" ref="F21:AJ21" si="11">ROUND(F20*$D21,0)</f>
        <v>0</v>
      </c>
      <c r="G21" s="257">
        <f t="shared" si="11"/>
        <v>0</v>
      </c>
      <c r="H21" s="257">
        <f t="shared" si="11"/>
        <v>0</v>
      </c>
      <c r="I21" s="257">
        <f t="shared" si="11"/>
        <v>0</v>
      </c>
      <c r="J21" s="257">
        <f t="shared" si="11"/>
        <v>0</v>
      </c>
      <c r="K21" s="257">
        <f t="shared" si="11"/>
        <v>0</v>
      </c>
      <c r="L21" s="257">
        <f t="shared" si="11"/>
        <v>0</v>
      </c>
      <c r="M21" s="257">
        <f t="shared" si="11"/>
        <v>0</v>
      </c>
      <c r="N21" s="175">
        <f t="shared" si="11"/>
        <v>0</v>
      </c>
      <c r="O21" s="175">
        <f t="shared" si="11"/>
        <v>0</v>
      </c>
      <c r="P21" s="257">
        <f t="shared" si="11"/>
        <v>0</v>
      </c>
      <c r="Q21" s="257">
        <f t="shared" si="11"/>
        <v>0</v>
      </c>
      <c r="R21" s="257">
        <f t="shared" si="11"/>
        <v>0</v>
      </c>
      <c r="S21" s="257">
        <f t="shared" si="11"/>
        <v>0</v>
      </c>
      <c r="T21" s="257">
        <f t="shared" si="11"/>
        <v>0</v>
      </c>
      <c r="U21" s="175">
        <f t="shared" si="11"/>
        <v>0</v>
      </c>
      <c r="V21" s="175">
        <f t="shared" si="11"/>
        <v>0</v>
      </c>
      <c r="W21" s="257">
        <f t="shared" si="11"/>
        <v>0</v>
      </c>
      <c r="X21" s="257">
        <f t="shared" si="11"/>
        <v>0</v>
      </c>
      <c r="Y21" s="257">
        <f t="shared" si="11"/>
        <v>0</v>
      </c>
      <c r="Z21" s="257">
        <f t="shared" si="11"/>
        <v>0</v>
      </c>
      <c r="AA21" s="257">
        <f t="shared" si="11"/>
        <v>0</v>
      </c>
      <c r="AB21" s="175">
        <f t="shared" si="11"/>
        <v>0</v>
      </c>
      <c r="AC21" s="175">
        <f t="shared" si="11"/>
        <v>0</v>
      </c>
      <c r="AD21" s="257">
        <f t="shared" si="11"/>
        <v>0</v>
      </c>
      <c r="AE21" s="257">
        <f t="shared" si="11"/>
        <v>0</v>
      </c>
      <c r="AF21" s="257">
        <f t="shared" si="11"/>
        <v>0</v>
      </c>
      <c r="AG21" s="257">
        <f t="shared" si="11"/>
        <v>0</v>
      </c>
      <c r="AH21" s="257">
        <f t="shared" si="11"/>
        <v>0</v>
      </c>
      <c r="AI21" s="257">
        <f t="shared" si="11"/>
        <v>0</v>
      </c>
      <c r="AJ21" s="406">
        <f t="shared" si="11"/>
        <v>0</v>
      </c>
      <c r="AK21" s="128">
        <f>SUM(F21:AJ21)</f>
        <v>0</v>
      </c>
      <c r="AL21" s="126"/>
      <c r="AM21" s="126"/>
    </row>
    <row r="22" spans="1:40" ht="18.75" hidden="1" customHeight="1">
      <c r="A22" s="9">
        <v>0</v>
      </c>
      <c r="B22" s="15"/>
      <c r="C22" s="148" t="s">
        <v>16</v>
      </c>
      <c r="D22" s="149"/>
      <c r="E22" s="66"/>
      <c r="F22" s="255">
        <f t="shared" ref="F22:AJ22" si="12">E22+F21-F23</f>
        <v>0</v>
      </c>
      <c r="G22" s="255">
        <f t="shared" si="12"/>
        <v>0</v>
      </c>
      <c r="H22" s="255">
        <f t="shared" si="12"/>
        <v>0</v>
      </c>
      <c r="I22" s="255">
        <f t="shared" si="12"/>
        <v>0</v>
      </c>
      <c r="J22" s="255">
        <f t="shared" si="12"/>
        <v>0</v>
      </c>
      <c r="K22" s="255">
        <f t="shared" si="12"/>
        <v>0</v>
      </c>
      <c r="L22" s="255">
        <f t="shared" si="12"/>
        <v>0</v>
      </c>
      <c r="M22" s="255">
        <f t="shared" si="12"/>
        <v>0</v>
      </c>
      <c r="N22" s="176">
        <f t="shared" si="12"/>
        <v>0</v>
      </c>
      <c r="O22" s="176">
        <f t="shared" si="12"/>
        <v>0</v>
      </c>
      <c r="P22" s="255">
        <f t="shared" si="12"/>
        <v>0</v>
      </c>
      <c r="Q22" s="255">
        <f t="shared" si="12"/>
        <v>0</v>
      </c>
      <c r="R22" s="255">
        <f t="shared" si="12"/>
        <v>0</v>
      </c>
      <c r="S22" s="255">
        <f t="shared" si="12"/>
        <v>0</v>
      </c>
      <c r="T22" s="255">
        <f t="shared" si="12"/>
        <v>0</v>
      </c>
      <c r="U22" s="176">
        <f t="shared" si="12"/>
        <v>0</v>
      </c>
      <c r="V22" s="176">
        <f t="shared" si="12"/>
        <v>0</v>
      </c>
      <c r="W22" s="255">
        <f t="shared" si="12"/>
        <v>0</v>
      </c>
      <c r="X22" s="255">
        <f t="shared" si="12"/>
        <v>0</v>
      </c>
      <c r="Y22" s="255">
        <f t="shared" si="12"/>
        <v>0</v>
      </c>
      <c r="Z22" s="255">
        <f t="shared" si="12"/>
        <v>0</v>
      </c>
      <c r="AA22" s="255">
        <f t="shared" si="12"/>
        <v>0</v>
      </c>
      <c r="AB22" s="176">
        <f t="shared" si="12"/>
        <v>0</v>
      </c>
      <c r="AC22" s="176">
        <f t="shared" si="12"/>
        <v>0</v>
      </c>
      <c r="AD22" s="255">
        <f t="shared" si="12"/>
        <v>0</v>
      </c>
      <c r="AE22" s="255">
        <f t="shared" si="12"/>
        <v>0</v>
      </c>
      <c r="AF22" s="255">
        <f t="shared" si="12"/>
        <v>0</v>
      </c>
      <c r="AG22" s="255">
        <f t="shared" si="12"/>
        <v>0</v>
      </c>
      <c r="AH22" s="255">
        <f t="shared" si="12"/>
        <v>0</v>
      </c>
      <c r="AI22" s="255">
        <f t="shared" si="12"/>
        <v>0</v>
      </c>
      <c r="AJ22" s="404">
        <f t="shared" si="12"/>
        <v>0</v>
      </c>
      <c r="AK22" s="129">
        <f>AJ22</f>
        <v>0</v>
      </c>
      <c r="AL22" s="126"/>
      <c r="AM22" s="126"/>
    </row>
    <row r="23" spans="1:40" ht="18.75" hidden="1" customHeight="1">
      <c r="A23" s="9">
        <v>0</v>
      </c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255"/>
      <c r="L23" s="255"/>
      <c r="M23" s="255"/>
      <c r="N23" s="176"/>
      <c r="O23" s="176"/>
      <c r="P23" s="255"/>
      <c r="Q23" s="255"/>
      <c r="R23" s="255"/>
      <c r="S23" s="255"/>
      <c r="T23" s="255"/>
      <c r="U23" s="176"/>
      <c r="V23" s="176"/>
      <c r="W23" s="255"/>
      <c r="X23" s="255"/>
      <c r="Y23" s="255"/>
      <c r="Z23" s="255"/>
      <c r="AA23" s="255"/>
      <c r="AB23" s="176"/>
      <c r="AC23" s="176"/>
      <c r="AD23" s="255"/>
      <c r="AE23" s="255"/>
      <c r="AF23" s="255"/>
      <c r="AG23" s="255"/>
      <c r="AH23" s="255"/>
      <c r="AI23" s="255"/>
      <c r="AJ23" s="404"/>
      <c r="AK23" s="129">
        <f>SUM(F23:AJ23)</f>
        <v>0</v>
      </c>
      <c r="AL23" s="126"/>
      <c r="AM23" s="126"/>
    </row>
    <row r="24" spans="1:40" ht="18.75" hidden="1" customHeight="1">
      <c r="A24" s="9">
        <v>0</v>
      </c>
      <c r="B24" s="15"/>
      <c r="C24" s="150" t="s">
        <v>18</v>
      </c>
      <c r="D24" s="151">
        <v>0.5</v>
      </c>
      <c r="E24" s="81"/>
      <c r="F24" s="258">
        <f t="shared" ref="F24:AJ24" si="13">ROUND(F23*$D24,0)</f>
        <v>0</v>
      </c>
      <c r="G24" s="258">
        <f t="shared" si="13"/>
        <v>0</v>
      </c>
      <c r="H24" s="258">
        <f t="shared" si="13"/>
        <v>0</v>
      </c>
      <c r="I24" s="258">
        <f t="shared" si="13"/>
        <v>0</v>
      </c>
      <c r="J24" s="258">
        <f t="shared" si="13"/>
        <v>0</v>
      </c>
      <c r="K24" s="258">
        <f t="shared" si="13"/>
        <v>0</v>
      </c>
      <c r="L24" s="258">
        <f t="shared" si="13"/>
        <v>0</v>
      </c>
      <c r="M24" s="258">
        <f t="shared" si="13"/>
        <v>0</v>
      </c>
      <c r="N24" s="177">
        <f t="shared" si="13"/>
        <v>0</v>
      </c>
      <c r="O24" s="177">
        <f t="shared" si="13"/>
        <v>0</v>
      </c>
      <c r="P24" s="258">
        <f t="shared" si="13"/>
        <v>0</v>
      </c>
      <c r="Q24" s="258">
        <f t="shared" si="13"/>
        <v>0</v>
      </c>
      <c r="R24" s="258">
        <f t="shared" si="13"/>
        <v>0</v>
      </c>
      <c r="S24" s="258">
        <f t="shared" si="13"/>
        <v>0</v>
      </c>
      <c r="T24" s="258">
        <f t="shared" si="13"/>
        <v>0</v>
      </c>
      <c r="U24" s="177">
        <f t="shared" si="13"/>
        <v>0</v>
      </c>
      <c r="V24" s="177">
        <f t="shared" si="13"/>
        <v>0</v>
      </c>
      <c r="W24" s="258">
        <f t="shared" si="13"/>
        <v>0</v>
      </c>
      <c r="X24" s="258">
        <f t="shared" si="13"/>
        <v>0</v>
      </c>
      <c r="Y24" s="258">
        <f t="shared" si="13"/>
        <v>0</v>
      </c>
      <c r="Z24" s="258">
        <f t="shared" si="13"/>
        <v>0</v>
      </c>
      <c r="AA24" s="258">
        <f t="shared" si="13"/>
        <v>0</v>
      </c>
      <c r="AB24" s="177">
        <f t="shared" si="13"/>
        <v>0</v>
      </c>
      <c r="AC24" s="177">
        <f t="shared" si="13"/>
        <v>0</v>
      </c>
      <c r="AD24" s="258">
        <f t="shared" si="13"/>
        <v>0</v>
      </c>
      <c r="AE24" s="258">
        <f t="shared" si="13"/>
        <v>0</v>
      </c>
      <c r="AF24" s="258">
        <f t="shared" si="13"/>
        <v>0</v>
      </c>
      <c r="AG24" s="258">
        <f t="shared" si="13"/>
        <v>0</v>
      </c>
      <c r="AH24" s="258">
        <f t="shared" si="13"/>
        <v>0</v>
      </c>
      <c r="AI24" s="258">
        <f t="shared" si="13"/>
        <v>0</v>
      </c>
      <c r="AJ24" s="407">
        <f t="shared" si="13"/>
        <v>0</v>
      </c>
      <c r="AK24" s="130">
        <f>SUM(F24:AJ24)</f>
        <v>0</v>
      </c>
      <c r="AL24" s="126"/>
      <c r="AM24" s="126"/>
    </row>
    <row r="25" spans="1:40" ht="18.75" hidden="1" customHeight="1">
      <c r="A25" s="9">
        <v>1</v>
      </c>
      <c r="B25" s="10"/>
      <c r="C25" s="135" t="s">
        <v>19</v>
      </c>
      <c r="D25" s="136">
        <f>1-D21</f>
        <v>0.92</v>
      </c>
      <c r="E25" s="90"/>
      <c r="F25" s="255">
        <f t="shared" ref="F25:AI25" si="14">(F20-F21)+(F23-F24)</f>
        <v>0</v>
      </c>
      <c r="G25" s="255">
        <f t="shared" si="14"/>
        <v>0</v>
      </c>
      <c r="H25" s="255">
        <f t="shared" si="14"/>
        <v>0</v>
      </c>
      <c r="I25" s="255">
        <f t="shared" si="14"/>
        <v>0</v>
      </c>
      <c r="J25" s="255">
        <f t="shared" si="14"/>
        <v>0</v>
      </c>
      <c r="K25" s="255">
        <f t="shared" si="14"/>
        <v>0</v>
      </c>
      <c r="L25" s="255">
        <f t="shared" si="14"/>
        <v>0</v>
      </c>
      <c r="M25" s="255">
        <f t="shared" si="14"/>
        <v>0</v>
      </c>
      <c r="N25" s="174">
        <f t="shared" si="14"/>
        <v>0</v>
      </c>
      <c r="O25" s="174">
        <f t="shared" si="14"/>
        <v>0</v>
      </c>
      <c r="P25" s="255">
        <f t="shared" si="14"/>
        <v>0</v>
      </c>
      <c r="Q25" s="255">
        <f t="shared" si="14"/>
        <v>0</v>
      </c>
      <c r="R25" s="255">
        <f t="shared" si="14"/>
        <v>0</v>
      </c>
      <c r="S25" s="255">
        <f t="shared" si="14"/>
        <v>0</v>
      </c>
      <c r="T25" s="255">
        <f t="shared" si="14"/>
        <v>0</v>
      </c>
      <c r="U25" s="174">
        <f t="shared" si="14"/>
        <v>0</v>
      </c>
      <c r="V25" s="174">
        <f t="shared" si="14"/>
        <v>0</v>
      </c>
      <c r="W25" s="255">
        <f t="shared" si="14"/>
        <v>0</v>
      </c>
      <c r="X25" s="255">
        <f t="shared" si="14"/>
        <v>0</v>
      </c>
      <c r="Y25" s="255">
        <f t="shared" si="14"/>
        <v>0</v>
      </c>
      <c r="Z25" s="255">
        <f t="shared" si="14"/>
        <v>0</v>
      </c>
      <c r="AA25" s="255">
        <f t="shared" si="14"/>
        <v>0</v>
      </c>
      <c r="AB25" s="174">
        <f t="shared" si="14"/>
        <v>0</v>
      </c>
      <c r="AC25" s="174">
        <f t="shared" si="14"/>
        <v>0</v>
      </c>
      <c r="AD25" s="255">
        <f t="shared" si="14"/>
        <v>0</v>
      </c>
      <c r="AE25" s="255">
        <f t="shared" si="14"/>
        <v>0</v>
      </c>
      <c r="AF25" s="255">
        <f t="shared" si="14"/>
        <v>0</v>
      </c>
      <c r="AG25" s="255">
        <f t="shared" si="14"/>
        <v>0</v>
      </c>
      <c r="AH25" s="255">
        <f t="shared" si="14"/>
        <v>0</v>
      </c>
      <c r="AI25" s="255">
        <f t="shared" si="14"/>
        <v>0</v>
      </c>
      <c r="AJ25" s="404">
        <f>(AJ20-AJ21)+(AJ23-AJ24)</f>
        <v>0</v>
      </c>
      <c r="AK25" s="117">
        <f>SUM(E25:AJ25)</f>
        <v>0</v>
      </c>
      <c r="AL25" s="82" t="e">
        <f>ROUNDUP(#REF!*1.1,0)</f>
        <v>#REF!</v>
      </c>
      <c r="AM25" s="82" t="e">
        <f>ROUNDUP(#REF!*1.1,0)</f>
        <v>#REF!</v>
      </c>
      <c r="AN25" s="211"/>
    </row>
    <row r="26" spans="1:40" ht="18.75" hidden="1" customHeight="1">
      <c r="A26" s="9">
        <v>1</v>
      </c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257"/>
      <c r="L26" s="257"/>
      <c r="M26" s="257"/>
      <c r="N26" s="178"/>
      <c r="O26" s="178"/>
      <c r="P26" s="257"/>
      <c r="Q26" s="257"/>
      <c r="R26" s="257"/>
      <c r="S26" s="257"/>
      <c r="T26" s="257"/>
      <c r="U26" s="178"/>
      <c r="V26" s="178"/>
      <c r="W26" s="257"/>
      <c r="X26" s="257"/>
      <c r="Y26" s="257"/>
      <c r="Z26" s="257"/>
      <c r="AA26" s="257"/>
      <c r="AB26" s="178"/>
      <c r="AC26" s="178"/>
      <c r="AD26" s="257"/>
      <c r="AE26" s="257"/>
      <c r="AF26" s="257"/>
      <c r="AG26" s="257"/>
      <c r="AH26" s="257"/>
      <c r="AI26" s="257"/>
      <c r="AJ26" s="406"/>
      <c r="AK26" s="104">
        <f>SUM(F26:AJ26)</f>
        <v>0</v>
      </c>
      <c r="AL26" s="105"/>
      <c r="AM26" s="105"/>
      <c r="AN26" s="207"/>
    </row>
    <row r="27" spans="1:40" ht="18.75" hidden="1" customHeight="1">
      <c r="A27" s="9">
        <v>1</v>
      </c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319"/>
      <c r="L27" s="319"/>
      <c r="M27" s="319"/>
      <c r="N27" s="179"/>
      <c r="O27" s="179"/>
      <c r="P27" s="319"/>
      <c r="Q27" s="319"/>
      <c r="R27" s="319"/>
      <c r="S27" s="319"/>
      <c r="T27" s="319"/>
      <c r="U27" s="179"/>
      <c r="V27" s="179"/>
      <c r="W27" s="319"/>
      <c r="X27" s="319"/>
      <c r="Y27" s="319"/>
      <c r="Z27" s="319"/>
      <c r="AA27" s="319"/>
      <c r="AB27" s="179"/>
      <c r="AC27" s="179"/>
      <c r="AD27" s="319"/>
      <c r="AE27" s="319"/>
      <c r="AF27" s="319"/>
      <c r="AG27" s="319"/>
      <c r="AH27" s="319"/>
      <c r="AI27" s="319"/>
      <c r="AJ27" s="408"/>
      <c r="AK27" s="107">
        <f>SUM(F27:AJ27)</f>
        <v>0</v>
      </c>
      <c r="AL27" s="108"/>
      <c r="AM27" s="108"/>
      <c r="AN27" s="207"/>
    </row>
    <row r="28" spans="1:40" ht="18.75" hidden="1" customHeight="1">
      <c r="A28" s="9">
        <v>1</v>
      </c>
      <c r="B28" s="13" t="s">
        <v>45</v>
      </c>
      <c r="C28" s="152" t="s">
        <v>21</v>
      </c>
      <c r="D28" s="152"/>
      <c r="E28" s="67"/>
      <c r="F28" s="259">
        <f t="shared" ref="F28:AH28" si="15">SUBTOTAL(9,L26:L27)</f>
        <v>0</v>
      </c>
      <c r="G28" s="259">
        <f t="shared" si="15"/>
        <v>0</v>
      </c>
      <c r="H28" s="259">
        <f t="shared" si="15"/>
        <v>0</v>
      </c>
      <c r="I28" s="259">
        <f t="shared" si="15"/>
        <v>0</v>
      </c>
      <c r="J28" s="259">
        <f t="shared" si="15"/>
        <v>0</v>
      </c>
      <c r="K28" s="259">
        <f t="shared" si="15"/>
        <v>0</v>
      </c>
      <c r="L28" s="259">
        <f t="shared" si="15"/>
        <v>0</v>
      </c>
      <c r="M28" s="259">
        <f t="shared" si="15"/>
        <v>0</v>
      </c>
      <c r="N28" s="180">
        <f t="shared" si="15"/>
        <v>0</v>
      </c>
      <c r="O28" s="180">
        <f t="shared" si="15"/>
        <v>0</v>
      </c>
      <c r="P28" s="259">
        <f t="shared" si="15"/>
        <v>0</v>
      </c>
      <c r="Q28" s="259">
        <f t="shared" si="15"/>
        <v>0</v>
      </c>
      <c r="R28" s="259">
        <f t="shared" si="15"/>
        <v>0</v>
      </c>
      <c r="S28" s="259">
        <f t="shared" si="15"/>
        <v>0</v>
      </c>
      <c r="T28" s="259">
        <f t="shared" si="15"/>
        <v>0</v>
      </c>
      <c r="U28" s="180">
        <f t="shared" si="15"/>
        <v>0</v>
      </c>
      <c r="V28" s="180">
        <f t="shared" si="15"/>
        <v>0</v>
      </c>
      <c r="W28" s="259">
        <f t="shared" si="15"/>
        <v>0</v>
      </c>
      <c r="X28" s="259">
        <f t="shared" si="15"/>
        <v>0</v>
      </c>
      <c r="Y28" s="259">
        <f t="shared" si="15"/>
        <v>0</v>
      </c>
      <c r="Z28" s="259">
        <f t="shared" si="15"/>
        <v>0</v>
      </c>
      <c r="AA28" s="259">
        <f t="shared" si="15"/>
        <v>0</v>
      </c>
      <c r="AB28" s="180">
        <f t="shared" si="15"/>
        <v>0</v>
      </c>
      <c r="AC28" s="180">
        <f t="shared" si="15"/>
        <v>0</v>
      </c>
      <c r="AD28" s="259">
        <f t="shared" si="15"/>
        <v>0</v>
      </c>
      <c r="AE28" s="259">
        <f t="shared" si="15"/>
        <v>0</v>
      </c>
      <c r="AF28" s="259">
        <f t="shared" si="15"/>
        <v>0</v>
      </c>
      <c r="AG28" s="259">
        <f t="shared" si="15"/>
        <v>0</v>
      </c>
      <c r="AH28" s="259">
        <f t="shared" si="15"/>
        <v>0</v>
      </c>
      <c r="AI28" s="259" t="e">
        <f>SUBTOTAL(9,#REF!)</f>
        <v>#REF!</v>
      </c>
      <c r="AJ28" s="409"/>
      <c r="AK28" s="131" t="e">
        <f>SUM(F28:AJ28)</f>
        <v>#REF!</v>
      </c>
      <c r="AL28" s="31"/>
      <c r="AM28" s="31"/>
    </row>
    <row r="29" spans="1:40" ht="18.75" hidden="1" customHeight="1">
      <c r="A29" s="9">
        <v>1</v>
      </c>
      <c r="B29" s="30" t="s">
        <v>51</v>
      </c>
      <c r="C29" s="153" t="s">
        <v>22</v>
      </c>
      <c r="D29" s="153"/>
      <c r="E29" s="68"/>
      <c r="F29" s="260">
        <f t="shared" ref="F29:AJ29" si="16">E29+F25-F28</f>
        <v>0</v>
      </c>
      <c r="G29" s="260">
        <f t="shared" si="16"/>
        <v>0</v>
      </c>
      <c r="H29" s="260">
        <f t="shared" si="16"/>
        <v>0</v>
      </c>
      <c r="I29" s="260">
        <f t="shared" si="16"/>
        <v>0</v>
      </c>
      <c r="J29" s="260">
        <f t="shared" si="16"/>
        <v>0</v>
      </c>
      <c r="K29" s="260">
        <f t="shared" si="16"/>
        <v>0</v>
      </c>
      <c r="L29" s="260">
        <f t="shared" si="16"/>
        <v>0</v>
      </c>
      <c r="M29" s="260">
        <f t="shared" si="16"/>
        <v>0</v>
      </c>
      <c r="N29" s="181">
        <f t="shared" si="16"/>
        <v>0</v>
      </c>
      <c r="O29" s="181">
        <f t="shared" si="16"/>
        <v>0</v>
      </c>
      <c r="P29" s="260">
        <f t="shared" si="16"/>
        <v>0</v>
      </c>
      <c r="Q29" s="260">
        <f t="shared" si="16"/>
        <v>0</v>
      </c>
      <c r="R29" s="260">
        <f t="shared" si="16"/>
        <v>0</v>
      </c>
      <c r="S29" s="260">
        <f t="shared" si="16"/>
        <v>0</v>
      </c>
      <c r="T29" s="260">
        <f t="shared" si="16"/>
        <v>0</v>
      </c>
      <c r="U29" s="181">
        <f t="shared" si="16"/>
        <v>0</v>
      </c>
      <c r="V29" s="181">
        <f t="shared" si="16"/>
        <v>0</v>
      </c>
      <c r="W29" s="260">
        <f t="shared" si="16"/>
        <v>0</v>
      </c>
      <c r="X29" s="260">
        <f t="shared" si="16"/>
        <v>0</v>
      </c>
      <c r="Y29" s="260">
        <f t="shared" si="16"/>
        <v>0</v>
      </c>
      <c r="Z29" s="260">
        <f t="shared" si="16"/>
        <v>0</v>
      </c>
      <c r="AA29" s="260">
        <f t="shared" si="16"/>
        <v>0</v>
      </c>
      <c r="AB29" s="181">
        <f t="shared" si="16"/>
        <v>0</v>
      </c>
      <c r="AC29" s="181">
        <f t="shared" si="16"/>
        <v>0</v>
      </c>
      <c r="AD29" s="260">
        <f t="shared" si="16"/>
        <v>0</v>
      </c>
      <c r="AE29" s="260">
        <f t="shared" si="16"/>
        <v>0</v>
      </c>
      <c r="AF29" s="260">
        <f t="shared" si="16"/>
        <v>0</v>
      </c>
      <c r="AG29" s="260">
        <f t="shared" si="16"/>
        <v>0</v>
      </c>
      <c r="AH29" s="260">
        <f t="shared" si="16"/>
        <v>0</v>
      </c>
      <c r="AI29" s="260" t="e">
        <f t="shared" si="16"/>
        <v>#REF!</v>
      </c>
      <c r="AJ29" s="410" t="e">
        <f t="shared" si="16"/>
        <v>#REF!</v>
      </c>
      <c r="AK29" s="132"/>
      <c r="AL29" s="31"/>
      <c r="AM29" s="31"/>
    </row>
    <row r="30" spans="1:40" ht="19.5" hidden="1" customHeight="1">
      <c r="A30" s="9">
        <v>1</v>
      </c>
      <c r="B30" s="85" t="s">
        <v>52</v>
      </c>
      <c r="C30" s="217" t="s">
        <v>23</v>
      </c>
      <c r="D30" s="217"/>
      <c r="E30" s="215"/>
      <c r="F30" s="262">
        <f t="shared" ref="F30:AJ30" si="17">E30+F25-F26-F27</f>
        <v>0</v>
      </c>
      <c r="G30" s="262">
        <f t="shared" si="17"/>
        <v>0</v>
      </c>
      <c r="H30" s="262">
        <f t="shared" si="17"/>
        <v>0</v>
      </c>
      <c r="I30" s="262">
        <f t="shared" si="17"/>
        <v>0</v>
      </c>
      <c r="J30" s="262">
        <f t="shared" si="17"/>
        <v>0</v>
      </c>
      <c r="K30" s="262">
        <f t="shared" si="17"/>
        <v>0</v>
      </c>
      <c r="L30" s="262">
        <f t="shared" si="17"/>
        <v>0</v>
      </c>
      <c r="M30" s="262">
        <f t="shared" si="17"/>
        <v>0</v>
      </c>
      <c r="N30" s="218">
        <f t="shared" si="17"/>
        <v>0</v>
      </c>
      <c r="O30" s="218">
        <f t="shared" si="17"/>
        <v>0</v>
      </c>
      <c r="P30" s="262">
        <f t="shared" si="17"/>
        <v>0</v>
      </c>
      <c r="Q30" s="262">
        <f t="shared" si="17"/>
        <v>0</v>
      </c>
      <c r="R30" s="262">
        <f t="shared" si="17"/>
        <v>0</v>
      </c>
      <c r="S30" s="262">
        <f t="shared" si="17"/>
        <v>0</v>
      </c>
      <c r="T30" s="262">
        <f t="shared" si="17"/>
        <v>0</v>
      </c>
      <c r="U30" s="218">
        <f t="shared" si="17"/>
        <v>0</v>
      </c>
      <c r="V30" s="218">
        <f t="shared" si="17"/>
        <v>0</v>
      </c>
      <c r="W30" s="262">
        <f t="shared" si="17"/>
        <v>0</v>
      </c>
      <c r="X30" s="262">
        <f t="shared" si="17"/>
        <v>0</v>
      </c>
      <c r="Y30" s="262">
        <f t="shared" si="17"/>
        <v>0</v>
      </c>
      <c r="Z30" s="262">
        <f t="shared" si="17"/>
        <v>0</v>
      </c>
      <c r="AA30" s="262">
        <f t="shared" si="17"/>
        <v>0</v>
      </c>
      <c r="AB30" s="218">
        <f t="shared" si="17"/>
        <v>0</v>
      </c>
      <c r="AC30" s="218">
        <f t="shared" si="17"/>
        <v>0</v>
      </c>
      <c r="AD30" s="262">
        <f t="shared" si="17"/>
        <v>0</v>
      </c>
      <c r="AE30" s="262">
        <f t="shared" si="17"/>
        <v>0</v>
      </c>
      <c r="AF30" s="262">
        <f t="shared" si="17"/>
        <v>0</v>
      </c>
      <c r="AG30" s="262">
        <f t="shared" si="17"/>
        <v>0</v>
      </c>
      <c r="AH30" s="262">
        <f t="shared" si="17"/>
        <v>0</v>
      </c>
      <c r="AI30" s="262">
        <f t="shared" si="17"/>
        <v>0</v>
      </c>
      <c r="AJ30" s="413">
        <f t="shared" si="17"/>
        <v>0</v>
      </c>
      <c r="AK30" s="222">
        <f>AJ30</f>
        <v>0</v>
      </c>
      <c r="AL30" s="243"/>
      <c r="AM30" s="243"/>
      <c r="AN30" s="9">
        <f>AK30-AL26</f>
        <v>0</v>
      </c>
    </row>
    <row r="31" spans="1:40" ht="19.5" customHeight="1">
      <c r="A31" s="9">
        <v>1</v>
      </c>
      <c r="B31" s="25" t="s">
        <v>40</v>
      </c>
      <c r="C31" s="99" t="s">
        <v>12</v>
      </c>
      <c r="D31" s="99"/>
      <c r="E31" s="89">
        <v>150</v>
      </c>
      <c r="F31" s="183"/>
      <c r="G31" s="183">
        <v>150</v>
      </c>
      <c r="H31" s="183">
        <v>150</v>
      </c>
      <c r="I31" s="183"/>
      <c r="J31" s="183"/>
      <c r="K31" s="183">
        <v>150</v>
      </c>
      <c r="L31" s="183">
        <v>150</v>
      </c>
      <c r="M31" s="183">
        <v>150</v>
      </c>
      <c r="N31" s="183">
        <v>150</v>
      </c>
      <c r="O31" s="183">
        <v>150</v>
      </c>
      <c r="P31" s="183"/>
      <c r="Q31" s="183"/>
      <c r="R31" s="183">
        <v>150</v>
      </c>
      <c r="S31" s="183">
        <v>150</v>
      </c>
      <c r="T31" s="183">
        <v>150</v>
      </c>
      <c r="U31" s="183">
        <v>150</v>
      </c>
      <c r="V31" s="183">
        <v>150</v>
      </c>
      <c r="W31" s="183"/>
      <c r="X31" s="183"/>
      <c r="Y31" s="183">
        <v>150</v>
      </c>
      <c r="Z31" s="183">
        <v>150</v>
      </c>
      <c r="AA31" s="183">
        <v>75</v>
      </c>
      <c r="AB31" s="183"/>
      <c r="AC31" s="183"/>
      <c r="AD31" s="183"/>
      <c r="AE31" s="183"/>
      <c r="AF31" s="183"/>
      <c r="AG31" s="183"/>
      <c r="AH31" s="183"/>
      <c r="AI31" s="526"/>
      <c r="AJ31" s="526"/>
      <c r="AK31" s="273">
        <f>SUM(F31:AJ31)</f>
        <v>2175</v>
      </c>
      <c r="AL31" s="96">
        <v>1250</v>
      </c>
      <c r="AM31" s="96">
        <v>2189</v>
      </c>
      <c r="AN31" s="251"/>
    </row>
    <row r="32" spans="1:40" ht="19.5" customHeight="1">
      <c r="A32" s="9">
        <v>1</v>
      </c>
      <c r="B32" s="13"/>
      <c r="C32" s="145" t="s">
        <v>125</v>
      </c>
      <c r="D32" s="154"/>
      <c r="E32" s="35" t="e">
        <f>#REF!</f>
        <v>#REF!</v>
      </c>
      <c r="F32" s="310">
        <f>'103期4月(ﾒｲﾝ) '!F253</f>
        <v>1288</v>
      </c>
      <c r="G32" s="310">
        <f>'103期4月(ﾒｲﾝ) '!G253</f>
        <v>1354</v>
      </c>
      <c r="H32" s="310">
        <f>'103期4月(ﾒｲﾝ) '!H253</f>
        <v>1420</v>
      </c>
      <c r="I32" s="310">
        <f>'103期4月(ﾒｲﾝ) '!I253</f>
        <v>1420</v>
      </c>
      <c r="J32" s="310">
        <f>'103期4月(ﾒｲﾝ) '!J253</f>
        <v>1420</v>
      </c>
      <c r="K32" s="310">
        <f>'103期4月(ﾒｲﾝ) '!K253</f>
        <v>1455</v>
      </c>
      <c r="L32" s="310">
        <f>'103期4月(ﾒｲﾝ) '!L253</f>
        <v>1490</v>
      </c>
      <c r="M32" s="310">
        <f>'103期4月(ﾒｲﾝ) '!M253</f>
        <v>1525</v>
      </c>
      <c r="N32" s="310">
        <f>'103期4月(ﾒｲﾝ) '!N253</f>
        <v>1560</v>
      </c>
      <c r="O32" s="310">
        <f>'103期4月(ﾒｲﾝ) '!O253</f>
        <v>1595</v>
      </c>
      <c r="P32" s="310">
        <f>'103期4月(ﾒｲﾝ) '!P253</f>
        <v>1595</v>
      </c>
      <c r="Q32" s="310">
        <f>'103期4月(ﾒｲﾝ) '!Q253</f>
        <v>1595</v>
      </c>
      <c r="R32" s="310">
        <f>'103期4月(ﾒｲﾝ) '!R253</f>
        <v>1630</v>
      </c>
      <c r="S32" s="310">
        <f>'103期4月(ﾒｲﾝ) '!S253</f>
        <v>1665</v>
      </c>
      <c r="T32" s="310">
        <f>'103期4月(ﾒｲﾝ) '!T253</f>
        <v>1700</v>
      </c>
      <c r="U32" s="310">
        <f>'103期4月(ﾒｲﾝ) '!U253</f>
        <v>1735</v>
      </c>
      <c r="V32" s="310">
        <f>'103期4月(ﾒｲﾝ) '!V253</f>
        <v>1770</v>
      </c>
      <c r="W32" s="310">
        <f>'103期4月(ﾒｲﾝ) '!W253</f>
        <v>1770</v>
      </c>
      <c r="X32" s="310">
        <f>'103期4月(ﾒｲﾝ) '!X253</f>
        <v>1770</v>
      </c>
      <c r="Y32" s="310">
        <f>'103期4月(ﾒｲﾝ) '!Y253</f>
        <v>1805</v>
      </c>
      <c r="Z32" s="310">
        <f>'103期4月(ﾒｲﾝ) '!Z253</f>
        <v>1840</v>
      </c>
      <c r="AA32" s="310">
        <f>'103期4月(ﾒｲﾝ) '!AA253</f>
        <v>1800</v>
      </c>
      <c r="AB32" s="310">
        <f>'103期4月(ﾒｲﾝ) '!AB253</f>
        <v>1685</v>
      </c>
      <c r="AC32" s="310">
        <f>'103期4月(ﾒｲﾝ) '!AC253</f>
        <v>1570</v>
      </c>
      <c r="AD32" s="310">
        <f>'103期4月(ﾒｲﾝ) '!AD253</f>
        <v>1570</v>
      </c>
      <c r="AE32" s="310">
        <f>'103期4月(ﾒｲﾝ) '!AE253</f>
        <v>1570</v>
      </c>
      <c r="AF32" s="310">
        <f>'103期4月(ﾒｲﾝ) '!AF253</f>
        <v>1455</v>
      </c>
      <c r="AG32" s="310">
        <f>'103期4月(ﾒｲﾝ) '!AG253</f>
        <v>1340</v>
      </c>
      <c r="AH32" s="310">
        <f>'103期4月(ﾒｲﾝ) '!AH253</f>
        <v>1340</v>
      </c>
      <c r="AI32" s="310">
        <f>'103期4月(ﾒｲﾝ) '!AI253</f>
        <v>1340</v>
      </c>
      <c r="AJ32" s="310">
        <f>'103期4月(ﾒｲﾝ) '!AJ253</f>
        <v>1340</v>
      </c>
      <c r="AK32" s="171">
        <f>AJ32</f>
        <v>1340</v>
      </c>
      <c r="AL32" s="31"/>
      <c r="AM32" s="31"/>
    </row>
    <row r="33" spans="1:40" ht="18.75" customHeight="1">
      <c r="A33" s="9">
        <v>1</v>
      </c>
      <c r="B33" s="26"/>
      <c r="C33" s="135" t="s">
        <v>14</v>
      </c>
      <c r="D33" s="135"/>
      <c r="E33" s="90"/>
      <c r="F33" s="184">
        <v>84</v>
      </c>
      <c r="G33" s="184">
        <v>84</v>
      </c>
      <c r="H33" s="184">
        <v>84</v>
      </c>
      <c r="I33" s="184"/>
      <c r="J33" s="184"/>
      <c r="K33" s="184">
        <v>115</v>
      </c>
      <c r="L33" s="184">
        <v>115</v>
      </c>
      <c r="M33" s="184">
        <v>115</v>
      </c>
      <c r="N33" s="184">
        <v>115</v>
      </c>
      <c r="O33" s="184">
        <v>115</v>
      </c>
      <c r="P33" s="184"/>
      <c r="Q33" s="184"/>
      <c r="R33" s="184">
        <v>115</v>
      </c>
      <c r="S33" s="184">
        <v>115</v>
      </c>
      <c r="T33" s="184">
        <v>115</v>
      </c>
      <c r="U33" s="184">
        <v>115</v>
      </c>
      <c r="V33" s="184">
        <v>115</v>
      </c>
      <c r="W33" s="184"/>
      <c r="X33" s="184"/>
      <c r="Y33" s="184">
        <v>115</v>
      </c>
      <c r="Z33" s="184">
        <v>115</v>
      </c>
      <c r="AA33" s="184">
        <v>115</v>
      </c>
      <c r="AB33" s="184">
        <v>115</v>
      </c>
      <c r="AC33" s="184">
        <v>115</v>
      </c>
      <c r="AD33" s="184"/>
      <c r="AE33" s="184"/>
      <c r="AF33" s="184">
        <v>115</v>
      </c>
      <c r="AG33" s="184">
        <v>115</v>
      </c>
      <c r="AH33" s="184"/>
      <c r="AI33" s="184"/>
      <c r="AJ33" s="184"/>
      <c r="AK33" s="167">
        <f>SUM(E33:AJ33)</f>
        <v>2207</v>
      </c>
      <c r="AL33" s="122"/>
      <c r="AM33" s="122"/>
      <c r="AN33" s="211"/>
    </row>
    <row r="34" spans="1:40" ht="18.75" customHeight="1">
      <c r="A34" s="9">
        <v>0</v>
      </c>
      <c r="B34" s="26"/>
      <c r="C34" s="146" t="s">
        <v>15</v>
      </c>
      <c r="D34" s="147">
        <v>0.08</v>
      </c>
      <c r="E34" s="80"/>
      <c r="F34" s="175">
        <f t="shared" ref="F34:AJ34" si="18">ROUND(F33*$D34,0)</f>
        <v>7</v>
      </c>
      <c r="G34" s="175">
        <f t="shared" si="18"/>
        <v>7</v>
      </c>
      <c r="H34" s="175">
        <f t="shared" si="18"/>
        <v>7</v>
      </c>
      <c r="I34" s="175">
        <f t="shared" si="18"/>
        <v>0</v>
      </c>
      <c r="J34" s="175">
        <f t="shared" si="18"/>
        <v>0</v>
      </c>
      <c r="K34" s="175">
        <f t="shared" si="18"/>
        <v>9</v>
      </c>
      <c r="L34" s="175">
        <f t="shared" si="18"/>
        <v>9</v>
      </c>
      <c r="M34" s="175">
        <f t="shared" si="18"/>
        <v>9</v>
      </c>
      <c r="N34" s="175">
        <f t="shared" si="18"/>
        <v>9</v>
      </c>
      <c r="O34" s="175">
        <f t="shared" si="18"/>
        <v>9</v>
      </c>
      <c r="P34" s="175">
        <f t="shared" si="18"/>
        <v>0</v>
      </c>
      <c r="Q34" s="175">
        <f t="shared" si="18"/>
        <v>0</v>
      </c>
      <c r="R34" s="175">
        <f t="shared" si="18"/>
        <v>9</v>
      </c>
      <c r="S34" s="175">
        <f t="shared" si="18"/>
        <v>9</v>
      </c>
      <c r="T34" s="175">
        <f t="shared" si="18"/>
        <v>9</v>
      </c>
      <c r="U34" s="175">
        <f t="shared" si="18"/>
        <v>9</v>
      </c>
      <c r="V34" s="175">
        <f t="shared" si="18"/>
        <v>9</v>
      </c>
      <c r="W34" s="175">
        <f t="shared" si="18"/>
        <v>0</v>
      </c>
      <c r="X34" s="175">
        <f t="shared" si="18"/>
        <v>0</v>
      </c>
      <c r="Y34" s="175">
        <f t="shared" si="18"/>
        <v>9</v>
      </c>
      <c r="Z34" s="175">
        <f t="shared" si="18"/>
        <v>9</v>
      </c>
      <c r="AA34" s="175">
        <f t="shared" si="18"/>
        <v>9</v>
      </c>
      <c r="AB34" s="175">
        <f t="shared" si="18"/>
        <v>9</v>
      </c>
      <c r="AC34" s="175">
        <f t="shared" si="18"/>
        <v>9</v>
      </c>
      <c r="AD34" s="175">
        <f t="shared" si="18"/>
        <v>0</v>
      </c>
      <c r="AE34" s="175">
        <f t="shared" si="18"/>
        <v>0</v>
      </c>
      <c r="AF34" s="175">
        <f t="shared" si="18"/>
        <v>9</v>
      </c>
      <c r="AG34" s="175">
        <f t="shared" si="18"/>
        <v>9</v>
      </c>
      <c r="AH34" s="175">
        <f t="shared" si="18"/>
        <v>0</v>
      </c>
      <c r="AI34" s="175">
        <f t="shared" si="18"/>
        <v>0</v>
      </c>
      <c r="AJ34" s="175">
        <f t="shared" si="18"/>
        <v>0</v>
      </c>
      <c r="AK34" s="128">
        <f>SUM(F34:AJ34)</f>
        <v>174</v>
      </c>
      <c r="AL34" s="31"/>
      <c r="AM34" s="31"/>
    </row>
    <row r="35" spans="1:40" ht="18.75" customHeight="1">
      <c r="A35" s="9">
        <v>0</v>
      </c>
      <c r="B35" s="26" t="s">
        <v>164</v>
      </c>
      <c r="C35" s="148" t="s">
        <v>16</v>
      </c>
      <c r="D35" s="149"/>
      <c r="E35" s="66"/>
      <c r="F35" s="176">
        <f t="shared" ref="F35:AJ35" si="19">E35+F34-F36</f>
        <v>7</v>
      </c>
      <c r="G35" s="176">
        <f t="shared" si="19"/>
        <v>14</v>
      </c>
      <c r="H35" s="176">
        <f t="shared" si="19"/>
        <v>21</v>
      </c>
      <c r="I35" s="176">
        <f t="shared" si="19"/>
        <v>21</v>
      </c>
      <c r="J35" s="176">
        <f t="shared" si="19"/>
        <v>21</v>
      </c>
      <c r="K35" s="176">
        <f t="shared" si="19"/>
        <v>30</v>
      </c>
      <c r="L35" s="176">
        <f t="shared" si="19"/>
        <v>39</v>
      </c>
      <c r="M35" s="176">
        <f t="shared" si="19"/>
        <v>48</v>
      </c>
      <c r="N35" s="176">
        <f t="shared" si="19"/>
        <v>57</v>
      </c>
      <c r="O35" s="176">
        <f t="shared" si="19"/>
        <v>66</v>
      </c>
      <c r="P35" s="176">
        <f t="shared" si="19"/>
        <v>66</v>
      </c>
      <c r="Q35" s="176">
        <f t="shared" si="19"/>
        <v>66</v>
      </c>
      <c r="R35" s="176">
        <f t="shared" si="19"/>
        <v>75</v>
      </c>
      <c r="S35" s="176">
        <f t="shared" si="19"/>
        <v>84</v>
      </c>
      <c r="T35" s="176">
        <f t="shared" si="19"/>
        <v>93</v>
      </c>
      <c r="U35" s="176">
        <f t="shared" si="19"/>
        <v>102</v>
      </c>
      <c r="V35" s="176">
        <f t="shared" si="19"/>
        <v>111</v>
      </c>
      <c r="W35" s="176">
        <f t="shared" si="19"/>
        <v>111</v>
      </c>
      <c r="X35" s="176">
        <f t="shared" si="19"/>
        <v>111</v>
      </c>
      <c r="Y35" s="176">
        <f t="shared" si="19"/>
        <v>120</v>
      </c>
      <c r="Z35" s="176">
        <f t="shared" si="19"/>
        <v>129</v>
      </c>
      <c r="AA35" s="176">
        <f t="shared" si="19"/>
        <v>138</v>
      </c>
      <c r="AB35" s="176">
        <f t="shared" si="19"/>
        <v>147</v>
      </c>
      <c r="AC35" s="176">
        <f t="shared" si="19"/>
        <v>156</v>
      </c>
      <c r="AD35" s="176">
        <f t="shared" si="19"/>
        <v>156</v>
      </c>
      <c r="AE35" s="176">
        <f t="shared" si="19"/>
        <v>156</v>
      </c>
      <c r="AF35" s="176">
        <f t="shared" si="19"/>
        <v>165</v>
      </c>
      <c r="AG35" s="176">
        <f t="shared" si="19"/>
        <v>174</v>
      </c>
      <c r="AH35" s="176">
        <f t="shared" si="19"/>
        <v>174</v>
      </c>
      <c r="AI35" s="176">
        <f t="shared" si="19"/>
        <v>174</v>
      </c>
      <c r="AJ35" s="176">
        <f t="shared" si="19"/>
        <v>174</v>
      </c>
      <c r="AK35" s="129">
        <f>AJ35</f>
        <v>174</v>
      </c>
      <c r="AL35" s="31"/>
      <c r="AM35" s="31"/>
    </row>
    <row r="36" spans="1:40" ht="18.75" customHeight="1">
      <c r="A36" s="9">
        <v>0</v>
      </c>
      <c r="B36" s="26"/>
      <c r="C36" s="148" t="s">
        <v>17</v>
      </c>
      <c r="D36" s="149"/>
      <c r="E36" s="80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29">
        <f>SUM(F36:AJ36)</f>
        <v>0</v>
      </c>
      <c r="AL36" s="31"/>
      <c r="AM36" s="31"/>
    </row>
    <row r="37" spans="1:40" ht="18.75" customHeight="1">
      <c r="A37" s="9">
        <v>0</v>
      </c>
      <c r="B37" s="26"/>
      <c r="C37" s="150" t="s">
        <v>18</v>
      </c>
      <c r="D37" s="151">
        <v>0.5</v>
      </c>
      <c r="E37" s="81"/>
      <c r="F37" s="177">
        <f t="shared" ref="F37:AJ37" si="20">ROUND(F36*$D37,0)</f>
        <v>0</v>
      </c>
      <c r="G37" s="177">
        <f t="shared" si="20"/>
        <v>0</v>
      </c>
      <c r="H37" s="177">
        <f t="shared" si="20"/>
        <v>0</v>
      </c>
      <c r="I37" s="177">
        <f t="shared" si="20"/>
        <v>0</v>
      </c>
      <c r="J37" s="177">
        <f t="shared" si="20"/>
        <v>0</v>
      </c>
      <c r="K37" s="177">
        <f t="shared" si="20"/>
        <v>0</v>
      </c>
      <c r="L37" s="177">
        <f t="shared" si="20"/>
        <v>0</v>
      </c>
      <c r="M37" s="177">
        <f t="shared" si="20"/>
        <v>0</v>
      </c>
      <c r="N37" s="177">
        <f t="shared" si="20"/>
        <v>0</v>
      </c>
      <c r="O37" s="177">
        <f t="shared" si="20"/>
        <v>0</v>
      </c>
      <c r="P37" s="177">
        <f t="shared" si="20"/>
        <v>0</v>
      </c>
      <c r="Q37" s="177">
        <f t="shared" si="20"/>
        <v>0</v>
      </c>
      <c r="R37" s="177">
        <f t="shared" si="20"/>
        <v>0</v>
      </c>
      <c r="S37" s="177">
        <f t="shared" si="20"/>
        <v>0</v>
      </c>
      <c r="T37" s="177">
        <f t="shared" si="20"/>
        <v>0</v>
      </c>
      <c r="U37" s="177">
        <f t="shared" si="20"/>
        <v>0</v>
      </c>
      <c r="V37" s="177">
        <f t="shared" si="20"/>
        <v>0</v>
      </c>
      <c r="W37" s="177">
        <f t="shared" si="20"/>
        <v>0</v>
      </c>
      <c r="X37" s="177">
        <f t="shared" si="20"/>
        <v>0</v>
      </c>
      <c r="Y37" s="177">
        <f t="shared" si="20"/>
        <v>0</v>
      </c>
      <c r="Z37" s="177">
        <f t="shared" si="20"/>
        <v>0</v>
      </c>
      <c r="AA37" s="177">
        <f t="shared" si="20"/>
        <v>0</v>
      </c>
      <c r="AB37" s="177">
        <f t="shared" si="20"/>
        <v>0</v>
      </c>
      <c r="AC37" s="177">
        <f t="shared" si="20"/>
        <v>0</v>
      </c>
      <c r="AD37" s="177">
        <f t="shared" si="20"/>
        <v>0</v>
      </c>
      <c r="AE37" s="177">
        <f t="shared" si="20"/>
        <v>0</v>
      </c>
      <c r="AF37" s="177">
        <f t="shared" si="20"/>
        <v>0</v>
      </c>
      <c r="AG37" s="177">
        <f t="shared" si="20"/>
        <v>0</v>
      </c>
      <c r="AH37" s="177">
        <f t="shared" si="20"/>
        <v>0</v>
      </c>
      <c r="AI37" s="177">
        <f t="shared" si="20"/>
        <v>0</v>
      </c>
      <c r="AJ37" s="177">
        <f t="shared" si="20"/>
        <v>0</v>
      </c>
      <c r="AK37" s="130">
        <f>SUM(F37:AJ37)</f>
        <v>0</v>
      </c>
      <c r="AL37" s="31"/>
      <c r="AM37" s="31"/>
    </row>
    <row r="38" spans="1:40" ht="18.75" customHeight="1">
      <c r="A38" s="9">
        <v>1</v>
      </c>
      <c r="B38" s="26"/>
      <c r="C38" s="135" t="s">
        <v>19</v>
      </c>
      <c r="D38" s="136">
        <f>1-D34</f>
        <v>0.92</v>
      </c>
      <c r="E38" s="90"/>
      <c r="F38" s="174">
        <v>80</v>
      </c>
      <c r="G38" s="174">
        <v>80</v>
      </c>
      <c r="H38" s="174">
        <v>80</v>
      </c>
      <c r="I38" s="174"/>
      <c r="J38" s="174"/>
      <c r="K38" s="174">
        <v>110</v>
      </c>
      <c r="L38" s="174">
        <v>110</v>
      </c>
      <c r="M38" s="174">
        <v>110</v>
      </c>
      <c r="N38" s="174">
        <v>110</v>
      </c>
      <c r="O38" s="174">
        <v>110</v>
      </c>
      <c r="P38" s="174"/>
      <c r="Q38" s="174"/>
      <c r="R38" s="174">
        <v>110</v>
      </c>
      <c r="S38" s="174">
        <v>110</v>
      </c>
      <c r="T38" s="174">
        <v>110</v>
      </c>
      <c r="U38" s="174">
        <v>110</v>
      </c>
      <c r="V38" s="174">
        <v>110</v>
      </c>
      <c r="W38" s="174"/>
      <c r="X38" s="174"/>
      <c r="Y38" s="174">
        <v>110</v>
      </c>
      <c r="Z38" s="174">
        <v>110</v>
      </c>
      <c r="AA38" s="174">
        <v>110</v>
      </c>
      <c r="AB38" s="174">
        <v>110</v>
      </c>
      <c r="AC38" s="174">
        <v>110</v>
      </c>
      <c r="AD38" s="174"/>
      <c r="AE38" s="174"/>
      <c r="AF38" s="174">
        <v>110</v>
      </c>
      <c r="AG38" s="174">
        <v>110</v>
      </c>
      <c r="AH38" s="174"/>
      <c r="AI38" s="174"/>
      <c r="AJ38" s="174"/>
      <c r="AK38" s="167">
        <f>SUM(E38:AJ38)</f>
        <v>2110</v>
      </c>
      <c r="AL38" s="82" t="e">
        <f>ROUNDUP(#REF!*1.1,0)</f>
        <v>#REF!</v>
      </c>
      <c r="AM38" s="82" t="e">
        <f>ROUNDUP(#REF!*1.1,0)</f>
        <v>#REF!</v>
      </c>
      <c r="AN38" s="211"/>
    </row>
    <row r="39" spans="1:40" ht="18.75" customHeight="1">
      <c r="A39" s="9">
        <v>1</v>
      </c>
      <c r="B39" s="10"/>
      <c r="C39" s="109" t="s">
        <v>20</v>
      </c>
      <c r="D39" s="109"/>
      <c r="E39" s="77"/>
      <c r="F39" s="178"/>
      <c r="G39" s="178">
        <v>180</v>
      </c>
      <c r="H39" s="178">
        <v>180</v>
      </c>
      <c r="I39" s="178">
        <v>0</v>
      </c>
      <c r="J39" s="178">
        <v>0</v>
      </c>
      <c r="K39" s="178">
        <v>180</v>
      </c>
      <c r="L39" s="178">
        <v>180</v>
      </c>
      <c r="M39" s="178">
        <v>190</v>
      </c>
      <c r="N39" s="178">
        <v>190</v>
      </c>
      <c r="O39" s="178">
        <v>190</v>
      </c>
      <c r="P39" s="178">
        <v>0</v>
      </c>
      <c r="Q39" s="178">
        <v>0</v>
      </c>
      <c r="R39" s="178">
        <v>190</v>
      </c>
      <c r="S39" s="178">
        <v>190</v>
      </c>
      <c r="T39" s="178">
        <v>190</v>
      </c>
      <c r="U39" s="178">
        <v>190</v>
      </c>
      <c r="V39" s="178">
        <v>190</v>
      </c>
      <c r="W39" s="178">
        <v>0</v>
      </c>
      <c r="X39" s="178">
        <v>0</v>
      </c>
      <c r="Y39" s="178">
        <v>190</v>
      </c>
      <c r="Z39" s="178">
        <v>190</v>
      </c>
      <c r="AA39" s="178">
        <v>190</v>
      </c>
      <c r="AB39" s="178">
        <v>190</v>
      </c>
      <c r="AC39" s="178">
        <v>0</v>
      </c>
      <c r="AD39" s="178">
        <v>0</v>
      </c>
      <c r="AE39" s="178">
        <v>0</v>
      </c>
      <c r="AF39" s="178">
        <v>0</v>
      </c>
      <c r="AG39" s="178">
        <v>0</v>
      </c>
      <c r="AH39" s="178"/>
      <c r="AI39" s="178"/>
      <c r="AJ39" s="178">
        <v>0</v>
      </c>
      <c r="AK39" s="168">
        <f>SUM(F39:AJ39)</f>
        <v>3000</v>
      </c>
      <c r="AL39" s="110"/>
      <c r="AM39" s="110"/>
      <c r="AN39" s="207"/>
    </row>
    <row r="40" spans="1:40" ht="18.75" customHeight="1">
      <c r="A40" s="9">
        <v>1</v>
      </c>
      <c r="B40" s="26"/>
      <c r="C40" s="111" t="s">
        <v>66</v>
      </c>
      <c r="D40" s="111"/>
      <c r="E40" s="74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07">
        <f>SUM(F40:AJ40)</f>
        <v>0</v>
      </c>
      <c r="AL40" s="108"/>
      <c r="AM40" s="108"/>
      <c r="AN40" s="207"/>
    </row>
    <row r="41" spans="1:40" ht="18.75" customHeight="1">
      <c r="A41" s="9">
        <v>1</v>
      </c>
      <c r="B41" s="13"/>
      <c r="C41" s="152" t="s">
        <v>21</v>
      </c>
      <c r="D41" s="152"/>
      <c r="E41" s="67">
        <f>G39+H39</f>
        <v>360</v>
      </c>
      <c r="F41" s="180"/>
      <c r="G41" s="180">
        <f>SUBTOTAL(9,I39:I40)</f>
        <v>0</v>
      </c>
      <c r="H41" s="180">
        <f>SUBTOTAL(9,J39:J40)</f>
        <v>0</v>
      </c>
      <c r="I41" s="180">
        <f>SUBTOTAL(9,K39:K40)</f>
        <v>180</v>
      </c>
      <c r="J41" s="180">
        <f>SUBTOTAL(9,N39:N40)</f>
        <v>190</v>
      </c>
      <c r="K41" s="180">
        <f>SUBTOTAL(9,O39:O40)</f>
        <v>190</v>
      </c>
      <c r="L41" s="180"/>
      <c r="M41" s="180"/>
      <c r="N41" s="180">
        <f>SUBTOTAL(9,P39:P40)</f>
        <v>0</v>
      </c>
      <c r="O41" s="180">
        <f>SUBTOTAL(9,Q39:Q40)</f>
        <v>0</v>
      </c>
      <c r="P41" s="180">
        <f>SUBTOTAL(9,R39:R40)</f>
        <v>190</v>
      </c>
      <c r="Q41" s="180">
        <f>SUBTOTAL(9,U39:U40)</f>
        <v>190</v>
      </c>
      <c r="R41" s="180">
        <f>SUBTOTAL(9,V39:V40)</f>
        <v>190</v>
      </c>
      <c r="S41" s="180"/>
      <c r="T41" s="180"/>
      <c r="U41" s="180">
        <f>SUBTOTAL(9,W39:W40)</f>
        <v>0</v>
      </c>
      <c r="V41" s="180">
        <f>SUBTOTAL(9,X39:X40)</f>
        <v>0</v>
      </c>
      <c r="W41" s="180">
        <f>SUBTOTAL(9,Y39:Y40)</f>
        <v>190</v>
      </c>
      <c r="X41" s="180">
        <f>SUBTOTAL(9,AB39:AB40)</f>
        <v>190</v>
      </c>
      <c r="Y41" s="180">
        <f>SUBTOTAL(9,AC39:AC40)</f>
        <v>0</v>
      </c>
      <c r="Z41" s="180"/>
      <c r="AA41" s="180"/>
      <c r="AB41" s="180">
        <f>SUBTOTAL(9,AD39:AD40)</f>
        <v>0</v>
      </c>
      <c r="AC41" s="180">
        <f>SUBTOTAL(9,AE39:AE40)</f>
        <v>0</v>
      </c>
      <c r="AD41" s="180">
        <f>SUBTOTAL(9,AF39:AF40)</f>
        <v>0</v>
      </c>
      <c r="AE41" s="180">
        <f>SUBTOTAL(9,AI39:AI40)</f>
        <v>0</v>
      </c>
      <c r="AF41" s="180">
        <f>SUBTOTAL(9,AJ39:AJ40)</f>
        <v>0</v>
      </c>
      <c r="AG41" s="180"/>
      <c r="AH41" s="180"/>
      <c r="AI41" s="180"/>
      <c r="AJ41" s="180"/>
      <c r="AK41" s="131">
        <f>SUM(F41:AJ41)</f>
        <v>1510</v>
      </c>
      <c r="AL41" s="31"/>
      <c r="AM41" s="31"/>
    </row>
    <row r="42" spans="1:40" ht="18.75" customHeight="1">
      <c r="A42" s="9">
        <v>1</v>
      </c>
      <c r="B42" s="30"/>
      <c r="C42" s="153" t="s">
        <v>22</v>
      </c>
      <c r="D42" s="153"/>
      <c r="E42" s="68"/>
      <c r="F42" s="181">
        <f t="shared" ref="F42:AJ42" si="21">E42+F38-F41</f>
        <v>80</v>
      </c>
      <c r="G42" s="181">
        <f t="shared" si="21"/>
        <v>160</v>
      </c>
      <c r="H42" s="181">
        <f t="shared" si="21"/>
        <v>240</v>
      </c>
      <c r="I42" s="181">
        <f t="shared" si="21"/>
        <v>60</v>
      </c>
      <c r="J42" s="181">
        <f t="shared" si="21"/>
        <v>-130</v>
      </c>
      <c r="K42" s="181">
        <f t="shared" si="21"/>
        <v>-210</v>
      </c>
      <c r="L42" s="181">
        <f t="shared" si="21"/>
        <v>-100</v>
      </c>
      <c r="M42" s="181">
        <f t="shared" si="21"/>
        <v>10</v>
      </c>
      <c r="N42" s="181">
        <f t="shared" si="21"/>
        <v>120</v>
      </c>
      <c r="O42" s="181">
        <f t="shared" si="21"/>
        <v>230</v>
      </c>
      <c r="P42" s="181">
        <f t="shared" si="21"/>
        <v>40</v>
      </c>
      <c r="Q42" s="181">
        <f t="shared" si="21"/>
        <v>-150</v>
      </c>
      <c r="R42" s="181">
        <f t="shared" si="21"/>
        <v>-230</v>
      </c>
      <c r="S42" s="181">
        <f t="shared" si="21"/>
        <v>-120</v>
      </c>
      <c r="T42" s="181">
        <f t="shared" si="21"/>
        <v>-10</v>
      </c>
      <c r="U42" s="181">
        <f t="shared" si="21"/>
        <v>100</v>
      </c>
      <c r="V42" s="181">
        <f t="shared" si="21"/>
        <v>210</v>
      </c>
      <c r="W42" s="181">
        <f t="shared" si="21"/>
        <v>20</v>
      </c>
      <c r="X42" s="181">
        <f t="shared" si="21"/>
        <v>-170</v>
      </c>
      <c r="Y42" s="181">
        <f t="shared" si="21"/>
        <v>-60</v>
      </c>
      <c r="Z42" s="181">
        <f t="shared" si="21"/>
        <v>50</v>
      </c>
      <c r="AA42" s="181">
        <f t="shared" si="21"/>
        <v>160</v>
      </c>
      <c r="AB42" s="181">
        <f t="shared" si="21"/>
        <v>270</v>
      </c>
      <c r="AC42" s="181">
        <f t="shared" si="21"/>
        <v>380</v>
      </c>
      <c r="AD42" s="181">
        <f t="shared" si="21"/>
        <v>380</v>
      </c>
      <c r="AE42" s="181">
        <f t="shared" si="21"/>
        <v>380</v>
      </c>
      <c r="AF42" s="181">
        <f t="shared" si="21"/>
        <v>490</v>
      </c>
      <c r="AG42" s="181">
        <f t="shared" si="21"/>
        <v>600</v>
      </c>
      <c r="AH42" s="181">
        <f t="shared" si="21"/>
        <v>600</v>
      </c>
      <c r="AI42" s="181">
        <f t="shared" si="21"/>
        <v>600</v>
      </c>
      <c r="AJ42" s="181">
        <f t="shared" si="21"/>
        <v>600</v>
      </c>
      <c r="AK42" s="132"/>
      <c r="AL42" s="31"/>
      <c r="AM42" s="31"/>
    </row>
    <row r="43" spans="1:40" ht="19.5" customHeight="1">
      <c r="A43" s="9">
        <v>1</v>
      </c>
      <c r="B43" s="85"/>
      <c r="C43" s="214" t="s">
        <v>23</v>
      </c>
      <c r="D43" s="532"/>
      <c r="E43" s="521">
        <v>1876</v>
      </c>
      <c r="F43" s="216">
        <f>E43+F38-F39-F40+'103期4月(ﾒｲﾝ) '!F259</f>
        <v>1956</v>
      </c>
      <c r="G43" s="216">
        <f>F43+G38-G39-G40+'103期4月(ﾒｲﾝ) '!G259</f>
        <v>1856</v>
      </c>
      <c r="H43" s="216">
        <f>G43+H38-H39-H40+'103期4月(ﾒｲﾝ) '!H259</f>
        <v>1756</v>
      </c>
      <c r="I43" s="216">
        <f>H43+I38-I39-I40+'103期4月(ﾒｲﾝ) '!I259</f>
        <v>1756</v>
      </c>
      <c r="J43" s="216">
        <f>I43+J38-J39-J40+'103期4月(ﾒｲﾝ) '!J259</f>
        <v>1756</v>
      </c>
      <c r="K43" s="216">
        <f>J43+K38-K39-K40+'103期4月(ﾒｲﾝ) '!K259</f>
        <v>1686</v>
      </c>
      <c r="L43" s="216">
        <f>K43+L38-L39-L40+'103期4月(ﾒｲﾝ) '!L259</f>
        <v>1616</v>
      </c>
      <c r="M43" s="216">
        <f>L43+M38-M39-M40+'103期4月(ﾒｲﾝ) '!M259</f>
        <v>1536</v>
      </c>
      <c r="N43" s="216">
        <f>M43+N38-N39-N40+'103期4月(ﾒｲﾝ) '!N259</f>
        <v>1456</v>
      </c>
      <c r="O43" s="216">
        <f>N43+O38-O39-O40+'103期4月(ﾒｲﾝ) '!O259</f>
        <v>1376</v>
      </c>
      <c r="P43" s="216">
        <f>O43+P38-P39-P40+'103期4月(ﾒｲﾝ) '!P259</f>
        <v>1376</v>
      </c>
      <c r="Q43" s="216">
        <f>P43+Q38-Q39-Q40+'103期4月(ﾒｲﾝ) '!Q259</f>
        <v>1376</v>
      </c>
      <c r="R43" s="216">
        <f>Q43+R38-R39-R40+'103期4月(ﾒｲﾝ) '!R259</f>
        <v>1296</v>
      </c>
      <c r="S43" s="216">
        <f>R43+S38-S39-S40+'103期4月(ﾒｲﾝ) '!S259</f>
        <v>1216</v>
      </c>
      <c r="T43" s="216">
        <f>S43+T38-T39-T40+'103期4月(ﾒｲﾝ) '!T259</f>
        <v>1136</v>
      </c>
      <c r="U43" s="216">
        <f>T43+U38-U39-U40+'103期4月(ﾒｲﾝ) '!U259</f>
        <v>1056</v>
      </c>
      <c r="V43" s="216">
        <f>U43+V38-V39-V40+'103期4月(ﾒｲﾝ) '!V259</f>
        <v>976</v>
      </c>
      <c r="W43" s="216">
        <f>V43+W38-W39-W40+'103期4月(ﾒｲﾝ) '!W259</f>
        <v>976</v>
      </c>
      <c r="X43" s="216">
        <f>W43+X38-X39-X40+'103期4月(ﾒｲﾝ) '!X259</f>
        <v>976</v>
      </c>
      <c r="Y43" s="216">
        <f>X43+Y38-Y39-Y40+'103期4月(ﾒｲﾝ) '!Y259</f>
        <v>896</v>
      </c>
      <c r="Z43" s="216">
        <f>Y43+Z38-Z39-Z40+'103期4月(ﾒｲﾝ) '!Z259</f>
        <v>816</v>
      </c>
      <c r="AA43" s="216">
        <f>Z43+AA38-AA39-AA40+'103期4月(ﾒｲﾝ) '!AA259</f>
        <v>736</v>
      </c>
      <c r="AB43" s="216">
        <f>AA43+AB38-AB39-AB40+'103期4月(ﾒｲﾝ) '!AB259</f>
        <v>656</v>
      </c>
      <c r="AC43" s="216">
        <f>AB43+AC38-AC39-AC40+'103期4月(ﾒｲﾝ) '!AC259</f>
        <v>766</v>
      </c>
      <c r="AD43" s="216">
        <f>AC43+AD38-AD39-AD40+'103期4月(ﾒｲﾝ) '!AD259</f>
        <v>766</v>
      </c>
      <c r="AE43" s="216">
        <f>AD43+AE38-AE39-AE40+'103期4月(ﾒｲﾝ) '!AE259</f>
        <v>766</v>
      </c>
      <c r="AF43" s="216">
        <f>AE43+AF38-AF39-AF40+'103期4月(ﾒｲﾝ) '!AF259</f>
        <v>876</v>
      </c>
      <c r="AG43" s="216">
        <f>AF43+AG38-AG39-AG40+'103期4月(ﾒｲﾝ) '!AG259</f>
        <v>986</v>
      </c>
      <c r="AH43" s="216">
        <f>AG43+AH38-AH39-AH40+'103期4月(ﾒｲﾝ) '!AH259</f>
        <v>986</v>
      </c>
      <c r="AI43" s="216">
        <f>AH43+AI38-AI39-AI40+'103期4月(ﾒｲﾝ) '!AI259</f>
        <v>986</v>
      </c>
      <c r="AJ43" s="216">
        <f>AI43+AJ38-AJ39-AJ40+'103期4月(ﾒｲﾝ) '!AJ259</f>
        <v>986</v>
      </c>
      <c r="AK43" s="223">
        <f>AJ43</f>
        <v>986</v>
      </c>
      <c r="AL43" s="31"/>
      <c r="AM43" s="31"/>
      <c r="AN43" s="9">
        <f>AK43-AL39</f>
        <v>986</v>
      </c>
    </row>
    <row r="44" spans="1:40" ht="19.5" customHeight="1">
      <c r="A44" s="9">
        <v>0</v>
      </c>
      <c r="B44" s="325" t="s">
        <v>147</v>
      </c>
      <c r="C44" s="101" t="s">
        <v>12</v>
      </c>
      <c r="D44" s="101"/>
      <c r="E44" s="88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>
        <v>0</v>
      </c>
      <c r="AF44" s="185">
        <v>0</v>
      </c>
      <c r="AG44" s="185"/>
      <c r="AH44" s="185">
        <v>0</v>
      </c>
      <c r="AI44" s="185">
        <v>0</v>
      </c>
      <c r="AJ44" s="185">
        <v>0</v>
      </c>
      <c r="AK44" s="98">
        <f>SUM(F44:AJ44)</f>
        <v>0</v>
      </c>
      <c r="AL44" s="96">
        <v>2646</v>
      </c>
      <c r="AM44" s="96">
        <v>3772</v>
      </c>
      <c r="AN44" s="251"/>
    </row>
    <row r="45" spans="1:40" ht="19.5" customHeight="1">
      <c r="A45" s="9">
        <v>0</v>
      </c>
      <c r="B45" s="326"/>
      <c r="C45" s="145" t="s">
        <v>125</v>
      </c>
      <c r="D45" s="154"/>
      <c r="E45" s="35" t="e">
        <f>'103期4月(ｾﾙ②)'!E45</f>
        <v>#REF!</v>
      </c>
      <c r="F45" s="345" t="e">
        <f>'103期4月(ｾﾙ②)'!F45</f>
        <v>#REF!</v>
      </c>
      <c r="G45" s="345" t="e">
        <f>'103期4月(ｾﾙ②)'!G45</f>
        <v>#REF!</v>
      </c>
      <c r="H45" s="345" t="e">
        <f>'103期4月(ｾﾙ②)'!H45</f>
        <v>#REF!</v>
      </c>
      <c r="I45" s="345" t="e">
        <f>'103期4月(ｾﾙ②)'!I45</f>
        <v>#REF!</v>
      </c>
      <c r="J45" s="345" t="e">
        <f>'103期4月(ｾﾙ②)'!J45</f>
        <v>#REF!</v>
      </c>
      <c r="K45" s="345" t="e">
        <f>'103期4月(ｾﾙ②)'!K45</f>
        <v>#REF!</v>
      </c>
      <c r="L45" s="345" t="e">
        <f>'103期4月(ｾﾙ②)'!L45</f>
        <v>#REF!</v>
      </c>
      <c r="M45" s="345" t="e">
        <f>'103期4月(ｾﾙ②)'!M45</f>
        <v>#REF!</v>
      </c>
      <c r="N45" s="345" t="e">
        <f>'103期4月(ｾﾙ②)'!N45</f>
        <v>#REF!</v>
      </c>
      <c r="O45" s="345" t="e">
        <f>'103期4月(ｾﾙ②)'!O45</f>
        <v>#REF!</v>
      </c>
      <c r="P45" s="345" t="e">
        <f>'103期4月(ｾﾙ②)'!P45</f>
        <v>#REF!</v>
      </c>
      <c r="Q45" s="345" t="e">
        <f>'103期4月(ｾﾙ②)'!Q45</f>
        <v>#REF!</v>
      </c>
      <c r="R45" s="345" t="e">
        <f>'103期4月(ｾﾙ②)'!R45</f>
        <v>#REF!</v>
      </c>
      <c r="S45" s="345" t="e">
        <f>'103期4月(ｾﾙ②)'!S45</f>
        <v>#REF!</v>
      </c>
      <c r="T45" s="345" t="e">
        <f>'103期4月(ｾﾙ②)'!T45</f>
        <v>#REF!</v>
      </c>
      <c r="U45" s="345" t="e">
        <f>'103期4月(ｾﾙ②)'!U45</f>
        <v>#REF!</v>
      </c>
      <c r="V45" s="345" t="e">
        <f>'103期4月(ｾﾙ②)'!V45</f>
        <v>#REF!</v>
      </c>
      <c r="W45" s="345" t="e">
        <f>'103期4月(ｾﾙ②)'!W45</f>
        <v>#REF!</v>
      </c>
      <c r="X45" s="345" t="e">
        <f>'103期4月(ｾﾙ②)'!X45</f>
        <v>#REF!</v>
      </c>
      <c r="Y45" s="345" t="e">
        <f>'103期4月(ｾﾙ②)'!Y45</f>
        <v>#REF!</v>
      </c>
      <c r="Z45" s="345" t="e">
        <f>'103期4月(ｾﾙ②)'!Z45</f>
        <v>#REF!</v>
      </c>
      <c r="AA45" s="345" t="e">
        <f>'103期4月(ｾﾙ②)'!AA45</f>
        <v>#REF!</v>
      </c>
      <c r="AB45" s="345" t="e">
        <f>'103期4月(ｾﾙ②)'!AB45</f>
        <v>#REF!</v>
      </c>
      <c r="AC45" s="345" t="e">
        <f>'103期4月(ｾﾙ②)'!AC45</f>
        <v>#REF!</v>
      </c>
      <c r="AD45" s="345" t="e">
        <f>'103期4月(ｾﾙ②)'!AD45</f>
        <v>#REF!</v>
      </c>
      <c r="AE45" s="345" t="e">
        <f>'103期4月(ｾﾙ②)'!AE45</f>
        <v>#REF!</v>
      </c>
      <c r="AF45" s="345" t="e">
        <f>'103期4月(ｾﾙ②)'!AF45</f>
        <v>#REF!</v>
      </c>
      <c r="AG45" s="345" t="e">
        <f>'103期4月(ｾﾙ②)'!AG45</f>
        <v>#REF!</v>
      </c>
      <c r="AH45" s="345" t="e">
        <f>'103期4月(ｾﾙ②)'!AH45</f>
        <v>#REF!</v>
      </c>
      <c r="AI45" s="345" t="e">
        <f>'103期4月(ｾﾙ②)'!AI45</f>
        <v>#REF!</v>
      </c>
      <c r="AJ45" s="345" t="e">
        <f>'103期4月(ｾﾙ②)'!AJ45</f>
        <v>#REF!</v>
      </c>
      <c r="AK45" s="169" t="e">
        <f>AJ45</f>
        <v>#REF!</v>
      </c>
      <c r="AL45" s="31"/>
      <c r="AM45" s="31"/>
    </row>
    <row r="46" spans="1:40" ht="18.75" customHeight="1">
      <c r="A46" s="9">
        <v>0</v>
      </c>
      <c r="B46" s="327"/>
      <c r="C46" s="135" t="s">
        <v>14</v>
      </c>
      <c r="D46" s="135"/>
      <c r="E46" s="90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17">
        <f>SUM(E46:AJ46)</f>
        <v>0</v>
      </c>
      <c r="AL46" s="122"/>
      <c r="AM46" s="122"/>
      <c r="AN46" s="211"/>
    </row>
    <row r="47" spans="1:40" ht="18.75" customHeight="1">
      <c r="A47" s="9">
        <v>0</v>
      </c>
      <c r="B47" s="23"/>
      <c r="C47" s="145" t="s">
        <v>15</v>
      </c>
      <c r="D47" s="155">
        <v>0.08</v>
      </c>
      <c r="E47" s="299"/>
      <c r="F47" s="300">
        <f t="shared" ref="F47:AJ47" si="22">ROUND(F46*$D47,0)</f>
        <v>0</v>
      </c>
      <c r="G47" s="300">
        <f t="shared" si="22"/>
        <v>0</v>
      </c>
      <c r="H47" s="300">
        <f t="shared" si="22"/>
        <v>0</v>
      </c>
      <c r="I47" s="300">
        <f t="shared" si="22"/>
        <v>0</v>
      </c>
      <c r="J47" s="300">
        <f t="shared" si="22"/>
        <v>0</v>
      </c>
      <c r="K47" s="300">
        <f t="shared" si="22"/>
        <v>0</v>
      </c>
      <c r="L47" s="300">
        <f t="shared" si="22"/>
        <v>0</v>
      </c>
      <c r="M47" s="300">
        <f t="shared" si="22"/>
        <v>0</v>
      </c>
      <c r="N47" s="300">
        <f t="shared" si="22"/>
        <v>0</v>
      </c>
      <c r="O47" s="300">
        <f t="shared" si="22"/>
        <v>0</v>
      </c>
      <c r="P47" s="300">
        <f t="shared" si="22"/>
        <v>0</v>
      </c>
      <c r="Q47" s="300">
        <f t="shared" si="22"/>
        <v>0</v>
      </c>
      <c r="R47" s="300">
        <f t="shared" si="22"/>
        <v>0</v>
      </c>
      <c r="S47" s="300">
        <f t="shared" si="22"/>
        <v>0</v>
      </c>
      <c r="T47" s="300">
        <f t="shared" si="22"/>
        <v>0</v>
      </c>
      <c r="U47" s="300">
        <f t="shared" si="22"/>
        <v>0</v>
      </c>
      <c r="V47" s="300">
        <f t="shared" si="22"/>
        <v>0</v>
      </c>
      <c r="W47" s="300">
        <f t="shared" si="22"/>
        <v>0</v>
      </c>
      <c r="X47" s="300">
        <f t="shared" si="22"/>
        <v>0</v>
      </c>
      <c r="Y47" s="300">
        <f t="shared" si="22"/>
        <v>0</v>
      </c>
      <c r="Z47" s="300">
        <f t="shared" si="22"/>
        <v>0</v>
      </c>
      <c r="AA47" s="300">
        <f t="shared" si="22"/>
        <v>0</v>
      </c>
      <c r="AB47" s="300">
        <f t="shared" si="22"/>
        <v>0</v>
      </c>
      <c r="AC47" s="300">
        <f t="shared" si="22"/>
        <v>0</v>
      </c>
      <c r="AD47" s="300">
        <f t="shared" si="22"/>
        <v>0</v>
      </c>
      <c r="AE47" s="300">
        <f t="shared" si="22"/>
        <v>0</v>
      </c>
      <c r="AF47" s="300">
        <f t="shared" si="22"/>
        <v>0</v>
      </c>
      <c r="AG47" s="300">
        <f t="shared" si="22"/>
        <v>0</v>
      </c>
      <c r="AH47" s="300">
        <f t="shared" si="22"/>
        <v>0</v>
      </c>
      <c r="AI47" s="300">
        <f t="shared" si="22"/>
        <v>0</v>
      </c>
      <c r="AJ47" s="300">
        <f t="shared" si="22"/>
        <v>0</v>
      </c>
      <c r="AK47" s="128">
        <f>SUM(F47:AJ47)</f>
        <v>0</v>
      </c>
      <c r="AL47" s="31"/>
      <c r="AM47" s="31"/>
    </row>
    <row r="48" spans="1:40" ht="18.75" customHeight="1">
      <c r="A48" s="9">
        <v>0</v>
      </c>
      <c r="B48" s="26" t="s">
        <v>164</v>
      </c>
      <c r="C48" s="145" t="s">
        <v>16</v>
      </c>
      <c r="D48" s="155"/>
      <c r="E48" s="282"/>
      <c r="F48" s="283">
        <f t="shared" ref="F48:AJ48" si="23">E48+F47-F49</f>
        <v>0</v>
      </c>
      <c r="G48" s="283">
        <f t="shared" si="23"/>
        <v>0</v>
      </c>
      <c r="H48" s="283">
        <f t="shared" si="23"/>
        <v>0</v>
      </c>
      <c r="I48" s="283">
        <f t="shared" si="23"/>
        <v>0</v>
      </c>
      <c r="J48" s="283">
        <f t="shared" si="23"/>
        <v>0</v>
      </c>
      <c r="K48" s="283">
        <f t="shared" si="23"/>
        <v>0</v>
      </c>
      <c r="L48" s="283">
        <f t="shared" si="23"/>
        <v>0</v>
      </c>
      <c r="M48" s="283">
        <f t="shared" si="23"/>
        <v>0</v>
      </c>
      <c r="N48" s="283">
        <f t="shared" si="23"/>
        <v>0</v>
      </c>
      <c r="O48" s="283">
        <f t="shared" si="23"/>
        <v>0</v>
      </c>
      <c r="P48" s="283">
        <f t="shared" si="23"/>
        <v>0</v>
      </c>
      <c r="Q48" s="283">
        <f t="shared" si="23"/>
        <v>0</v>
      </c>
      <c r="R48" s="283">
        <f t="shared" si="23"/>
        <v>0</v>
      </c>
      <c r="S48" s="283">
        <f t="shared" si="23"/>
        <v>0</v>
      </c>
      <c r="T48" s="283">
        <f t="shared" si="23"/>
        <v>0</v>
      </c>
      <c r="U48" s="283">
        <f t="shared" si="23"/>
        <v>0</v>
      </c>
      <c r="V48" s="283">
        <f t="shared" si="23"/>
        <v>0</v>
      </c>
      <c r="W48" s="283">
        <f t="shared" si="23"/>
        <v>0</v>
      </c>
      <c r="X48" s="283">
        <f t="shared" si="23"/>
        <v>0</v>
      </c>
      <c r="Y48" s="283">
        <f t="shared" si="23"/>
        <v>0</v>
      </c>
      <c r="Z48" s="283">
        <f t="shared" si="23"/>
        <v>0</v>
      </c>
      <c r="AA48" s="283">
        <f t="shared" si="23"/>
        <v>0</v>
      </c>
      <c r="AB48" s="283">
        <f t="shared" si="23"/>
        <v>0</v>
      </c>
      <c r="AC48" s="283">
        <f t="shared" si="23"/>
        <v>0</v>
      </c>
      <c r="AD48" s="283">
        <f t="shared" si="23"/>
        <v>0</v>
      </c>
      <c r="AE48" s="283">
        <f t="shared" si="23"/>
        <v>0</v>
      </c>
      <c r="AF48" s="283">
        <f t="shared" si="23"/>
        <v>0</v>
      </c>
      <c r="AG48" s="283">
        <f t="shared" si="23"/>
        <v>0</v>
      </c>
      <c r="AH48" s="283">
        <f t="shared" si="23"/>
        <v>0</v>
      </c>
      <c r="AI48" s="283">
        <f t="shared" si="23"/>
        <v>0</v>
      </c>
      <c r="AJ48" s="283">
        <f t="shared" si="23"/>
        <v>0</v>
      </c>
      <c r="AK48" s="129">
        <f>AJ48</f>
        <v>0</v>
      </c>
      <c r="AL48" s="31"/>
      <c r="AM48" s="31"/>
    </row>
    <row r="49" spans="1:40" ht="18.75" customHeight="1">
      <c r="A49" s="9">
        <v>0</v>
      </c>
      <c r="B49" s="23"/>
      <c r="C49" s="145" t="s">
        <v>17</v>
      </c>
      <c r="D49" s="155"/>
      <c r="E49" s="282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129">
        <f>SUM(F49:AJ49)</f>
        <v>0</v>
      </c>
      <c r="AL49" s="31"/>
      <c r="AM49" s="31"/>
    </row>
    <row r="50" spans="1:40" ht="18.75" customHeight="1">
      <c r="A50" s="9">
        <v>0</v>
      </c>
      <c r="B50" s="23"/>
      <c r="C50" s="145" t="s">
        <v>18</v>
      </c>
      <c r="D50" s="155">
        <v>0.5</v>
      </c>
      <c r="E50" s="282"/>
      <c r="F50" s="283">
        <f t="shared" ref="F50:AJ50" si="24">ROUND(F49*$D50,0)</f>
        <v>0</v>
      </c>
      <c r="G50" s="283">
        <f t="shared" si="24"/>
        <v>0</v>
      </c>
      <c r="H50" s="283">
        <f t="shared" si="24"/>
        <v>0</v>
      </c>
      <c r="I50" s="283">
        <f t="shared" si="24"/>
        <v>0</v>
      </c>
      <c r="J50" s="283">
        <f t="shared" si="24"/>
        <v>0</v>
      </c>
      <c r="K50" s="283">
        <f t="shared" si="24"/>
        <v>0</v>
      </c>
      <c r="L50" s="283">
        <f t="shared" si="24"/>
        <v>0</v>
      </c>
      <c r="M50" s="283">
        <f t="shared" si="24"/>
        <v>0</v>
      </c>
      <c r="N50" s="283">
        <f t="shared" si="24"/>
        <v>0</v>
      </c>
      <c r="O50" s="283">
        <f t="shared" si="24"/>
        <v>0</v>
      </c>
      <c r="P50" s="283">
        <f t="shared" si="24"/>
        <v>0</v>
      </c>
      <c r="Q50" s="283">
        <f t="shared" si="24"/>
        <v>0</v>
      </c>
      <c r="R50" s="283">
        <f t="shared" si="24"/>
        <v>0</v>
      </c>
      <c r="S50" s="283">
        <f t="shared" si="24"/>
        <v>0</v>
      </c>
      <c r="T50" s="283">
        <f t="shared" si="24"/>
        <v>0</v>
      </c>
      <c r="U50" s="283">
        <f t="shared" si="24"/>
        <v>0</v>
      </c>
      <c r="V50" s="283">
        <f t="shared" si="24"/>
        <v>0</v>
      </c>
      <c r="W50" s="283">
        <f t="shared" si="24"/>
        <v>0</v>
      </c>
      <c r="X50" s="283">
        <f t="shared" si="24"/>
        <v>0</v>
      </c>
      <c r="Y50" s="283">
        <f t="shared" si="24"/>
        <v>0</v>
      </c>
      <c r="Z50" s="283">
        <f t="shared" si="24"/>
        <v>0</v>
      </c>
      <c r="AA50" s="283">
        <f t="shared" si="24"/>
        <v>0</v>
      </c>
      <c r="AB50" s="283">
        <f t="shared" si="24"/>
        <v>0</v>
      </c>
      <c r="AC50" s="283">
        <f t="shared" si="24"/>
        <v>0</v>
      </c>
      <c r="AD50" s="283">
        <f t="shared" si="24"/>
        <v>0</v>
      </c>
      <c r="AE50" s="283">
        <f t="shared" si="24"/>
        <v>0</v>
      </c>
      <c r="AF50" s="283">
        <f t="shared" si="24"/>
        <v>0</v>
      </c>
      <c r="AG50" s="283">
        <f t="shared" si="24"/>
        <v>0</v>
      </c>
      <c r="AH50" s="283">
        <f t="shared" si="24"/>
        <v>0</v>
      </c>
      <c r="AI50" s="283">
        <f t="shared" si="24"/>
        <v>0</v>
      </c>
      <c r="AJ50" s="283">
        <f t="shared" si="24"/>
        <v>0</v>
      </c>
      <c r="AK50" s="130">
        <f>SUM(F50:AJ50)</f>
        <v>0</v>
      </c>
      <c r="AL50" s="31"/>
      <c r="AM50" s="31"/>
    </row>
    <row r="51" spans="1:40" ht="18.75" customHeight="1">
      <c r="A51" s="9">
        <v>0</v>
      </c>
      <c r="B51" s="23"/>
      <c r="C51" s="135" t="s">
        <v>19</v>
      </c>
      <c r="D51" s="136">
        <f>1-D47</f>
        <v>0.92</v>
      </c>
      <c r="E51" s="286"/>
      <c r="F51" s="287">
        <f t="shared" ref="F51:AJ51" si="25">(F46-F47)+(F49-F50)</f>
        <v>0</v>
      </c>
      <c r="G51" s="287">
        <f t="shared" si="25"/>
        <v>0</v>
      </c>
      <c r="H51" s="287">
        <f t="shared" si="25"/>
        <v>0</v>
      </c>
      <c r="I51" s="287">
        <f t="shared" si="25"/>
        <v>0</v>
      </c>
      <c r="J51" s="287">
        <f t="shared" si="25"/>
        <v>0</v>
      </c>
      <c r="K51" s="287">
        <f t="shared" si="25"/>
        <v>0</v>
      </c>
      <c r="L51" s="287">
        <f t="shared" si="25"/>
        <v>0</v>
      </c>
      <c r="M51" s="287">
        <f t="shared" si="25"/>
        <v>0</v>
      </c>
      <c r="N51" s="287">
        <f t="shared" si="25"/>
        <v>0</v>
      </c>
      <c r="O51" s="287">
        <f t="shared" si="25"/>
        <v>0</v>
      </c>
      <c r="P51" s="287">
        <f t="shared" si="25"/>
        <v>0</v>
      </c>
      <c r="Q51" s="287">
        <f t="shared" si="25"/>
        <v>0</v>
      </c>
      <c r="R51" s="287">
        <f t="shared" si="25"/>
        <v>0</v>
      </c>
      <c r="S51" s="287">
        <f t="shared" si="25"/>
        <v>0</v>
      </c>
      <c r="T51" s="287">
        <f t="shared" si="25"/>
        <v>0</v>
      </c>
      <c r="U51" s="287">
        <f t="shared" si="25"/>
        <v>0</v>
      </c>
      <c r="V51" s="287">
        <f t="shared" si="25"/>
        <v>0</v>
      </c>
      <c r="W51" s="287">
        <f t="shared" si="25"/>
        <v>0</v>
      </c>
      <c r="X51" s="287">
        <f t="shared" si="25"/>
        <v>0</v>
      </c>
      <c r="Y51" s="287">
        <f t="shared" si="25"/>
        <v>0</v>
      </c>
      <c r="Z51" s="287">
        <f t="shared" si="25"/>
        <v>0</v>
      </c>
      <c r="AA51" s="287">
        <f t="shared" si="25"/>
        <v>0</v>
      </c>
      <c r="AB51" s="287">
        <f t="shared" si="25"/>
        <v>0</v>
      </c>
      <c r="AC51" s="287">
        <f t="shared" si="25"/>
        <v>0</v>
      </c>
      <c r="AD51" s="287">
        <f t="shared" si="25"/>
        <v>0</v>
      </c>
      <c r="AE51" s="287">
        <f t="shared" si="25"/>
        <v>0</v>
      </c>
      <c r="AF51" s="287">
        <f t="shared" si="25"/>
        <v>0</v>
      </c>
      <c r="AG51" s="287">
        <f t="shared" si="25"/>
        <v>0</v>
      </c>
      <c r="AH51" s="287">
        <f t="shared" si="25"/>
        <v>0</v>
      </c>
      <c r="AI51" s="287">
        <f t="shared" si="25"/>
        <v>0</v>
      </c>
      <c r="AJ51" s="287">
        <f t="shared" si="25"/>
        <v>0</v>
      </c>
      <c r="AK51" s="117">
        <f>SUM(E51:AJ51)</f>
        <v>0</v>
      </c>
      <c r="AL51" s="82" t="e">
        <f>ROUNDUP(#REF!*1.1,0)</f>
        <v>#REF!</v>
      </c>
      <c r="AM51" s="82" t="e">
        <f>ROUNDUP(#REF!*1.1,0)</f>
        <v>#REF!</v>
      </c>
      <c r="AN51" s="211"/>
    </row>
    <row r="52" spans="1:40" ht="18.75" customHeight="1">
      <c r="A52" s="9">
        <v>0</v>
      </c>
      <c r="B52" s="10"/>
      <c r="C52" s="109" t="s">
        <v>20</v>
      </c>
      <c r="D52" s="109"/>
      <c r="E52" s="290"/>
      <c r="F52" s="290">
        <f>'103期4月(ﾒｲﾝ) '!F234</f>
        <v>0</v>
      </c>
      <c r="G52" s="290">
        <f>'103期4月(ﾒｲﾝ) '!G234</f>
        <v>157</v>
      </c>
      <c r="H52" s="290">
        <f>'103期4月(ﾒｲﾝ) '!H234</f>
        <v>180</v>
      </c>
      <c r="I52" s="290">
        <f>'103期4月(ﾒｲﾝ) '!I234</f>
        <v>0</v>
      </c>
      <c r="J52" s="290">
        <f>'103期4月(ﾒｲﾝ) '!J234</f>
        <v>0</v>
      </c>
      <c r="K52" s="290">
        <f>'103期4月(ﾒｲﾝ) '!K234</f>
        <v>147</v>
      </c>
      <c r="L52" s="290">
        <f>'103期4月(ﾒｲﾝ) '!L234</f>
        <v>134</v>
      </c>
      <c r="M52" s="290">
        <f>'103期4月(ﾒｲﾝ) '!M234</f>
        <v>101</v>
      </c>
      <c r="N52" s="290">
        <f>'103期4月(ﾒｲﾝ) '!N234</f>
        <v>137</v>
      </c>
      <c r="O52" s="290">
        <f>'103期4月(ﾒｲﾝ) '!O234</f>
        <v>197</v>
      </c>
      <c r="P52" s="290">
        <f>'103期4月(ﾒｲﾝ) '!P234</f>
        <v>0</v>
      </c>
      <c r="Q52" s="290">
        <f>'103期4月(ﾒｲﾝ) '!Q234</f>
        <v>0</v>
      </c>
      <c r="R52" s="290">
        <f>'103期4月(ﾒｲﾝ) '!R234</f>
        <v>150</v>
      </c>
      <c r="S52" s="290">
        <f>'103期4月(ﾒｲﾝ) '!S234</f>
        <v>201</v>
      </c>
      <c r="T52" s="290">
        <f>'103期4月(ﾒｲﾝ) '!T234</f>
        <v>75</v>
      </c>
      <c r="U52" s="290">
        <f>'103期4月(ﾒｲﾝ) '!U234</f>
        <v>69</v>
      </c>
      <c r="V52" s="290">
        <f>'103期4月(ﾒｲﾝ) '!V234</f>
        <v>201</v>
      </c>
      <c r="W52" s="290">
        <f>'103期4月(ﾒｲﾝ) '!W234</f>
        <v>0</v>
      </c>
      <c r="X52" s="290">
        <f>'103期4月(ﾒｲﾝ) '!X234</f>
        <v>0</v>
      </c>
      <c r="Y52" s="290">
        <f>'103期4月(ﾒｲﾝ) '!Y234</f>
        <v>130</v>
      </c>
      <c r="Z52" s="290">
        <f>'103期4月(ﾒｲﾝ) '!Z234</f>
        <v>147</v>
      </c>
      <c r="AA52" s="290">
        <f>'103期4月(ﾒｲﾝ) '!AA234</f>
        <v>122</v>
      </c>
      <c r="AB52" s="290">
        <f>'103期4月(ﾒｲﾝ) '!AB234</f>
        <v>186</v>
      </c>
      <c r="AC52" s="290">
        <f>'103期4月(ﾒｲﾝ) '!AC234</f>
        <v>129</v>
      </c>
      <c r="AD52" s="290">
        <f>'103期4月(ﾒｲﾝ) '!AD234</f>
        <v>0</v>
      </c>
      <c r="AE52" s="290">
        <f>'103期4月(ﾒｲﾝ) '!AE234</f>
        <v>0</v>
      </c>
      <c r="AF52" s="290">
        <f>'103期4月(ﾒｲﾝ) '!AF234</f>
        <v>196</v>
      </c>
      <c r="AG52" s="290">
        <f>'103期4月(ﾒｲﾝ) '!AG234</f>
        <v>63</v>
      </c>
      <c r="AH52" s="290">
        <f>'103期4月(ﾒｲﾝ) '!AH234</f>
        <v>0</v>
      </c>
      <c r="AI52" s="290">
        <f>'103期4月(ﾒｲﾝ) '!AI234</f>
        <v>0</v>
      </c>
      <c r="AJ52" s="290">
        <f>'103期4月(ﾒｲﾝ) '!AJ234</f>
        <v>0</v>
      </c>
      <c r="AK52" s="104">
        <f>SUM(F52:AJ52)</f>
        <v>2722</v>
      </c>
      <c r="AL52" s="112"/>
      <c r="AM52" s="112"/>
      <c r="AN52" s="207"/>
    </row>
    <row r="53" spans="1:40" ht="18.75" customHeight="1">
      <c r="A53" s="9">
        <v>0</v>
      </c>
      <c r="B53" s="378"/>
      <c r="C53" s="113" t="s">
        <v>66</v>
      </c>
      <c r="D53" s="113"/>
      <c r="E53" s="293"/>
      <c r="F53" s="294">
        <f>'103期4月(ﾒｲﾝ) '!F235</f>
        <v>0</v>
      </c>
      <c r="G53" s="294">
        <f>'103期4月(ﾒｲﾝ) '!G235</f>
        <v>0</v>
      </c>
      <c r="H53" s="294">
        <f>'103期4月(ﾒｲﾝ) '!H235</f>
        <v>0</v>
      </c>
      <c r="I53" s="294">
        <f>'103期4月(ﾒｲﾝ) '!I235</f>
        <v>0</v>
      </c>
      <c r="J53" s="294">
        <f>'103期4月(ﾒｲﾝ) '!J235</f>
        <v>0</v>
      </c>
      <c r="K53" s="294">
        <f>'103期4月(ﾒｲﾝ) '!K235</f>
        <v>0</v>
      </c>
      <c r="L53" s="294">
        <f>'103期4月(ﾒｲﾝ) '!L235</f>
        <v>0</v>
      </c>
      <c r="M53" s="294">
        <f>'103期4月(ﾒｲﾝ) '!M235</f>
        <v>0</v>
      </c>
      <c r="N53" s="294">
        <f>'103期4月(ﾒｲﾝ) '!N235</f>
        <v>0</v>
      </c>
      <c r="O53" s="294">
        <f>'103期4月(ﾒｲﾝ) '!O235</f>
        <v>0</v>
      </c>
      <c r="P53" s="294">
        <f>'103期4月(ﾒｲﾝ) '!P235</f>
        <v>0</v>
      </c>
      <c r="Q53" s="294">
        <f>'103期4月(ﾒｲﾝ) '!Q235</f>
        <v>0</v>
      </c>
      <c r="R53" s="294">
        <f>'103期4月(ﾒｲﾝ) '!R235</f>
        <v>0</v>
      </c>
      <c r="S53" s="294">
        <f>'103期4月(ﾒｲﾝ) '!S235</f>
        <v>0</v>
      </c>
      <c r="T53" s="294">
        <f>'103期4月(ﾒｲﾝ) '!T235</f>
        <v>0</v>
      </c>
      <c r="U53" s="294">
        <f>'103期4月(ﾒｲﾝ) '!U235</f>
        <v>0</v>
      </c>
      <c r="V53" s="294">
        <f>'103期4月(ﾒｲﾝ) '!V235</f>
        <v>0</v>
      </c>
      <c r="W53" s="294">
        <f>'103期4月(ﾒｲﾝ) '!W235</f>
        <v>0</v>
      </c>
      <c r="X53" s="294">
        <f>'103期4月(ﾒｲﾝ) '!X235</f>
        <v>0</v>
      </c>
      <c r="Y53" s="294">
        <f>'103期4月(ﾒｲﾝ) '!Y235</f>
        <v>0</v>
      </c>
      <c r="Z53" s="294">
        <f>'103期4月(ﾒｲﾝ) '!Z235</f>
        <v>0</v>
      </c>
      <c r="AA53" s="294">
        <f>'103期4月(ﾒｲﾝ) '!AA235</f>
        <v>0</v>
      </c>
      <c r="AB53" s="294">
        <f>'103期4月(ﾒｲﾝ) '!AB235</f>
        <v>0</v>
      </c>
      <c r="AC53" s="294">
        <f>'103期4月(ﾒｲﾝ) '!AC235</f>
        <v>0</v>
      </c>
      <c r="AD53" s="294">
        <f>'103期4月(ﾒｲﾝ) '!AD235</f>
        <v>0</v>
      </c>
      <c r="AE53" s="294">
        <f>'103期4月(ﾒｲﾝ) '!AE235</f>
        <v>0</v>
      </c>
      <c r="AF53" s="294">
        <f>'103期4月(ﾒｲﾝ) '!AF235</f>
        <v>0</v>
      </c>
      <c r="AG53" s="294">
        <f>'103期4月(ﾒｲﾝ) '!AG235</f>
        <v>0</v>
      </c>
      <c r="AH53" s="294">
        <f>'103期4月(ﾒｲﾝ) '!AH235</f>
        <v>0</v>
      </c>
      <c r="AI53" s="294">
        <f>'103期4月(ﾒｲﾝ) '!AI235</f>
        <v>0</v>
      </c>
      <c r="AJ53" s="294">
        <f>'103期4月(ﾒｲﾝ) '!AJ235</f>
        <v>0</v>
      </c>
      <c r="AK53" s="107">
        <f>SUM(F53:AJ53)</f>
        <v>0</v>
      </c>
      <c r="AL53" s="75"/>
      <c r="AM53" s="75"/>
      <c r="AN53" s="207"/>
    </row>
    <row r="54" spans="1:40" ht="18.75" customHeight="1">
      <c r="A54" s="9">
        <v>0</v>
      </c>
      <c r="B54" s="326"/>
      <c r="C54" s="145" t="s">
        <v>21</v>
      </c>
      <c r="D54" s="145"/>
      <c r="E54" s="67">
        <f>F52+G52</f>
        <v>157</v>
      </c>
      <c r="F54" s="180">
        <f>SUBTOTAL(9,H52:H53)</f>
        <v>180</v>
      </c>
      <c r="G54" s="180">
        <f>SUBTOTAL(9,K52:K53)</f>
        <v>147</v>
      </c>
      <c r="H54" s="180">
        <f>SUBTOTAL(9,L52:L53)</f>
        <v>134</v>
      </c>
      <c r="I54" s="180"/>
      <c r="J54" s="180"/>
      <c r="K54" s="180">
        <f>SUBTOTAL(9,M52:M53)</f>
        <v>101</v>
      </c>
      <c r="L54" s="180">
        <f t="shared" ref="L54:M54" si="26">SUBTOTAL(9,N52:N53)</f>
        <v>137</v>
      </c>
      <c r="M54" s="180">
        <f t="shared" si="26"/>
        <v>197</v>
      </c>
      <c r="N54" s="180">
        <f>SUBTOTAL(9,R52:R53)</f>
        <v>150</v>
      </c>
      <c r="O54" s="180">
        <f>SUBTOTAL(9,S52:S53)</f>
        <v>201</v>
      </c>
      <c r="P54" s="180"/>
      <c r="Q54" s="180"/>
      <c r="R54" s="180">
        <f>SUBTOTAL(9,T52:T53)</f>
        <v>75</v>
      </c>
      <c r="S54" s="180">
        <f t="shared" ref="S54:T54" si="27">SUBTOTAL(9,U52:U53)</f>
        <v>69</v>
      </c>
      <c r="T54" s="180">
        <f t="shared" si="27"/>
        <v>201</v>
      </c>
      <c r="U54" s="180">
        <f>SUBTOTAL(9,Y52:Y53)</f>
        <v>130</v>
      </c>
      <c r="V54" s="180">
        <f>SUBTOTAL(9,Z52:Z53)</f>
        <v>147</v>
      </c>
      <c r="W54" s="180"/>
      <c r="X54" s="180"/>
      <c r="Y54" s="180">
        <f>SUBTOTAL(9,AA52:AA53)</f>
        <v>122</v>
      </c>
      <c r="Z54" s="180">
        <f t="shared" ref="Z54:AA54" si="28">SUBTOTAL(9,AB52:AB53)</f>
        <v>186</v>
      </c>
      <c r="AA54" s="180">
        <f t="shared" si="28"/>
        <v>129</v>
      </c>
      <c r="AB54" s="180">
        <f>SUBTOTAL(9,AF52:AF53)</f>
        <v>196</v>
      </c>
      <c r="AC54" s="180">
        <f>SUBTOTAL(9,AG52:AG53)</f>
        <v>63</v>
      </c>
      <c r="AD54" s="180"/>
      <c r="AE54" s="180"/>
      <c r="AF54" s="180">
        <f>SUBTOTAL(9,AH52:AH53)</f>
        <v>0</v>
      </c>
      <c r="AG54" s="180">
        <f t="shared" ref="AG54:AH54" si="29">SUBTOTAL(9,AI52:AI53)</f>
        <v>0</v>
      </c>
      <c r="AH54" s="180">
        <f t="shared" si="29"/>
        <v>0</v>
      </c>
      <c r="AI54" s="180"/>
      <c r="AJ54" s="180"/>
      <c r="AK54" s="131">
        <f>SUM(E54:AJ54)</f>
        <v>2722</v>
      </c>
      <c r="AL54" s="32"/>
      <c r="AM54" s="32"/>
    </row>
    <row r="55" spans="1:40" ht="18.75" customHeight="1">
      <c r="A55" s="9">
        <v>0</v>
      </c>
      <c r="B55" s="379"/>
      <c r="C55" s="145" t="s">
        <v>22</v>
      </c>
      <c r="D55" s="145"/>
      <c r="E55" s="68"/>
      <c r="F55" s="181">
        <f t="shared" ref="F55:AJ55" si="30">E55+F51-F54</f>
        <v>-180</v>
      </c>
      <c r="G55" s="181">
        <f t="shared" si="30"/>
        <v>-327</v>
      </c>
      <c r="H55" s="181">
        <f t="shared" si="30"/>
        <v>-461</v>
      </c>
      <c r="I55" s="181">
        <f t="shared" si="30"/>
        <v>-461</v>
      </c>
      <c r="J55" s="181">
        <f t="shared" si="30"/>
        <v>-461</v>
      </c>
      <c r="K55" s="181">
        <f t="shared" si="30"/>
        <v>-562</v>
      </c>
      <c r="L55" s="181">
        <f t="shared" si="30"/>
        <v>-699</v>
      </c>
      <c r="M55" s="181">
        <f t="shared" si="30"/>
        <v>-896</v>
      </c>
      <c r="N55" s="181">
        <f t="shared" si="30"/>
        <v>-1046</v>
      </c>
      <c r="O55" s="181">
        <f t="shared" si="30"/>
        <v>-1247</v>
      </c>
      <c r="P55" s="181">
        <f t="shared" si="30"/>
        <v>-1247</v>
      </c>
      <c r="Q55" s="181">
        <f t="shared" si="30"/>
        <v>-1247</v>
      </c>
      <c r="R55" s="181">
        <f t="shared" si="30"/>
        <v>-1322</v>
      </c>
      <c r="S55" s="181">
        <f t="shared" si="30"/>
        <v>-1391</v>
      </c>
      <c r="T55" s="181">
        <f t="shared" si="30"/>
        <v>-1592</v>
      </c>
      <c r="U55" s="181">
        <f t="shared" si="30"/>
        <v>-1722</v>
      </c>
      <c r="V55" s="181">
        <f t="shared" si="30"/>
        <v>-1869</v>
      </c>
      <c r="W55" s="181">
        <f t="shared" si="30"/>
        <v>-1869</v>
      </c>
      <c r="X55" s="181">
        <f t="shared" si="30"/>
        <v>-1869</v>
      </c>
      <c r="Y55" s="181">
        <f t="shared" si="30"/>
        <v>-1991</v>
      </c>
      <c r="Z55" s="181">
        <f t="shared" si="30"/>
        <v>-2177</v>
      </c>
      <c r="AA55" s="181">
        <f t="shared" si="30"/>
        <v>-2306</v>
      </c>
      <c r="AB55" s="181">
        <f t="shared" si="30"/>
        <v>-2502</v>
      </c>
      <c r="AC55" s="181">
        <f t="shared" si="30"/>
        <v>-2565</v>
      </c>
      <c r="AD55" s="181">
        <f t="shared" si="30"/>
        <v>-2565</v>
      </c>
      <c r="AE55" s="181">
        <f t="shared" si="30"/>
        <v>-2565</v>
      </c>
      <c r="AF55" s="181">
        <f t="shared" si="30"/>
        <v>-2565</v>
      </c>
      <c r="AG55" s="181">
        <f t="shared" si="30"/>
        <v>-2565</v>
      </c>
      <c r="AH55" s="181">
        <f t="shared" si="30"/>
        <v>-2565</v>
      </c>
      <c r="AI55" s="181">
        <f t="shared" si="30"/>
        <v>-2565</v>
      </c>
      <c r="AJ55" s="181">
        <f t="shared" si="30"/>
        <v>-2565</v>
      </c>
      <c r="AK55" s="132"/>
      <c r="AL55" s="32"/>
      <c r="AM55" s="32"/>
    </row>
    <row r="56" spans="1:40" ht="19.5" customHeight="1">
      <c r="A56" s="9">
        <v>0</v>
      </c>
      <c r="B56" s="380"/>
      <c r="C56" s="219" t="s">
        <v>23</v>
      </c>
      <c r="D56" s="219"/>
      <c r="E56" s="522">
        <v>1244</v>
      </c>
      <c r="F56" s="220">
        <f>E56+F51+'103期4月(ﾒｲﾝ) '!F233+'103期4月(ｾﾙ②)'!F51-F54</f>
        <v>1144</v>
      </c>
      <c r="G56" s="220">
        <f>F56+G51+'103期4月(ﾒｲﾝ) '!G233+'103期4月(ｾﾙ②)'!G51-G54</f>
        <v>1077</v>
      </c>
      <c r="H56" s="220">
        <f>G56+H51+'103期4月(ﾒｲﾝ) '!H233+'103期4月(ｾﾙ②)'!H51-H54</f>
        <v>1023</v>
      </c>
      <c r="I56" s="220">
        <f>H56+I51+'103期4月(ﾒｲﾝ) '!I233+'103期4月(ｾﾙ②)'!I51-I54</f>
        <v>1023</v>
      </c>
      <c r="J56" s="220">
        <f>I56+J51+'103期4月(ﾒｲﾝ) '!J233+'103期4月(ｾﾙ②)'!J51-J54</f>
        <v>1023</v>
      </c>
      <c r="K56" s="220">
        <f>J56+K51+'103期4月(ﾒｲﾝ) '!K233+'103期4月(ｾﾙ②)'!K51-K54</f>
        <v>1032</v>
      </c>
      <c r="L56" s="220">
        <f>K56+L51+'103期4月(ﾒｲﾝ) '!L233+'103期4月(ｾﾙ②)'!L51-L54</f>
        <v>1005</v>
      </c>
      <c r="M56" s="220">
        <f>L56+M51+'103期4月(ﾒｲﾝ) '!M233+'103期4月(ｾﾙ②)'!M51-M54</f>
        <v>918</v>
      </c>
      <c r="N56" s="220">
        <f>M56+N51+'103期4月(ﾒｲﾝ) '!N233+'103期4月(ｾﾙ②)'!N51-N54</f>
        <v>878</v>
      </c>
      <c r="O56" s="220">
        <f>N56+O51+'103期4月(ﾒｲﾝ) '!O233+'103期4月(ｾﾙ②)'!O51-O54</f>
        <v>787</v>
      </c>
      <c r="P56" s="220">
        <f>O56+P51+'103期4月(ﾒｲﾝ) '!P233+'103期4月(ｾﾙ②)'!P51-P54</f>
        <v>787</v>
      </c>
      <c r="Q56" s="220">
        <f>P56+Q51+'103期4月(ﾒｲﾝ) '!Q233+'103期4月(ｾﾙ②)'!Q51-Q54</f>
        <v>787</v>
      </c>
      <c r="R56" s="220">
        <f>Q56+R51+'103期4月(ﾒｲﾝ) '!R233+'103期4月(ｾﾙ②)'!R51-R54</f>
        <v>822</v>
      </c>
      <c r="S56" s="220">
        <f>R56+S51+'103期4月(ﾒｲﾝ) '!S233+'103期4月(ｾﾙ②)'!S51-S54</f>
        <v>863</v>
      </c>
      <c r="T56" s="220">
        <f>S56+T51+'103期4月(ﾒｲﾝ) '!T233+'103期4月(ｾﾙ②)'!T51-T54</f>
        <v>772</v>
      </c>
      <c r="U56" s="220">
        <f>T56+U51+'103期4月(ﾒｲﾝ) '!U233+'103期4月(ｾﾙ②)'!U51-U54</f>
        <v>752</v>
      </c>
      <c r="V56" s="220">
        <f>U56+V51+'103期4月(ﾒｲﾝ) '!V233+'103期4月(ｾﾙ②)'!V51-V54</f>
        <v>715</v>
      </c>
      <c r="W56" s="220">
        <f>V56+W51+'103期4月(ﾒｲﾝ) '!W233+'103期4月(ｾﾙ②)'!W51-W54</f>
        <v>715</v>
      </c>
      <c r="X56" s="220">
        <f>W56+X51+'103期4月(ﾒｲﾝ) '!X233+'103期4月(ｾﾙ②)'!X51-X54</f>
        <v>715</v>
      </c>
      <c r="Y56" s="220">
        <f>X56+Y51+'103期4月(ﾒｲﾝ) '!Y233+'103期4月(ｾﾙ②)'!Y51-Y54</f>
        <v>703</v>
      </c>
      <c r="Z56" s="220">
        <f>Y56+Z51+'103期4月(ﾒｲﾝ) '!Z233+'103期4月(ｾﾙ②)'!Z51-Z54</f>
        <v>627</v>
      </c>
      <c r="AA56" s="220">
        <f>Z56+AA51+'103期4月(ﾒｲﾝ) '!AA233+'103期4月(ｾﾙ②)'!AA51-AA54</f>
        <v>608</v>
      </c>
      <c r="AB56" s="220">
        <f>AA56+AB51+'103期4月(ﾒｲﾝ) '!AB233+'103期4月(ｾﾙ②)'!AB51-AB54</f>
        <v>522</v>
      </c>
      <c r="AC56" s="220">
        <f>AB56+AC51+'103期4月(ﾒｲﾝ) '!AC233+'103期4月(ｾﾙ②)'!AC51-AC54</f>
        <v>569</v>
      </c>
      <c r="AD56" s="220">
        <f>AC56+AD51+'103期4月(ﾒｲﾝ) '!AD233+'103期4月(ｾﾙ②)'!AD51-AD54</f>
        <v>569</v>
      </c>
      <c r="AE56" s="220">
        <f>AD56+AE51+'103期4月(ﾒｲﾝ) '!AE233+'103期4月(ｾﾙ②)'!AE51-AE54</f>
        <v>569</v>
      </c>
      <c r="AF56" s="220">
        <f>AE56+AF51+'103期4月(ﾒｲﾝ) '!AF233+'103期4月(ｾﾙ②)'!AF51-AF54</f>
        <v>679</v>
      </c>
      <c r="AG56" s="220">
        <f>AF56+AG51+'103期4月(ﾒｲﾝ) '!AG233+'103期4月(ｾﾙ②)'!AG51-AG54</f>
        <v>789</v>
      </c>
      <c r="AH56" s="220">
        <f>AG56+AH51+'103期4月(ﾒｲﾝ) '!AH233+'103期4月(ｾﾙ②)'!AH51-AH54</f>
        <v>789</v>
      </c>
      <c r="AI56" s="220">
        <f>AH56+AI51+'103期4月(ﾒｲﾝ) '!AI233+'103期4月(ｾﾙ②)'!AI51-AI54</f>
        <v>789</v>
      </c>
      <c r="AJ56" s="220">
        <f>AI56+AJ51+'103期4月(ﾒｲﾝ) '!AJ233+'103期4月(ｾﾙ②)'!AJ51-AJ54</f>
        <v>789</v>
      </c>
      <c r="AK56" s="222">
        <f>AJ56</f>
        <v>789</v>
      </c>
      <c r="AL56" s="33"/>
      <c r="AM56" s="33"/>
      <c r="AN56" s="9">
        <f>AK56-AL52</f>
        <v>789</v>
      </c>
    </row>
    <row r="57" spans="1:40" ht="19.5" hidden="1" customHeight="1">
      <c r="A57" s="9">
        <v>0</v>
      </c>
      <c r="B57" s="381"/>
      <c r="C57" s="99" t="s">
        <v>12</v>
      </c>
      <c r="D57" s="99"/>
      <c r="E57" s="89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100">
        <f>SUM(F57:AJ57)</f>
        <v>0</v>
      </c>
      <c r="AL57" s="96" t="e">
        <f>ROUNDUP(AL64/0.92,0)</f>
        <v>#REF!</v>
      </c>
      <c r="AM57" s="96" t="e">
        <f>ROUNDUP(AM64/0.92,0)</f>
        <v>#REF!</v>
      </c>
      <c r="AN57" s="251"/>
    </row>
    <row r="58" spans="1:40" ht="19.5" hidden="1" customHeight="1">
      <c r="A58" s="9">
        <v>0</v>
      </c>
      <c r="B58" s="382"/>
      <c r="C58" s="145" t="s">
        <v>125</v>
      </c>
      <c r="D58" s="154"/>
      <c r="E58" s="35"/>
      <c r="F58" s="256">
        <f t="shared" ref="F58:AJ58" si="31">E58+F57-F59</f>
        <v>0</v>
      </c>
      <c r="G58" s="256">
        <f t="shared" si="31"/>
        <v>0</v>
      </c>
      <c r="H58" s="256">
        <f t="shared" si="31"/>
        <v>0</v>
      </c>
      <c r="I58" s="256">
        <f t="shared" si="31"/>
        <v>0</v>
      </c>
      <c r="J58" s="256">
        <f t="shared" si="31"/>
        <v>0</v>
      </c>
      <c r="K58" s="256">
        <f t="shared" si="31"/>
        <v>0</v>
      </c>
      <c r="L58" s="256">
        <f t="shared" si="31"/>
        <v>0</v>
      </c>
      <c r="M58" s="256">
        <f t="shared" si="31"/>
        <v>0</v>
      </c>
      <c r="N58" s="256">
        <f t="shared" si="31"/>
        <v>0</v>
      </c>
      <c r="O58" s="256">
        <f t="shared" si="31"/>
        <v>0</v>
      </c>
      <c r="P58" s="256">
        <f t="shared" si="31"/>
        <v>0</v>
      </c>
      <c r="Q58" s="256">
        <f t="shared" si="31"/>
        <v>0</v>
      </c>
      <c r="R58" s="256">
        <f t="shared" si="31"/>
        <v>0</v>
      </c>
      <c r="S58" s="256">
        <f t="shared" si="31"/>
        <v>0</v>
      </c>
      <c r="T58" s="256">
        <f t="shared" si="31"/>
        <v>0</v>
      </c>
      <c r="U58" s="256">
        <f t="shared" si="31"/>
        <v>0</v>
      </c>
      <c r="V58" s="256">
        <f t="shared" si="31"/>
        <v>0</v>
      </c>
      <c r="W58" s="256">
        <f t="shared" si="31"/>
        <v>0</v>
      </c>
      <c r="X58" s="256">
        <f t="shared" si="31"/>
        <v>0</v>
      </c>
      <c r="Y58" s="256">
        <f t="shared" si="31"/>
        <v>0</v>
      </c>
      <c r="Z58" s="256">
        <f t="shared" si="31"/>
        <v>0</v>
      </c>
      <c r="AA58" s="256">
        <f t="shared" si="31"/>
        <v>0</v>
      </c>
      <c r="AB58" s="256">
        <f t="shared" si="31"/>
        <v>0</v>
      </c>
      <c r="AC58" s="256">
        <f t="shared" si="31"/>
        <v>0</v>
      </c>
      <c r="AD58" s="256">
        <f t="shared" si="31"/>
        <v>0</v>
      </c>
      <c r="AE58" s="256">
        <f t="shared" si="31"/>
        <v>0</v>
      </c>
      <c r="AF58" s="256">
        <f t="shared" si="31"/>
        <v>0</v>
      </c>
      <c r="AG58" s="256">
        <f t="shared" si="31"/>
        <v>0</v>
      </c>
      <c r="AH58" s="256">
        <f t="shared" si="31"/>
        <v>0</v>
      </c>
      <c r="AI58" s="256">
        <f t="shared" si="31"/>
        <v>0</v>
      </c>
      <c r="AJ58" s="256">
        <f t="shared" si="31"/>
        <v>0</v>
      </c>
      <c r="AK58" s="169">
        <f>AJ58</f>
        <v>0</v>
      </c>
      <c r="AL58" s="32"/>
      <c r="AM58" s="32"/>
    </row>
    <row r="59" spans="1:40" ht="18.75" hidden="1" customHeight="1">
      <c r="A59" s="9">
        <v>0</v>
      </c>
      <c r="B59" s="383"/>
      <c r="C59" s="135" t="s">
        <v>14</v>
      </c>
      <c r="D59" s="135"/>
      <c r="E59" s="90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117">
        <f>SUM(E59:AJ59)</f>
        <v>0</v>
      </c>
      <c r="AL59" s="123"/>
      <c r="AM59" s="123"/>
      <c r="AN59" s="211"/>
    </row>
    <row r="60" spans="1:40" ht="18.75" hidden="1" customHeight="1">
      <c r="A60" s="9">
        <v>0</v>
      </c>
      <c r="B60" s="378"/>
      <c r="C60" s="145" t="s">
        <v>15</v>
      </c>
      <c r="D60" s="155">
        <v>0.08</v>
      </c>
      <c r="E60" s="299"/>
      <c r="F60" s="320">
        <f t="shared" ref="F60:AJ60" si="32">ROUND(F59*$D60,0)</f>
        <v>0</v>
      </c>
      <c r="G60" s="320">
        <f t="shared" si="32"/>
        <v>0</v>
      </c>
      <c r="H60" s="320">
        <f t="shared" si="32"/>
        <v>0</v>
      </c>
      <c r="I60" s="320">
        <f t="shared" si="32"/>
        <v>0</v>
      </c>
      <c r="J60" s="320">
        <f t="shared" si="32"/>
        <v>0</v>
      </c>
      <c r="K60" s="320">
        <f t="shared" si="32"/>
        <v>0</v>
      </c>
      <c r="L60" s="320">
        <f t="shared" si="32"/>
        <v>0</v>
      </c>
      <c r="M60" s="320">
        <f t="shared" si="32"/>
        <v>0</v>
      </c>
      <c r="N60" s="320">
        <f t="shared" si="32"/>
        <v>0</v>
      </c>
      <c r="O60" s="320">
        <f t="shared" si="32"/>
        <v>0</v>
      </c>
      <c r="P60" s="320">
        <f t="shared" si="32"/>
        <v>0</v>
      </c>
      <c r="Q60" s="320">
        <f t="shared" si="32"/>
        <v>0</v>
      </c>
      <c r="R60" s="320">
        <f t="shared" si="32"/>
        <v>0</v>
      </c>
      <c r="S60" s="320">
        <f t="shared" si="32"/>
        <v>0</v>
      </c>
      <c r="T60" s="320">
        <f t="shared" si="32"/>
        <v>0</v>
      </c>
      <c r="U60" s="320">
        <f t="shared" si="32"/>
        <v>0</v>
      </c>
      <c r="V60" s="320">
        <f t="shared" si="32"/>
        <v>0</v>
      </c>
      <c r="W60" s="320">
        <f t="shared" si="32"/>
        <v>0</v>
      </c>
      <c r="X60" s="320">
        <f t="shared" si="32"/>
        <v>0</v>
      </c>
      <c r="Y60" s="320">
        <f t="shared" si="32"/>
        <v>0</v>
      </c>
      <c r="Z60" s="320">
        <f t="shared" si="32"/>
        <v>0</v>
      </c>
      <c r="AA60" s="320">
        <f t="shared" si="32"/>
        <v>0</v>
      </c>
      <c r="AB60" s="320">
        <f t="shared" si="32"/>
        <v>0</v>
      </c>
      <c r="AC60" s="320">
        <f t="shared" si="32"/>
        <v>0</v>
      </c>
      <c r="AD60" s="320">
        <f t="shared" si="32"/>
        <v>0</v>
      </c>
      <c r="AE60" s="320">
        <f t="shared" si="32"/>
        <v>0</v>
      </c>
      <c r="AF60" s="320">
        <f t="shared" si="32"/>
        <v>0</v>
      </c>
      <c r="AG60" s="320">
        <f t="shared" si="32"/>
        <v>0</v>
      </c>
      <c r="AH60" s="320">
        <f t="shared" si="32"/>
        <v>0</v>
      </c>
      <c r="AI60" s="320">
        <f t="shared" si="32"/>
        <v>0</v>
      </c>
      <c r="AJ60" s="320">
        <f t="shared" si="32"/>
        <v>0</v>
      </c>
      <c r="AK60" s="128">
        <f>SUM(F60:AJ60)</f>
        <v>0</v>
      </c>
      <c r="AL60" s="32"/>
      <c r="AM60" s="32"/>
    </row>
    <row r="61" spans="1:40" ht="18.75" hidden="1" customHeight="1">
      <c r="A61" s="9">
        <v>0</v>
      </c>
      <c r="B61" s="378"/>
      <c r="C61" s="145" t="s">
        <v>16</v>
      </c>
      <c r="D61" s="155"/>
      <c r="E61" s="282"/>
      <c r="F61" s="321">
        <f t="shared" ref="F61:AJ61" si="33">E61+F60-F62</f>
        <v>0</v>
      </c>
      <c r="G61" s="321">
        <f t="shared" si="33"/>
        <v>0</v>
      </c>
      <c r="H61" s="321">
        <f t="shared" si="33"/>
        <v>0</v>
      </c>
      <c r="I61" s="321">
        <f t="shared" si="33"/>
        <v>0</v>
      </c>
      <c r="J61" s="321">
        <f t="shared" si="33"/>
        <v>0</v>
      </c>
      <c r="K61" s="321">
        <f t="shared" si="33"/>
        <v>0</v>
      </c>
      <c r="L61" s="321">
        <f t="shared" si="33"/>
        <v>0</v>
      </c>
      <c r="M61" s="321">
        <f t="shared" si="33"/>
        <v>0</v>
      </c>
      <c r="N61" s="321">
        <f t="shared" si="33"/>
        <v>0</v>
      </c>
      <c r="O61" s="321">
        <f t="shared" si="33"/>
        <v>0</v>
      </c>
      <c r="P61" s="321">
        <f t="shared" si="33"/>
        <v>0</v>
      </c>
      <c r="Q61" s="321">
        <f t="shared" si="33"/>
        <v>0</v>
      </c>
      <c r="R61" s="321">
        <f t="shared" si="33"/>
        <v>0</v>
      </c>
      <c r="S61" s="321">
        <f t="shared" si="33"/>
        <v>0</v>
      </c>
      <c r="T61" s="321">
        <f t="shared" si="33"/>
        <v>0</v>
      </c>
      <c r="U61" s="321">
        <f t="shared" si="33"/>
        <v>0</v>
      </c>
      <c r="V61" s="321">
        <f t="shared" si="33"/>
        <v>0</v>
      </c>
      <c r="W61" s="321">
        <f t="shared" si="33"/>
        <v>0</v>
      </c>
      <c r="X61" s="321">
        <f t="shared" si="33"/>
        <v>0</v>
      </c>
      <c r="Y61" s="321">
        <f t="shared" si="33"/>
        <v>0</v>
      </c>
      <c r="Z61" s="321">
        <f t="shared" si="33"/>
        <v>0</v>
      </c>
      <c r="AA61" s="321">
        <f t="shared" si="33"/>
        <v>0</v>
      </c>
      <c r="AB61" s="321">
        <f t="shared" si="33"/>
        <v>0</v>
      </c>
      <c r="AC61" s="321">
        <f t="shared" si="33"/>
        <v>0</v>
      </c>
      <c r="AD61" s="321">
        <f t="shared" si="33"/>
        <v>0</v>
      </c>
      <c r="AE61" s="321">
        <f t="shared" si="33"/>
        <v>0</v>
      </c>
      <c r="AF61" s="321">
        <f t="shared" si="33"/>
        <v>0</v>
      </c>
      <c r="AG61" s="321">
        <f t="shared" si="33"/>
        <v>0</v>
      </c>
      <c r="AH61" s="321">
        <f t="shared" si="33"/>
        <v>0</v>
      </c>
      <c r="AI61" s="321">
        <f t="shared" si="33"/>
        <v>0</v>
      </c>
      <c r="AJ61" s="321">
        <f t="shared" si="33"/>
        <v>0</v>
      </c>
      <c r="AK61" s="129">
        <f>AJ61</f>
        <v>0</v>
      </c>
      <c r="AL61" s="32"/>
      <c r="AM61" s="32"/>
    </row>
    <row r="62" spans="1:40" ht="18.75" hidden="1" customHeight="1">
      <c r="A62" s="9">
        <v>0</v>
      </c>
      <c r="B62" s="378"/>
      <c r="C62" s="145" t="s">
        <v>17</v>
      </c>
      <c r="D62" s="155"/>
      <c r="E62" s="282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1"/>
      <c r="AH62" s="321"/>
      <c r="AI62" s="321"/>
      <c r="AJ62" s="321"/>
      <c r="AK62" s="129">
        <f>SUM(F62:AJ62)</f>
        <v>0</v>
      </c>
      <c r="AL62" s="32"/>
      <c r="AM62" s="32"/>
    </row>
    <row r="63" spans="1:40" ht="18.75" hidden="1" customHeight="1">
      <c r="A63" s="9">
        <v>0</v>
      </c>
      <c r="B63" s="378"/>
      <c r="C63" s="145" t="s">
        <v>18</v>
      </c>
      <c r="D63" s="155">
        <v>0.5</v>
      </c>
      <c r="E63" s="282"/>
      <c r="F63" s="321">
        <f t="shared" ref="F63:AJ63" si="34">ROUND(F62*$D63,0)</f>
        <v>0</v>
      </c>
      <c r="G63" s="321">
        <f t="shared" si="34"/>
        <v>0</v>
      </c>
      <c r="H63" s="321">
        <f t="shared" si="34"/>
        <v>0</v>
      </c>
      <c r="I63" s="321">
        <f t="shared" si="34"/>
        <v>0</v>
      </c>
      <c r="J63" s="321">
        <f t="shared" si="34"/>
        <v>0</v>
      </c>
      <c r="K63" s="321">
        <f t="shared" si="34"/>
        <v>0</v>
      </c>
      <c r="L63" s="321">
        <f t="shared" si="34"/>
        <v>0</v>
      </c>
      <c r="M63" s="321">
        <f t="shared" si="34"/>
        <v>0</v>
      </c>
      <c r="N63" s="321">
        <f t="shared" si="34"/>
        <v>0</v>
      </c>
      <c r="O63" s="321">
        <f t="shared" si="34"/>
        <v>0</v>
      </c>
      <c r="P63" s="321">
        <f t="shared" si="34"/>
        <v>0</v>
      </c>
      <c r="Q63" s="321">
        <f t="shared" si="34"/>
        <v>0</v>
      </c>
      <c r="R63" s="321">
        <f t="shared" si="34"/>
        <v>0</v>
      </c>
      <c r="S63" s="321">
        <f t="shared" si="34"/>
        <v>0</v>
      </c>
      <c r="T63" s="321">
        <f t="shared" si="34"/>
        <v>0</v>
      </c>
      <c r="U63" s="321">
        <f t="shared" si="34"/>
        <v>0</v>
      </c>
      <c r="V63" s="321">
        <f t="shared" si="34"/>
        <v>0</v>
      </c>
      <c r="W63" s="321">
        <f t="shared" si="34"/>
        <v>0</v>
      </c>
      <c r="X63" s="321">
        <f t="shared" si="34"/>
        <v>0</v>
      </c>
      <c r="Y63" s="321">
        <f t="shared" si="34"/>
        <v>0</v>
      </c>
      <c r="Z63" s="321">
        <f t="shared" si="34"/>
        <v>0</v>
      </c>
      <c r="AA63" s="321">
        <f t="shared" si="34"/>
        <v>0</v>
      </c>
      <c r="AB63" s="321">
        <f t="shared" si="34"/>
        <v>0</v>
      </c>
      <c r="AC63" s="321">
        <f t="shared" si="34"/>
        <v>0</v>
      </c>
      <c r="AD63" s="321">
        <f t="shared" si="34"/>
        <v>0</v>
      </c>
      <c r="AE63" s="321">
        <f t="shared" si="34"/>
        <v>0</v>
      </c>
      <c r="AF63" s="321">
        <f t="shared" si="34"/>
        <v>0</v>
      </c>
      <c r="AG63" s="321">
        <f t="shared" si="34"/>
        <v>0</v>
      </c>
      <c r="AH63" s="321">
        <f t="shared" si="34"/>
        <v>0</v>
      </c>
      <c r="AI63" s="321">
        <f t="shared" si="34"/>
        <v>0</v>
      </c>
      <c r="AJ63" s="321">
        <f t="shared" si="34"/>
        <v>0</v>
      </c>
      <c r="AK63" s="130">
        <f>SUM(F63:AJ63)</f>
        <v>0</v>
      </c>
      <c r="AL63" s="32"/>
      <c r="AM63" s="32"/>
    </row>
    <row r="64" spans="1:40" ht="18.75" hidden="1" customHeight="1">
      <c r="A64" s="9">
        <v>0</v>
      </c>
      <c r="B64" s="378"/>
      <c r="C64" s="135" t="s">
        <v>19</v>
      </c>
      <c r="D64" s="136">
        <f>1-D60</f>
        <v>0.92</v>
      </c>
      <c r="E64" s="286"/>
      <c r="F64" s="321">
        <f t="shared" ref="F64:AJ64" si="35">(F59-F60)+(F62-F63)</f>
        <v>0</v>
      </c>
      <c r="G64" s="321">
        <f t="shared" si="35"/>
        <v>0</v>
      </c>
      <c r="H64" s="321">
        <f t="shared" si="35"/>
        <v>0</v>
      </c>
      <c r="I64" s="321">
        <f t="shared" si="35"/>
        <v>0</v>
      </c>
      <c r="J64" s="321">
        <f t="shared" si="35"/>
        <v>0</v>
      </c>
      <c r="K64" s="321">
        <f t="shared" si="35"/>
        <v>0</v>
      </c>
      <c r="L64" s="321">
        <f t="shared" si="35"/>
        <v>0</v>
      </c>
      <c r="M64" s="321">
        <f t="shared" si="35"/>
        <v>0</v>
      </c>
      <c r="N64" s="321">
        <f t="shared" si="35"/>
        <v>0</v>
      </c>
      <c r="O64" s="321">
        <f t="shared" si="35"/>
        <v>0</v>
      </c>
      <c r="P64" s="321">
        <f t="shared" si="35"/>
        <v>0</v>
      </c>
      <c r="Q64" s="321">
        <f t="shared" si="35"/>
        <v>0</v>
      </c>
      <c r="R64" s="321">
        <f t="shared" si="35"/>
        <v>0</v>
      </c>
      <c r="S64" s="321">
        <f t="shared" si="35"/>
        <v>0</v>
      </c>
      <c r="T64" s="321">
        <f t="shared" si="35"/>
        <v>0</v>
      </c>
      <c r="U64" s="321">
        <f t="shared" si="35"/>
        <v>0</v>
      </c>
      <c r="V64" s="321">
        <f t="shared" si="35"/>
        <v>0</v>
      </c>
      <c r="W64" s="321">
        <f t="shared" si="35"/>
        <v>0</v>
      </c>
      <c r="X64" s="321">
        <f t="shared" si="35"/>
        <v>0</v>
      </c>
      <c r="Y64" s="321">
        <f t="shared" si="35"/>
        <v>0</v>
      </c>
      <c r="Z64" s="321">
        <f t="shared" si="35"/>
        <v>0</v>
      </c>
      <c r="AA64" s="321">
        <f t="shared" si="35"/>
        <v>0</v>
      </c>
      <c r="AB64" s="321">
        <f t="shared" si="35"/>
        <v>0</v>
      </c>
      <c r="AC64" s="321">
        <f t="shared" si="35"/>
        <v>0</v>
      </c>
      <c r="AD64" s="321">
        <f t="shared" si="35"/>
        <v>0</v>
      </c>
      <c r="AE64" s="321">
        <f t="shared" si="35"/>
        <v>0</v>
      </c>
      <c r="AF64" s="321">
        <f t="shared" si="35"/>
        <v>0</v>
      </c>
      <c r="AG64" s="321">
        <f t="shared" si="35"/>
        <v>0</v>
      </c>
      <c r="AH64" s="321">
        <f t="shared" si="35"/>
        <v>0</v>
      </c>
      <c r="AI64" s="321">
        <f t="shared" si="35"/>
        <v>0</v>
      </c>
      <c r="AJ64" s="321">
        <f t="shared" si="35"/>
        <v>0</v>
      </c>
      <c r="AK64" s="117">
        <f>SUM(E64:AJ64)</f>
        <v>0</v>
      </c>
      <c r="AL64" s="82" t="e">
        <f>ROUNDUP(#REF!*1.1,0)</f>
        <v>#REF!</v>
      </c>
      <c r="AM64" s="82" t="e">
        <f>ROUNDUP(#REF!*1.1,0)</f>
        <v>#REF!</v>
      </c>
      <c r="AN64" s="211"/>
    </row>
    <row r="65" spans="1:40" ht="18.75" hidden="1" customHeight="1">
      <c r="A65" s="9">
        <v>0</v>
      </c>
      <c r="B65" s="384"/>
      <c r="C65" s="109" t="s">
        <v>20</v>
      </c>
      <c r="D65" s="109"/>
      <c r="E65" s="290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  <c r="AH65" s="321"/>
      <c r="AI65" s="321"/>
      <c r="AJ65" s="321"/>
      <c r="AK65" s="104">
        <f>SUM(F65:AJ65)</f>
        <v>0</v>
      </c>
      <c r="AL65" s="112"/>
      <c r="AM65" s="112"/>
      <c r="AN65" s="207"/>
    </row>
    <row r="66" spans="1:40" ht="18.75" hidden="1" customHeight="1">
      <c r="A66" s="9">
        <v>0</v>
      </c>
      <c r="B66" s="378"/>
      <c r="C66" s="113" t="s">
        <v>66</v>
      </c>
      <c r="D66" s="113"/>
      <c r="E66" s="293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107">
        <f>SUM(F66:AJ66)</f>
        <v>0</v>
      </c>
      <c r="AL66" s="75"/>
      <c r="AM66" s="75"/>
      <c r="AN66" s="207"/>
    </row>
    <row r="67" spans="1:40" ht="18.75" hidden="1" customHeight="1">
      <c r="A67" s="9">
        <v>0</v>
      </c>
      <c r="B67" s="326"/>
      <c r="C67" s="145" t="s">
        <v>21</v>
      </c>
      <c r="D67" s="145"/>
      <c r="E67" s="277"/>
      <c r="F67" s="396">
        <f t="shared" ref="F67:AG67" si="36">SUM(M65:M66)</f>
        <v>0</v>
      </c>
      <c r="G67" s="396">
        <f t="shared" si="36"/>
        <v>0</v>
      </c>
      <c r="H67" s="396">
        <f t="shared" si="36"/>
        <v>0</v>
      </c>
      <c r="I67" s="396">
        <f t="shared" si="36"/>
        <v>0</v>
      </c>
      <c r="J67" s="396">
        <f t="shared" si="36"/>
        <v>0</v>
      </c>
      <c r="K67" s="396">
        <f t="shared" si="36"/>
        <v>0</v>
      </c>
      <c r="L67" s="396">
        <f t="shared" si="36"/>
        <v>0</v>
      </c>
      <c r="M67" s="396">
        <f t="shared" si="36"/>
        <v>0</v>
      </c>
      <c r="N67" s="396">
        <f t="shared" si="36"/>
        <v>0</v>
      </c>
      <c r="O67" s="396">
        <f t="shared" si="36"/>
        <v>0</v>
      </c>
      <c r="P67" s="396">
        <f t="shared" si="36"/>
        <v>0</v>
      </c>
      <c r="Q67" s="396">
        <f t="shared" si="36"/>
        <v>0</v>
      </c>
      <c r="R67" s="396">
        <f t="shared" si="36"/>
        <v>0</v>
      </c>
      <c r="S67" s="396">
        <f t="shared" si="36"/>
        <v>0</v>
      </c>
      <c r="T67" s="396">
        <f t="shared" si="36"/>
        <v>0</v>
      </c>
      <c r="U67" s="396">
        <f t="shared" si="36"/>
        <v>0</v>
      </c>
      <c r="V67" s="396">
        <f t="shared" si="36"/>
        <v>0</v>
      </c>
      <c r="W67" s="396">
        <f t="shared" si="36"/>
        <v>0</v>
      </c>
      <c r="X67" s="396">
        <f t="shared" si="36"/>
        <v>0</v>
      </c>
      <c r="Y67" s="396">
        <f t="shared" si="36"/>
        <v>0</v>
      </c>
      <c r="Z67" s="396">
        <f t="shared" si="36"/>
        <v>0</v>
      </c>
      <c r="AA67" s="396">
        <f t="shared" si="36"/>
        <v>0</v>
      </c>
      <c r="AB67" s="396">
        <f t="shared" si="36"/>
        <v>0</v>
      </c>
      <c r="AC67" s="396">
        <f t="shared" si="36"/>
        <v>0</v>
      </c>
      <c r="AD67" s="396">
        <f t="shared" si="36"/>
        <v>0</v>
      </c>
      <c r="AE67" s="396">
        <f t="shared" si="36"/>
        <v>0</v>
      </c>
      <c r="AF67" s="396">
        <f t="shared" si="36"/>
        <v>0</v>
      </c>
      <c r="AG67" s="396">
        <f t="shared" si="36"/>
        <v>0</v>
      </c>
      <c r="AH67" s="396"/>
      <c r="AI67" s="396"/>
      <c r="AJ67" s="396"/>
      <c r="AK67" s="131">
        <f>SUM(F67:AJ67)</f>
        <v>0</v>
      </c>
      <c r="AL67" s="32"/>
      <c r="AM67" s="32"/>
    </row>
    <row r="68" spans="1:40" ht="18.75" hidden="1" customHeight="1">
      <c r="A68" s="9">
        <v>0</v>
      </c>
      <c r="B68" s="379"/>
      <c r="C68" s="145" t="s">
        <v>22</v>
      </c>
      <c r="D68" s="145"/>
      <c r="E68" s="68"/>
      <c r="F68" s="260">
        <f t="shared" ref="F68:AJ68" si="37">E68+F64-F67</f>
        <v>0</v>
      </c>
      <c r="G68" s="260">
        <f t="shared" si="37"/>
        <v>0</v>
      </c>
      <c r="H68" s="260">
        <f t="shared" si="37"/>
        <v>0</v>
      </c>
      <c r="I68" s="260">
        <f t="shared" si="37"/>
        <v>0</v>
      </c>
      <c r="J68" s="260">
        <f t="shared" si="37"/>
        <v>0</v>
      </c>
      <c r="K68" s="260">
        <f t="shared" si="37"/>
        <v>0</v>
      </c>
      <c r="L68" s="260">
        <f t="shared" si="37"/>
        <v>0</v>
      </c>
      <c r="M68" s="260">
        <f t="shared" si="37"/>
        <v>0</v>
      </c>
      <c r="N68" s="260">
        <f t="shared" si="37"/>
        <v>0</v>
      </c>
      <c r="O68" s="260">
        <f t="shared" si="37"/>
        <v>0</v>
      </c>
      <c r="P68" s="260">
        <f t="shared" si="37"/>
        <v>0</v>
      </c>
      <c r="Q68" s="260">
        <f t="shared" si="37"/>
        <v>0</v>
      </c>
      <c r="R68" s="260">
        <f t="shared" si="37"/>
        <v>0</v>
      </c>
      <c r="S68" s="260">
        <f t="shared" si="37"/>
        <v>0</v>
      </c>
      <c r="T68" s="260">
        <f t="shared" si="37"/>
        <v>0</v>
      </c>
      <c r="U68" s="260">
        <f t="shared" si="37"/>
        <v>0</v>
      </c>
      <c r="V68" s="260">
        <f t="shared" si="37"/>
        <v>0</v>
      </c>
      <c r="W68" s="260">
        <f t="shared" si="37"/>
        <v>0</v>
      </c>
      <c r="X68" s="260">
        <f t="shared" si="37"/>
        <v>0</v>
      </c>
      <c r="Y68" s="260">
        <f t="shared" si="37"/>
        <v>0</v>
      </c>
      <c r="Z68" s="260">
        <f t="shared" si="37"/>
        <v>0</v>
      </c>
      <c r="AA68" s="260">
        <f t="shared" si="37"/>
        <v>0</v>
      </c>
      <c r="AB68" s="260">
        <f t="shared" si="37"/>
        <v>0</v>
      </c>
      <c r="AC68" s="260">
        <f t="shared" si="37"/>
        <v>0</v>
      </c>
      <c r="AD68" s="260">
        <f t="shared" si="37"/>
        <v>0</v>
      </c>
      <c r="AE68" s="260">
        <f t="shared" si="37"/>
        <v>0</v>
      </c>
      <c r="AF68" s="260">
        <f t="shared" si="37"/>
        <v>0</v>
      </c>
      <c r="AG68" s="260">
        <f t="shared" si="37"/>
        <v>0</v>
      </c>
      <c r="AH68" s="260">
        <f t="shared" si="37"/>
        <v>0</v>
      </c>
      <c r="AI68" s="260">
        <f t="shared" si="37"/>
        <v>0</v>
      </c>
      <c r="AJ68" s="260">
        <f t="shared" si="37"/>
        <v>0</v>
      </c>
      <c r="AK68" s="132"/>
      <c r="AL68" s="32"/>
      <c r="AM68" s="32"/>
    </row>
    <row r="69" spans="1:40" ht="19.5" hidden="1" customHeight="1">
      <c r="A69" s="9">
        <v>0</v>
      </c>
      <c r="B69" s="380"/>
      <c r="C69" s="34" t="s">
        <v>23</v>
      </c>
      <c r="D69" s="34"/>
      <c r="E69" s="297"/>
      <c r="F69" s="395">
        <f t="shared" ref="F69:AJ69" si="38">E69+F64-F65-F66</f>
        <v>0</v>
      </c>
      <c r="G69" s="395">
        <f t="shared" si="38"/>
        <v>0</v>
      </c>
      <c r="H69" s="395">
        <f t="shared" si="38"/>
        <v>0</v>
      </c>
      <c r="I69" s="395">
        <f t="shared" si="38"/>
        <v>0</v>
      </c>
      <c r="J69" s="395">
        <f t="shared" si="38"/>
        <v>0</v>
      </c>
      <c r="K69" s="395">
        <f t="shared" si="38"/>
        <v>0</v>
      </c>
      <c r="L69" s="395">
        <f t="shared" si="38"/>
        <v>0</v>
      </c>
      <c r="M69" s="395">
        <f t="shared" si="38"/>
        <v>0</v>
      </c>
      <c r="N69" s="395">
        <f t="shared" si="38"/>
        <v>0</v>
      </c>
      <c r="O69" s="395">
        <f t="shared" si="38"/>
        <v>0</v>
      </c>
      <c r="P69" s="395">
        <f t="shared" si="38"/>
        <v>0</v>
      </c>
      <c r="Q69" s="395">
        <f t="shared" si="38"/>
        <v>0</v>
      </c>
      <c r="R69" s="395">
        <f t="shared" si="38"/>
        <v>0</v>
      </c>
      <c r="S69" s="395">
        <f t="shared" si="38"/>
        <v>0</v>
      </c>
      <c r="T69" s="395">
        <f t="shared" si="38"/>
        <v>0</v>
      </c>
      <c r="U69" s="395">
        <f t="shared" si="38"/>
        <v>0</v>
      </c>
      <c r="V69" s="395">
        <f t="shared" si="38"/>
        <v>0</v>
      </c>
      <c r="W69" s="395">
        <f t="shared" si="38"/>
        <v>0</v>
      </c>
      <c r="X69" s="395">
        <f t="shared" si="38"/>
        <v>0</v>
      </c>
      <c r="Y69" s="395">
        <f t="shared" si="38"/>
        <v>0</v>
      </c>
      <c r="Z69" s="395">
        <f t="shared" si="38"/>
        <v>0</v>
      </c>
      <c r="AA69" s="395">
        <f t="shared" si="38"/>
        <v>0</v>
      </c>
      <c r="AB69" s="395">
        <f t="shared" si="38"/>
        <v>0</v>
      </c>
      <c r="AC69" s="395">
        <f t="shared" si="38"/>
        <v>0</v>
      </c>
      <c r="AD69" s="395">
        <f t="shared" si="38"/>
        <v>0</v>
      </c>
      <c r="AE69" s="395">
        <f t="shared" si="38"/>
        <v>0</v>
      </c>
      <c r="AF69" s="395">
        <f t="shared" si="38"/>
        <v>0</v>
      </c>
      <c r="AG69" s="395">
        <f t="shared" si="38"/>
        <v>0</v>
      </c>
      <c r="AH69" s="395">
        <f t="shared" si="38"/>
        <v>0</v>
      </c>
      <c r="AI69" s="395">
        <f t="shared" si="38"/>
        <v>0</v>
      </c>
      <c r="AJ69" s="395">
        <f t="shared" si="38"/>
        <v>0</v>
      </c>
      <c r="AK69" s="222">
        <f>AJ69</f>
        <v>0</v>
      </c>
      <c r="AL69" s="32"/>
      <c r="AM69" s="32"/>
      <c r="AN69" s="9">
        <f>AK69-AL65</f>
        <v>0</v>
      </c>
    </row>
    <row r="70" spans="1:40" ht="19.5" hidden="1" customHeight="1">
      <c r="A70" s="9">
        <v>1</v>
      </c>
      <c r="B70" s="385"/>
      <c r="C70" s="101" t="s">
        <v>12</v>
      </c>
      <c r="D70" s="101"/>
      <c r="E70" s="88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98">
        <f>SUM(F70:AJ70)</f>
        <v>0</v>
      </c>
      <c r="AL70" s="96" t="e">
        <f>ROUNDUP(AL77/0.92,0)</f>
        <v>#REF!</v>
      </c>
      <c r="AM70" s="96" t="e">
        <f>ROUNDUP(AM77/0.92,0)</f>
        <v>#REF!</v>
      </c>
      <c r="AN70" s="251"/>
    </row>
    <row r="71" spans="1:40" ht="19.5" hidden="1" customHeight="1">
      <c r="A71" s="9">
        <v>1</v>
      </c>
      <c r="B71" s="326"/>
      <c r="C71" s="145" t="s">
        <v>125</v>
      </c>
      <c r="D71" s="154"/>
      <c r="E71" s="35"/>
      <c r="F71" s="256">
        <f t="shared" ref="F71:AJ71" si="39">E71+F70-F72</f>
        <v>0</v>
      </c>
      <c r="G71" s="256">
        <f t="shared" si="39"/>
        <v>0</v>
      </c>
      <c r="H71" s="256">
        <f t="shared" si="39"/>
        <v>0</v>
      </c>
      <c r="I71" s="256">
        <f t="shared" si="39"/>
        <v>0</v>
      </c>
      <c r="J71" s="256">
        <f t="shared" si="39"/>
        <v>0</v>
      </c>
      <c r="K71" s="256">
        <f t="shared" si="39"/>
        <v>0</v>
      </c>
      <c r="L71" s="256">
        <f t="shared" si="39"/>
        <v>0</v>
      </c>
      <c r="M71" s="256">
        <f t="shared" si="39"/>
        <v>0</v>
      </c>
      <c r="N71" s="256">
        <f t="shared" si="39"/>
        <v>0</v>
      </c>
      <c r="O71" s="256">
        <f t="shared" si="39"/>
        <v>0</v>
      </c>
      <c r="P71" s="256">
        <f t="shared" si="39"/>
        <v>0</v>
      </c>
      <c r="Q71" s="256">
        <f t="shared" si="39"/>
        <v>0</v>
      </c>
      <c r="R71" s="256">
        <f t="shared" si="39"/>
        <v>0</v>
      </c>
      <c r="S71" s="256">
        <f t="shared" si="39"/>
        <v>0</v>
      </c>
      <c r="T71" s="256">
        <f t="shared" si="39"/>
        <v>0</v>
      </c>
      <c r="U71" s="256">
        <f t="shared" si="39"/>
        <v>0</v>
      </c>
      <c r="V71" s="256">
        <f t="shared" si="39"/>
        <v>0</v>
      </c>
      <c r="W71" s="256">
        <f t="shared" si="39"/>
        <v>0</v>
      </c>
      <c r="X71" s="256">
        <f t="shared" si="39"/>
        <v>0</v>
      </c>
      <c r="Y71" s="256">
        <f t="shared" si="39"/>
        <v>0</v>
      </c>
      <c r="Z71" s="256">
        <f t="shared" si="39"/>
        <v>0</v>
      </c>
      <c r="AA71" s="256">
        <f t="shared" si="39"/>
        <v>0</v>
      </c>
      <c r="AB71" s="256">
        <f t="shared" si="39"/>
        <v>0</v>
      </c>
      <c r="AC71" s="256">
        <f t="shared" si="39"/>
        <v>0</v>
      </c>
      <c r="AD71" s="256">
        <f t="shared" si="39"/>
        <v>0</v>
      </c>
      <c r="AE71" s="256">
        <f t="shared" si="39"/>
        <v>0</v>
      </c>
      <c r="AF71" s="256">
        <f t="shared" si="39"/>
        <v>0</v>
      </c>
      <c r="AG71" s="256">
        <f t="shared" si="39"/>
        <v>0</v>
      </c>
      <c r="AH71" s="256">
        <f t="shared" si="39"/>
        <v>0</v>
      </c>
      <c r="AI71" s="256">
        <f t="shared" si="39"/>
        <v>0</v>
      </c>
      <c r="AJ71" s="256">
        <f t="shared" si="39"/>
        <v>0</v>
      </c>
      <c r="AK71" s="169">
        <f>AJ71</f>
        <v>0</v>
      </c>
      <c r="AL71" s="32"/>
      <c r="AM71" s="32"/>
    </row>
    <row r="72" spans="1:40" ht="18.75" hidden="1" customHeight="1">
      <c r="A72" s="9">
        <v>1</v>
      </c>
      <c r="B72" s="378"/>
      <c r="C72" s="135" t="s">
        <v>14</v>
      </c>
      <c r="D72" s="135"/>
      <c r="E72" s="90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117">
        <f>SUM(E72:AJ72)</f>
        <v>0</v>
      </c>
      <c r="AL72" s="123"/>
      <c r="AM72" s="123"/>
      <c r="AN72" s="211"/>
    </row>
    <row r="73" spans="1:40" ht="18.75" hidden="1" customHeight="1">
      <c r="A73" s="9">
        <v>0</v>
      </c>
      <c r="B73" s="378"/>
      <c r="C73" s="146" t="s">
        <v>15</v>
      </c>
      <c r="D73" s="147">
        <v>0.08</v>
      </c>
      <c r="E73" s="80"/>
      <c r="F73" s="257">
        <f t="shared" ref="F73:AJ73" si="40">ROUND(F72*$D73,0)</f>
        <v>0</v>
      </c>
      <c r="G73" s="257">
        <f t="shared" si="40"/>
        <v>0</v>
      </c>
      <c r="H73" s="257">
        <f t="shared" si="40"/>
        <v>0</v>
      </c>
      <c r="I73" s="257">
        <f t="shared" si="40"/>
        <v>0</v>
      </c>
      <c r="J73" s="257">
        <f t="shared" si="40"/>
        <v>0</v>
      </c>
      <c r="K73" s="257">
        <f t="shared" si="40"/>
        <v>0</v>
      </c>
      <c r="L73" s="257">
        <f t="shared" si="40"/>
        <v>0</v>
      </c>
      <c r="M73" s="257">
        <f t="shared" si="40"/>
        <v>0</v>
      </c>
      <c r="N73" s="257">
        <f t="shared" si="40"/>
        <v>0</v>
      </c>
      <c r="O73" s="257">
        <f t="shared" si="40"/>
        <v>0</v>
      </c>
      <c r="P73" s="257">
        <f t="shared" si="40"/>
        <v>0</v>
      </c>
      <c r="Q73" s="257">
        <f t="shared" si="40"/>
        <v>0</v>
      </c>
      <c r="R73" s="257">
        <f t="shared" si="40"/>
        <v>0</v>
      </c>
      <c r="S73" s="257">
        <f t="shared" si="40"/>
        <v>0</v>
      </c>
      <c r="T73" s="257">
        <f t="shared" si="40"/>
        <v>0</v>
      </c>
      <c r="U73" s="257">
        <f t="shared" si="40"/>
        <v>0</v>
      </c>
      <c r="V73" s="257">
        <f t="shared" si="40"/>
        <v>0</v>
      </c>
      <c r="W73" s="257">
        <f t="shared" si="40"/>
        <v>0</v>
      </c>
      <c r="X73" s="257">
        <f t="shared" si="40"/>
        <v>0</v>
      </c>
      <c r="Y73" s="257">
        <f t="shared" si="40"/>
        <v>0</v>
      </c>
      <c r="Z73" s="257">
        <f t="shared" si="40"/>
        <v>0</v>
      </c>
      <c r="AA73" s="257">
        <f t="shared" si="40"/>
        <v>0</v>
      </c>
      <c r="AB73" s="257">
        <f t="shared" si="40"/>
        <v>0</v>
      </c>
      <c r="AC73" s="257">
        <f t="shared" si="40"/>
        <v>0</v>
      </c>
      <c r="AD73" s="257">
        <f t="shared" si="40"/>
        <v>0</v>
      </c>
      <c r="AE73" s="257">
        <f t="shared" si="40"/>
        <v>0</v>
      </c>
      <c r="AF73" s="257">
        <f t="shared" si="40"/>
        <v>0</v>
      </c>
      <c r="AG73" s="257">
        <f t="shared" si="40"/>
        <v>0</v>
      </c>
      <c r="AH73" s="257">
        <f t="shared" si="40"/>
        <v>0</v>
      </c>
      <c r="AI73" s="257">
        <f t="shared" si="40"/>
        <v>0</v>
      </c>
      <c r="AJ73" s="257">
        <f t="shared" si="40"/>
        <v>0</v>
      </c>
      <c r="AK73" s="128">
        <f>SUM(F73:AJ73)</f>
        <v>0</v>
      </c>
      <c r="AL73" s="32"/>
      <c r="AM73" s="32"/>
    </row>
    <row r="74" spans="1:40" ht="18.75" hidden="1" customHeight="1">
      <c r="A74" s="9">
        <v>0</v>
      </c>
      <c r="B74" s="378"/>
      <c r="C74" s="148" t="s">
        <v>16</v>
      </c>
      <c r="D74" s="149"/>
      <c r="E74" s="66"/>
      <c r="F74" s="255">
        <f t="shared" ref="F74:AJ74" si="41">E74+F73-F75</f>
        <v>0</v>
      </c>
      <c r="G74" s="255">
        <f t="shared" si="41"/>
        <v>0</v>
      </c>
      <c r="H74" s="255">
        <f t="shared" si="41"/>
        <v>0</v>
      </c>
      <c r="I74" s="255">
        <f t="shared" si="41"/>
        <v>0</v>
      </c>
      <c r="J74" s="255">
        <f t="shared" si="41"/>
        <v>0</v>
      </c>
      <c r="K74" s="255">
        <f t="shared" si="41"/>
        <v>0</v>
      </c>
      <c r="L74" s="255">
        <f t="shared" si="41"/>
        <v>0</v>
      </c>
      <c r="M74" s="255">
        <f t="shared" si="41"/>
        <v>0</v>
      </c>
      <c r="N74" s="255">
        <f t="shared" si="41"/>
        <v>0</v>
      </c>
      <c r="O74" s="255">
        <f t="shared" si="41"/>
        <v>0</v>
      </c>
      <c r="P74" s="255">
        <f t="shared" si="41"/>
        <v>0</v>
      </c>
      <c r="Q74" s="255">
        <f t="shared" si="41"/>
        <v>0</v>
      </c>
      <c r="R74" s="255">
        <f t="shared" si="41"/>
        <v>0</v>
      </c>
      <c r="S74" s="255">
        <f t="shared" si="41"/>
        <v>0</v>
      </c>
      <c r="T74" s="255">
        <f t="shared" si="41"/>
        <v>0</v>
      </c>
      <c r="U74" s="255">
        <f t="shared" si="41"/>
        <v>0</v>
      </c>
      <c r="V74" s="255">
        <f t="shared" si="41"/>
        <v>0</v>
      </c>
      <c r="W74" s="255">
        <f t="shared" si="41"/>
        <v>0</v>
      </c>
      <c r="X74" s="255">
        <f t="shared" si="41"/>
        <v>0</v>
      </c>
      <c r="Y74" s="255">
        <f t="shared" si="41"/>
        <v>0</v>
      </c>
      <c r="Z74" s="255">
        <f t="shared" si="41"/>
        <v>0</v>
      </c>
      <c r="AA74" s="255">
        <f t="shared" si="41"/>
        <v>0</v>
      </c>
      <c r="AB74" s="255">
        <f t="shared" si="41"/>
        <v>0</v>
      </c>
      <c r="AC74" s="255">
        <f t="shared" si="41"/>
        <v>0</v>
      </c>
      <c r="AD74" s="255">
        <f t="shared" si="41"/>
        <v>0</v>
      </c>
      <c r="AE74" s="255">
        <f t="shared" si="41"/>
        <v>0</v>
      </c>
      <c r="AF74" s="255">
        <f t="shared" si="41"/>
        <v>0</v>
      </c>
      <c r="AG74" s="255">
        <f t="shared" si="41"/>
        <v>0</v>
      </c>
      <c r="AH74" s="255">
        <f t="shared" si="41"/>
        <v>0</v>
      </c>
      <c r="AI74" s="255">
        <f t="shared" si="41"/>
        <v>0</v>
      </c>
      <c r="AJ74" s="255">
        <f t="shared" si="41"/>
        <v>0</v>
      </c>
      <c r="AK74" s="129">
        <f>AJ74</f>
        <v>0</v>
      </c>
      <c r="AL74" s="32"/>
      <c r="AM74" s="32"/>
    </row>
    <row r="75" spans="1:40" ht="18.75" hidden="1" customHeight="1">
      <c r="A75" s="9">
        <v>0</v>
      </c>
      <c r="B75" s="378"/>
      <c r="C75" s="148" t="s">
        <v>17</v>
      </c>
      <c r="D75" s="149"/>
      <c r="E75" s="80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  <c r="AD75" s="255"/>
      <c r="AE75" s="255"/>
      <c r="AF75" s="255"/>
      <c r="AG75" s="255"/>
      <c r="AH75" s="255"/>
      <c r="AI75" s="255"/>
      <c r="AJ75" s="255"/>
      <c r="AK75" s="129">
        <f>SUM(F75:AJ75)</f>
        <v>0</v>
      </c>
      <c r="AL75" s="32"/>
      <c r="AM75" s="32"/>
    </row>
    <row r="76" spans="1:40" ht="18.75" hidden="1" customHeight="1">
      <c r="A76" s="9">
        <v>0</v>
      </c>
      <c r="B76" s="378"/>
      <c r="C76" s="150" t="s">
        <v>18</v>
      </c>
      <c r="D76" s="151">
        <v>0.5</v>
      </c>
      <c r="E76" s="81"/>
      <c r="F76" s="258">
        <f t="shared" ref="F76:AJ76" si="42">ROUND(F75*$D76,0)</f>
        <v>0</v>
      </c>
      <c r="G76" s="258">
        <f t="shared" si="42"/>
        <v>0</v>
      </c>
      <c r="H76" s="258">
        <f t="shared" si="42"/>
        <v>0</v>
      </c>
      <c r="I76" s="258">
        <f t="shared" si="42"/>
        <v>0</v>
      </c>
      <c r="J76" s="258">
        <f t="shared" si="42"/>
        <v>0</v>
      </c>
      <c r="K76" s="258">
        <f t="shared" si="42"/>
        <v>0</v>
      </c>
      <c r="L76" s="258">
        <f t="shared" si="42"/>
        <v>0</v>
      </c>
      <c r="M76" s="258">
        <f t="shared" si="42"/>
        <v>0</v>
      </c>
      <c r="N76" s="258">
        <f t="shared" si="42"/>
        <v>0</v>
      </c>
      <c r="O76" s="258">
        <f t="shared" si="42"/>
        <v>0</v>
      </c>
      <c r="P76" s="258">
        <f t="shared" si="42"/>
        <v>0</v>
      </c>
      <c r="Q76" s="258">
        <f t="shared" si="42"/>
        <v>0</v>
      </c>
      <c r="R76" s="258">
        <f t="shared" si="42"/>
        <v>0</v>
      </c>
      <c r="S76" s="258">
        <f t="shared" si="42"/>
        <v>0</v>
      </c>
      <c r="T76" s="258">
        <f t="shared" si="42"/>
        <v>0</v>
      </c>
      <c r="U76" s="258">
        <f t="shared" si="42"/>
        <v>0</v>
      </c>
      <c r="V76" s="258">
        <f t="shared" si="42"/>
        <v>0</v>
      </c>
      <c r="W76" s="258">
        <f t="shared" si="42"/>
        <v>0</v>
      </c>
      <c r="X76" s="258">
        <f t="shared" si="42"/>
        <v>0</v>
      </c>
      <c r="Y76" s="258">
        <f t="shared" si="42"/>
        <v>0</v>
      </c>
      <c r="Z76" s="258">
        <f t="shared" si="42"/>
        <v>0</v>
      </c>
      <c r="AA76" s="258">
        <f t="shared" si="42"/>
        <v>0</v>
      </c>
      <c r="AB76" s="258">
        <f t="shared" si="42"/>
        <v>0</v>
      </c>
      <c r="AC76" s="258">
        <f t="shared" si="42"/>
        <v>0</v>
      </c>
      <c r="AD76" s="258">
        <f t="shared" si="42"/>
        <v>0</v>
      </c>
      <c r="AE76" s="258">
        <f t="shared" si="42"/>
        <v>0</v>
      </c>
      <c r="AF76" s="258">
        <f t="shared" si="42"/>
        <v>0</v>
      </c>
      <c r="AG76" s="258">
        <f t="shared" si="42"/>
        <v>0</v>
      </c>
      <c r="AH76" s="258">
        <f t="shared" si="42"/>
        <v>0</v>
      </c>
      <c r="AI76" s="258">
        <f t="shared" si="42"/>
        <v>0</v>
      </c>
      <c r="AJ76" s="258">
        <f t="shared" si="42"/>
        <v>0</v>
      </c>
      <c r="AK76" s="130">
        <f>SUM(F76:AJ76)</f>
        <v>0</v>
      </c>
      <c r="AL76" s="32"/>
      <c r="AM76" s="32"/>
    </row>
    <row r="77" spans="1:40" ht="18.75" hidden="1" customHeight="1">
      <c r="A77" s="9">
        <v>1</v>
      </c>
      <c r="B77" s="378"/>
      <c r="C77" s="135" t="s">
        <v>19</v>
      </c>
      <c r="D77" s="136">
        <f>1-D73</f>
        <v>0.92</v>
      </c>
      <c r="E77" s="90"/>
      <c r="F77" s="255">
        <f t="shared" ref="F77:AJ77" si="43">(F72-F73)+(F75-F76)</f>
        <v>0</v>
      </c>
      <c r="G77" s="255">
        <f t="shared" si="43"/>
        <v>0</v>
      </c>
      <c r="H77" s="255">
        <f t="shared" si="43"/>
        <v>0</v>
      </c>
      <c r="I77" s="255">
        <f t="shared" si="43"/>
        <v>0</v>
      </c>
      <c r="J77" s="255">
        <f t="shared" si="43"/>
        <v>0</v>
      </c>
      <c r="K77" s="255">
        <f t="shared" si="43"/>
        <v>0</v>
      </c>
      <c r="L77" s="255">
        <f t="shared" si="43"/>
        <v>0</v>
      </c>
      <c r="M77" s="255">
        <f t="shared" si="43"/>
        <v>0</v>
      </c>
      <c r="N77" s="255">
        <f t="shared" si="43"/>
        <v>0</v>
      </c>
      <c r="O77" s="255">
        <f t="shared" si="43"/>
        <v>0</v>
      </c>
      <c r="P77" s="255">
        <f t="shared" si="43"/>
        <v>0</v>
      </c>
      <c r="Q77" s="255">
        <f t="shared" si="43"/>
        <v>0</v>
      </c>
      <c r="R77" s="255">
        <f t="shared" si="43"/>
        <v>0</v>
      </c>
      <c r="S77" s="255">
        <f t="shared" si="43"/>
        <v>0</v>
      </c>
      <c r="T77" s="255">
        <f t="shared" si="43"/>
        <v>0</v>
      </c>
      <c r="U77" s="255">
        <f t="shared" si="43"/>
        <v>0</v>
      </c>
      <c r="V77" s="255">
        <f t="shared" si="43"/>
        <v>0</v>
      </c>
      <c r="W77" s="255">
        <f t="shared" si="43"/>
        <v>0</v>
      </c>
      <c r="X77" s="255">
        <f t="shared" si="43"/>
        <v>0</v>
      </c>
      <c r="Y77" s="255">
        <f t="shared" si="43"/>
        <v>0</v>
      </c>
      <c r="Z77" s="255">
        <f t="shared" si="43"/>
        <v>0</v>
      </c>
      <c r="AA77" s="255">
        <f t="shared" si="43"/>
        <v>0</v>
      </c>
      <c r="AB77" s="255">
        <f t="shared" si="43"/>
        <v>0</v>
      </c>
      <c r="AC77" s="255">
        <f t="shared" si="43"/>
        <v>0</v>
      </c>
      <c r="AD77" s="255">
        <f t="shared" si="43"/>
        <v>0</v>
      </c>
      <c r="AE77" s="255">
        <f t="shared" si="43"/>
        <v>0</v>
      </c>
      <c r="AF77" s="255">
        <f t="shared" si="43"/>
        <v>0</v>
      </c>
      <c r="AG77" s="255">
        <f t="shared" si="43"/>
        <v>0</v>
      </c>
      <c r="AH77" s="255">
        <f t="shared" si="43"/>
        <v>0</v>
      </c>
      <c r="AI77" s="255">
        <f t="shared" si="43"/>
        <v>0</v>
      </c>
      <c r="AJ77" s="255">
        <f t="shared" si="43"/>
        <v>0</v>
      </c>
      <c r="AK77" s="117">
        <f>SUM(E77:AJ77)</f>
        <v>0</v>
      </c>
      <c r="AL77" s="82" t="e">
        <f>ROUNDUP(#REF!*1.2,0)</f>
        <v>#REF!</v>
      </c>
      <c r="AM77" s="82" t="e">
        <f>ROUNDUP(#REF!*1.2,0)</f>
        <v>#REF!</v>
      </c>
      <c r="AN77" s="211"/>
    </row>
    <row r="78" spans="1:40" ht="18.75" hidden="1" customHeight="1">
      <c r="A78" s="9">
        <v>1</v>
      </c>
      <c r="B78" s="384"/>
      <c r="C78" s="109" t="s">
        <v>20</v>
      </c>
      <c r="D78" s="109"/>
      <c r="E78" s="7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104">
        <f>SUM(F78:AJ78)</f>
        <v>0</v>
      </c>
      <c r="AL78" s="112"/>
      <c r="AM78" s="112"/>
      <c r="AN78" s="207"/>
    </row>
    <row r="79" spans="1:40" ht="18.75" hidden="1" customHeight="1">
      <c r="A79" s="9">
        <v>1</v>
      </c>
      <c r="B79" s="378"/>
      <c r="C79" s="111" t="s">
        <v>66</v>
      </c>
      <c r="D79" s="111"/>
      <c r="E79" s="74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319"/>
      <c r="AF79" s="319"/>
      <c r="AG79" s="319"/>
      <c r="AH79" s="319"/>
      <c r="AI79" s="319"/>
      <c r="AJ79" s="319"/>
      <c r="AK79" s="107">
        <f>SUM(F79:AJ79)</f>
        <v>0</v>
      </c>
      <c r="AL79" s="75"/>
      <c r="AM79" s="75"/>
      <c r="AN79" s="207"/>
    </row>
    <row r="80" spans="1:40" ht="18.75" hidden="1" customHeight="1">
      <c r="A80" s="9">
        <v>1</v>
      </c>
      <c r="B80" s="326"/>
      <c r="C80" s="152" t="s">
        <v>21</v>
      </c>
      <c r="D80" s="152"/>
      <c r="E80" s="67"/>
      <c r="F80" s="259">
        <f t="shared" ref="F80:AH80" si="44">SUBTOTAL(9,L78:L79)</f>
        <v>0</v>
      </c>
      <c r="G80" s="259">
        <f t="shared" si="44"/>
        <v>0</v>
      </c>
      <c r="H80" s="259">
        <f t="shared" si="44"/>
        <v>0</v>
      </c>
      <c r="I80" s="259">
        <f t="shared" si="44"/>
        <v>0</v>
      </c>
      <c r="J80" s="259">
        <f t="shared" si="44"/>
        <v>0</v>
      </c>
      <c r="K80" s="259">
        <f t="shared" si="44"/>
        <v>0</v>
      </c>
      <c r="L80" s="259">
        <f t="shared" si="44"/>
        <v>0</v>
      </c>
      <c r="M80" s="259">
        <f t="shared" si="44"/>
        <v>0</v>
      </c>
      <c r="N80" s="259">
        <f t="shared" si="44"/>
        <v>0</v>
      </c>
      <c r="O80" s="259">
        <f t="shared" si="44"/>
        <v>0</v>
      </c>
      <c r="P80" s="259">
        <f t="shared" si="44"/>
        <v>0</v>
      </c>
      <c r="Q80" s="259">
        <f t="shared" si="44"/>
        <v>0</v>
      </c>
      <c r="R80" s="259">
        <f t="shared" si="44"/>
        <v>0</v>
      </c>
      <c r="S80" s="259">
        <f t="shared" si="44"/>
        <v>0</v>
      </c>
      <c r="T80" s="259">
        <f t="shared" si="44"/>
        <v>0</v>
      </c>
      <c r="U80" s="259">
        <f t="shared" si="44"/>
        <v>0</v>
      </c>
      <c r="V80" s="259">
        <f t="shared" si="44"/>
        <v>0</v>
      </c>
      <c r="W80" s="259">
        <f t="shared" si="44"/>
        <v>0</v>
      </c>
      <c r="X80" s="259">
        <f t="shared" si="44"/>
        <v>0</v>
      </c>
      <c r="Y80" s="259">
        <f t="shared" si="44"/>
        <v>0</v>
      </c>
      <c r="Z80" s="259">
        <f t="shared" si="44"/>
        <v>0</v>
      </c>
      <c r="AA80" s="259">
        <f t="shared" si="44"/>
        <v>0</v>
      </c>
      <c r="AB80" s="259">
        <f t="shared" si="44"/>
        <v>0</v>
      </c>
      <c r="AC80" s="259">
        <f t="shared" si="44"/>
        <v>0</v>
      </c>
      <c r="AD80" s="259">
        <f t="shared" si="44"/>
        <v>0</v>
      </c>
      <c r="AE80" s="259">
        <f t="shared" si="44"/>
        <v>0</v>
      </c>
      <c r="AF80" s="259">
        <f t="shared" si="44"/>
        <v>0</v>
      </c>
      <c r="AG80" s="259">
        <f t="shared" si="44"/>
        <v>0</v>
      </c>
      <c r="AH80" s="259">
        <f t="shared" si="44"/>
        <v>0</v>
      </c>
      <c r="AI80" s="259"/>
      <c r="AJ80" s="259"/>
      <c r="AK80" s="131">
        <f>SUM(F80:AJ80)</f>
        <v>0</v>
      </c>
      <c r="AL80" s="32"/>
      <c r="AM80" s="32"/>
    </row>
    <row r="81" spans="1:40" ht="18.75" hidden="1" customHeight="1">
      <c r="A81" s="9">
        <v>1</v>
      </c>
      <c r="B81" s="379"/>
      <c r="C81" s="153" t="s">
        <v>22</v>
      </c>
      <c r="D81" s="153"/>
      <c r="E81" s="68"/>
      <c r="F81" s="260">
        <f t="shared" ref="F81:AJ81" si="45">E81+F77-F80</f>
        <v>0</v>
      </c>
      <c r="G81" s="260">
        <f t="shared" si="45"/>
        <v>0</v>
      </c>
      <c r="H81" s="260">
        <f t="shared" si="45"/>
        <v>0</v>
      </c>
      <c r="I81" s="260">
        <f t="shared" si="45"/>
        <v>0</v>
      </c>
      <c r="J81" s="260">
        <f t="shared" si="45"/>
        <v>0</v>
      </c>
      <c r="K81" s="260">
        <f t="shared" si="45"/>
        <v>0</v>
      </c>
      <c r="L81" s="260">
        <f t="shared" si="45"/>
        <v>0</v>
      </c>
      <c r="M81" s="260">
        <f t="shared" si="45"/>
        <v>0</v>
      </c>
      <c r="N81" s="260">
        <f t="shared" si="45"/>
        <v>0</v>
      </c>
      <c r="O81" s="260">
        <f t="shared" si="45"/>
        <v>0</v>
      </c>
      <c r="P81" s="260">
        <f t="shared" si="45"/>
        <v>0</v>
      </c>
      <c r="Q81" s="260">
        <f t="shared" si="45"/>
        <v>0</v>
      </c>
      <c r="R81" s="260">
        <f t="shared" si="45"/>
        <v>0</v>
      </c>
      <c r="S81" s="260">
        <f t="shared" si="45"/>
        <v>0</v>
      </c>
      <c r="T81" s="260">
        <f t="shared" si="45"/>
        <v>0</v>
      </c>
      <c r="U81" s="260">
        <f t="shared" si="45"/>
        <v>0</v>
      </c>
      <c r="V81" s="260">
        <f t="shared" si="45"/>
        <v>0</v>
      </c>
      <c r="W81" s="260">
        <f t="shared" si="45"/>
        <v>0</v>
      </c>
      <c r="X81" s="260">
        <f t="shared" si="45"/>
        <v>0</v>
      </c>
      <c r="Y81" s="260">
        <f t="shared" si="45"/>
        <v>0</v>
      </c>
      <c r="Z81" s="260">
        <f t="shared" si="45"/>
        <v>0</v>
      </c>
      <c r="AA81" s="260">
        <f t="shared" si="45"/>
        <v>0</v>
      </c>
      <c r="AB81" s="260">
        <f t="shared" si="45"/>
        <v>0</v>
      </c>
      <c r="AC81" s="260">
        <f t="shared" si="45"/>
        <v>0</v>
      </c>
      <c r="AD81" s="260">
        <f t="shared" si="45"/>
        <v>0</v>
      </c>
      <c r="AE81" s="260">
        <f t="shared" si="45"/>
        <v>0</v>
      </c>
      <c r="AF81" s="260">
        <f t="shared" si="45"/>
        <v>0</v>
      </c>
      <c r="AG81" s="260">
        <f t="shared" si="45"/>
        <v>0</v>
      </c>
      <c r="AH81" s="260">
        <f t="shared" si="45"/>
        <v>0</v>
      </c>
      <c r="AI81" s="260">
        <f t="shared" si="45"/>
        <v>0</v>
      </c>
      <c r="AJ81" s="260">
        <f t="shared" si="45"/>
        <v>0</v>
      </c>
      <c r="AK81" s="132"/>
      <c r="AL81" s="32"/>
      <c r="AM81" s="32"/>
    </row>
    <row r="82" spans="1:40" ht="19.5" hidden="1" customHeight="1">
      <c r="A82" s="9">
        <v>1</v>
      </c>
      <c r="B82" s="380"/>
      <c r="C82" s="138" t="s">
        <v>23</v>
      </c>
      <c r="D82" s="138"/>
      <c r="E82" s="215"/>
      <c r="F82" s="262">
        <f t="shared" ref="F82:AJ82" si="46">E82+F77-F78-F79</f>
        <v>0</v>
      </c>
      <c r="G82" s="262">
        <f t="shared" si="46"/>
        <v>0</v>
      </c>
      <c r="H82" s="262">
        <f t="shared" si="46"/>
        <v>0</v>
      </c>
      <c r="I82" s="262">
        <f t="shared" si="46"/>
        <v>0</v>
      </c>
      <c r="J82" s="262">
        <f t="shared" si="46"/>
        <v>0</v>
      </c>
      <c r="K82" s="262">
        <f t="shared" si="46"/>
        <v>0</v>
      </c>
      <c r="L82" s="262">
        <f t="shared" si="46"/>
        <v>0</v>
      </c>
      <c r="M82" s="262">
        <f t="shared" si="46"/>
        <v>0</v>
      </c>
      <c r="N82" s="262">
        <f t="shared" si="46"/>
        <v>0</v>
      </c>
      <c r="O82" s="262">
        <f t="shared" si="46"/>
        <v>0</v>
      </c>
      <c r="P82" s="262">
        <f t="shared" si="46"/>
        <v>0</v>
      </c>
      <c r="Q82" s="262">
        <f t="shared" si="46"/>
        <v>0</v>
      </c>
      <c r="R82" s="262">
        <f t="shared" si="46"/>
        <v>0</v>
      </c>
      <c r="S82" s="262">
        <f t="shared" si="46"/>
        <v>0</v>
      </c>
      <c r="T82" s="262">
        <f t="shared" si="46"/>
        <v>0</v>
      </c>
      <c r="U82" s="262">
        <f t="shared" si="46"/>
        <v>0</v>
      </c>
      <c r="V82" s="262">
        <f t="shared" si="46"/>
        <v>0</v>
      </c>
      <c r="W82" s="262">
        <f t="shared" si="46"/>
        <v>0</v>
      </c>
      <c r="X82" s="262">
        <f t="shared" si="46"/>
        <v>0</v>
      </c>
      <c r="Y82" s="262">
        <f t="shared" si="46"/>
        <v>0</v>
      </c>
      <c r="Z82" s="262">
        <f t="shared" si="46"/>
        <v>0</v>
      </c>
      <c r="AA82" s="262">
        <f t="shared" si="46"/>
        <v>0</v>
      </c>
      <c r="AB82" s="262">
        <f t="shared" si="46"/>
        <v>0</v>
      </c>
      <c r="AC82" s="262">
        <f t="shared" si="46"/>
        <v>0</v>
      </c>
      <c r="AD82" s="262">
        <f t="shared" si="46"/>
        <v>0</v>
      </c>
      <c r="AE82" s="262">
        <f t="shared" si="46"/>
        <v>0</v>
      </c>
      <c r="AF82" s="262">
        <f t="shared" si="46"/>
        <v>0</v>
      </c>
      <c r="AG82" s="262">
        <f t="shared" si="46"/>
        <v>0</v>
      </c>
      <c r="AH82" s="262">
        <f t="shared" si="46"/>
        <v>0</v>
      </c>
      <c r="AI82" s="262">
        <f t="shared" si="46"/>
        <v>0</v>
      </c>
      <c r="AJ82" s="262">
        <f t="shared" si="46"/>
        <v>0</v>
      </c>
      <c r="AK82" s="222">
        <f>AJ82</f>
        <v>0</v>
      </c>
      <c r="AL82" s="33"/>
      <c r="AM82" s="33"/>
      <c r="AN82" s="9">
        <f>AK82-AL78</f>
        <v>0</v>
      </c>
    </row>
    <row r="83" spans="1:40" ht="19.5" hidden="1" customHeight="1">
      <c r="A83" s="9">
        <v>0</v>
      </c>
      <c r="B83" s="325"/>
      <c r="C83" s="99" t="s">
        <v>12</v>
      </c>
      <c r="D83" s="99"/>
      <c r="E83" s="89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100">
        <f>SUM(F83:AJ83)</f>
        <v>0</v>
      </c>
      <c r="AL83" s="96" t="e">
        <f>ROUNDUP(AL90/0.92,0)</f>
        <v>#REF!</v>
      </c>
      <c r="AM83" s="96" t="e">
        <f>ROUNDUP(AM90/0.92,0)</f>
        <v>#REF!</v>
      </c>
      <c r="AN83" s="251"/>
    </row>
    <row r="84" spans="1:40" ht="19.5" hidden="1" customHeight="1">
      <c r="A84" s="9">
        <v>0</v>
      </c>
      <c r="B84" s="326"/>
      <c r="C84" s="145" t="s">
        <v>125</v>
      </c>
      <c r="D84" s="154"/>
      <c r="E84" s="35"/>
      <c r="F84" s="256">
        <f t="shared" ref="F84:AJ84" si="47">E84+F83-F85</f>
        <v>0</v>
      </c>
      <c r="G84" s="256">
        <f t="shared" si="47"/>
        <v>0</v>
      </c>
      <c r="H84" s="256">
        <f t="shared" si="47"/>
        <v>0</v>
      </c>
      <c r="I84" s="256">
        <f t="shared" si="47"/>
        <v>0</v>
      </c>
      <c r="J84" s="256">
        <f t="shared" si="47"/>
        <v>0</v>
      </c>
      <c r="K84" s="256">
        <f t="shared" si="47"/>
        <v>0</v>
      </c>
      <c r="L84" s="256">
        <f t="shared" si="47"/>
        <v>0</v>
      </c>
      <c r="M84" s="256">
        <f t="shared" si="47"/>
        <v>0</v>
      </c>
      <c r="N84" s="256">
        <f t="shared" si="47"/>
        <v>0</v>
      </c>
      <c r="O84" s="256">
        <f t="shared" si="47"/>
        <v>0</v>
      </c>
      <c r="P84" s="256">
        <f t="shared" si="47"/>
        <v>0</v>
      </c>
      <c r="Q84" s="256">
        <f t="shared" si="47"/>
        <v>0</v>
      </c>
      <c r="R84" s="256">
        <f t="shared" si="47"/>
        <v>0</v>
      </c>
      <c r="S84" s="256">
        <f t="shared" si="47"/>
        <v>0</v>
      </c>
      <c r="T84" s="256">
        <f t="shared" si="47"/>
        <v>0</v>
      </c>
      <c r="U84" s="256">
        <f t="shared" si="47"/>
        <v>0</v>
      </c>
      <c r="V84" s="256">
        <f t="shared" si="47"/>
        <v>0</v>
      </c>
      <c r="W84" s="256">
        <f t="shared" si="47"/>
        <v>0</v>
      </c>
      <c r="X84" s="256">
        <f t="shared" si="47"/>
        <v>0</v>
      </c>
      <c r="Y84" s="256">
        <f t="shared" si="47"/>
        <v>0</v>
      </c>
      <c r="Z84" s="256">
        <f t="shared" si="47"/>
        <v>0</v>
      </c>
      <c r="AA84" s="256">
        <f t="shared" si="47"/>
        <v>0</v>
      </c>
      <c r="AB84" s="256">
        <f t="shared" si="47"/>
        <v>0</v>
      </c>
      <c r="AC84" s="256">
        <f t="shared" si="47"/>
        <v>0</v>
      </c>
      <c r="AD84" s="256">
        <f t="shared" si="47"/>
        <v>0</v>
      </c>
      <c r="AE84" s="256">
        <f t="shared" si="47"/>
        <v>0</v>
      </c>
      <c r="AF84" s="256">
        <f t="shared" si="47"/>
        <v>0</v>
      </c>
      <c r="AG84" s="256">
        <f t="shared" si="47"/>
        <v>0</v>
      </c>
      <c r="AH84" s="256">
        <f t="shared" si="47"/>
        <v>0</v>
      </c>
      <c r="AI84" s="256">
        <f t="shared" si="47"/>
        <v>0</v>
      </c>
      <c r="AJ84" s="256">
        <f t="shared" si="47"/>
        <v>0</v>
      </c>
      <c r="AK84" s="169">
        <f>AJ84</f>
        <v>0</v>
      </c>
      <c r="AL84" s="32"/>
      <c r="AM84" s="32"/>
    </row>
    <row r="85" spans="1:40" ht="18.75" hidden="1" customHeight="1">
      <c r="A85" s="9">
        <v>0</v>
      </c>
      <c r="B85" s="378"/>
      <c r="C85" s="135" t="s">
        <v>14</v>
      </c>
      <c r="D85" s="135"/>
      <c r="E85" s="278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280">
        <f>SUM(E85:AJ85)</f>
        <v>0</v>
      </c>
      <c r="AL85" s="281"/>
      <c r="AM85" s="123"/>
      <c r="AN85" s="211"/>
    </row>
    <row r="86" spans="1:40" ht="18.75" hidden="1" customHeight="1">
      <c r="A86" s="9">
        <v>0</v>
      </c>
      <c r="B86" s="378"/>
      <c r="C86" s="145" t="s">
        <v>15</v>
      </c>
      <c r="D86" s="155">
        <v>0.08</v>
      </c>
      <c r="E86" s="282"/>
      <c r="F86" s="321">
        <f t="shared" ref="F86:AJ86" si="48">ROUND(F85*$D86,0)</f>
        <v>0</v>
      </c>
      <c r="G86" s="321">
        <f t="shared" si="48"/>
        <v>0</v>
      </c>
      <c r="H86" s="321">
        <f t="shared" si="48"/>
        <v>0</v>
      </c>
      <c r="I86" s="321">
        <f t="shared" si="48"/>
        <v>0</v>
      </c>
      <c r="J86" s="321">
        <f t="shared" si="48"/>
        <v>0</v>
      </c>
      <c r="K86" s="321">
        <f t="shared" si="48"/>
        <v>0</v>
      </c>
      <c r="L86" s="321">
        <f t="shared" si="48"/>
        <v>0</v>
      </c>
      <c r="M86" s="321">
        <f t="shared" si="48"/>
        <v>0</v>
      </c>
      <c r="N86" s="321">
        <f t="shared" si="48"/>
        <v>0</v>
      </c>
      <c r="O86" s="321">
        <f t="shared" si="48"/>
        <v>0</v>
      </c>
      <c r="P86" s="321">
        <f t="shared" si="48"/>
        <v>0</v>
      </c>
      <c r="Q86" s="321">
        <f t="shared" si="48"/>
        <v>0</v>
      </c>
      <c r="R86" s="321">
        <f t="shared" si="48"/>
        <v>0</v>
      </c>
      <c r="S86" s="321">
        <f t="shared" si="48"/>
        <v>0</v>
      </c>
      <c r="T86" s="321">
        <f t="shared" si="48"/>
        <v>0</v>
      </c>
      <c r="U86" s="321">
        <f t="shared" si="48"/>
        <v>0</v>
      </c>
      <c r="V86" s="321">
        <f t="shared" si="48"/>
        <v>0</v>
      </c>
      <c r="W86" s="321">
        <f t="shared" si="48"/>
        <v>0</v>
      </c>
      <c r="X86" s="321">
        <f t="shared" si="48"/>
        <v>0</v>
      </c>
      <c r="Y86" s="321">
        <f t="shared" si="48"/>
        <v>0</v>
      </c>
      <c r="Z86" s="321">
        <f t="shared" si="48"/>
        <v>0</v>
      </c>
      <c r="AA86" s="321">
        <f t="shared" si="48"/>
        <v>0</v>
      </c>
      <c r="AB86" s="321">
        <f t="shared" si="48"/>
        <v>0</v>
      </c>
      <c r="AC86" s="321">
        <f t="shared" si="48"/>
        <v>0</v>
      </c>
      <c r="AD86" s="321">
        <f t="shared" si="48"/>
        <v>0</v>
      </c>
      <c r="AE86" s="321">
        <f t="shared" si="48"/>
        <v>0</v>
      </c>
      <c r="AF86" s="321">
        <f t="shared" si="48"/>
        <v>0</v>
      </c>
      <c r="AG86" s="321">
        <f t="shared" si="48"/>
        <v>0</v>
      </c>
      <c r="AH86" s="321">
        <f t="shared" si="48"/>
        <v>0</v>
      </c>
      <c r="AI86" s="321">
        <f t="shared" si="48"/>
        <v>0</v>
      </c>
      <c r="AJ86" s="321">
        <f t="shared" si="48"/>
        <v>0</v>
      </c>
      <c r="AK86" s="284">
        <f>SUM(F86:AJ86)</f>
        <v>0</v>
      </c>
      <c r="AL86" s="285"/>
      <c r="AM86" s="32"/>
    </row>
    <row r="87" spans="1:40" ht="18.75" hidden="1" customHeight="1">
      <c r="A87" s="9">
        <v>0</v>
      </c>
      <c r="B87" s="378"/>
      <c r="C87" s="145" t="s">
        <v>16</v>
      </c>
      <c r="D87" s="155"/>
      <c r="E87" s="282"/>
      <c r="F87" s="321">
        <f t="shared" ref="F87:AJ87" si="49">E87+F86-F88</f>
        <v>0</v>
      </c>
      <c r="G87" s="321">
        <f t="shared" si="49"/>
        <v>0</v>
      </c>
      <c r="H87" s="321">
        <f t="shared" si="49"/>
        <v>0</v>
      </c>
      <c r="I87" s="321">
        <f t="shared" si="49"/>
        <v>0</v>
      </c>
      <c r="J87" s="321">
        <f t="shared" si="49"/>
        <v>0</v>
      </c>
      <c r="K87" s="321">
        <f t="shared" si="49"/>
        <v>0</v>
      </c>
      <c r="L87" s="321">
        <f t="shared" si="49"/>
        <v>0</v>
      </c>
      <c r="M87" s="321">
        <f t="shared" si="49"/>
        <v>0</v>
      </c>
      <c r="N87" s="321">
        <f t="shared" si="49"/>
        <v>0</v>
      </c>
      <c r="O87" s="321">
        <f t="shared" si="49"/>
        <v>0</v>
      </c>
      <c r="P87" s="321">
        <f t="shared" si="49"/>
        <v>0</v>
      </c>
      <c r="Q87" s="321">
        <f t="shared" si="49"/>
        <v>0</v>
      </c>
      <c r="R87" s="321">
        <f t="shared" si="49"/>
        <v>0</v>
      </c>
      <c r="S87" s="321">
        <f t="shared" si="49"/>
        <v>0</v>
      </c>
      <c r="T87" s="321">
        <f t="shared" si="49"/>
        <v>0</v>
      </c>
      <c r="U87" s="321">
        <f t="shared" si="49"/>
        <v>0</v>
      </c>
      <c r="V87" s="321">
        <f t="shared" si="49"/>
        <v>0</v>
      </c>
      <c r="W87" s="321">
        <f t="shared" si="49"/>
        <v>0</v>
      </c>
      <c r="X87" s="321">
        <f t="shared" si="49"/>
        <v>0</v>
      </c>
      <c r="Y87" s="321">
        <f t="shared" si="49"/>
        <v>0</v>
      </c>
      <c r="Z87" s="321">
        <f t="shared" si="49"/>
        <v>0</v>
      </c>
      <c r="AA87" s="321">
        <f t="shared" si="49"/>
        <v>0</v>
      </c>
      <c r="AB87" s="321">
        <f t="shared" si="49"/>
        <v>0</v>
      </c>
      <c r="AC87" s="321">
        <f t="shared" si="49"/>
        <v>0</v>
      </c>
      <c r="AD87" s="321">
        <f t="shared" si="49"/>
        <v>0</v>
      </c>
      <c r="AE87" s="321">
        <f t="shared" si="49"/>
        <v>0</v>
      </c>
      <c r="AF87" s="321">
        <f t="shared" si="49"/>
        <v>0</v>
      </c>
      <c r="AG87" s="321">
        <f t="shared" si="49"/>
        <v>0</v>
      </c>
      <c r="AH87" s="321">
        <f t="shared" si="49"/>
        <v>0</v>
      </c>
      <c r="AI87" s="321">
        <f t="shared" si="49"/>
        <v>0</v>
      </c>
      <c r="AJ87" s="321">
        <f t="shared" si="49"/>
        <v>0</v>
      </c>
      <c r="AK87" s="284">
        <f>AJ87</f>
        <v>0</v>
      </c>
      <c r="AL87" s="285"/>
      <c r="AM87" s="32"/>
    </row>
    <row r="88" spans="1:40" ht="18.75" hidden="1" customHeight="1">
      <c r="A88" s="9">
        <v>0</v>
      </c>
      <c r="B88" s="378"/>
      <c r="C88" s="145" t="s">
        <v>17</v>
      </c>
      <c r="D88" s="155"/>
      <c r="E88" s="282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321"/>
      <c r="S88" s="321"/>
      <c r="T88" s="321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  <c r="AF88" s="321"/>
      <c r="AG88" s="321"/>
      <c r="AH88" s="321"/>
      <c r="AI88" s="321"/>
      <c r="AJ88" s="321"/>
      <c r="AK88" s="284">
        <f>SUM(F88:AJ88)</f>
        <v>0</v>
      </c>
      <c r="AL88" s="285"/>
      <c r="AM88" s="32"/>
    </row>
    <row r="89" spans="1:40" ht="18.75" hidden="1" customHeight="1">
      <c r="A89" s="9">
        <v>0</v>
      </c>
      <c r="B89" s="378"/>
      <c r="C89" s="145" t="s">
        <v>18</v>
      </c>
      <c r="D89" s="155">
        <v>0.5</v>
      </c>
      <c r="E89" s="282"/>
      <c r="F89" s="321">
        <f t="shared" ref="F89:AJ89" si="50">ROUND(F88*$D89,0)</f>
        <v>0</v>
      </c>
      <c r="G89" s="321">
        <f t="shared" si="50"/>
        <v>0</v>
      </c>
      <c r="H89" s="321">
        <f t="shared" si="50"/>
        <v>0</v>
      </c>
      <c r="I89" s="321">
        <f t="shared" si="50"/>
        <v>0</v>
      </c>
      <c r="J89" s="321">
        <f t="shared" si="50"/>
        <v>0</v>
      </c>
      <c r="K89" s="321">
        <f t="shared" si="50"/>
        <v>0</v>
      </c>
      <c r="L89" s="321">
        <f t="shared" si="50"/>
        <v>0</v>
      </c>
      <c r="M89" s="321">
        <f t="shared" si="50"/>
        <v>0</v>
      </c>
      <c r="N89" s="321">
        <f t="shared" si="50"/>
        <v>0</v>
      </c>
      <c r="O89" s="321">
        <f t="shared" si="50"/>
        <v>0</v>
      </c>
      <c r="P89" s="321">
        <f t="shared" si="50"/>
        <v>0</v>
      </c>
      <c r="Q89" s="321">
        <f t="shared" si="50"/>
        <v>0</v>
      </c>
      <c r="R89" s="321">
        <f t="shared" si="50"/>
        <v>0</v>
      </c>
      <c r="S89" s="321">
        <f t="shared" si="50"/>
        <v>0</v>
      </c>
      <c r="T89" s="321">
        <f t="shared" si="50"/>
        <v>0</v>
      </c>
      <c r="U89" s="321">
        <f t="shared" si="50"/>
        <v>0</v>
      </c>
      <c r="V89" s="321">
        <f t="shared" si="50"/>
        <v>0</v>
      </c>
      <c r="W89" s="321">
        <f t="shared" si="50"/>
        <v>0</v>
      </c>
      <c r="X89" s="321">
        <f t="shared" si="50"/>
        <v>0</v>
      </c>
      <c r="Y89" s="321">
        <f t="shared" si="50"/>
        <v>0</v>
      </c>
      <c r="Z89" s="321">
        <f t="shared" si="50"/>
        <v>0</v>
      </c>
      <c r="AA89" s="321">
        <f t="shared" si="50"/>
        <v>0</v>
      </c>
      <c r="AB89" s="321">
        <f t="shared" si="50"/>
        <v>0</v>
      </c>
      <c r="AC89" s="321">
        <f t="shared" si="50"/>
        <v>0</v>
      </c>
      <c r="AD89" s="321">
        <f t="shared" si="50"/>
        <v>0</v>
      </c>
      <c r="AE89" s="321">
        <f t="shared" si="50"/>
        <v>0</v>
      </c>
      <c r="AF89" s="321">
        <f t="shared" si="50"/>
        <v>0</v>
      </c>
      <c r="AG89" s="321">
        <f t="shared" si="50"/>
        <v>0</v>
      </c>
      <c r="AH89" s="321">
        <f t="shared" si="50"/>
        <v>0</v>
      </c>
      <c r="AI89" s="321">
        <f t="shared" si="50"/>
        <v>0</v>
      </c>
      <c r="AJ89" s="321">
        <f t="shared" si="50"/>
        <v>0</v>
      </c>
      <c r="AK89" s="284">
        <f>SUM(F89:AJ89)</f>
        <v>0</v>
      </c>
      <c r="AL89" s="285"/>
      <c r="AM89" s="32"/>
    </row>
    <row r="90" spans="1:40" ht="18.75" hidden="1" customHeight="1">
      <c r="A90" s="9">
        <v>0</v>
      </c>
      <c r="B90" s="378"/>
      <c r="C90" s="135" t="s">
        <v>19</v>
      </c>
      <c r="D90" s="136">
        <f>1-D86</f>
        <v>0.92</v>
      </c>
      <c r="E90" s="286"/>
      <c r="F90" s="321">
        <f t="shared" ref="F90:AJ90" si="51">(F85-F86)+(F88-F89)</f>
        <v>0</v>
      </c>
      <c r="G90" s="321">
        <f t="shared" si="51"/>
        <v>0</v>
      </c>
      <c r="H90" s="321">
        <f t="shared" si="51"/>
        <v>0</v>
      </c>
      <c r="I90" s="321">
        <f t="shared" si="51"/>
        <v>0</v>
      </c>
      <c r="J90" s="321">
        <f t="shared" si="51"/>
        <v>0</v>
      </c>
      <c r="K90" s="321">
        <f t="shared" si="51"/>
        <v>0</v>
      </c>
      <c r="L90" s="321">
        <f t="shared" si="51"/>
        <v>0</v>
      </c>
      <c r="M90" s="321">
        <f t="shared" si="51"/>
        <v>0</v>
      </c>
      <c r="N90" s="321">
        <f t="shared" si="51"/>
        <v>0</v>
      </c>
      <c r="O90" s="321">
        <f t="shared" si="51"/>
        <v>0</v>
      </c>
      <c r="P90" s="321">
        <f t="shared" si="51"/>
        <v>0</v>
      </c>
      <c r="Q90" s="321">
        <f t="shared" si="51"/>
        <v>0</v>
      </c>
      <c r="R90" s="321">
        <f t="shared" si="51"/>
        <v>0</v>
      </c>
      <c r="S90" s="321">
        <f t="shared" si="51"/>
        <v>0</v>
      </c>
      <c r="T90" s="321">
        <f t="shared" si="51"/>
        <v>0</v>
      </c>
      <c r="U90" s="321">
        <f t="shared" si="51"/>
        <v>0</v>
      </c>
      <c r="V90" s="321">
        <f t="shared" si="51"/>
        <v>0</v>
      </c>
      <c r="W90" s="321">
        <f t="shared" si="51"/>
        <v>0</v>
      </c>
      <c r="X90" s="321">
        <f t="shared" si="51"/>
        <v>0</v>
      </c>
      <c r="Y90" s="321">
        <f t="shared" si="51"/>
        <v>0</v>
      </c>
      <c r="Z90" s="321">
        <f t="shared" si="51"/>
        <v>0</v>
      </c>
      <c r="AA90" s="321">
        <f t="shared" si="51"/>
        <v>0</v>
      </c>
      <c r="AB90" s="321">
        <f t="shared" si="51"/>
        <v>0</v>
      </c>
      <c r="AC90" s="321">
        <f t="shared" si="51"/>
        <v>0</v>
      </c>
      <c r="AD90" s="321">
        <f t="shared" si="51"/>
        <v>0</v>
      </c>
      <c r="AE90" s="321">
        <f t="shared" si="51"/>
        <v>0</v>
      </c>
      <c r="AF90" s="321">
        <f t="shared" si="51"/>
        <v>0</v>
      </c>
      <c r="AG90" s="321">
        <f t="shared" si="51"/>
        <v>0</v>
      </c>
      <c r="AH90" s="321">
        <f t="shared" si="51"/>
        <v>0</v>
      </c>
      <c r="AI90" s="321">
        <f t="shared" si="51"/>
        <v>0</v>
      </c>
      <c r="AJ90" s="321">
        <f t="shared" si="51"/>
        <v>0</v>
      </c>
      <c r="AK90" s="288">
        <f>SUM(E90:AJ90)</f>
        <v>0</v>
      </c>
      <c r="AL90" s="289" t="e">
        <f>ROUNDUP(#REF!*1.2,0)</f>
        <v>#REF!</v>
      </c>
      <c r="AM90" s="82" t="e">
        <f>ROUNDUP(#REF!*1.2,0)</f>
        <v>#REF!</v>
      </c>
      <c r="AN90" s="211"/>
    </row>
    <row r="91" spans="1:40" ht="18.75" hidden="1" customHeight="1">
      <c r="A91" s="9">
        <v>0</v>
      </c>
      <c r="B91" s="384"/>
      <c r="C91" s="109" t="s">
        <v>20</v>
      </c>
      <c r="D91" s="109"/>
      <c r="E91" s="290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321"/>
      <c r="S91" s="321"/>
      <c r="T91" s="321"/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  <c r="AE91" s="321"/>
      <c r="AF91" s="321"/>
      <c r="AG91" s="321"/>
      <c r="AH91" s="321"/>
      <c r="AI91" s="321"/>
      <c r="AJ91" s="321"/>
      <c r="AK91" s="292">
        <f>SUM(F91:AJ91)</f>
        <v>0</v>
      </c>
      <c r="AL91" s="115"/>
      <c r="AM91" s="112"/>
      <c r="AN91" s="207"/>
    </row>
    <row r="92" spans="1:40" ht="18.75" hidden="1" customHeight="1">
      <c r="A92" s="9">
        <v>0</v>
      </c>
      <c r="B92" s="378"/>
      <c r="C92" s="113" t="s">
        <v>66</v>
      </c>
      <c r="D92" s="113"/>
      <c r="E92" s="293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2"/>
      <c r="R92" s="322"/>
      <c r="S92" s="322"/>
      <c r="T92" s="322"/>
      <c r="U92" s="322"/>
      <c r="V92" s="322"/>
      <c r="W92" s="322"/>
      <c r="X92" s="322"/>
      <c r="Y92" s="322"/>
      <c r="Z92" s="322"/>
      <c r="AA92" s="322"/>
      <c r="AB92" s="322"/>
      <c r="AC92" s="322"/>
      <c r="AD92" s="322"/>
      <c r="AE92" s="322"/>
      <c r="AF92" s="322"/>
      <c r="AG92" s="322"/>
      <c r="AH92" s="322"/>
      <c r="AI92" s="322"/>
      <c r="AJ92" s="322"/>
      <c r="AK92" s="295">
        <f>SUM(F92:AJ92)</f>
        <v>0</v>
      </c>
      <c r="AL92" s="296"/>
      <c r="AM92" s="75"/>
      <c r="AN92" s="207"/>
    </row>
    <row r="93" spans="1:40" ht="18.75" hidden="1" customHeight="1">
      <c r="A93" s="9">
        <v>0</v>
      </c>
      <c r="B93" s="378"/>
      <c r="C93" s="314" t="s">
        <v>21</v>
      </c>
      <c r="D93" s="314"/>
      <c r="E93" s="67"/>
      <c r="F93" s="259">
        <f t="shared" ref="F93:AG93" si="52">SUM(M91:M92)</f>
        <v>0</v>
      </c>
      <c r="G93" s="259">
        <f t="shared" si="52"/>
        <v>0</v>
      </c>
      <c r="H93" s="259">
        <f t="shared" si="52"/>
        <v>0</v>
      </c>
      <c r="I93" s="259">
        <f t="shared" si="52"/>
        <v>0</v>
      </c>
      <c r="J93" s="259">
        <f t="shared" si="52"/>
        <v>0</v>
      </c>
      <c r="K93" s="259">
        <f t="shared" si="52"/>
        <v>0</v>
      </c>
      <c r="L93" s="259">
        <f t="shared" si="52"/>
        <v>0</v>
      </c>
      <c r="M93" s="259">
        <f t="shared" si="52"/>
        <v>0</v>
      </c>
      <c r="N93" s="259">
        <f t="shared" si="52"/>
        <v>0</v>
      </c>
      <c r="O93" s="259">
        <f t="shared" si="52"/>
        <v>0</v>
      </c>
      <c r="P93" s="259">
        <f t="shared" si="52"/>
        <v>0</v>
      </c>
      <c r="Q93" s="259">
        <f t="shared" si="52"/>
        <v>0</v>
      </c>
      <c r="R93" s="259">
        <f t="shared" si="52"/>
        <v>0</v>
      </c>
      <c r="S93" s="259">
        <f t="shared" si="52"/>
        <v>0</v>
      </c>
      <c r="T93" s="259">
        <f t="shared" si="52"/>
        <v>0</v>
      </c>
      <c r="U93" s="259">
        <f t="shared" si="52"/>
        <v>0</v>
      </c>
      <c r="V93" s="259">
        <f t="shared" si="52"/>
        <v>0</v>
      </c>
      <c r="W93" s="259">
        <f t="shared" si="52"/>
        <v>0</v>
      </c>
      <c r="X93" s="259">
        <f t="shared" si="52"/>
        <v>0</v>
      </c>
      <c r="Y93" s="259">
        <f t="shared" si="52"/>
        <v>0</v>
      </c>
      <c r="Z93" s="259">
        <f t="shared" si="52"/>
        <v>0</v>
      </c>
      <c r="AA93" s="259">
        <f t="shared" si="52"/>
        <v>0</v>
      </c>
      <c r="AB93" s="259">
        <f t="shared" si="52"/>
        <v>0</v>
      </c>
      <c r="AC93" s="259">
        <f t="shared" si="52"/>
        <v>0</v>
      </c>
      <c r="AD93" s="259">
        <f t="shared" si="52"/>
        <v>0</v>
      </c>
      <c r="AE93" s="259">
        <f t="shared" si="52"/>
        <v>0</v>
      </c>
      <c r="AF93" s="259">
        <f t="shared" si="52"/>
        <v>0</v>
      </c>
      <c r="AG93" s="259">
        <f t="shared" si="52"/>
        <v>0</v>
      </c>
      <c r="AH93" s="259"/>
      <c r="AI93" s="259"/>
      <c r="AJ93" s="259"/>
      <c r="AK93" s="125">
        <f>SUM(F93:AJ93)</f>
        <v>0</v>
      </c>
      <c r="AL93" s="32"/>
      <c r="AM93" s="32"/>
    </row>
    <row r="94" spans="1:40" ht="18.75" hidden="1" customHeight="1">
      <c r="A94" s="9">
        <v>0</v>
      </c>
      <c r="B94" s="378"/>
      <c r="C94" s="313" t="s">
        <v>22</v>
      </c>
      <c r="D94" s="313"/>
      <c r="E94" s="68"/>
      <c r="F94" s="260">
        <f t="shared" ref="F94:AJ94" si="53">E94+F90-F93</f>
        <v>0</v>
      </c>
      <c r="G94" s="260">
        <f t="shared" si="53"/>
        <v>0</v>
      </c>
      <c r="H94" s="260">
        <f t="shared" si="53"/>
        <v>0</v>
      </c>
      <c r="I94" s="260">
        <f t="shared" si="53"/>
        <v>0</v>
      </c>
      <c r="J94" s="260">
        <f t="shared" si="53"/>
        <v>0</v>
      </c>
      <c r="K94" s="260">
        <f t="shared" si="53"/>
        <v>0</v>
      </c>
      <c r="L94" s="260">
        <f t="shared" si="53"/>
        <v>0</v>
      </c>
      <c r="M94" s="260">
        <f t="shared" si="53"/>
        <v>0</v>
      </c>
      <c r="N94" s="260">
        <f t="shared" si="53"/>
        <v>0</v>
      </c>
      <c r="O94" s="260">
        <f t="shared" si="53"/>
        <v>0</v>
      </c>
      <c r="P94" s="260">
        <f t="shared" si="53"/>
        <v>0</v>
      </c>
      <c r="Q94" s="260">
        <f t="shared" si="53"/>
        <v>0</v>
      </c>
      <c r="R94" s="260">
        <f t="shared" si="53"/>
        <v>0</v>
      </c>
      <c r="S94" s="260">
        <f t="shared" si="53"/>
        <v>0</v>
      </c>
      <c r="T94" s="260">
        <f t="shared" si="53"/>
        <v>0</v>
      </c>
      <c r="U94" s="260">
        <f t="shared" si="53"/>
        <v>0</v>
      </c>
      <c r="V94" s="260">
        <f t="shared" si="53"/>
        <v>0</v>
      </c>
      <c r="W94" s="260">
        <f t="shared" si="53"/>
        <v>0</v>
      </c>
      <c r="X94" s="260">
        <f t="shared" si="53"/>
        <v>0</v>
      </c>
      <c r="Y94" s="260">
        <f t="shared" si="53"/>
        <v>0</v>
      </c>
      <c r="Z94" s="260">
        <f t="shared" si="53"/>
        <v>0</v>
      </c>
      <c r="AA94" s="260">
        <f t="shared" si="53"/>
        <v>0</v>
      </c>
      <c r="AB94" s="260">
        <f t="shared" si="53"/>
        <v>0</v>
      </c>
      <c r="AC94" s="260">
        <f t="shared" si="53"/>
        <v>0</v>
      </c>
      <c r="AD94" s="260">
        <f t="shared" si="53"/>
        <v>0</v>
      </c>
      <c r="AE94" s="260">
        <f t="shared" si="53"/>
        <v>0</v>
      </c>
      <c r="AF94" s="260">
        <f t="shared" si="53"/>
        <v>0</v>
      </c>
      <c r="AG94" s="260">
        <f t="shared" si="53"/>
        <v>0</v>
      </c>
      <c r="AH94" s="260">
        <f t="shared" si="53"/>
        <v>0</v>
      </c>
      <c r="AI94" s="260">
        <f t="shared" si="53"/>
        <v>0</v>
      </c>
      <c r="AJ94" s="260">
        <f t="shared" si="53"/>
        <v>0</v>
      </c>
      <c r="AK94" s="133"/>
      <c r="AL94" s="32"/>
      <c r="AM94" s="32"/>
    </row>
    <row r="95" spans="1:40" ht="19.5" hidden="1" customHeight="1">
      <c r="A95" s="9">
        <v>0</v>
      </c>
      <c r="B95" s="386"/>
      <c r="C95" s="219" t="s">
        <v>23</v>
      </c>
      <c r="D95" s="219"/>
      <c r="E95" s="215"/>
      <c r="F95" s="262">
        <f t="shared" ref="F95:AJ95" si="54">E95+F90-F91-F92</f>
        <v>0</v>
      </c>
      <c r="G95" s="262">
        <f t="shared" si="54"/>
        <v>0</v>
      </c>
      <c r="H95" s="262">
        <f t="shared" si="54"/>
        <v>0</v>
      </c>
      <c r="I95" s="262">
        <f t="shared" si="54"/>
        <v>0</v>
      </c>
      <c r="J95" s="262">
        <f t="shared" si="54"/>
        <v>0</v>
      </c>
      <c r="K95" s="262">
        <f t="shared" si="54"/>
        <v>0</v>
      </c>
      <c r="L95" s="262">
        <f t="shared" si="54"/>
        <v>0</v>
      </c>
      <c r="M95" s="262">
        <f t="shared" si="54"/>
        <v>0</v>
      </c>
      <c r="N95" s="262">
        <f t="shared" si="54"/>
        <v>0</v>
      </c>
      <c r="O95" s="262">
        <f t="shared" si="54"/>
        <v>0</v>
      </c>
      <c r="P95" s="262">
        <f t="shared" si="54"/>
        <v>0</v>
      </c>
      <c r="Q95" s="262">
        <f t="shared" si="54"/>
        <v>0</v>
      </c>
      <c r="R95" s="262">
        <f t="shared" si="54"/>
        <v>0</v>
      </c>
      <c r="S95" s="262">
        <f t="shared" si="54"/>
        <v>0</v>
      </c>
      <c r="T95" s="262">
        <f t="shared" si="54"/>
        <v>0</v>
      </c>
      <c r="U95" s="262">
        <f t="shared" si="54"/>
        <v>0</v>
      </c>
      <c r="V95" s="262">
        <f t="shared" si="54"/>
        <v>0</v>
      </c>
      <c r="W95" s="262">
        <f t="shared" si="54"/>
        <v>0</v>
      </c>
      <c r="X95" s="262">
        <f t="shared" si="54"/>
        <v>0</v>
      </c>
      <c r="Y95" s="262">
        <f t="shared" si="54"/>
        <v>0</v>
      </c>
      <c r="Z95" s="262">
        <f t="shared" si="54"/>
        <v>0</v>
      </c>
      <c r="AA95" s="262">
        <f t="shared" si="54"/>
        <v>0</v>
      </c>
      <c r="AB95" s="262">
        <f t="shared" si="54"/>
        <v>0</v>
      </c>
      <c r="AC95" s="262">
        <f t="shared" si="54"/>
        <v>0</v>
      </c>
      <c r="AD95" s="262">
        <f t="shared" si="54"/>
        <v>0</v>
      </c>
      <c r="AE95" s="262">
        <f t="shared" si="54"/>
        <v>0</v>
      </c>
      <c r="AF95" s="262">
        <f t="shared" si="54"/>
        <v>0</v>
      </c>
      <c r="AG95" s="262">
        <f t="shared" si="54"/>
        <v>0</v>
      </c>
      <c r="AH95" s="262">
        <f t="shared" si="54"/>
        <v>0</v>
      </c>
      <c r="AI95" s="262">
        <f t="shared" si="54"/>
        <v>0</v>
      </c>
      <c r="AJ95" s="262">
        <f t="shared" si="54"/>
        <v>0</v>
      </c>
      <c r="AK95" s="125">
        <f>AJ95</f>
        <v>0</v>
      </c>
      <c r="AL95" s="32"/>
      <c r="AM95" s="32"/>
      <c r="AN95" s="9">
        <f>AK95-AL91</f>
        <v>0</v>
      </c>
    </row>
    <row r="96" spans="1:40" ht="18.75" hidden="1" customHeight="1">
      <c r="A96" s="9">
        <v>1</v>
      </c>
      <c r="B96" s="387"/>
      <c r="C96" s="101" t="s">
        <v>12</v>
      </c>
      <c r="D96" s="101"/>
      <c r="E96" s="88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I96" s="263"/>
      <c r="AJ96" s="263"/>
      <c r="AK96" s="98">
        <f>SUM(F96:AJ96)</f>
        <v>0</v>
      </c>
      <c r="AL96" s="96" t="e">
        <f>ROUNDUP(AL103/0.92,0)</f>
        <v>#REF!</v>
      </c>
      <c r="AM96" s="96" t="e">
        <f>ROUNDUP(AM103/0.92,0)</f>
        <v>#REF!</v>
      </c>
      <c r="AN96" s="251"/>
    </row>
    <row r="97" spans="1:40" ht="19.5" hidden="1" customHeight="1">
      <c r="A97" s="9">
        <v>1</v>
      </c>
      <c r="B97" s="388"/>
      <c r="C97" s="145" t="s">
        <v>125</v>
      </c>
      <c r="D97" s="154"/>
      <c r="E97" s="35"/>
      <c r="F97" s="256">
        <f t="shared" ref="F97:AJ97" si="55">E97+F96-F98</f>
        <v>0</v>
      </c>
      <c r="G97" s="256">
        <f t="shared" si="55"/>
        <v>0</v>
      </c>
      <c r="H97" s="256">
        <f t="shared" si="55"/>
        <v>0</v>
      </c>
      <c r="I97" s="256">
        <f t="shared" si="55"/>
        <v>0</v>
      </c>
      <c r="J97" s="256">
        <f t="shared" si="55"/>
        <v>0</v>
      </c>
      <c r="K97" s="256">
        <f t="shared" si="55"/>
        <v>0</v>
      </c>
      <c r="L97" s="256">
        <f t="shared" si="55"/>
        <v>0</v>
      </c>
      <c r="M97" s="256">
        <f t="shared" si="55"/>
        <v>0</v>
      </c>
      <c r="N97" s="256">
        <f t="shared" si="55"/>
        <v>0</v>
      </c>
      <c r="O97" s="256">
        <f t="shared" si="55"/>
        <v>0</v>
      </c>
      <c r="P97" s="256">
        <f t="shared" si="55"/>
        <v>0</v>
      </c>
      <c r="Q97" s="256">
        <f t="shared" si="55"/>
        <v>0</v>
      </c>
      <c r="R97" s="256">
        <f t="shared" si="55"/>
        <v>0</v>
      </c>
      <c r="S97" s="256">
        <f t="shared" si="55"/>
        <v>0</v>
      </c>
      <c r="T97" s="256">
        <f t="shared" si="55"/>
        <v>0</v>
      </c>
      <c r="U97" s="256">
        <f t="shared" si="55"/>
        <v>0</v>
      </c>
      <c r="V97" s="256">
        <f t="shared" si="55"/>
        <v>0</v>
      </c>
      <c r="W97" s="256">
        <f t="shared" si="55"/>
        <v>0</v>
      </c>
      <c r="X97" s="256">
        <f t="shared" si="55"/>
        <v>0</v>
      </c>
      <c r="Y97" s="256">
        <f t="shared" si="55"/>
        <v>0</v>
      </c>
      <c r="Z97" s="256">
        <f t="shared" si="55"/>
        <v>0</v>
      </c>
      <c r="AA97" s="256">
        <f t="shared" si="55"/>
        <v>0</v>
      </c>
      <c r="AB97" s="256">
        <f t="shared" si="55"/>
        <v>0</v>
      </c>
      <c r="AC97" s="256">
        <f t="shared" si="55"/>
        <v>0</v>
      </c>
      <c r="AD97" s="256">
        <f t="shared" si="55"/>
        <v>0</v>
      </c>
      <c r="AE97" s="256">
        <f t="shared" si="55"/>
        <v>0</v>
      </c>
      <c r="AF97" s="256">
        <f t="shared" si="55"/>
        <v>0</v>
      </c>
      <c r="AG97" s="256">
        <f t="shared" si="55"/>
        <v>0</v>
      </c>
      <c r="AH97" s="256">
        <f t="shared" si="55"/>
        <v>0</v>
      </c>
      <c r="AI97" s="256">
        <f t="shared" si="55"/>
        <v>0</v>
      </c>
      <c r="AJ97" s="256">
        <f t="shared" si="55"/>
        <v>0</v>
      </c>
      <c r="AK97" s="169">
        <f>AJ97</f>
        <v>0</v>
      </c>
      <c r="AL97" s="32"/>
      <c r="AM97" s="32"/>
    </row>
    <row r="98" spans="1:40" ht="18.75" hidden="1" customHeight="1">
      <c r="A98" s="9">
        <v>1</v>
      </c>
      <c r="B98" s="327"/>
      <c r="C98" s="135" t="s">
        <v>14</v>
      </c>
      <c r="D98" s="135"/>
      <c r="E98" s="90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5"/>
      <c r="AH98" s="255"/>
      <c r="AI98" s="255"/>
      <c r="AJ98" s="255"/>
      <c r="AK98" s="117">
        <f>SUM(E98:AJ98)</f>
        <v>0</v>
      </c>
      <c r="AL98" s="123"/>
      <c r="AM98" s="123"/>
      <c r="AN98" s="211"/>
    </row>
    <row r="99" spans="1:40" ht="18.75" hidden="1" customHeight="1">
      <c r="A99" s="9">
        <v>0</v>
      </c>
      <c r="B99" s="327"/>
      <c r="C99" s="146" t="s">
        <v>15</v>
      </c>
      <c r="D99" s="147">
        <v>0.08</v>
      </c>
      <c r="E99" s="80"/>
      <c r="F99" s="257">
        <f t="shared" ref="F99:AJ99" si="56">ROUND(F98*$D99,0)</f>
        <v>0</v>
      </c>
      <c r="G99" s="257">
        <f t="shared" si="56"/>
        <v>0</v>
      </c>
      <c r="H99" s="257">
        <f t="shared" si="56"/>
        <v>0</v>
      </c>
      <c r="I99" s="257">
        <f t="shared" si="56"/>
        <v>0</v>
      </c>
      <c r="J99" s="257">
        <f t="shared" si="56"/>
        <v>0</v>
      </c>
      <c r="K99" s="257">
        <f t="shared" si="56"/>
        <v>0</v>
      </c>
      <c r="L99" s="257">
        <f t="shared" si="56"/>
        <v>0</v>
      </c>
      <c r="M99" s="257">
        <f t="shared" si="56"/>
        <v>0</v>
      </c>
      <c r="N99" s="257">
        <f t="shared" si="56"/>
        <v>0</v>
      </c>
      <c r="O99" s="257">
        <f t="shared" si="56"/>
        <v>0</v>
      </c>
      <c r="P99" s="257">
        <f t="shared" si="56"/>
        <v>0</v>
      </c>
      <c r="Q99" s="257">
        <f t="shared" si="56"/>
        <v>0</v>
      </c>
      <c r="R99" s="257">
        <f t="shared" si="56"/>
        <v>0</v>
      </c>
      <c r="S99" s="257">
        <f t="shared" si="56"/>
        <v>0</v>
      </c>
      <c r="T99" s="257">
        <f t="shared" si="56"/>
        <v>0</v>
      </c>
      <c r="U99" s="257">
        <f t="shared" si="56"/>
        <v>0</v>
      </c>
      <c r="V99" s="257">
        <f t="shared" si="56"/>
        <v>0</v>
      </c>
      <c r="W99" s="257">
        <f t="shared" si="56"/>
        <v>0</v>
      </c>
      <c r="X99" s="257">
        <f t="shared" si="56"/>
        <v>0</v>
      </c>
      <c r="Y99" s="257">
        <f t="shared" si="56"/>
        <v>0</v>
      </c>
      <c r="Z99" s="257">
        <f t="shared" si="56"/>
        <v>0</v>
      </c>
      <c r="AA99" s="257">
        <f t="shared" si="56"/>
        <v>0</v>
      </c>
      <c r="AB99" s="257">
        <f t="shared" si="56"/>
        <v>0</v>
      </c>
      <c r="AC99" s="257">
        <f t="shared" si="56"/>
        <v>0</v>
      </c>
      <c r="AD99" s="257">
        <f t="shared" si="56"/>
        <v>0</v>
      </c>
      <c r="AE99" s="257">
        <f t="shared" si="56"/>
        <v>0</v>
      </c>
      <c r="AF99" s="257">
        <f t="shared" si="56"/>
        <v>0</v>
      </c>
      <c r="AG99" s="257">
        <f t="shared" si="56"/>
        <v>0</v>
      </c>
      <c r="AH99" s="257">
        <f t="shared" si="56"/>
        <v>0</v>
      </c>
      <c r="AI99" s="257">
        <f t="shared" si="56"/>
        <v>0</v>
      </c>
      <c r="AJ99" s="257">
        <f t="shared" si="56"/>
        <v>0</v>
      </c>
      <c r="AK99" s="128">
        <f>SUM(F99:AJ99)</f>
        <v>0</v>
      </c>
      <c r="AL99" s="32"/>
      <c r="AM99" s="32"/>
    </row>
    <row r="100" spans="1:40" ht="18.75" hidden="1" customHeight="1">
      <c r="A100" s="9">
        <v>0</v>
      </c>
      <c r="B100" s="378"/>
      <c r="C100" s="148" t="s">
        <v>16</v>
      </c>
      <c r="D100" s="149"/>
      <c r="E100" s="66"/>
      <c r="F100" s="255">
        <f t="shared" ref="F100:AJ100" si="57">E100+F99-F101</f>
        <v>0</v>
      </c>
      <c r="G100" s="255">
        <f t="shared" si="57"/>
        <v>0</v>
      </c>
      <c r="H100" s="255">
        <f t="shared" si="57"/>
        <v>0</v>
      </c>
      <c r="I100" s="255">
        <f t="shared" si="57"/>
        <v>0</v>
      </c>
      <c r="J100" s="255">
        <f t="shared" si="57"/>
        <v>0</v>
      </c>
      <c r="K100" s="255">
        <f t="shared" si="57"/>
        <v>0</v>
      </c>
      <c r="L100" s="255">
        <f t="shared" si="57"/>
        <v>0</v>
      </c>
      <c r="M100" s="255">
        <f t="shared" si="57"/>
        <v>0</v>
      </c>
      <c r="N100" s="255">
        <f t="shared" si="57"/>
        <v>0</v>
      </c>
      <c r="O100" s="255">
        <f t="shared" si="57"/>
        <v>0</v>
      </c>
      <c r="P100" s="255">
        <f t="shared" si="57"/>
        <v>0</v>
      </c>
      <c r="Q100" s="255">
        <f t="shared" si="57"/>
        <v>0</v>
      </c>
      <c r="R100" s="255">
        <f t="shared" si="57"/>
        <v>0</v>
      </c>
      <c r="S100" s="255">
        <f t="shared" si="57"/>
        <v>0</v>
      </c>
      <c r="T100" s="255">
        <f t="shared" si="57"/>
        <v>0</v>
      </c>
      <c r="U100" s="255">
        <f t="shared" si="57"/>
        <v>0</v>
      </c>
      <c r="V100" s="255">
        <f t="shared" si="57"/>
        <v>0</v>
      </c>
      <c r="W100" s="255">
        <f t="shared" si="57"/>
        <v>0</v>
      </c>
      <c r="X100" s="255">
        <f t="shared" si="57"/>
        <v>0</v>
      </c>
      <c r="Y100" s="255">
        <f t="shared" si="57"/>
        <v>0</v>
      </c>
      <c r="Z100" s="255">
        <f t="shared" si="57"/>
        <v>0</v>
      </c>
      <c r="AA100" s="255">
        <f t="shared" si="57"/>
        <v>0</v>
      </c>
      <c r="AB100" s="255">
        <f t="shared" si="57"/>
        <v>0</v>
      </c>
      <c r="AC100" s="255">
        <f t="shared" si="57"/>
        <v>0</v>
      </c>
      <c r="AD100" s="255">
        <f t="shared" si="57"/>
        <v>0</v>
      </c>
      <c r="AE100" s="255">
        <f t="shared" si="57"/>
        <v>0</v>
      </c>
      <c r="AF100" s="255">
        <f t="shared" si="57"/>
        <v>0</v>
      </c>
      <c r="AG100" s="255">
        <f t="shared" si="57"/>
        <v>0</v>
      </c>
      <c r="AH100" s="255">
        <f t="shared" si="57"/>
        <v>0</v>
      </c>
      <c r="AI100" s="255">
        <f t="shared" si="57"/>
        <v>0</v>
      </c>
      <c r="AJ100" s="255">
        <f t="shared" si="57"/>
        <v>0</v>
      </c>
      <c r="AK100" s="129">
        <f>AJ100</f>
        <v>0</v>
      </c>
      <c r="AL100" s="32"/>
      <c r="AM100" s="32"/>
    </row>
    <row r="101" spans="1:40" ht="18.75" hidden="1" customHeight="1">
      <c r="A101" s="9">
        <v>0</v>
      </c>
      <c r="B101" s="378"/>
      <c r="C101" s="148" t="s">
        <v>17</v>
      </c>
      <c r="D101" s="149"/>
      <c r="E101" s="80"/>
      <c r="F101" s="255"/>
      <c r="G101" s="255"/>
      <c r="H101" s="255"/>
      <c r="I101" s="255"/>
      <c r="J101" s="255"/>
      <c r="K101" s="255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129">
        <f>SUM(F101:AJ101)</f>
        <v>0</v>
      </c>
      <c r="AL101" s="32"/>
      <c r="AM101" s="32"/>
    </row>
    <row r="102" spans="1:40" ht="18.75" hidden="1" customHeight="1">
      <c r="A102" s="9">
        <v>0</v>
      </c>
      <c r="B102" s="378"/>
      <c r="C102" s="150" t="s">
        <v>18</v>
      </c>
      <c r="D102" s="151">
        <v>0.5</v>
      </c>
      <c r="E102" s="81"/>
      <c r="F102" s="258">
        <f t="shared" ref="F102:AJ102" si="58">ROUND(F101*$D102,0)</f>
        <v>0</v>
      </c>
      <c r="G102" s="258">
        <f t="shared" si="58"/>
        <v>0</v>
      </c>
      <c r="H102" s="258">
        <f t="shared" si="58"/>
        <v>0</v>
      </c>
      <c r="I102" s="258">
        <f t="shared" si="58"/>
        <v>0</v>
      </c>
      <c r="J102" s="258">
        <f t="shared" si="58"/>
        <v>0</v>
      </c>
      <c r="K102" s="258">
        <f t="shared" si="58"/>
        <v>0</v>
      </c>
      <c r="L102" s="258">
        <f t="shared" si="58"/>
        <v>0</v>
      </c>
      <c r="M102" s="258">
        <f t="shared" si="58"/>
        <v>0</v>
      </c>
      <c r="N102" s="258">
        <f t="shared" si="58"/>
        <v>0</v>
      </c>
      <c r="O102" s="258">
        <f t="shared" si="58"/>
        <v>0</v>
      </c>
      <c r="P102" s="258">
        <f t="shared" si="58"/>
        <v>0</v>
      </c>
      <c r="Q102" s="258">
        <f t="shared" si="58"/>
        <v>0</v>
      </c>
      <c r="R102" s="258">
        <f t="shared" si="58"/>
        <v>0</v>
      </c>
      <c r="S102" s="258">
        <f t="shared" si="58"/>
        <v>0</v>
      </c>
      <c r="T102" s="258">
        <f t="shared" si="58"/>
        <v>0</v>
      </c>
      <c r="U102" s="258">
        <f t="shared" si="58"/>
        <v>0</v>
      </c>
      <c r="V102" s="258">
        <f t="shared" si="58"/>
        <v>0</v>
      </c>
      <c r="W102" s="258">
        <f t="shared" si="58"/>
        <v>0</v>
      </c>
      <c r="X102" s="258">
        <f t="shared" si="58"/>
        <v>0</v>
      </c>
      <c r="Y102" s="258">
        <f t="shared" si="58"/>
        <v>0</v>
      </c>
      <c r="Z102" s="258">
        <f t="shared" si="58"/>
        <v>0</v>
      </c>
      <c r="AA102" s="258">
        <f t="shared" si="58"/>
        <v>0</v>
      </c>
      <c r="AB102" s="258">
        <f t="shared" si="58"/>
        <v>0</v>
      </c>
      <c r="AC102" s="258">
        <f t="shared" si="58"/>
        <v>0</v>
      </c>
      <c r="AD102" s="258">
        <f t="shared" si="58"/>
        <v>0</v>
      </c>
      <c r="AE102" s="258">
        <f t="shared" si="58"/>
        <v>0</v>
      </c>
      <c r="AF102" s="258">
        <f t="shared" si="58"/>
        <v>0</v>
      </c>
      <c r="AG102" s="258">
        <f t="shared" si="58"/>
        <v>0</v>
      </c>
      <c r="AH102" s="258">
        <f t="shared" si="58"/>
        <v>0</v>
      </c>
      <c r="AI102" s="258">
        <f t="shared" si="58"/>
        <v>0</v>
      </c>
      <c r="AJ102" s="258">
        <f t="shared" si="58"/>
        <v>0</v>
      </c>
      <c r="AK102" s="130">
        <f>SUM(F102:AJ102)</f>
        <v>0</v>
      </c>
      <c r="AL102" s="32"/>
      <c r="AM102" s="32"/>
    </row>
    <row r="103" spans="1:40" ht="18.75" hidden="1" customHeight="1">
      <c r="A103" s="9">
        <v>1</v>
      </c>
      <c r="B103" s="327"/>
      <c r="C103" s="135" t="s">
        <v>19</v>
      </c>
      <c r="D103" s="136">
        <f>1-D99</f>
        <v>0.92</v>
      </c>
      <c r="E103" s="90"/>
      <c r="F103" s="255">
        <f t="shared" ref="F103:AJ103" si="59">(F98-F99)+(F101-F102)</f>
        <v>0</v>
      </c>
      <c r="G103" s="255">
        <f t="shared" si="59"/>
        <v>0</v>
      </c>
      <c r="H103" s="255">
        <f t="shared" si="59"/>
        <v>0</v>
      </c>
      <c r="I103" s="255">
        <f t="shared" si="59"/>
        <v>0</v>
      </c>
      <c r="J103" s="255">
        <f t="shared" si="59"/>
        <v>0</v>
      </c>
      <c r="K103" s="255">
        <f t="shared" si="59"/>
        <v>0</v>
      </c>
      <c r="L103" s="255">
        <f t="shared" si="59"/>
        <v>0</v>
      </c>
      <c r="M103" s="255">
        <f t="shared" si="59"/>
        <v>0</v>
      </c>
      <c r="N103" s="255">
        <f t="shared" si="59"/>
        <v>0</v>
      </c>
      <c r="O103" s="255">
        <f t="shared" si="59"/>
        <v>0</v>
      </c>
      <c r="P103" s="255">
        <f t="shared" si="59"/>
        <v>0</v>
      </c>
      <c r="Q103" s="255">
        <f t="shared" si="59"/>
        <v>0</v>
      </c>
      <c r="R103" s="255">
        <f t="shared" si="59"/>
        <v>0</v>
      </c>
      <c r="S103" s="255">
        <f t="shared" si="59"/>
        <v>0</v>
      </c>
      <c r="T103" s="255">
        <f t="shared" si="59"/>
        <v>0</v>
      </c>
      <c r="U103" s="255">
        <f t="shared" si="59"/>
        <v>0</v>
      </c>
      <c r="V103" s="255">
        <f t="shared" si="59"/>
        <v>0</v>
      </c>
      <c r="W103" s="255">
        <f t="shared" si="59"/>
        <v>0</v>
      </c>
      <c r="X103" s="255">
        <f t="shared" si="59"/>
        <v>0</v>
      </c>
      <c r="Y103" s="255">
        <f t="shared" si="59"/>
        <v>0</v>
      </c>
      <c r="Z103" s="255">
        <f t="shared" si="59"/>
        <v>0</v>
      </c>
      <c r="AA103" s="255">
        <f t="shared" si="59"/>
        <v>0</v>
      </c>
      <c r="AB103" s="255">
        <f t="shared" si="59"/>
        <v>0</v>
      </c>
      <c r="AC103" s="255">
        <f t="shared" si="59"/>
        <v>0</v>
      </c>
      <c r="AD103" s="255">
        <f t="shared" si="59"/>
        <v>0</v>
      </c>
      <c r="AE103" s="255">
        <f t="shared" si="59"/>
        <v>0</v>
      </c>
      <c r="AF103" s="255">
        <f t="shared" si="59"/>
        <v>0</v>
      </c>
      <c r="AG103" s="255">
        <f t="shared" si="59"/>
        <v>0</v>
      </c>
      <c r="AH103" s="255">
        <f t="shared" si="59"/>
        <v>0</v>
      </c>
      <c r="AI103" s="255">
        <f t="shared" si="59"/>
        <v>0</v>
      </c>
      <c r="AJ103" s="255">
        <f t="shared" si="59"/>
        <v>0</v>
      </c>
      <c r="AK103" s="117">
        <f>SUM(E103:AJ103)</f>
        <v>0</v>
      </c>
      <c r="AL103" s="82" t="e">
        <f>ROUNDUP(#REF!*1.2,0)</f>
        <v>#REF!</v>
      </c>
      <c r="AM103" s="82" t="e">
        <f>ROUNDUP(#REF!*1.2,0)</f>
        <v>#REF!</v>
      </c>
      <c r="AN103" s="211"/>
    </row>
    <row r="104" spans="1:40" ht="18.75" hidden="1" customHeight="1">
      <c r="A104" s="9">
        <v>1</v>
      </c>
      <c r="B104" s="325"/>
      <c r="C104" s="109" t="s">
        <v>20</v>
      </c>
      <c r="D104" s="109"/>
      <c r="E104" s="7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104">
        <f>SUM(F104:AJ104)</f>
        <v>0</v>
      </c>
      <c r="AL104" s="112"/>
      <c r="AM104" s="112"/>
      <c r="AN104" s="207"/>
    </row>
    <row r="105" spans="1:40" ht="18.75" hidden="1" customHeight="1">
      <c r="A105" s="9">
        <v>1</v>
      </c>
      <c r="B105" s="325"/>
      <c r="C105" s="111" t="s">
        <v>66</v>
      </c>
      <c r="D105" s="111"/>
      <c r="E105" s="74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107">
        <f>SUM(F105:AJ105)</f>
        <v>0</v>
      </c>
      <c r="AL105" s="75"/>
      <c r="AM105" s="75"/>
      <c r="AN105" s="207"/>
    </row>
    <row r="106" spans="1:40" ht="18.75" hidden="1" customHeight="1">
      <c r="A106" s="9">
        <v>1</v>
      </c>
      <c r="B106" s="326"/>
      <c r="C106" s="152" t="s">
        <v>21</v>
      </c>
      <c r="D106" s="152"/>
      <c r="E106" s="67"/>
      <c r="F106" s="259">
        <f t="shared" ref="F106:AH106" si="60">SUBTOTAL(9,L104:L105)</f>
        <v>0</v>
      </c>
      <c r="G106" s="259">
        <f t="shared" si="60"/>
        <v>0</v>
      </c>
      <c r="H106" s="259">
        <f t="shared" si="60"/>
        <v>0</v>
      </c>
      <c r="I106" s="259">
        <f t="shared" si="60"/>
        <v>0</v>
      </c>
      <c r="J106" s="259">
        <f t="shared" si="60"/>
        <v>0</v>
      </c>
      <c r="K106" s="259">
        <f t="shared" si="60"/>
        <v>0</v>
      </c>
      <c r="L106" s="259">
        <f t="shared" si="60"/>
        <v>0</v>
      </c>
      <c r="M106" s="259">
        <f t="shared" si="60"/>
        <v>0</v>
      </c>
      <c r="N106" s="259">
        <f t="shared" si="60"/>
        <v>0</v>
      </c>
      <c r="O106" s="259">
        <f t="shared" si="60"/>
        <v>0</v>
      </c>
      <c r="P106" s="259">
        <f t="shared" si="60"/>
        <v>0</v>
      </c>
      <c r="Q106" s="259">
        <f t="shared" si="60"/>
        <v>0</v>
      </c>
      <c r="R106" s="259">
        <f t="shared" si="60"/>
        <v>0</v>
      </c>
      <c r="S106" s="259">
        <f t="shared" si="60"/>
        <v>0</v>
      </c>
      <c r="T106" s="259">
        <f t="shared" si="60"/>
        <v>0</v>
      </c>
      <c r="U106" s="259">
        <f t="shared" si="60"/>
        <v>0</v>
      </c>
      <c r="V106" s="259">
        <f t="shared" si="60"/>
        <v>0</v>
      </c>
      <c r="W106" s="259">
        <f t="shared" si="60"/>
        <v>0</v>
      </c>
      <c r="X106" s="259">
        <f t="shared" si="60"/>
        <v>0</v>
      </c>
      <c r="Y106" s="259">
        <f t="shared" si="60"/>
        <v>0</v>
      </c>
      <c r="Z106" s="259">
        <f t="shared" si="60"/>
        <v>0</v>
      </c>
      <c r="AA106" s="259">
        <f t="shared" si="60"/>
        <v>0</v>
      </c>
      <c r="AB106" s="259">
        <f t="shared" si="60"/>
        <v>0</v>
      </c>
      <c r="AC106" s="259">
        <f t="shared" si="60"/>
        <v>0</v>
      </c>
      <c r="AD106" s="259">
        <f t="shared" si="60"/>
        <v>0</v>
      </c>
      <c r="AE106" s="259">
        <f t="shared" si="60"/>
        <v>0</v>
      </c>
      <c r="AF106" s="259">
        <f t="shared" si="60"/>
        <v>0</v>
      </c>
      <c r="AG106" s="259">
        <f t="shared" si="60"/>
        <v>0</v>
      </c>
      <c r="AH106" s="259">
        <f t="shared" si="60"/>
        <v>0</v>
      </c>
      <c r="AI106" s="259"/>
      <c r="AJ106" s="259"/>
      <c r="AK106" s="131">
        <f>SUM(F106:AJ106)</f>
        <v>0</v>
      </c>
      <c r="AL106" s="32"/>
      <c r="AM106" s="32"/>
    </row>
    <row r="107" spans="1:40" ht="18.75" hidden="1" customHeight="1">
      <c r="A107" s="9">
        <v>1</v>
      </c>
      <c r="B107" s="379"/>
      <c r="C107" s="153" t="s">
        <v>22</v>
      </c>
      <c r="D107" s="153"/>
      <c r="E107" s="68"/>
      <c r="F107" s="260">
        <f t="shared" ref="F107:AJ107" si="61">E107+F103-F106</f>
        <v>0</v>
      </c>
      <c r="G107" s="260">
        <f t="shared" si="61"/>
        <v>0</v>
      </c>
      <c r="H107" s="260">
        <f t="shared" si="61"/>
        <v>0</v>
      </c>
      <c r="I107" s="260">
        <f t="shared" si="61"/>
        <v>0</v>
      </c>
      <c r="J107" s="260">
        <f t="shared" si="61"/>
        <v>0</v>
      </c>
      <c r="K107" s="260">
        <f t="shared" si="61"/>
        <v>0</v>
      </c>
      <c r="L107" s="260">
        <f t="shared" si="61"/>
        <v>0</v>
      </c>
      <c r="M107" s="260">
        <f t="shared" si="61"/>
        <v>0</v>
      </c>
      <c r="N107" s="260">
        <f t="shared" si="61"/>
        <v>0</v>
      </c>
      <c r="O107" s="260">
        <f t="shared" si="61"/>
        <v>0</v>
      </c>
      <c r="P107" s="260">
        <f t="shared" si="61"/>
        <v>0</v>
      </c>
      <c r="Q107" s="260">
        <f t="shared" si="61"/>
        <v>0</v>
      </c>
      <c r="R107" s="260">
        <f t="shared" si="61"/>
        <v>0</v>
      </c>
      <c r="S107" s="260">
        <f t="shared" si="61"/>
        <v>0</v>
      </c>
      <c r="T107" s="260">
        <f t="shared" si="61"/>
        <v>0</v>
      </c>
      <c r="U107" s="260">
        <f t="shared" si="61"/>
        <v>0</v>
      </c>
      <c r="V107" s="260">
        <f t="shared" si="61"/>
        <v>0</v>
      </c>
      <c r="W107" s="260">
        <f t="shared" si="61"/>
        <v>0</v>
      </c>
      <c r="X107" s="260">
        <f t="shared" si="61"/>
        <v>0</v>
      </c>
      <c r="Y107" s="260">
        <f t="shared" si="61"/>
        <v>0</v>
      </c>
      <c r="Z107" s="260">
        <f t="shared" si="61"/>
        <v>0</v>
      </c>
      <c r="AA107" s="260">
        <f t="shared" si="61"/>
        <v>0</v>
      </c>
      <c r="AB107" s="260">
        <f t="shared" si="61"/>
        <v>0</v>
      </c>
      <c r="AC107" s="260">
        <f t="shared" si="61"/>
        <v>0</v>
      </c>
      <c r="AD107" s="260">
        <f t="shared" si="61"/>
        <v>0</v>
      </c>
      <c r="AE107" s="260">
        <f t="shared" si="61"/>
        <v>0</v>
      </c>
      <c r="AF107" s="260">
        <f t="shared" si="61"/>
        <v>0</v>
      </c>
      <c r="AG107" s="260">
        <f t="shared" si="61"/>
        <v>0</v>
      </c>
      <c r="AH107" s="260">
        <f t="shared" si="61"/>
        <v>0</v>
      </c>
      <c r="AI107" s="260">
        <f t="shared" si="61"/>
        <v>0</v>
      </c>
      <c r="AJ107" s="260">
        <f t="shared" si="61"/>
        <v>0</v>
      </c>
      <c r="AK107" s="132"/>
      <c r="AL107" s="32"/>
      <c r="AM107" s="32"/>
    </row>
    <row r="108" spans="1:40" ht="19.5" hidden="1" customHeight="1">
      <c r="A108" s="9">
        <v>1</v>
      </c>
      <c r="B108" s="380"/>
      <c r="C108" s="138" t="s">
        <v>23</v>
      </c>
      <c r="D108" s="138"/>
      <c r="E108" s="215"/>
      <c r="F108" s="262">
        <f t="shared" ref="F108:AJ108" si="62">E108+F103-F104-F105</f>
        <v>0</v>
      </c>
      <c r="G108" s="262">
        <f t="shared" si="62"/>
        <v>0</v>
      </c>
      <c r="H108" s="262">
        <f t="shared" si="62"/>
        <v>0</v>
      </c>
      <c r="I108" s="262">
        <f t="shared" si="62"/>
        <v>0</v>
      </c>
      <c r="J108" s="262">
        <f t="shared" si="62"/>
        <v>0</v>
      </c>
      <c r="K108" s="262">
        <f t="shared" si="62"/>
        <v>0</v>
      </c>
      <c r="L108" s="262">
        <f t="shared" si="62"/>
        <v>0</v>
      </c>
      <c r="M108" s="262">
        <f t="shared" si="62"/>
        <v>0</v>
      </c>
      <c r="N108" s="262">
        <f t="shared" si="62"/>
        <v>0</v>
      </c>
      <c r="O108" s="262">
        <f t="shared" si="62"/>
        <v>0</v>
      </c>
      <c r="P108" s="262">
        <f t="shared" si="62"/>
        <v>0</v>
      </c>
      <c r="Q108" s="262">
        <f t="shared" si="62"/>
        <v>0</v>
      </c>
      <c r="R108" s="262">
        <f t="shared" si="62"/>
        <v>0</v>
      </c>
      <c r="S108" s="262">
        <f t="shared" si="62"/>
        <v>0</v>
      </c>
      <c r="T108" s="262">
        <f t="shared" si="62"/>
        <v>0</v>
      </c>
      <c r="U108" s="262">
        <f t="shared" si="62"/>
        <v>0</v>
      </c>
      <c r="V108" s="262">
        <f t="shared" si="62"/>
        <v>0</v>
      </c>
      <c r="W108" s="262">
        <f t="shared" si="62"/>
        <v>0</v>
      </c>
      <c r="X108" s="262">
        <f t="shared" si="62"/>
        <v>0</v>
      </c>
      <c r="Y108" s="262">
        <f t="shared" si="62"/>
        <v>0</v>
      </c>
      <c r="Z108" s="262">
        <f t="shared" si="62"/>
        <v>0</v>
      </c>
      <c r="AA108" s="262">
        <f t="shared" si="62"/>
        <v>0</v>
      </c>
      <c r="AB108" s="262">
        <f t="shared" si="62"/>
        <v>0</v>
      </c>
      <c r="AC108" s="262">
        <f t="shared" si="62"/>
        <v>0</v>
      </c>
      <c r="AD108" s="262">
        <f t="shared" si="62"/>
        <v>0</v>
      </c>
      <c r="AE108" s="262">
        <f t="shared" si="62"/>
        <v>0</v>
      </c>
      <c r="AF108" s="262">
        <f t="shared" si="62"/>
        <v>0</v>
      </c>
      <c r="AG108" s="262">
        <f t="shared" si="62"/>
        <v>0</v>
      </c>
      <c r="AH108" s="262">
        <f t="shared" si="62"/>
        <v>0</v>
      </c>
      <c r="AI108" s="262">
        <f t="shared" si="62"/>
        <v>0</v>
      </c>
      <c r="AJ108" s="262">
        <f t="shared" si="62"/>
        <v>0</v>
      </c>
      <c r="AK108" s="222">
        <f>AJ108</f>
        <v>0</v>
      </c>
      <c r="AL108" s="33"/>
      <c r="AM108" s="33"/>
      <c r="AN108" s="9">
        <f>AK108-AL104</f>
        <v>0</v>
      </c>
    </row>
    <row r="109" spans="1:40" ht="19.5" hidden="1" customHeight="1">
      <c r="A109" s="9">
        <v>0</v>
      </c>
      <c r="B109" s="325"/>
      <c r="C109" s="99" t="s">
        <v>12</v>
      </c>
      <c r="D109" s="99"/>
      <c r="E109" s="89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100">
        <f>SUM(F109:AJ109)</f>
        <v>0</v>
      </c>
      <c r="AL109" s="96" t="e">
        <f>ROUNDUP(AL116/0.92,0)</f>
        <v>#REF!</v>
      </c>
      <c r="AM109" s="96" t="e">
        <f>ROUNDUP(AM116/0.92,0)</f>
        <v>#REF!</v>
      </c>
      <c r="AN109" s="251"/>
    </row>
    <row r="110" spans="1:40" ht="19.5" hidden="1" customHeight="1">
      <c r="A110" s="9">
        <v>0</v>
      </c>
      <c r="B110" s="326"/>
      <c r="C110" s="145" t="s">
        <v>125</v>
      </c>
      <c r="D110" s="154"/>
      <c r="E110" s="35"/>
      <c r="F110" s="256">
        <f t="shared" ref="F110:AJ110" si="63">E110+F109-F111</f>
        <v>0</v>
      </c>
      <c r="G110" s="256">
        <f t="shared" si="63"/>
        <v>0</v>
      </c>
      <c r="H110" s="256">
        <f t="shared" si="63"/>
        <v>0</v>
      </c>
      <c r="I110" s="256">
        <f t="shared" si="63"/>
        <v>0</v>
      </c>
      <c r="J110" s="256">
        <f t="shared" si="63"/>
        <v>0</v>
      </c>
      <c r="K110" s="256">
        <f t="shared" si="63"/>
        <v>0</v>
      </c>
      <c r="L110" s="256">
        <f t="shared" si="63"/>
        <v>0</v>
      </c>
      <c r="M110" s="256">
        <f t="shared" si="63"/>
        <v>0</v>
      </c>
      <c r="N110" s="256">
        <f t="shared" si="63"/>
        <v>0</v>
      </c>
      <c r="O110" s="256">
        <f t="shared" si="63"/>
        <v>0</v>
      </c>
      <c r="P110" s="256">
        <f t="shared" si="63"/>
        <v>0</v>
      </c>
      <c r="Q110" s="256">
        <f t="shared" si="63"/>
        <v>0</v>
      </c>
      <c r="R110" s="256">
        <f t="shared" si="63"/>
        <v>0</v>
      </c>
      <c r="S110" s="256">
        <f t="shared" si="63"/>
        <v>0</v>
      </c>
      <c r="T110" s="256">
        <f t="shared" si="63"/>
        <v>0</v>
      </c>
      <c r="U110" s="256">
        <f t="shared" si="63"/>
        <v>0</v>
      </c>
      <c r="V110" s="256">
        <f t="shared" si="63"/>
        <v>0</v>
      </c>
      <c r="W110" s="256">
        <f t="shared" si="63"/>
        <v>0</v>
      </c>
      <c r="X110" s="256">
        <f t="shared" si="63"/>
        <v>0</v>
      </c>
      <c r="Y110" s="256">
        <f t="shared" si="63"/>
        <v>0</v>
      </c>
      <c r="Z110" s="256">
        <f t="shared" si="63"/>
        <v>0</v>
      </c>
      <c r="AA110" s="256">
        <f t="shared" si="63"/>
        <v>0</v>
      </c>
      <c r="AB110" s="256">
        <f t="shared" si="63"/>
        <v>0</v>
      </c>
      <c r="AC110" s="256">
        <f t="shared" si="63"/>
        <v>0</v>
      </c>
      <c r="AD110" s="256">
        <f t="shared" si="63"/>
        <v>0</v>
      </c>
      <c r="AE110" s="256">
        <f t="shared" si="63"/>
        <v>0</v>
      </c>
      <c r="AF110" s="256">
        <f t="shared" si="63"/>
        <v>0</v>
      </c>
      <c r="AG110" s="256">
        <f t="shared" si="63"/>
        <v>0</v>
      </c>
      <c r="AH110" s="256">
        <f t="shared" si="63"/>
        <v>0</v>
      </c>
      <c r="AI110" s="256">
        <f t="shared" si="63"/>
        <v>0</v>
      </c>
      <c r="AJ110" s="256">
        <f t="shared" si="63"/>
        <v>0</v>
      </c>
      <c r="AK110" s="169">
        <f>AJ110</f>
        <v>0</v>
      </c>
      <c r="AL110" s="32"/>
      <c r="AM110" s="32"/>
    </row>
    <row r="111" spans="1:40" ht="18.75" hidden="1" customHeight="1">
      <c r="A111" s="9">
        <v>0</v>
      </c>
      <c r="B111" s="327"/>
      <c r="C111" s="135" t="s">
        <v>14</v>
      </c>
      <c r="D111" s="135"/>
      <c r="E111" s="90"/>
      <c r="F111" s="255"/>
      <c r="G111" s="255"/>
      <c r="H111" s="255"/>
      <c r="I111" s="255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117">
        <f>SUM(E111:AJ111)</f>
        <v>0</v>
      </c>
      <c r="AL111" s="123"/>
      <c r="AM111" s="123"/>
      <c r="AN111" s="211"/>
    </row>
    <row r="112" spans="1:40" ht="18.75" hidden="1" customHeight="1">
      <c r="A112" s="9">
        <v>0</v>
      </c>
      <c r="B112" s="378"/>
      <c r="C112" s="145" t="s">
        <v>15</v>
      </c>
      <c r="D112" s="155">
        <v>0.08</v>
      </c>
      <c r="E112" s="69"/>
      <c r="F112" s="264">
        <f t="shared" ref="F112:AJ112" si="64">ROUND(F111*$D112,0)</f>
        <v>0</v>
      </c>
      <c r="G112" s="264">
        <f t="shared" si="64"/>
        <v>0</v>
      </c>
      <c r="H112" s="264">
        <f t="shared" si="64"/>
        <v>0</v>
      </c>
      <c r="I112" s="264">
        <f t="shared" si="64"/>
        <v>0</v>
      </c>
      <c r="J112" s="264">
        <f t="shared" si="64"/>
        <v>0</v>
      </c>
      <c r="K112" s="264">
        <f t="shared" si="64"/>
        <v>0</v>
      </c>
      <c r="L112" s="264">
        <f t="shared" si="64"/>
        <v>0</v>
      </c>
      <c r="M112" s="264">
        <f t="shared" si="64"/>
        <v>0</v>
      </c>
      <c r="N112" s="264">
        <f t="shared" si="64"/>
        <v>0</v>
      </c>
      <c r="O112" s="264">
        <f t="shared" si="64"/>
        <v>0</v>
      </c>
      <c r="P112" s="264">
        <f t="shared" si="64"/>
        <v>0</v>
      </c>
      <c r="Q112" s="264">
        <f t="shared" si="64"/>
        <v>0</v>
      </c>
      <c r="R112" s="264">
        <f t="shared" si="64"/>
        <v>0</v>
      </c>
      <c r="S112" s="264">
        <f t="shared" si="64"/>
        <v>0</v>
      </c>
      <c r="T112" s="264">
        <f t="shared" si="64"/>
        <v>0</v>
      </c>
      <c r="U112" s="264">
        <f t="shared" si="64"/>
        <v>0</v>
      </c>
      <c r="V112" s="264">
        <f t="shared" si="64"/>
        <v>0</v>
      </c>
      <c r="W112" s="264">
        <f t="shared" si="64"/>
        <v>0</v>
      </c>
      <c r="X112" s="264">
        <f t="shared" si="64"/>
        <v>0</v>
      </c>
      <c r="Y112" s="264">
        <f t="shared" si="64"/>
        <v>0</v>
      </c>
      <c r="Z112" s="264">
        <f t="shared" si="64"/>
        <v>0</v>
      </c>
      <c r="AA112" s="264">
        <f t="shared" si="64"/>
        <v>0</v>
      </c>
      <c r="AB112" s="264">
        <f t="shared" si="64"/>
        <v>0</v>
      </c>
      <c r="AC112" s="264">
        <f t="shared" si="64"/>
        <v>0</v>
      </c>
      <c r="AD112" s="264">
        <f t="shared" si="64"/>
        <v>0</v>
      </c>
      <c r="AE112" s="264">
        <f t="shared" si="64"/>
        <v>0</v>
      </c>
      <c r="AF112" s="264">
        <f t="shared" si="64"/>
        <v>0</v>
      </c>
      <c r="AG112" s="264">
        <f t="shared" si="64"/>
        <v>0</v>
      </c>
      <c r="AH112" s="264">
        <f t="shared" si="64"/>
        <v>0</v>
      </c>
      <c r="AI112" s="264">
        <f t="shared" si="64"/>
        <v>0</v>
      </c>
      <c r="AJ112" s="264">
        <f t="shared" si="64"/>
        <v>0</v>
      </c>
      <c r="AK112" s="125">
        <f>SUM(F112:AJ112)</f>
        <v>0</v>
      </c>
      <c r="AL112" s="32"/>
      <c r="AM112" s="32"/>
    </row>
    <row r="113" spans="1:40" ht="18.75" hidden="1" customHeight="1">
      <c r="A113" s="9">
        <v>0</v>
      </c>
      <c r="B113" s="378"/>
      <c r="C113" s="145" t="s">
        <v>16</v>
      </c>
      <c r="D113" s="155"/>
      <c r="E113" s="69"/>
      <c r="F113" s="264">
        <f t="shared" ref="F113:AJ113" si="65">E113+F112-F114</f>
        <v>0</v>
      </c>
      <c r="G113" s="264">
        <f t="shared" si="65"/>
        <v>0</v>
      </c>
      <c r="H113" s="264">
        <f t="shared" si="65"/>
        <v>0</v>
      </c>
      <c r="I113" s="264">
        <f t="shared" si="65"/>
        <v>0</v>
      </c>
      <c r="J113" s="264">
        <f t="shared" si="65"/>
        <v>0</v>
      </c>
      <c r="K113" s="264">
        <f t="shared" si="65"/>
        <v>0</v>
      </c>
      <c r="L113" s="264">
        <f t="shared" si="65"/>
        <v>0</v>
      </c>
      <c r="M113" s="264">
        <f t="shared" si="65"/>
        <v>0</v>
      </c>
      <c r="N113" s="264">
        <f t="shared" si="65"/>
        <v>0</v>
      </c>
      <c r="O113" s="264">
        <f t="shared" si="65"/>
        <v>0</v>
      </c>
      <c r="P113" s="264">
        <f t="shared" si="65"/>
        <v>0</v>
      </c>
      <c r="Q113" s="264">
        <f t="shared" si="65"/>
        <v>0</v>
      </c>
      <c r="R113" s="264">
        <f t="shared" si="65"/>
        <v>0</v>
      </c>
      <c r="S113" s="264">
        <f t="shared" si="65"/>
        <v>0</v>
      </c>
      <c r="T113" s="264">
        <f t="shared" si="65"/>
        <v>0</v>
      </c>
      <c r="U113" s="264">
        <f t="shared" si="65"/>
        <v>0</v>
      </c>
      <c r="V113" s="264">
        <f t="shared" si="65"/>
        <v>0</v>
      </c>
      <c r="W113" s="264">
        <f t="shared" si="65"/>
        <v>0</v>
      </c>
      <c r="X113" s="264">
        <f t="shared" si="65"/>
        <v>0</v>
      </c>
      <c r="Y113" s="264">
        <f t="shared" si="65"/>
        <v>0</v>
      </c>
      <c r="Z113" s="264">
        <f t="shared" si="65"/>
        <v>0</v>
      </c>
      <c r="AA113" s="264">
        <f t="shared" si="65"/>
        <v>0</v>
      </c>
      <c r="AB113" s="264">
        <f t="shared" si="65"/>
        <v>0</v>
      </c>
      <c r="AC113" s="264">
        <f t="shared" si="65"/>
        <v>0</v>
      </c>
      <c r="AD113" s="264">
        <f t="shared" si="65"/>
        <v>0</v>
      </c>
      <c r="AE113" s="264">
        <f t="shared" si="65"/>
        <v>0</v>
      </c>
      <c r="AF113" s="264">
        <f t="shared" si="65"/>
        <v>0</v>
      </c>
      <c r="AG113" s="264">
        <f t="shared" si="65"/>
        <v>0</v>
      </c>
      <c r="AH113" s="264">
        <f t="shared" si="65"/>
        <v>0</v>
      </c>
      <c r="AI113" s="264">
        <f t="shared" si="65"/>
        <v>0</v>
      </c>
      <c r="AJ113" s="264">
        <f t="shared" si="65"/>
        <v>0</v>
      </c>
      <c r="AK113" s="125">
        <f>AJ113</f>
        <v>0</v>
      </c>
      <c r="AL113" s="32"/>
      <c r="AM113" s="32"/>
    </row>
    <row r="114" spans="1:40" ht="18.75" hidden="1" customHeight="1">
      <c r="A114" s="9">
        <v>0</v>
      </c>
      <c r="B114" s="378"/>
      <c r="C114" s="145" t="s">
        <v>17</v>
      </c>
      <c r="D114" s="155"/>
      <c r="E114" s="69"/>
      <c r="F114" s="264"/>
      <c r="G114" s="264"/>
      <c r="H114" s="264"/>
      <c r="I114" s="264"/>
      <c r="J114" s="264"/>
      <c r="K114" s="264"/>
      <c r="L114" s="264"/>
      <c r="M114" s="264"/>
      <c r="N114" s="264"/>
      <c r="O114" s="264"/>
      <c r="P114" s="264"/>
      <c r="Q114" s="264"/>
      <c r="R114" s="264"/>
      <c r="S114" s="264"/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125">
        <f>SUM(F114:AJ114)</f>
        <v>0</v>
      </c>
      <c r="AL114" s="32"/>
      <c r="AM114" s="32"/>
    </row>
    <row r="115" spans="1:40" ht="18.75" hidden="1" customHeight="1">
      <c r="A115" s="9">
        <v>0</v>
      </c>
      <c r="B115" s="378"/>
      <c r="C115" s="145" t="s">
        <v>18</v>
      </c>
      <c r="D115" s="155">
        <v>0.5</v>
      </c>
      <c r="E115" s="69"/>
      <c r="F115" s="264">
        <f t="shared" ref="F115:AJ115" si="66">ROUND(F114*$D115,0)</f>
        <v>0</v>
      </c>
      <c r="G115" s="264">
        <f t="shared" si="66"/>
        <v>0</v>
      </c>
      <c r="H115" s="264">
        <f t="shared" si="66"/>
        <v>0</v>
      </c>
      <c r="I115" s="264">
        <f t="shared" si="66"/>
        <v>0</v>
      </c>
      <c r="J115" s="264">
        <f t="shared" si="66"/>
        <v>0</v>
      </c>
      <c r="K115" s="264">
        <f t="shared" si="66"/>
        <v>0</v>
      </c>
      <c r="L115" s="264">
        <f t="shared" si="66"/>
        <v>0</v>
      </c>
      <c r="M115" s="264">
        <f t="shared" si="66"/>
        <v>0</v>
      </c>
      <c r="N115" s="264">
        <f t="shared" si="66"/>
        <v>0</v>
      </c>
      <c r="O115" s="264">
        <f t="shared" si="66"/>
        <v>0</v>
      </c>
      <c r="P115" s="264">
        <f t="shared" si="66"/>
        <v>0</v>
      </c>
      <c r="Q115" s="264">
        <f t="shared" si="66"/>
        <v>0</v>
      </c>
      <c r="R115" s="264">
        <f t="shared" si="66"/>
        <v>0</v>
      </c>
      <c r="S115" s="264">
        <f t="shared" si="66"/>
        <v>0</v>
      </c>
      <c r="T115" s="264">
        <f t="shared" si="66"/>
        <v>0</v>
      </c>
      <c r="U115" s="264">
        <f t="shared" si="66"/>
        <v>0</v>
      </c>
      <c r="V115" s="264">
        <f t="shared" si="66"/>
        <v>0</v>
      </c>
      <c r="W115" s="264">
        <f t="shared" si="66"/>
        <v>0</v>
      </c>
      <c r="X115" s="264">
        <f t="shared" si="66"/>
        <v>0</v>
      </c>
      <c r="Y115" s="264">
        <f t="shared" si="66"/>
        <v>0</v>
      </c>
      <c r="Z115" s="264">
        <f t="shared" si="66"/>
        <v>0</v>
      </c>
      <c r="AA115" s="264">
        <f t="shared" si="66"/>
        <v>0</v>
      </c>
      <c r="AB115" s="264">
        <f t="shared" si="66"/>
        <v>0</v>
      </c>
      <c r="AC115" s="264">
        <f t="shared" si="66"/>
        <v>0</v>
      </c>
      <c r="AD115" s="264">
        <f t="shared" si="66"/>
        <v>0</v>
      </c>
      <c r="AE115" s="264">
        <f t="shared" si="66"/>
        <v>0</v>
      </c>
      <c r="AF115" s="264">
        <f t="shared" si="66"/>
        <v>0</v>
      </c>
      <c r="AG115" s="264">
        <f t="shared" si="66"/>
        <v>0</v>
      </c>
      <c r="AH115" s="264">
        <f t="shared" si="66"/>
        <v>0</v>
      </c>
      <c r="AI115" s="264">
        <f t="shared" si="66"/>
        <v>0</v>
      </c>
      <c r="AJ115" s="264">
        <f t="shared" si="66"/>
        <v>0</v>
      </c>
      <c r="AK115" s="125">
        <f>SUM(F115:AJ115)</f>
        <v>0</v>
      </c>
      <c r="AL115" s="32"/>
      <c r="AM115" s="32"/>
    </row>
    <row r="116" spans="1:40" ht="18.75" hidden="1" customHeight="1">
      <c r="A116" s="9">
        <v>0</v>
      </c>
      <c r="B116" s="327"/>
      <c r="C116" s="135" t="s">
        <v>19</v>
      </c>
      <c r="D116" s="136">
        <f>1-D112</f>
        <v>0.92</v>
      </c>
      <c r="E116" s="90"/>
      <c r="F116" s="255">
        <f t="shared" ref="F116:AJ116" si="67">(F111-F112)+(F114-F115)</f>
        <v>0</v>
      </c>
      <c r="G116" s="255">
        <f t="shared" si="67"/>
        <v>0</v>
      </c>
      <c r="H116" s="255">
        <f t="shared" si="67"/>
        <v>0</v>
      </c>
      <c r="I116" s="255">
        <f t="shared" si="67"/>
        <v>0</v>
      </c>
      <c r="J116" s="255">
        <f t="shared" si="67"/>
        <v>0</v>
      </c>
      <c r="K116" s="255">
        <f t="shared" si="67"/>
        <v>0</v>
      </c>
      <c r="L116" s="255">
        <f t="shared" si="67"/>
        <v>0</v>
      </c>
      <c r="M116" s="255">
        <f t="shared" si="67"/>
        <v>0</v>
      </c>
      <c r="N116" s="255">
        <f t="shared" si="67"/>
        <v>0</v>
      </c>
      <c r="O116" s="255">
        <f t="shared" si="67"/>
        <v>0</v>
      </c>
      <c r="P116" s="255">
        <f t="shared" si="67"/>
        <v>0</v>
      </c>
      <c r="Q116" s="255">
        <f t="shared" si="67"/>
        <v>0</v>
      </c>
      <c r="R116" s="255">
        <f t="shared" si="67"/>
        <v>0</v>
      </c>
      <c r="S116" s="255">
        <f t="shared" si="67"/>
        <v>0</v>
      </c>
      <c r="T116" s="255">
        <f t="shared" si="67"/>
        <v>0</v>
      </c>
      <c r="U116" s="255">
        <f t="shared" si="67"/>
        <v>0</v>
      </c>
      <c r="V116" s="255">
        <f t="shared" si="67"/>
        <v>0</v>
      </c>
      <c r="W116" s="255">
        <f t="shared" si="67"/>
        <v>0</v>
      </c>
      <c r="X116" s="255">
        <f t="shared" si="67"/>
        <v>0</v>
      </c>
      <c r="Y116" s="255">
        <f t="shared" si="67"/>
        <v>0</v>
      </c>
      <c r="Z116" s="255">
        <f t="shared" si="67"/>
        <v>0</v>
      </c>
      <c r="AA116" s="255">
        <f t="shared" si="67"/>
        <v>0</v>
      </c>
      <c r="AB116" s="255">
        <f t="shared" si="67"/>
        <v>0</v>
      </c>
      <c r="AC116" s="255">
        <f t="shared" si="67"/>
        <v>0</v>
      </c>
      <c r="AD116" s="255">
        <f t="shared" si="67"/>
        <v>0</v>
      </c>
      <c r="AE116" s="255">
        <f t="shared" si="67"/>
        <v>0</v>
      </c>
      <c r="AF116" s="255">
        <f t="shared" si="67"/>
        <v>0</v>
      </c>
      <c r="AG116" s="255">
        <f t="shared" si="67"/>
        <v>0</v>
      </c>
      <c r="AH116" s="255">
        <f t="shared" si="67"/>
        <v>0</v>
      </c>
      <c r="AI116" s="255">
        <f t="shared" si="67"/>
        <v>0</v>
      </c>
      <c r="AJ116" s="255">
        <f t="shared" si="67"/>
        <v>0</v>
      </c>
      <c r="AK116" s="117">
        <f>SUM(E116:AJ116)</f>
        <v>0</v>
      </c>
      <c r="AL116" s="82" t="e">
        <f>ROUNDUP(#REF!*1.2,0)</f>
        <v>#REF!</v>
      </c>
      <c r="AM116" s="82" t="e">
        <f>ROUNDUP(#REF!*1.2,0)</f>
        <v>#REF!</v>
      </c>
      <c r="AN116" s="211"/>
    </row>
    <row r="117" spans="1:40" ht="18.75" hidden="1" customHeight="1">
      <c r="A117" s="9">
        <v>0</v>
      </c>
      <c r="B117" s="325"/>
      <c r="C117" s="109" t="s">
        <v>20</v>
      </c>
      <c r="D117" s="109"/>
      <c r="E117" s="7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104">
        <f>SUM(F117:AJ117)</f>
        <v>0</v>
      </c>
      <c r="AL117" s="112"/>
      <c r="AM117" s="112"/>
      <c r="AN117" s="207"/>
    </row>
    <row r="118" spans="1:40" ht="18.75" hidden="1" customHeight="1">
      <c r="A118" s="9">
        <v>0</v>
      </c>
      <c r="B118" s="325"/>
      <c r="C118" s="113" t="s">
        <v>66</v>
      </c>
      <c r="D118" s="113"/>
      <c r="E118" s="79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  <c r="AJ118" s="265"/>
      <c r="AK118" s="114">
        <f>SUM(F118:AJ118)</f>
        <v>0</v>
      </c>
      <c r="AL118" s="78"/>
      <c r="AM118" s="78"/>
      <c r="AN118" s="207"/>
    </row>
    <row r="119" spans="1:40" ht="18.75" hidden="1" customHeight="1">
      <c r="A119" s="9">
        <v>0</v>
      </c>
      <c r="B119" s="378"/>
      <c r="C119" s="145" t="s">
        <v>21</v>
      </c>
      <c r="D119" s="145"/>
      <c r="E119" s="67"/>
      <c r="F119" s="264">
        <f t="shared" ref="F119:AG119" si="68">SUM(M117:M118)</f>
        <v>0</v>
      </c>
      <c r="G119" s="264">
        <f t="shared" si="68"/>
        <v>0</v>
      </c>
      <c r="H119" s="264">
        <f t="shared" si="68"/>
        <v>0</v>
      </c>
      <c r="I119" s="264">
        <f t="shared" si="68"/>
        <v>0</v>
      </c>
      <c r="J119" s="264">
        <f t="shared" si="68"/>
        <v>0</v>
      </c>
      <c r="K119" s="264">
        <f t="shared" si="68"/>
        <v>0</v>
      </c>
      <c r="L119" s="264">
        <f t="shared" si="68"/>
        <v>0</v>
      </c>
      <c r="M119" s="264">
        <f t="shared" si="68"/>
        <v>0</v>
      </c>
      <c r="N119" s="264">
        <f t="shared" si="68"/>
        <v>0</v>
      </c>
      <c r="O119" s="264">
        <f t="shared" si="68"/>
        <v>0</v>
      </c>
      <c r="P119" s="264">
        <f t="shared" si="68"/>
        <v>0</v>
      </c>
      <c r="Q119" s="264">
        <f t="shared" si="68"/>
        <v>0</v>
      </c>
      <c r="R119" s="264">
        <f t="shared" si="68"/>
        <v>0</v>
      </c>
      <c r="S119" s="264">
        <f t="shared" si="68"/>
        <v>0</v>
      </c>
      <c r="T119" s="264">
        <f t="shared" si="68"/>
        <v>0</v>
      </c>
      <c r="U119" s="264">
        <f t="shared" si="68"/>
        <v>0</v>
      </c>
      <c r="V119" s="264">
        <f t="shared" si="68"/>
        <v>0</v>
      </c>
      <c r="W119" s="264">
        <f t="shared" si="68"/>
        <v>0</v>
      </c>
      <c r="X119" s="264">
        <f t="shared" si="68"/>
        <v>0</v>
      </c>
      <c r="Y119" s="264">
        <f t="shared" si="68"/>
        <v>0</v>
      </c>
      <c r="Z119" s="264">
        <f t="shared" si="68"/>
        <v>0</v>
      </c>
      <c r="AA119" s="264">
        <f t="shared" si="68"/>
        <v>0</v>
      </c>
      <c r="AB119" s="264">
        <f t="shared" si="68"/>
        <v>0</v>
      </c>
      <c r="AC119" s="264">
        <f t="shared" si="68"/>
        <v>0</v>
      </c>
      <c r="AD119" s="264">
        <f t="shared" si="68"/>
        <v>0</v>
      </c>
      <c r="AE119" s="264">
        <f t="shared" si="68"/>
        <v>0</v>
      </c>
      <c r="AF119" s="264">
        <f t="shared" si="68"/>
        <v>0</v>
      </c>
      <c r="AG119" s="264">
        <f t="shared" si="68"/>
        <v>0</v>
      </c>
      <c r="AH119" s="264"/>
      <c r="AI119" s="264"/>
      <c r="AJ119" s="264"/>
      <c r="AK119" s="125">
        <f>SUM(F119:AJ119)</f>
        <v>0</v>
      </c>
      <c r="AL119" s="32"/>
      <c r="AM119" s="32"/>
    </row>
    <row r="120" spans="1:40" ht="18.75" hidden="1" customHeight="1">
      <c r="A120" s="9">
        <v>0</v>
      </c>
      <c r="B120" s="378"/>
      <c r="C120" s="145" t="s">
        <v>22</v>
      </c>
      <c r="D120" s="145"/>
      <c r="E120" s="68"/>
      <c r="F120" s="264">
        <f t="shared" ref="F120:AJ120" si="69">E120+F116-F119</f>
        <v>0</v>
      </c>
      <c r="G120" s="264">
        <f t="shared" si="69"/>
        <v>0</v>
      </c>
      <c r="H120" s="264">
        <f t="shared" si="69"/>
        <v>0</v>
      </c>
      <c r="I120" s="264">
        <f t="shared" si="69"/>
        <v>0</v>
      </c>
      <c r="J120" s="264">
        <f t="shared" si="69"/>
        <v>0</v>
      </c>
      <c r="K120" s="264">
        <f t="shared" si="69"/>
        <v>0</v>
      </c>
      <c r="L120" s="264">
        <f t="shared" si="69"/>
        <v>0</v>
      </c>
      <c r="M120" s="264">
        <f t="shared" si="69"/>
        <v>0</v>
      </c>
      <c r="N120" s="264">
        <f t="shared" si="69"/>
        <v>0</v>
      </c>
      <c r="O120" s="264">
        <f t="shared" si="69"/>
        <v>0</v>
      </c>
      <c r="P120" s="264">
        <f t="shared" si="69"/>
        <v>0</v>
      </c>
      <c r="Q120" s="264">
        <f t="shared" si="69"/>
        <v>0</v>
      </c>
      <c r="R120" s="264">
        <f t="shared" si="69"/>
        <v>0</v>
      </c>
      <c r="S120" s="264">
        <f t="shared" si="69"/>
        <v>0</v>
      </c>
      <c r="T120" s="264">
        <f t="shared" si="69"/>
        <v>0</v>
      </c>
      <c r="U120" s="264">
        <f t="shared" si="69"/>
        <v>0</v>
      </c>
      <c r="V120" s="264">
        <f t="shared" si="69"/>
        <v>0</v>
      </c>
      <c r="W120" s="264">
        <f t="shared" si="69"/>
        <v>0</v>
      </c>
      <c r="X120" s="264">
        <f t="shared" si="69"/>
        <v>0</v>
      </c>
      <c r="Y120" s="264">
        <f t="shared" si="69"/>
        <v>0</v>
      </c>
      <c r="Z120" s="264">
        <f t="shared" si="69"/>
        <v>0</v>
      </c>
      <c r="AA120" s="264">
        <f t="shared" si="69"/>
        <v>0</v>
      </c>
      <c r="AB120" s="264">
        <f t="shared" si="69"/>
        <v>0</v>
      </c>
      <c r="AC120" s="264">
        <f t="shared" si="69"/>
        <v>0</v>
      </c>
      <c r="AD120" s="264">
        <f t="shared" si="69"/>
        <v>0</v>
      </c>
      <c r="AE120" s="264">
        <f t="shared" si="69"/>
        <v>0</v>
      </c>
      <c r="AF120" s="264">
        <f t="shared" si="69"/>
        <v>0</v>
      </c>
      <c r="AG120" s="264">
        <f t="shared" si="69"/>
        <v>0</v>
      </c>
      <c r="AH120" s="264">
        <f t="shared" si="69"/>
        <v>0</v>
      </c>
      <c r="AI120" s="264">
        <f t="shared" si="69"/>
        <v>0</v>
      </c>
      <c r="AJ120" s="264">
        <f t="shared" si="69"/>
        <v>0</v>
      </c>
      <c r="AK120" s="133"/>
      <c r="AL120" s="32"/>
      <c r="AM120" s="32"/>
    </row>
    <row r="121" spans="1:40" ht="19.5" hidden="1" customHeight="1">
      <c r="A121" s="9">
        <v>0</v>
      </c>
      <c r="B121" s="378"/>
      <c r="C121" s="34" t="s">
        <v>23</v>
      </c>
      <c r="D121" s="34"/>
      <c r="E121" s="215"/>
      <c r="F121" s="264">
        <f t="shared" ref="F121:AJ121" si="70">E121+F116-F117-F118</f>
        <v>0</v>
      </c>
      <c r="G121" s="264">
        <f t="shared" si="70"/>
        <v>0</v>
      </c>
      <c r="H121" s="264">
        <f t="shared" si="70"/>
        <v>0</v>
      </c>
      <c r="I121" s="264">
        <f t="shared" si="70"/>
        <v>0</v>
      </c>
      <c r="J121" s="264">
        <f t="shared" si="70"/>
        <v>0</v>
      </c>
      <c r="K121" s="264">
        <f t="shared" si="70"/>
        <v>0</v>
      </c>
      <c r="L121" s="264">
        <f t="shared" si="70"/>
        <v>0</v>
      </c>
      <c r="M121" s="264">
        <f t="shared" si="70"/>
        <v>0</v>
      </c>
      <c r="N121" s="264">
        <f t="shared" si="70"/>
        <v>0</v>
      </c>
      <c r="O121" s="264">
        <f t="shared" si="70"/>
        <v>0</v>
      </c>
      <c r="P121" s="264">
        <f t="shared" si="70"/>
        <v>0</v>
      </c>
      <c r="Q121" s="264">
        <f t="shared" si="70"/>
        <v>0</v>
      </c>
      <c r="R121" s="264">
        <f t="shared" si="70"/>
        <v>0</v>
      </c>
      <c r="S121" s="264">
        <f t="shared" si="70"/>
        <v>0</v>
      </c>
      <c r="T121" s="264">
        <f t="shared" si="70"/>
        <v>0</v>
      </c>
      <c r="U121" s="264">
        <f t="shared" si="70"/>
        <v>0</v>
      </c>
      <c r="V121" s="264">
        <f t="shared" si="70"/>
        <v>0</v>
      </c>
      <c r="W121" s="264">
        <f t="shared" si="70"/>
        <v>0</v>
      </c>
      <c r="X121" s="264">
        <f t="shared" si="70"/>
        <v>0</v>
      </c>
      <c r="Y121" s="264">
        <f t="shared" si="70"/>
        <v>0</v>
      </c>
      <c r="Z121" s="264">
        <f t="shared" si="70"/>
        <v>0</v>
      </c>
      <c r="AA121" s="264">
        <f t="shared" si="70"/>
        <v>0</v>
      </c>
      <c r="AB121" s="264">
        <f t="shared" si="70"/>
        <v>0</v>
      </c>
      <c r="AC121" s="264">
        <f t="shared" si="70"/>
        <v>0</v>
      </c>
      <c r="AD121" s="264">
        <f t="shared" si="70"/>
        <v>0</v>
      </c>
      <c r="AE121" s="264">
        <f t="shared" si="70"/>
        <v>0</v>
      </c>
      <c r="AF121" s="264">
        <f t="shared" si="70"/>
        <v>0</v>
      </c>
      <c r="AG121" s="264">
        <f t="shared" si="70"/>
        <v>0</v>
      </c>
      <c r="AH121" s="264">
        <f t="shared" si="70"/>
        <v>0</v>
      </c>
      <c r="AI121" s="264">
        <f t="shared" si="70"/>
        <v>0</v>
      </c>
      <c r="AJ121" s="264">
        <f t="shared" si="70"/>
        <v>0</v>
      </c>
      <c r="AK121" s="125">
        <f>AJ121</f>
        <v>0</v>
      </c>
      <c r="AL121" s="32"/>
      <c r="AM121" s="32"/>
      <c r="AN121" s="9">
        <f>AK121-AL117</f>
        <v>0</v>
      </c>
    </row>
    <row r="122" spans="1:40" ht="19.5" hidden="1" customHeight="1">
      <c r="A122" s="9">
        <v>1</v>
      </c>
      <c r="B122" s="385"/>
      <c r="C122" s="101" t="s">
        <v>12</v>
      </c>
      <c r="D122" s="101"/>
      <c r="E122" s="88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I122" s="263"/>
      <c r="AJ122" s="263"/>
      <c r="AK122" s="98">
        <f>SUM(F122:AJ122)</f>
        <v>0</v>
      </c>
      <c r="AL122" s="96" t="e">
        <f>ROUNDUP(AL129/0.92,0)</f>
        <v>#REF!</v>
      </c>
      <c r="AM122" s="96" t="e">
        <f>ROUNDUP(AM129/0.92,0)</f>
        <v>#REF!</v>
      </c>
      <c r="AN122" s="251"/>
    </row>
    <row r="123" spans="1:40" ht="19.5" hidden="1" customHeight="1">
      <c r="A123" s="9">
        <v>1</v>
      </c>
      <c r="B123" s="326"/>
      <c r="C123" s="145" t="s">
        <v>125</v>
      </c>
      <c r="D123" s="154"/>
      <c r="E123" s="35"/>
      <c r="F123" s="256">
        <f t="shared" ref="F123:AJ123" si="71">E123+F122-F124</f>
        <v>0</v>
      </c>
      <c r="G123" s="256">
        <f t="shared" si="71"/>
        <v>0</v>
      </c>
      <c r="H123" s="256">
        <f t="shared" si="71"/>
        <v>0</v>
      </c>
      <c r="I123" s="256">
        <f t="shared" si="71"/>
        <v>0</v>
      </c>
      <c r="J123" s="256">
        <f t="shared" si="71"/>
        <v>0</v>
      </c>
      <c r="K123" s="256">
        <f t="shared" si="71"/>
        <v>0</v>
      </c>
      <c r="L123" s="256">
        <f t="shared" si="71"/>
        <v>0</v>
      </c>
      <c r="M123" s="256">
        <f t="shared" si="71"/>
        <v>0</v>
      </c>
      <c r="N123" s="256">
        <f t="shared" si="71"/>
        <v>0</v>
      </c>
      <c r="O123" s="256">
        <f t="shared" si="71"/>
        <v>0</v>
      </c>
      <c r="P123" s="256">
        <f t="shared" si="71"/>
        <v>0</v>
      </c>
      <c r="Q123" s="256">
        <f t="shared" si="71"/>
        <v>0</v>
      </c>
      <c r="R123" s="256">
        <f t="shared" si="71"/>
        <v>0</v>
      </c>
      <c r="S123" s="256">
        <f t="shared" si="71"/>
        <v>0</v>
      </c>
      <c r="T123" s="256">
        <f t="shared" si="71"/>
        <v>0</v>
      </c>
      <c r="U123" s="256">
        <f t="shared" si="71"/>
        <v>0</v>
      </c>
      <c r="V123" s="256">
        <f t="shared" si="71"/>
        <v>0</v>
      </c>
      <c r="W123" s="256">
        <f t="shared" si="71"/>
        <v>0</v>
      </c>
      <c r="X123" s="256">
        <f t="shared" si="71"/>
        <v>0</v>
      </c>
      <c r="Y123" s="256">
        <f t="shared" si="71"/>
        <v>0</v>
      </c>
      <c r="Z123" s="256">
        <f t="shared" si="71"/>
        <v>0</v>
      </c>
      <c r="AA123" s="256">
        <f t="shared" si="71"/>
        <v>0</v>
      </c>
      <c r="AB123" s="256">
        <f t="shared" si="71"/>
        <v>0</v>
      </c>
      <c r="AC123" s="256">
        <f t="shared" si="71"/>
        <v>0</v>
      </c>
      <c r="AD123" s="256">
        <f t="shared" si="71"/>
        <v>0</v>
      </c>
      <c r="AE123" s="256">
        <f t="shared" si="71"/>
        <v>0</v>
      </c>
      <c r="AF123" s="256">
        <f t="shared" si="71"/>
        <v>0</v>
      </c>
      <c r="AG123" s="256">
        <f t="shared" si="71"/>
        <v>0</v>
      </c>
      <c r="AH123" s="256">
        <f t="shared" si="71"/>
        <v>0</v>
      </c>
      <c r="AI123" s="256">
        <f t="shared" si="71"/>
        <v>0</v>
      </c>
      <c r="AJ123" s="256">
        <f t="shared" si="71"/>
        <v>0</v>
      </c>
      <c r="AK123" s="169">
        <f>AJ123</f>
        <v>0</v>
      </c>
      <c r="AL123" s="32"/>
      <c r="AM123" s="32"/>
    </row>
    <row r="124" spans="1:40" ht="18.75" hidden="1" customHeight="1">
      <c r="A124" s="9">
        <v>1</v>
      </c>
      <c r="B124" s="327"/>
      <c r="C124" s="135" t="s">
        <v>14</v>
      </c>
      <c r="D124" s="135"/>
      <c r="E124" s="90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117">
        <f>SUM(E124:AJ124)</f>
        <v>0</v>
      </c>
      <c r="AL124" s="123"/>
      <c r="AM124" s="123"/>
      <c r="AN124" s="211"/>
    </row>
    <row r="125" spans="1:40" ht="18.75" hidden="1" customHeight="1">
      <c r="A125" s="9">
        <v>0</v>
      </c>
      <c r="B125" s="378"/>
      <c r="C125" s="146" t="s">
        <v>15</v>
      </c>
      <c r="D125" s="147">
        <v>0.08</v>
      </c>
      <c r="E125" s="80"/>
      <c r="F125" s="257">
        <f t="shared" ref="F125:AJ125" si="72">ROUND(F124*$D125,0)</f>
        <v>0</v>
      </c>
      <c r="G125" s="257">
        <f t="shared" si="72"/>
        <v>0</v>
      </c>
      <c r="H125" s="257">
        <f t="shared" si="72"/>
        <v>0</v>
      </c>
      <c r="I125" s="257">
        <f t="shared" si="72"/>
        <v>0</v>
      </c>
      <c r="J125" s="257">
        <f t="shared" si="72"/>
        <v>0</v>
      </c>
      <c r="K125" s="257">
        <f t="shared" si="72"/>
        <v>0</v>
      </c>
      <c r="L125" s="257">
        <f t="shared" si="72"/>
        <v>0</v>
      </c>
      <c r="M125" s="257">
        <f t="shared" si="72"/>
        <v>0</v>
      </c>
      <c r="N125" s="257">
        <f t="shared" si="72"/>
        <v>0</v>
      </c>
      <c r="O125" s="257">
        <f t="shared" si="72"/>
        <v>0</v>
      </c>
      <c r="P125" s="257">
        <f t="shared" si="72"/>
        <v>0</v>
      </c>
      <c r="Q125" s="257">
        <f t="shared" si="72"/>
        <v>0</v>
      </c>
      <c r="R125" s="257">
        <f t="shared" si="72"/>
        <v>0</v>
      </c>
      <c r="S125" s="257">
        <f t="shared" si="72"/>
        <v>0</v>
      </c>
      <c r="T125" s="257">
        <f t="shared" si="72"/>
        <v>0</v>
      </c>
      <c r="U125" s="257">
        <f t="shared" si="72"/>
        <v>0</v>
      </c>
      <c r="V125" s="257">
        <f t="shared" si="72"/>
        <v>0</v>
      </c>
      <c r="W125" s="257">
        <f t="shared" si="72"/>
        <v>0</v>
      </c>
      <c r="X125" s="257">
        <f t="shared" si="72"/>
        <v>0</v>
      </c>
      <c r="Y125" s="257">
        <f t="shared" si="72"/>
        <v>0</v>
      </c>
      <c r="Z125" s="257">
        <f t="shared" si="72"/>
        <v>0</v>
      </c>
      <c r="AA125" s="257">
        <f t="shared" si="72"/>
        <v>0</v>
      </c>
      <c r="AB125" s="257">
        <f t="shared" si="72"/>
        <v>0</v>
      </c>
      <c r="AC125" s="257">
        <f t="shared" si="72"/>
        <v>0</v>
      </c>
      <c r="AD125" s="257">
        <f t="shared" si="72"/>
        <v>0</v>
      </c>
      <c r="AE125" s="257">
        <f t="shared" si="72"/>
        <v>0</v>
      </c>
      <c r="AF125" s="257">
        <f t="shared" si="72"/>
        <v>0</v>
      </c>
      <c r="AG125" s="257">
        <f t="shared" si="72"/>
        <v>0</v>
      </c>
      <c r="AH125" s="257">
        <f t="shared" si="72"/>
        <v>0</v>
      </c>
      <c r="AI125" s="257">
        <f t="shared" si="72"/>
        <v>0</v>
      </c>
      <c r="AJ125" s="257">
        <f t="shared" si="72"/>
        <v>0</v>
      </c>
      <c r="AK125" s="128">
        <f>SUM(F125:AJ125)</f>
        <v>0</v>
      </c>
      <c r="AL125" s="32"/>
      <c r="AM125" s="32"/>
    </row>
    <row r="126" spans="1:40" ht="18.75" hidden="1" customHeight="1">
      <c r="A126" s="9">
        <v>0</v>
      </c>
      <c r="B126" s="378"/>
      <c r="C126" s="148" t="s">
        <v>16</v>
      </c>
      <c r="D126" s="149"/>
      <c r="E126" s="66"/>
      <c r="F126" s="255">
        <f t="shared" ref="F126:AJ126" si="73">E126+F125-F127</f>
        <v>0</v>
      </c>
      <c r="G126" s="255">
        <f t="shared" si="73"/>
        <v>0</v>
      </c>
      <c r="H126" s="255">
        <f t="shared" si="73"/>
        <v>0</v>
      </c>
      <c r="I126" s="255">
        <f t="shared" si="73"/>
        <v>0</v>
      </c>
      <c r="J126" s="255">
        <f t="shared" si="73"/>
        <v>0</v>
      </c>
      <c r="K126" s="255">
        <f t="shared" si="73"/>
        <v>0</v>
      </c>
      <c r="L126" s="255">
        <f t="shared" si="73"/>
        <v>0</v>
      </c>
      <c r="M126" s="255">
        <f t="shared" si="73"/>
        <v>0</v>
      </c>
      <c r="N126" s="255">
        <f t="shared" si="73"/>
        <v>0</v>
      </c>
      <c r="O126" s="255">
        <f t="shared" si="73"/>
        <v>0</v>
      </c>
      <c r="P126" s="255">
        <f t="shared" si="73"/>
        <v>0</v>
      </c>
      <c r="Q126" s="255">
        <f t="shared" si="73"/>
        <v>0</v>
      </c>
      <c r="R126" s="255">
        <f t="shared" si="73"/>
        <v>0</v>
      </c>
      <c r="S126" s="255">
        <f t="shared" si="73"/>
        <v>0</v>
      </c>
      <c r="T126" s="255">
        <f t="shared" si="73"/>
        <v>0</v>
      </c>
      <c r="U126" s="255">
        <f t="shared" si="73"/>
        <v>0</v>
      </c>
      <c r="V126" s="255">
        <f t="shared" si="73"/>
        <v>0</v>
      </c>
      <c r="W126" s="255">
        <f t="shared" si="73"/>
        <v>0</v>
      </c>
      <c r="X126" s="255">
        <f t="shared" si="73"/>
        <v>0</v>
      </c>
      <c r="Y126" s="255">
        <f t="shared" si="73"/>
        <v>0</v>
      </c>
      <c r="Z126" s="255">
        <f t="shared" si="73"/>
        <v>0</v>
      </c>
      <c r="AA126" s="255">
        <f t="shared" si="73"/>
        <v>0</v>
      </c>
      <c r="AB126" s="255">
        <f t="shared" si="73"/>
        <v>0</v>
      </c>
      <c r="AC126" s="255">
        <f t="shared" si="73"/>
        <v>0</v>
      </c>
      <c r="AD126" s="255">
        <f t="shared" si="73"/>
        <v>0</v>
      </c>
      <c r="AE126" s="255">
        <f t="shared" si="73"/>
        <v>0</v>
      </c>
      <c r="AF126" s="255">
        <f t="shared" si="73"/>
        <v>0</v>
      </c>
      <c r="AG126" s="255">
        <f t="shared" si="73"/>
        <v>0</v>
      </c>
      <c r="AH126" s="255">
        <f t="shared" si="73"/>
        <v>0</v>
      </c>
      <c r="AI126" s="255">
        <f t="shared" si="73"/>
        <v>0</v>
      </c>
      <c r="AJ126" s="255">
        <f t="shared" si="73"/>
        <v>0</v>
      </c>
      <c r="AK126" s="129">
        <f>AJ126</f>
        <v>0</v>
      </c>
      <c r="AL126" s="32"/>
      <c r="AM126" s="32"/>
    </row>
    <row r="127" spans="1:40" ht="18.75" hidden="1" customHeight="1">
      <c r="A127" s="9">
        <v>0</v>
      </c>
      <c r="B127" s="378"/>
      <c r="C127" s="148" t="s">
        <v>17</v>
      </c>
      <c r="D127" s="149"/>
      <c r="E127" s="80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129">
        <f>SUM(F127:AJ127)</f>
        <v>0</v>
      </c>
      <c r="AL127" s="32"/>
      <c r="AM127" s="32"/>
    </row>
    <row r="128" spans="1:40" ht="18.75" hidden="1" customHeight="1">
      <c r="A128" s="9">
        <v>0</v>
      </c>
      <c r="B128" s="378"/>
      <c r="C128" s="150" t="s">
        <v>18</v>
      </c>
      <c r="D128" s="151">
        <v>0.5</v>
      </c>
      <c r="E128" s="81"/>
      <c r="F128" s="258">
        <f t="shared" ref="F128:AJ128" si="74">ROUND(F127*$D128,0)</f>
        <v>0</v>
      </c>
      <c r="G128" s="258">
        <f t="shared" si="74"/>
        <v>0</v>
      </c>
      <c r="H128" s="258">
        <f t="shared" si="74"/>
        <v>0</v>
      </c>
      <c r="I128" s="258">
        <f t="shared" si="74"/>
        <v>0</v>
      </c>
      <c r="J128" s="258">
        <f t="shared" si="74"/>
        <v>0</v>
      </c>
      <c r="K128" s="258">
        <f t="shared" si="74"/>
        <v>0</v>
      </c>
      <c r="L128" s="258">
        <f t="shared" si="74"/>
        <v>0</v>
      </c>
      <c r="M128" s="258">
        <f t="shared" si="74"/>
        <v>0</v>
      </c>
      <c r="N128" s="258">
        <f t="shared" si="74"/>
        <v>0</v>
      </c>
      <c r="O128" s="258">
        <f t="shared" si="74"/>
        <v>0</v>
      </c>
      <c r="P128" s="258">
        <f t="shared" si="74"/>
        <v>0</v>
      </c>
      <c r="Q128" s="258">
        <f t="shared" si="74"/>
        <v>0</v>
      </c>
      <c r="R128" s="258">
        <f t="shared" si="74"/>
        <v>0</v>
      </c>
      <c r="S128" s="258">
        <f t="shared" si="74"/>
        <v>0</v>
      </c>
      <c r="T128" s="258">
        <f t="shared" si="74"/>
        <v>0</v>
      </c>
      <c r="U128" s="258">
        <f t="shared" si="74"/>
        <v>0</v>
      </c>
      <c r="V128" s="258">
        <f t="shared" si="74"/>
        <v>0</v>
      </c>
      <c r="W128" s="258">
        <f t="shared" si="74"/>
        <v>0</v>
      </c>
      <c r="X128" s="258">
        <f t="shared" si="74"/>
        <v>0</v>
      </c>
      <c r="Y128" s="258">
        <f t="shared" si="74"/>
        <v>0</v>
      </c>
      <c r="Z128" s="258">
        <f t="shared" si="74"/>
        <v>0</v>
      </c>
      <c r="AA128" s="258">
        <f t="shared" si="74"/>
        <v>0</v>
      </c>
      <c r="AB128" s="258">
        <f t="shared" si="74"/>
        <v>0</v>
      </c>
      <c r="AC128" s="258">
        <f t="shared" si="74"/>
        <v>0</v>
      </c>
      <c r="AD128" s="258">
        <f t="shared" si="74"/>
        <v>0</v>
      </c>
      <c r="AE128" s="258">
        <f t="shared" si="74"/>
        <v>0</v>
      </c>
      <c r="AF128" s="258">
        <f t="shared" si="74"/>
        <v>0</v>
      </c>
      <c r="AG128" s="258">
        <f t="shared" si="74"/>
        <v>0</v>
      </c>
      <c r="AH128" s="258">
        <f t="shared" si="74"/>
        <v>0</v>
      </c>
      <c r="AI128" s="258">
        <f t="shared" si="74"/>
        <v>0</v>
      </c>
      <c r="AJ128" s="258">
        <f t="shared" si="74"/>
        <v>0</v>
      </c>
      <c r="AK128" s="130">
        <f>SUM(F128:AJ128)</f>
        <v>0</v>
      </c>
      <c r="AL128" s="32"/>
      <c r="AM128" s="32"/>
    </row>
    <row r="129" spans="1:40" ht="18.75" hidden="1" customHeight="1">
      <c r="A129" s="9">
        <v>1</v>
      </c>
      <c r="B129" s="327"/>
      <c r="C129" s="135" t="s">
        <v>19</v>
      </c>
      <c r="D129" s="136">
        <f>1-D125</f>
        <v>0.92</v>
      </c>
      <c r="E129" s="90"/>
      <c r="F129" s="255">
        <f t="shared" ref="F129:AJ129" si="75">(F124-F125)+(F127-F128)</f>
        <v>0</v>
      </c>
      <c r="G129" s="255">
        <f t="shared" si="75"/>
        <v>0</v>
      </c>
      <c r="H129" s="255">
        <f t="shared" si="75"/>
        <v>0</v>
      </c>
      <c r="I129" s="255">
        <f t="shared" si="75"/>
        <v>0</v>
      </c>
      <c r="J129" s="255">
        <f t="shared" si="75"/>
        <v>0</v>
      </c>
      <c r="K129" s="255">
        <f t="shared" si="75"/>
        <v>0</v>
      </c>
      <c r="L129" s="255">
        <f t="shared" si="75"/>
        <v>0</v>
      </c>
      <c r="M129" s="255">
        <f t="shared" si="75"/>
        <v>0</v>
      </c>
      <c r="N129" s="255">
        <f t="shared" si="75"/>
        <v>0</v>
      </c>
      <c r="O129" s="255">
        <f t="shared" si="75"/>
        <v>0</v>
      </c>
      <c r="P129" s="255">
        <f t="shared" si="75"/>
        <v>0</v>
      </c>
      <c r="Q129" s="255">
        <f t="shared" si="75"/>
        <v>0</v>
      </c>
      <c r="R129" s="255">
        <f t="shared" si="75"/>
        <v>0</v>
      </c>
      <c r="S129" s="255">
        <f t="shared" si="75"/>
        <v>0</v>
      </c>
      <c r="T129" s="255">
        <f t="shared" si="75"/>
        <v>0</v>
      </c>
      <c r="U129" s="255">
        <f t="shared" si="75"/>
        <v>0</v>
      </c>
      <c r="V129" s="255">
        <f t="shared" si="75"/>
        <v>0</v>
      </c>
      <c r="W129" s="255">
        <f t="shared" si="75"/>
        <v>0</v>
      </c>
      <c r="X129" s="255">
        <f t="shared" si="75"/>
        <v>0</v>
      </c>
      <c r="Y129" s="255">
        <f t="shared" si="75"/>
        <v>0</v>
      </c>
      <c r="Z129" s="255">
        <f t="shared" si="75"/>
        <v>0</v>
      </c>
      <c r="AA129" s="255">
        <f t="shared" si="75"/>
        <v>0</v>
      </c>
      <c r="AB129" s="255">
        <f t="shared" si="75"/>
        <v>0</v>
      </c>
      <c r="AC129" s="255">
        <f t="shared" si="75"/>
        <v>0</v>
      </c>
      <c r="AD129" s="255">
        <f t="shared" si="75"/>
        <v>0</v>
      </c>
      <c r="AE129" s="255">
        <f t="shared" si="75"/>
        <v>0</v>
      </c>
      <c r="AF129" s="255">
        <f t="shared" si="75"/>
        <v>0</v>
      </c>
      <c r="AG129" s="255">
        <f t="shared" si="75"/>
        <v>0</v>
      </c>
      <c r="AH129" s="255">
        <f t="shared" si="75"/>
        <v>0</v>
      </c>
      <c r="AI129" s="255">
        <f t="shared" si="75"/>
        <v>0</v>
      </c>
      <c r="AJ129" s="255">
        <f t="shared" si="75"/>
        <v>0</v>
      </c>
      <c r="AK129" s="117">
        <f>SUM(E129:AJ129)</f>
        <v>0</v>
      </c>
      <c r="AL129" s="82" t="e">
        <f>ROUNDUP(#REF!*1.2,0)</f>
        <v>#REF!</v>
      </c>
      <c r="AM129" s="82" t="e">
        <f>ROUNDUP(#REF!*1.2,0)</f>
        <v>#REF!</v>
      </c>
      <c r="AN129" s="211"/>
    </row>
    <row r="130" spans="1:40" ht="18.75" hidden="1" customHeight="1">
      <c r="A130" s="9">
        <v>1</v>
      </c>
      <c r="B130" s="325"/>
      <c r="C130" s="109" t="s">
        <v>20</v>
      </c>
      <c r="D130" s="109"/>
      <c r="E130" s="7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104">
        <f>SUM(F130:AJ130)</f>
        <v>0</v>
      </c>
      <c r="AL130" s="112"/>
      <c r="AM130" s="112"/>
      <c r="AN130" s="207"/>
    </row>
    <row r="131" spans="1:40" ht="18.75" hidden="1" customHeight="1">
      <c r="A131" s="9">
        <v>1</v>
      </c>
      <c r="B131" s="327"/>
      <c r="C131" s="111" t="s">
        <v>66</v>
      </c>
      <c r="D131" s="111"/>
      <c r="E131" s="74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107">
        <f>SUM(F131:AJ131)</f>
        <v>0</v>
      </c>
      <c r="AL131" s="75"/>
      <c r="AM131" s="75"/>
      <c r="AN131" s="207"/>
    </row>
    <row r="132" spans="1:40" ht="18.75" hidden="1" customHeight="1">
      <c r="A132" s="9">
        <v>1</v>
      </c>
      <c r="B132" s="326"/>
      <c r="C132" s="152" t="s">
        <v>21</v>
      </c>
      <c r="D132" s="152"/>
      <c r="E132" s="67"/>
      <c r="F132" s="259">
        <f t="shared" ref="F132:AH132" si="76">SUBTOTAL(9,L130:L131)</f>
        <v>0</v>
      </c>
      <c r="G132" s="259">
        <f t="shared" si="76"/>
        <v>0</v>
      </c>
      <c r="H132" s="259">
        <f t="shared" si="76"/>
        <v>0</v>
      </c>
      <c r="I132" s="259">
        <f t="shared" si="76"/>
        <v>0</v>
      </c>
      <c r="J132" s="259">
        <f t="shared" si="76"/>
        <v>0</v>
      </c>
      <c r="K132" s="259">
        <f t="shared" si="76"/>
        <v>0</v>
      </c>
      <c r="L132" s="259">
        <f t="shared" si="76"/>
        <v>0</v>
      </c>
      <c r="M132" s="259">
        <f t="shared" si="76"/>
        <v>0</v>
      </c>
      <c r="N132" s="259">
        <f t="shared" si="76"/>
        <v>0</v>
      </c>
      <c r="O132" s="259">
        <f t="shared" si="76"/>
        <v>0</v>
      </c>
      <c r="P132" s="259">
        <f t="shared" si="76"/>
        <v>0</v>
      </c>
      <c r="Q132" s="259">
        <f t="shared" si="76"/>
        <v>0</v>
      </c>
      <c r="R132" s="259">
        <f t="shared" si="76"/>
        <v>0</v>
      </c>
      <c r="S132" s="259">
        <f t="shared" si="76"/>
        <v>0</v>
      </c>
      <c r="T132" s="259">
        <f t="shared" si="76"/>
        <v>0</v>
      </c>
      <c r="U132" s="259">
        <f t="shared" si="76"/>
        <v>0</v>
      </c>
      <c r="V132" s="259">
        <f t="shared" si="76"/>
        <v>0</v>
      </c>
      <c r="W132" s="259">
        <f t="shared" si="76"/>
        <v>0</v>
      </c>
      <c r="X132" s="259">
        <f t="shared" si="76"/>
        <v>0</v>
      </c>
      <c r="Y132" s="259">
        <f t="shared" si="76"/>
        <v>0</v>
      </c>
      <c r="Z132" s="259">
        <f t="shared" si="76"/>
        <v>0</v>
      </c>
      <c r="AA132" s="259">
        <f t="shared" si="76"/>
        <v>0</v>
      </c>
      <c r="AB132" s="259">
        <f t="shared" si="76"/>
        <v>0</v>
      </c>
      <c r="AC132" s="259">
        <f t="shared" si="76"/>
        <v>0</v>
      </c>
      <c r="AD132" s="259">
        <f t="shared" si="76"/>
        <v>0</v>
      </c>
      <c r="AE132" s="259">
        <f t="shared" si="76"/>
        <v>0</v>
      </c>
      <c r="AF132" s="259">
        <f t="shared" si="76"/>
        <v>0</v>
      </c>
      <c r="AG132" s="259">
        <f t="shared" si="76"/>
        <v>0</v>
      </c>
      <c r="AH132" s="259">
        <f t="shared" si="76"/>
        <v>0</v>
      </c>
      <c r="AI132" s="259"/>
      <c r="AJ132" s="259"/>
      <c r="AK132" s="131">
        <f>SUM(F132:AJ132)</f>
        <v>0</v>
      </c>
      <c r="AL132" s="32"/>
      <c r="AM132" s="32"/>
    </row>
    <row r="133" spans="1:40" ht="18.75" hidden="1" customHeight="1">
      <c r="A133" s="9">
        <v>1</v>
      </c>
      <c r="B133" s="379"/>
      <c r="C133" s="153" t="s">
        <v>22</v>
      </c>
      <c r="D133" s="153"/>
      <c r="E133" s="68"/>
      <c r="F133" s="260">
        <f t="shared" ref="F133:AJ133" si="77">E133+F129-F132</f>
        <v>0</v>
      </c>
      <c r="G133" s="260">
        <f t="shared" si="77"/>
        <v>0</v>
      </c>
      <c r="H133" s="260">
        <f t="shared" si="77"/>
        <v>0</v>
      </c>
      <c r="I133" s="260">
        <f t="shared" si="77"/>
        <v>0</v>
      </c>
      <c r="J133" s="260">
        <f t="shared" si="77"/>
        <v>0</v>
      </c>
      <c r="K133" s="260">
        <f t="shared" si="77"/>
        <v>0</v>
      </c>
      <c r="L133" s="260">
        <f t="shared" si="77"/>
        <v>0</v>
      </c>
      <c r="M133" s="260">
        <f t="shared" si="77"/>
        <v>0</v>
      </c>
      <c r="N133" s="260">
        <f t="shared" si="77"/>
        <v>0</v>
      </c>
      <c r="O133" s="260">
        <f t="shared" si="77"/>
        <v>0</v>
      </c>
      <c r="P133" s="260">
        <f t="shared" si="77"/>
        <v>0</v>
      </c>
      <c r="Q133" s="260">
        <f t="shared" si="77"/>
        <v>0</v>
      </c>
      <c r="R133" s="260">
        <f t="shared" si="77"/>
        <v>0</v>
      </c>
      <c r="S133" s="260">
        <f t="shared" si="77"/>
        <v>0</v>
      </c>
      <c r="T133" s="260">
        <f t="shared" si="77"/>
        <v>0</v>
      </c>
      <c r="U133" s="260">
        <f t="shared" si="77"/>
        <v>0</v>
      </c>
      <c r="V133" s="260">
        <f t="shared" si="77"/>
        <v>0</v>
      </c>
      <c r="W133" s="260">
        <f t="shared" si="77"/>
        <v>0</v>
      </c>
      <c r="X133" s="260">
        <f t="shared" si="77"/>
        <v>0</v>
      </c>
      <c r="Y133" s="260">
        <f t="shared" si="77"/>
        <v>0</v>
      </c>
      <c r="Z133" s="260">
        <f t="shared" si="77"/>
        <v>0</v>
      </c>
      <c r="AA133" s="260">
        <f t="shared" si="77"/>
        <v>0</v>
      </c>
      <c r="AB133" s="260">
        <f t="shared" si="77"/>
        <v>0</v>
      </c>
      <c r="AC133" s="260">
        <f t="shared" si="77"/>
        <v>0</v>
      </c>
      <c r="AD133" s="260">
        <f t="shared" si="77"/>
        <v>0</v>
      </c>
      <c r="AE133" s="260">
        <f t="shared" si="77"/>
        <v>0</v>
      </c>
      <c r="AF133" s="260">
        <f t="shared" si="77"/>
        <v>0</v>
      </c>
      <c r="AG133" s="260">
        <f t="shared" si="77"/>
        <v>0</v>
      </c>
      <c r="AH133" s="260">
        <f t="shared" si="77"/>
        <v>0</v>
      </c>
      <c r="AI133" s="260">
        <f t="shared" si="77"/>
        <v>0</v>
      </c>
      <c r="AJ133" s="260">
        <f t="shared" si="77"/>
        <v>0</v>
      </c>
      <c r="AK133" s="132"/>
      <c r="AL133" s="32"/>
      <c r="AM133" s="32"/>
    </row>
    <row r="134" spans="1:40" ht="19.5" hidden="1" customHeight="1">
      <c r="A134" s="9">
        <v>1</v>
      </c>
      <c r="B134" s="380"/>
      <c r="C134" s="138" t="s">
        <v>23</v>
      </c>
      <c r="D134" s="138"/>
      <c r="E134" s="215"/>
      <c r="F134" s="262">
        <f t="shared" ref="F134:AJ134" si="78">E134+F129-F130-F131</f>
        <v>0</v>
      </c>
      <c r="G134" s="262">
        <f t="shared" si="78"/>
        <v>0</v>
      </c>
      <c r="H134" s="262">
        <f t="shared" si="78"/>
        <v>0</v>
      </c>
      <c r="I134" s="262">
        <f t="shared" si="78"/>
        <v>0</v>
      </c>
      <c r="J134" s="262">
        <f t="shared" si="78"/>
        <v>0</v>
      </c>
      <c r="K134" s="262">
        <f t="shared" si="78"/>
        <v>0</v>
      </c>
      <c r="L134" s="262">
        <f t="shared" si="78"/>
        <v>0</v>
      </c>
      <c r="M134" s="262">
        <f t="shared" si="78"/>
        <v>0</v>
      </c>
      <c r="N134" s="262">
        <f t="shared" si="78"/>
        <v>0</v>
      </c>
      <c r="O134" s="262">
        <f t="shared" si="78"/>
        <v>0</v>
      </c>
      <c r="P134" s="262">
        <f t="shared" si="78"/>
        <v>0</v>
      </c>
      <c r="Q134" s="262">
        <f t="shared" si="78"/>
        <v>0</v>
      </c>
      <c r="R134" s="262">
        <f t="shared" si="78"/>
        <v>0</v>
      </c>
      <c r="S134" s="262">
        <f t="shared" si="78"/>
        <v>0</v>
      </c>
      <c r="T134" s="262">
        <f t="shared" si="78"/>
        <v>0</v>
      </c>
      <c r="U134" s="262">
        <f t="shared" si="78"/>
        <v>0</v>
      </c>
      <c r="V134" s="262">
        <f t="shared" si="78"/>
        <v>0</v>
      </c>
      <c r="W134" s="262">
        <f t="shared" si="78"/>
        <v>0</v>
      </c>
      <c r="X134" s="262">
        <f t="shared" si="78"/>
        <v>0</v>
      </c>
      <c r="Y134" s="262">
        <f t="shared" si="78"/>
        <v>0</v>
      </c>
      <c r="Z134" s="262">
        <f t="shared" si="78"/>
        <v>0</v>
      </c>
      <c r="AA134" s="262">
        <f t="shared" si="78"/>
        <v>0</v>
      </c>
      <c r="AB134" s="262">
        <f t="shared" si="78"/>
        <v>0</v>
      </c>
      <c r="AC134" s="262">
        <f t="shared" si="78"/>
        <v>0</v>
      </c>
      <c r="AD134" s="262">
        <f t="shared" si="78"/>
        <v>0</v>
      </c>
      <c r="AE134" s="262">
        <f t="shared" si="78"/>
        <v>0</v>
      </c>
      <c r="AF134" s="262">
        <f t="shared" si="78"/>
        <v>0</v>
      </c>
      <c r="AG134" s="262">
        <f t="shared" si="78"/>
        <v>0</v>
      </c>
      <c r="AH134" s="262">
        <f t="shared" si="78"/>
        <v>0</v>
      </c>
      <c r="AI134" s="262">
        <f t="shared" si="78"/>
        <v>0</v>
      </c>
      <c r="AJ134" s="262">
        <f t="shared" si="78"/>
        <v>0</v>
      </c>
      <c r="AK134" s="222">
        <f>AJ134</f>
        <v>0</v>
      </c>
      <c r="AL134" s="33"/>
      <c r="AM134" s="33"/>
      <c r="AN134" s="9">
        <f>AK134-AL130</f>
        <v>0</v>
      </c>
    </row>
    <row r="135" spans="1:40" ht="18.75" hidden="1" customHeight="1">
      <c r="A135" s="9">
        <v>1</v>
      </c>
      <c r="B135" s="387"/>
      <c r="C135" s="101" t="s">
        <v>12</v>
      </c>
      <c r="D135" s="101"/>
      <c r="E135" s="88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G135" s="263"/>
      <c r="AH135" s="263"/>
      <c r="AI135" s="263"/>
      <c r="AJ135" s="263"/>
      <c r="AK135" s="98">
        <f>SUM(F135:AJ135)</f>
        <v>0</v>
      </c>
      <c r="AL135" s="198" t="e">
        <f>ROUNDUP(AL142/0.92,0)</f>
        <v>#REF!</v>
      </c>
      <c r="AM135" s="198" t="e">
        <f>ROUNDUP(AM142/0.92,0)</f>
        <v>#REF!</v>
      </c>
      <c r="AN135" s="251"/>
    </row>
    <row r="136" spans="1:40" ht="19.5" hidden="1" customHeight="1">
      <c r="A136" s="9">
        <v>1</v>
      </c>
      <c r="B136" s="388"/>
      <c r="C136" s="145" t="s">
        <v>125</v>
      </c>
      <c r="D136" s="154"/>
      <c r="E136" s="35"/>
      <c r="F136" s="256">
        <f t="shared" ref="F136:AJ136" si="79">E136+F135-F137</f>
        <v>0</v>
      </c>
      <c r="G136" s="256">
        <f t="shared" si="79"/>
        <v>0</v>
      </c>
      <c r="H136" s="256">
        <f t="shared" si="79"/>
        <v>0</v>
      </c>
      <c r="I136" s="256">
        <f t="shared" si="79"/>
        <v>0</v>
      </c>
      <c r="J136" s="256">
        <f t="shared" si="79"/>
        <v>0</v>
      </c>
      <c r="K136" s="256">
        <f t="shared" si="79"/>
        <v>0</v>
      </c>
      <c r="L136" s="256">
        <f t="shared" si="79"/>
        <v>0</v>
      </c>
      <c r="M136" s="256">
        <f t="shared" si="79"/>
        <v>0</v>
      </c>
      <c r="N136" s="256">
        <f t="shared" si="79"/>
        <v>0</v>
      </c>
      <c r="O136" s="256">
        <f t="shared" si="79"/>
        <v>0</v>
      </c>
      <c r="P136" s="256">
        <f t="shared" si="79"/>
        <v>0</v>
      </c>
      <c r="Q136" s="256">
        <f t="shared" si="79"/>
        <v>0</v>
      </c>
      <c r="R136" s="256">
        <f t="shared" si="79"/>
        <v>0</v>
      </c>
      <c r="S136" s="256">
        <f t="shared" si="79"/>
        <v>0</v>
      </c>
      <c r="T136" s="256">
        <f t="shared" si="79"/>
        <v>0</v>
      </c>
      <c r="U136" s="256">
        <f t="shared" si="79"/>
        <v>0</v>
      </c>
      <c r="V136" s="256">
        <f t="shared" si="79"/>
        <v>0</v>
      </c>
      <c r="W136" s="256">
        <f t="shared" si="79"/>
        <v>0</v>
      </c>
      <c r="X136" s="256">
        <f t="shared" si="79"/>
        <v>0</v>
      </c>
      <c r="Y136" s="256">
        <f t="shared" si="79"/>
        <v>0</v>
      </c>
      <c r="Z136" s="256">
        <f t="shared" si="79"/>
        <v>0</v>
      </c>
      <c r="AA136" s="256">
        <f t="shared" si="79"/>
        <v>0</v>
      </c>
      <c r="AB136" s="256">
        <f t="shared" si="79"/>
        <v>0</v>
      </c>
      <c r="AC136" s="256">
        <f t="shared" si="79"/>
        <v>0</v>
      </c>
      <c r="AD136" s="256">
        <f t="shared" si="79"/>
        <v>0</v>
      </c>
      <c r="AE136" s="256">
        <f t="shared" si="79"/>
        <v>0</v>
      </c>
      <c r="AF136" s="256">
        <f t="shared" si="79"/>
        <v>0</v>
      </c>
      <c r="AG136" s="256">
        <f t="shared" si="79"/>
        <v>0</v>
      </c>
      <c r="AH136" s="256">
        <f t="shared" si="79"/>
        <v>0</v>
      </c>
      <c r="AI136" s="256">
        <f t="shared" si="79"/>
        <v>0</v>
      </c>
      <c r="AJ136" s="256">
        <f t="shared" si="79"/>
        <v>0</v>
      </c>
      <c r="AK136" s="169">
        <f>AJ136</f>
        <v>0</v>
      </c>
      <c r="AL136" s="32"/>
      <c r="AM136" s="32"/>
    </row>
    <row r="137" spans="1:40" ht="18.75" hidden="1" customHeight="1">
      <c r="A137" s="9">
        <v>1</v>
      </c>
      <c r="B137" s="327"/>
      <c r="C137" s="135" t="s">
        <v>14</v>
      </c>
      <c r="D137" s="135"/>
      <c r="E137" s="90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117">
        <f>SUM(E137:AJ137)</f>
        <v>0</v>
      </c>
      <c r="AL137" s="123"/>
      <c r="AM137" s="123"/>
      <c r="AN137" s="211"/>
    </row>
    <row r="138" spans="1:40" ht="18.75" hidden="1" customHeight="1">
      <c r="A138" s="9">
        <v>0</v>
      </c>
      <c r="B138" s="378"/>
      <c r="C138" s="146" t="s">
        <v>15</v>
      </c>
      <c r="D138" s="147">
        <v>0.08</v>
      </c>
      <c r="E138" s="80"/>
      <c r="F138" s="257">
        <f t="shared" ref="F138:AJ138" si="80">ROUND(F137*$D138,0)</f>
        <v>0</v>
      </c>
      <c r="G138" s="257">
        <f t="shared" si="80"/>
        <v>0</v>
      </c>
      <c r="H138" s="257">
        <f t="shared" si="80"/>
        <v>0</v>
      </c>
      <c r="I138" s="257">
        <f t="shared" si="80"/>
        <v>0</v>
      </c>
      <c r="J138" s="257">
        <f t="shared" si="80"/>
        <v>0</v>
      </c>
      <c r="K138" s="257">
        <f t="shared" si="80"/>
        <v>0</v>
      </c>
      <c r="L138" s="257">
        <f t="shared" si="80"/>
        <v>0</v>
      </c>
      <c r="M138" s="257">
        <f t="shared" si="80"/>
        <v>0</v>
      </c>
      <c r="N138" s="257">
        <f t="shared" si="80"/>
        <v>0</v>
      </c>
      <c r="O138" s="257">
        <f t="shared" si="80"/>
        <v>0</v>
      </c>
      <c r="P138" s="257">
        <f t="shared" si="80"/>
        <v>0</v>
      </c>
      <c r="Q138" s="257">
        <f t="shared" si="80"/>
        <v>0</v>
      </c>
      <c r="R138" s="257">
        <f t="shared" si="80"/>
        <v>0</v>
      </c>
      <c r="S138" s="257">
        <f t="shared" si="80"/>
        <v>0</v>
      </c>
      <c r="T138" s="257">
        <f t="shared" si="80"/>
        <v>0</v>
      </c>
      <c r="U138" s="257">
        <f t="shared" si="80"/>
        <v>0</v>
      </c>
      <c r="V138" s="257">
        <f t="shared" si="80"/>
        <v>0</v>
      </c>
      <c r="W138" s="257">
        <f t="shared" si="80"/>
        <v>0</v>
      </c>
      <c r="X138" s="257">
        <f t="shared" si="80"/>
        <v>0</v>
      </c>
      <c r="Y138" s="257">
        <f t="shared" si="80"/>
        <v>0</v>
      </c>
      <c r="Z138" s="257">
        <f t="shared" si="80"/>
        <v>0</v>
      </c>
      <c r="AA138" s="257">
        <f t="shared" si="80"/>
        <v>0</v>
      </c>
      <c r="AB138" s="257">
        <f t="shared" si="80"/>
        <v>0</v>
      </c>
      <c r="AC138" s="257">
        <f t="shared" si="80"/>
        <v>0</v>
      </c>
      <c r="AD138" s="257">
        <f t="shared" si="80"/>
        <v>0</v>
      </c>
      <c r="AE138" s="257">
        <f t="shared" si="80"/>
        <v>0</v>
      </c>
      <c r="AF138" s="257">
        <f t="shared" si="80"/>
        <v>0</v>
      </c>
      <c r="AG138" s="257">
        <f t="shared" si="80"/>
        <v>0</v>
      </c>
      <c r="AH138" s="257">
        <f t="shared" si="80"/>
        <v>0</v>
      </c>
      <c r="AI138" s="257">
        <f t="shared" si="80"/>
        <v>0</v>
      </c>
      <c r="AJ138" s="257">
        <f t="shared" si="80"/>
        <v>0</v>
      </c>
      <c r="AK138" s="128">
        <f>SUM(F138:AJ138)</f>
        <v>0</v>
      </c>
      <c r="AL138" s="32"/>
      <c r="AM138" s="32"/>
    </row>
    <row r="139" spans="1:40" ht="18.75" hidden="1" customHeight="1">
      <c r="A139" s="9">
        <v>0</v>
      </c>
      <c r="B139" s="378"/>
      <c r="C139" s="148" t="s">
        <v>16</v>
      </c>
      <c r="D139" s="149"/>
      <c r="E139" s="66"/>
      <c r="F139" s="255">
        <f t="shared" ref="F139:AJ139" si="81">E139+F138-F140</f>
        <v>0</v>
      </c>
      <c r="G139" s="255">
        <f t="shared" si="81"/>
        <v>0</v>
      </c>
      <c r="H139" s="255">
        <f t="shared" si="81"/>
        <v>0</v>
      </c>
      <c r="I139" s="255">
        <f t="shared" si="81"/>
        <v>0</v>
      </c>
      <c r="J139" s="255">
        <f t="shared" si="81"/>
        <v>0</v>
      </c>
      <c r="K139" s="255">
        <f t="shared" si="81"/>
        <v>0</v>
      </c>
      <c r="L139" s="255">
        <f t="shared" si="81"/>
        <v>0</v>
      </c>
      <c r="M139" s="255">
        <f t="shared" si="81"/>
        <v>0</v>
      </c>
      <c r="N139" s="255">
        <f t="shared" si="81"/>
        <v>0</v>
      </c>
      <c r="O139" s="255">
        <f t="shared" si="81"/>
        <v>0</v>
      </c>
      <c r="P139" s="255">
        <f t="shared" si="81"/>
        <v>0</v>
      </c>
      <c r="Q139" s="255">
        <f t="shared" si="81"/>
        <v>0</v>
      </c>
      <c r="R139" s="255">
        <f t="shared" si="81"/>
        <v>0</v>
      </c>
      <c r="S139" s="255">
        <f t="shared" si="81"/>
        <v>0</v>
      </c>
      <c r="T139" s="255">
        <f t="shared" si="81"/>
        <v>0</v>
      </c>
      <c r="U139" s="255">
        <f t="shared" si="81"/>
        <v>0</v>
      </c>
      <c r="V139" s="255">
        <f t="shared" si="81"/>
        <v>0</v>
      </c>
      <c r="W139" s="255">
        <f t="shared" si="81"/>
        <v>0</v>
      </c>
      <c r="X139" s="255">
        <f t="shared" si="81"/>
        <v>0</v>
      </c>
      <c r="Y139" s="255">
        <f t="shared" si="81"/>
        <v>0</v>
      </c>
      <c r="Z139" s="255">
        <f t="shared" si="81"/>
        <v>0</v>
      </c>
      <c r="AA139" s="255">
        <f t="shared" si="81"/>
        <v>0</v>
      </c>
      <c r="AB139" s="255">
        <f t="shared" si="81"/>
        <v>0</v>
      </c>
      <c r="AC139" s="255">
        <f t="shared" si="81"/>
        <v>0</v>
      </c>
      <c r="AD139" s="255">
        <f t="shared" si="81"/>
        <v>0</v>
      </c>
      <c r="AE139" s="255">
        <f t="shared" si="81"/>
        <v>0</v>
      </c>
      <c r="AF139" s="255">
        <f t="shared" si="81"/>
        <v>0</v>
      </c>
      <c r="AG139" s="255">
        <f t="shared" si="81"/>
        <v>0</v>
      </c>
      <c r="AH139" s="255">
        <f t="shared" si="81"/>
        <v>0</v>
      </c>
      <c r="AI139" s="255">
        <f t="shared" si="81"/>
        <v>0</v>
      </c>
      <c r="AJ139" s="255">
        <f t="shared" si="81"/>
        <v>0</v>
      </c>
      <c r="AK139" s="129">
        <f>AJ139</f>
        <v>0</v>
      </c>
      <c r="AL139" s="32"/>
      <c r="AM139" s="32"/>
    </row>
    <row r="140" spans="1:40" ht="18.75" hidden="1" customHeight="1">
      <c r="A140" s="9">
        <v>0</v>
      </c>
      <c r="B140" s="378"/>
      <c r="C140" s="148" t="s">
        <v>17</v>
      </c>
      <c r="D140" s="149"/>
      <c r="E140" s="80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129">
        <f>SUM(F140:AJ140)</f>
        <v>0</v>
      </c>
      <c r="AL140" s="32"/>
      <c r="AM140" s="32"/>
    </row>
    <row r="141" spans="1:40" ht="18.75" hidden="1" customHeight="1">
      <c r="A141" s="9">
        <v>0</v>
      </c>
      <c r="B141" s="378"/>
      <c r="C141" s="150" t="s">
        <v>18</v>
      </c>
      <c r="D141" s="151">
        <v>0.5</v>
      </c>
      <c r="E141" s="81"/>
      <c r="F141" s="258">
        <f t="shared" ref="F141:AJ141" si="82">ROUND(F140*$D141,0)</f>
        <v>0</v>
      </c>
      <c r="G141" s="258">
        <f t="shared" si="82"/>
        <v>0</v>
      </c>
      <c r="H141" s="258">
        <f t="shared" si="82"/>
        <v>0</v>
      </c>
      <c r="I141" s="258">
        <f t="shared" si="82"/>
        <v>0</v>
      </c>
      <c r="J141" s="258">
        <f t="shared" si="82"/>
        <v>0</v>
      </c>
      <c r="K141" s="258">
        <f t="shared" si="82"/>
        <v>0</v>
      </c>
      <c r="L141" s="258">
        <f t="shared" si="82"/>
        <v>0</v>
      </c>
      <c r="M141" s="258">
        <f t="shared" si="82"/>
        <v>0</v>
      </c>
      <c r="N141" s="258">
        <f t="shared" si="82"/>
        <v>0</v>
      </c>
      <c r="O141" s="258">
        <f t="shared" si="82"/>
        <v>0</v>
      </c>
      <c r="P141" s="258">
        <f t="shared" si="82"/>
        <v>0</v>
      </c>
      <c r="Q141" s="258">
        <f t="shared" si="82"/>
        <v>0</v>
      </c>
      <c r="R141" s="258">
        <f t="shared" si="82"/>
        <v>0</v>
      </c>
      <c r="S141" s="258">
        <f t="shared" si="82"/>
        <v>0</v>
      </c>
      <c r="T141" s="258">
        <f t="shared" si="82"/>
        <v>0</v>
      </c>
      <c r="U141" s="258">
        <f t="shared" si="82"/>
        <v>0</v>
      </c>
      <c r="V141" s="258">
        <f t="shared" si="82"/>
        <v>0</v>
      </c>
      <c r="W141" s="258">
        <f t="shared" si="82"/>
        <v>0</v>
      </c>
      <c r="X141" s="258">
        <f t="shared" si="82"/>
        <v>0</v>
      </c>
      <c r="Y141" s="258">
        <f t="shared" si="82"/>
        <v>0</v>
      </c>
      <c r="Z141" s="258">
        <f t="shared" si="82"/>
        <v>0</v>
      </c>
      <c r="AA141" s="258">
        <f t="shared" si="82"/>
        <v>0</v>
      </c>
      <c r="AB141" s="258">
        <f t="shared" si="82"/>
        <v>0</v>
      </c>
      <c r="AC141" s="258">
        <f t="shared" si="82"/>
        <v>0</v>
      </c>
      <c r="AD141" s="258">
        <f t="shared" si="82"/>
        <v>0</v>
      </c>
      <c r="AE141" s="258">
        <f t="shared" si="82"/>
        <v>0</v>
      </c>
      <c r="AF141" s="258">
        <f t="shared" si="82"/>
        <v>0</v>
      </c>
      <c r="AG141" s="258">
        <f t="shared" si="82"/>
        <v>0</v>
      </c>
      <c r="AH141" s="258">
        <f t="shared" si="82"/>
        <v>0</v>
      </c>
      <c r="AI141" s="258">
        <f t="shared" si="82"/>
        <v>0</v>
      </c>
      <c r="AJ141" s="258">
        <f t="shared" si="82"/>
        <v>0</v>
      </c>
      <c r="AK141" s="130">
        <f>SUM(F141:AJ141)</f>
        <v>0</v>
      </c>
      <c r="AL141" s="32"/>
      <c r="AM141" s="32"/>
    </row>
    <row r="142" spans="1:40" ht="18.75" hidden="1" customHeight="1">
      <c r="A142" s="9">
        <v>1</v>
      </c>
      <c r="B142" s="327"/>
      <c r="C142" s="135" t="s">
        <v>19</v>
      </c>
      <c r="D142" s="136">
        <f>1-D138</f>
        <v>0.92</v>
      </c>
      <c r="E142" s="90"/>
      <c r="F142" s="255">
        <f t="shared" ref="F142:AJ142" si="83">(F137-F138)+(F140-F141)</f>
        <v>0</v>
      </c>
      <c r="G142" s="255">
        <f t="shared" si="83"/>
        <v>0</v>
      </c>
      <c r="H142" s="255">
        <f t="shared" si="83"/>
        <v>0</v>
      </c>
      <c r="I142" s="255">
        <f t="shared" si="83"/>
        <v>0</v>
      </c>
      <c r="J142" s="255">
        <f t="shared" si="83"/>
        <v>0</v>
      </c>
      <c r="K142" s="255">
        <f t="shared" si="83"/>
        <v>0</v>
      </c>
      <c r="L142" s="255">
        <f t="shared" si="83"/>
        <v>0</v>
      </c>
      <c r="M142" s="255">
        <f t="shared" si="83"/>
        <v>0</v>
      </c>
      <c r="N142" s="255">
        <f t="shared" si="83"/>
        <v>0</v>
      </c>
      <c r="O142" s="255">
        <f t="shared" si="83"/>
        <v>0</v>
      </c>
      <c r="P142" s="255">
        <f t="shared" si="83"/>
        <v>0</v>
      </c>
      <c r="Q142" s="255">
        <f t="shared" si="83"/>
        <v>0</v>
      </c>
      <c r="R142" s="255">
        <f t="shared" si="83"/>
        <v>0</v>
      </c>
      <c r="S142" s="255">
        <f t="shared" si="83"/>
        <v>0</v>
      </c>
      <c r="T142" s="255">
        <f t="shared" si="83"/>
        <v>0</v>
      </c>
      <c r="U142" s="255">
        <f t="shared" si="83"/>
        <v>0</v>
      </c>
      <c r="V142" s="255">
        <f t="shared" si="83"/>
        <v>0</v>
      </c>
      <c r="W142" s="255">
        <f t="shared" si="83"/>
        <v>0</v>
      </c>
      <c r="X142" s="255">
        <f t="shared" si="83"/>
        <v>0</v>
      </c>
      <c r="Y142" s="255">
        <f t="shared" si="83"/>
        <v>0</v>
      </c>
      <c r="Z142" s="255">
        <f t="shared" si="83"/>
        <v>0</v>
      </c>
      <c r="AA142" s="255">
        <f t="shared" si="83"/>
        <v>0</v>
      </c>
      <c r="AB142" s="255">
        <f t="shared" si="83"/>
        <v>0</v>
      </c>
      <c r="AC142" s="255">
        <f t="shared" si="83"/>
        <v>0</v>
      </c>
      <c r="AD142" s="255">
        <f t="shared" si="83"/>
        <v>0</v>
      </c>
      <c r="AE142" s="255">
        <f t="shared" si="83"/>
        <v>0</v>
      </c>
      <c r="AF142" s="255">
        <f t="shared" si="83"/>
        <v>0</v>
      </c>
      <c r="AG142" s="255">
        <f t="shared" si="83"/>
        <v>0</v>
      </c>
      <c r="AH142" s="255">
        <f t="shared" si="83"/>
        <v>0</v>
      </c>
      <c r="AI142" s="255">
        <f t="shared" si="83"/>
        <v>0</v>
      </c>
      <c r="AJ142" s="255">
        <f t="shared" si="83"/>
        <v>0</v>
      </c>
      <c r="AK142" s="117">
        <f>SUM(E142:AJ142)</f>
        <v>0</v>
      </c>
      <c r="AL142" s="82" t="e">
        <f>ROUNDUP(#REF!*1.2,0)</f>
        <v>#REF!</v>
      </c>
      <c r="AM142" s="82" t="e">
        <f>ROUNDUP(#REF!*1.2,0)</f>
        <v>#REF!</v>
      </c>
      <c r="AN142" s="211"/>
    </row>
    <row r="143" spans="1:40" ht="18.75" hidden="1" customHeight="1">
      <c r="A143" s="9">
        <v>1</v>
      </c>
      <c r="B143" s="325"/>
      <c r="C143" s="109" t="s">
        <v>20</v>
      </c>
      <c r="D143" s="109"/>
      <c r="E143" s="7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104">
        <f>SUM(F143:AJ143)</f>
        <v>0</v>
      </c>
      <c r="AL143" s="112"/>
      <c r="AM143" s="112"/>
      <c r="AN143" s="207"/>
    </row>
    <row r="144" spans="1:40" ht="18.75" hidden="1" customHeight="1">
      <c r="A144" s="9">
        <v>1</v>
      </c>
      <c r="B144" s="325"/>
      <c r="C144" s="111" t="s">
        <v>66</v>
      </c>
      <c r="D144" s="111"/>
      <c r="E144" s="74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  <c r="AJ144" s="267"/>
      <c r="AK144" s="107">
        <f>SUM(F144:AJ144)</f>
        <v>0</v>
      </c>
      <c r="AL144" s="75"/>
      <c r="AM144" s="75"/>
      <c r="AN144" s="207"/>
    </row>
    <row r="145" spans="1:40" ht="18.75" hidden="1" customHeight="1">
      <c r="A145" s="9">
        <v>1</v>
      </c>
      <c r="B145" s="326"/>
      <c r="C145" s="152" t="s">
        <v>21</v>
      </c>
      <c r="D145" s="152"/>
      <c r="E145" s="67"/>
      <c r="F145" s="259">
        <f t="shared" ref="F145:AH145" si="84">SUBTOTAL(9,L143:L144)</f>
        <v>0</v>
      </c>
      <c r="G145" s="259">
        <f t="shared" si="84"/>
        <v>0</v>
      </c>
      <c r="H145" s="259">
        <f t="shared" si="84"/>
        <v>0</v>
      </c>
      <c r="I145" s="259">
        <f t="shared" si="84"/>
        <v>0</v>
      </c>
      <c r="J145" s="259">
        <f t="shared" si="84"/>
        <v>0</v>
      </c>
      <c r="K145" s="259">
        <f t="shared" si="84"/>
        <v>0</v>
      </c>
      <c r="L145" s="259">
        <f t="shared" si="84"/>
        <v>0</v>
      </c>
      <c r="M145" s="259">
        <f t="shared" si="84"/>
        <v>0</v>
      </c>
      <c r="N145" s="259">
        <f t="shared" si="84"/>
        <v>0</v>
      </c>
      <c r="O145" s="259">
        <f t="shared" si="84"/>
        <v>0</v>
      </c>
      <c r="P145" s="259">
        <f t="shared" si="84"/>
        <v>0</v>
      </c>
      <c r="Q145" s="259">
        <f t="shared" si="84"/>
        <v>0</v>
      </c>
      <c r="R145" s="259">
        <f t="shared" si="84"/>
        <v>0</v>
      </c>
      <c r="S145" s="259">
        <f t="shared" si="84"/>
        <v>0</v>
      </c>
      <c r="T145" s="259">
        <f t="shared" si="84"/>
        <v>0</v>
      </c>
      <c r="U145" s="259">
        <f t="shared" si="84"/>
        <v>0</v>
      </c>
      <c r="V145" s="259">
        <f t="shared" si="84"/>
        <v>0</v>
      </c>
      <c r="W145" s="259">
        <f t="shared" si="84"/>
        <v>0</v>
      </c>
      <c r="X145" s="259">
        <f t="shared" si="84"/>
        <v>0</v>
      </c>
      <c r="Y145" s="259">
        <f t="shared" si="84"/>
        <v>0</v>
      </c>
      <c r="Z145" s="259">
        <f t="shared" si="84"/>
        <v>0</v>
      </c>
      <c r="AA145" s="259">
        <f t="shared" si="84"/>
        <v>0</v>
      </c>
      <c r="AB145" s="259">
        <f t="shared" si="84"/>
        <v>0</v>
      </c>
      <c r="AC145" s="259">
        <f t="shared" si="84"/>
        <v>0</v>
      </c>
      <c r="AD145" s="259">
        <f t="shared" si="84"/>
        <v>0</v>
      </c>
      <c r="AE145" s="259">
        <f t="shared" si="84"/>
        <v>0</v>
      </c>
      <c r="AF145" s="259">
        <f t="shared" si="84"/>
        <v>0</v>
      </c>
      <c r="AG145" s="259">
        <f t="shared" si="84"/>
        <v>0</v>
      </c>
      <c r="AH145" s="259">
        <f t="shared" si="84"/>
        <v>0</v>
      </c>
      <c r="AI145" s="259"/>
      <c r="AJ145" s="259"/>
      <c r="AK145" s="131">
        <f>SUM(F145:AJ145)</f>
        <v>0</v>
      </c>
      <c r="AL145" s="32"/>
      <c r="AM145" s="32"/>
    </row>
    <row r="146" spans="1:40" ht="18.75" hidden="1" customHeight="1">
      <c r="A146" s="9">
        <v>1</v>
      </c>
      <c r="B146" s="379"/>
      <c r="C146" s="153" t="s">
        <v>22</v>
      </c>
      <c r="D146" s="153"/>
      <c r="E146" s="68"/>
      <c r="F146" s="260">
        <f t="shared" ref="F146:AJ146" si="85">E146+F142-F145</f>
        <v>0</v>
      </c>
      <c r="G146" s="260">
        <f t="shared" si="85"/>
        <v>0</v>
      </c>
      <c r="H146" s="260">
        <f t="shared" si="85"/>
        <v>0</v>
      </c>
      <c r="I146" s="260">
        <f t="shared" si="85"/>
        <v>0</v>
      </c>
      <c r="J146" s="260">
        <f t="shared" si="85"/>
        <v>0</v>
      </c>
      <c r="K146" s="260">
        <f t="shared" si="85"/>
        <v>0</v>
      </c>
      <c r="L146" s="260">
        <f t="shared" si="85"/>
        <v>0</v>
      </c>
      <c r="M146" s="260">
        <f t="shared" si="85"/>
        <v>0</v>
      </c>
      <c r="N146" s="260">
        <f t="shared" si="85"/>
        <v>0</v>
      </c>
      <c r="O146" s="260">
        <f t="shared" si="85"/>
        <v>0</v>
      </c>
      <c r="P146" s="260">
        <f t="shared" si="85"/>
        <v>0</v>
      </c>
      <c r="Q146" s="260">
        <f t="shared" si="85"/>
        <v>0</v>
      </c>
      <c r="R146" s="260">
        <f t="shared" si="85"/>
        <v>0</v>
      </c>
      <c r="S146" s="260">
        <f t="shared" si="85"/>
        <v>0</v>
      </c>
      <c r="T146" s="260">
        <f t="shared" si="85"/>
        <v>0</v>
      </c>
      <c r="U146" s="260">
        <f t="shared" si="85"/>
        <v>0</v>
      </c>
      <c r="V146" s="260">
        <f t="shared" si="85"/>
        <v>0</v>
      </c>
      <c r="W146" s="260">
        <f t="shared" si="85"/>
        <v>0</v>
      </c>
      <c r="X146" s="260">
        <f t="shared" si="85"/>
        <v>0</v>
      </c>
      <c r="Y146" s="260">
        <f t="shared" si="85"/>
        <v>0</v>
      </c>
      <c r="Z146" s="260">
        <f t="shared" si="85"/>
        <v>0</v>
      </c>
      <c r="AA146" s="260">
        <f t="shared" si="85"/>
        <v>0</v>
      </c>
      <c r="AB146" s="260">
        <f t="shared" si="85"/>
        <v>0</v>
      </c>
      <c r="AC146" s="260">
        <f t="shared" si="85"/>
        <v>0</v>
      </c>
      <c r="AD146" s="260">
        <f t="shared" si="85"/>
        <v>0</v>
      </c>
      <c r="AE146" s="260">
        <f t="shared" si="85"/>
        <v>0</v>
      </c>
      <c r="AF146" s="260">
        <f t="shared" si="85"/>
        <v>0</v>
      </c>
      <c r="AG146" s="260">
        <f t="shared" si="85"/>
        <v>0</v>
      </c>
      <c r="AH146" s="260">
        <f t="shared" si="85"/>
        <v>0</v>
      </c>
      <c r="AI146" s="260">
        <f t="shared" si="85"/>
        <v>0</v>
      </c>
      <c r="AJ146" s="260">
        <f t="shared" si="85"/>
        <v>0</v>
      </c>
      <c r="AK146" s="132"/>
      <c r="AL146" s="32"/>
      <c r="AM146" s="32"/>
    </row>
    <row r="147" spans="1:40" ht="19.5" hidden="1" customHeight="1">
      <c r="A147" s="9">
        <v>1</v>
      </c>
      <c r="B147" s="379"/>
      <c r="C147" s="532" t="s">
        <v>23</v>
      </c>
      <c r="D147" s="532"/>
      <c r="E147" s="215"/>
      <c r="F147" s="261">
        <f t="shared" ref="F147:AJ147" si="86">E147+F142-F143-F144</f>
        <v>0</v>
      </c>
      <c r="G147" s="261">
        <f t="shared" si="86"/>
        <v>0</v>
      </c>
      <c r="H147" s="261">
        <f t="shared" si="86"/>
        <v>0</v>
      </c>
      <c r="I147" s="261">
        <f t="shared" si="86"/>
        <v>0</v>
      </c>
      <c r="J147" s="261">
        <f t="shared" si="86"/>
        <v>0</v>
      </c>
      <c r="K147" s="261">
        <f t="shared" si="86"/>
        <v>0</v>
      </c>
      <c r="L147" s="261">
        <f t="shared" si="86"/>
        <v>0</v>
      </c>
      <c r="M147" s="261">
        <f t="shared" si="86"/>
        <v>0</v>
      </c>
      <c r="N147" s="261">
        <f t="shared" si="86"/>
        <v>0</v>
      </c>
      <c r="O147" s="261">
        <f t="shared" si="86"/>
        <v>0</v>
      </c>
      <c r="P147" s="261">
        <f t="shared" si="86"/>
        <v>0</v>
      </c>
      <c r="Q147" s="261">
        <f t="shared" si="86"/>
        <v>0</v>
      </c>
      <c r="R147" s="261">
        <f t="shared" si="86"/>
        <v>0</v>
      </c>
      <c r="S147" s="261">
        <f t="shared" si="86"/>
        <v>0</v>
      </c>
      <c r="T147" s="261">
        <f t="shared" si="86"/>
        <v>0</v>
      </c>
      <c r="U147" s="261">
        <f t="shared" si="86"/>
        <v>0</v>
      </c>
      <c r="V147" s="261">
        <f t="shared" si="86"/>
        <v>0</v>
      </c>
      <c r="W147" s="261">
        <f t="shared" si="86"/>
        <v>0</v>
      </c>
      <c r="X147" s="261">
        <f t="shared" si="86"/>
        <v>0</v>
      </c>
      <c r="Y147" s="261">
        <f t="shared" si="86"/>
        <v>0</v>
      </c>
      <c r="Z147" s="261">
        <f t="shared" si="86"/>
        <v>0</v>
      </c>
      <c r="AA147" s="261">
        <f t="shared" si="86"/>
        <v>0</v>
      </c>
      <c r="AB147" s="261">
        <f t="shared" si="86"/>
        <v>0</v>
      </c>
      <c r="AC147" s="261">
        <f t="shared" si="86"/>
        <v>0</v>
      </c>
      <c r="AD147" s="261">
        <f t="shared" si="86"/>
        <v>0</v>
      </c>
      <c r="AE147" s="261">
        <f t="shared" si="86"/>
        <v>0</v>
      </c>
      <c r="AF147" s="261">
        <f t="shared" si="86"/>
        <v>0</v>
      </c>
      <c r="AG147" s="261">
        <f t="shared" si="86"/>
        <v>0</v>
      </c>
      <c r="AH147" s="261">
        <f t="shared" si="86"/>
        <v>0</v>
      </c>
      <c r="AI147" s="261">
        <f t="shared" si="86"/>
        <v>0</v>
      </c>
      <c r="AJ147" s="261">
        <f t="shared" si="86"/>
        <v>0</v>
      </c>
      <c r="AK147" s="221">
        <f>AJ147</f>
        <v>0</v>
      </c>
      <c r="AL147" s="32"/>
      <c r="AM147" s="32"/>
      <c r="AN147" s="9">
        <f>AK147-AL143</f>
        <v>0</v>
      </c>
    </row>
    <row r="148" spans="1:40" ht="19.5" hidden="1" customHeight="1">
      <c r="A148" s="9">
        <v>1</v>
      </c>
      <c r="B148" s="385"/>
      <c r="C148" s="101" t="s">
        <v>12</v>
      </c>
      <c r="D148" s="101"/>
      <c r="E148" s="88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98">
        <f>SUM(F148:AJ148)</f>
        <v>0</v>
      </c>
      <c r="AL148" s="96" t="e">
        <f>ROUNDUP(AL155/0.92,0)</f>
        <v>#REF!</v>
      </c>
      <c r="AM148" s="96" t="e">
        <f>ROUNDUP(AM155/0.92,0)</f>
        <v>#REF!</v>
      </c>
      <c r="AN148" s="251"/>
    </row>
    <row r="149" spans="1:40" ht="19.5" hidden="1" customHeight="1">
      <c r="A149" s="9">
        <v>1</v>
      </c>
      <c r="B149" s="326"/>
      <c r="C149" s="145" t="s">
        <v>125</v>
      </c>
      <c r="D149" s="154"/>
      <c r="E149" s="35"/>
      <c r="F149" s="256">
        <f t="shared" ref="F149:AJ149" si="87">E149+F148-F150</f>
        <v>0</v>
      </c>
      <c r="G149" s="256">
        <f t="shared" si="87"/>
        <v>0</v>
      </c>
      <c r="H149" s="256">
        <f t="shared" si="87"/>
        <v>0</v>
      </c>
      <c r="I149" s="256">
        <f t="shared" si="87"/>
        <v>0</v>
      </c>
      <c r="J149" s="256">
        <f t="shared" si="87"/>
        <v>0</v>
      </c>
      <c r="K149" s="256">
        <f t="shared" si="87"/>
        <v>0</v>
      </c>
      <c r="L149" s="256">
        <f t="shared" si="87"/>
        <v>0</v>
      </c>
      <c r="M149" s="256">
        <f t="shared" si="87"/>
        <v>0</v>
      </c>
      <c r="N149" s="256">
        <f t="shared" si="87"/>
        <v>0</v>
      </c>
      <c r="O149" s="256">
        <f t="shared" si="87"/>
        <v>0</v>
      </c>
      <c r="P149" s="256">
        <f t="shared" si="87"/>
        <v>0</v>
      </c>
      <c r="Q149" s="256">
        <f t="shared" si="87"/>
        <v>0</v>
      </c>
      <c r="R149" s="256">
        <f t="shared" si="87"/>
        <v>0</v>
      </c>
      <c r="S149" s="256">
        <f t="shared" si="87"/>
        <v>0</v>
      </c>
      <c r="T149" s="256">
        <f t="shared" si="87"/>
        <v>0</v>
      </c>
      <c r="U149" s="256">
        <f t="shared" si="87"/>
        <v>0</v>
      </c>
      <c r="V149" s="256">
        <f t="shared" si="87"/>
        <v>0</v>
      </c>
      <c r="W149" s="256">
        <f t="shared" si="87"/>
        <v>0</v>
      </c>
      <c r="X149" s="256">
        <f t="shared" si="87"/>
        <v>0</v>
      </c>
      <c r="Y149" s="256">
        <f t="shared" si="87"/>
        <v>0</v>
      </c>
      <c r="Z149" s="256">
        <f t="shared" si="87"/>
        <v>0</v>
      </c>
      <c r="AA149" s="256">
        <f t="shared" si="87"/>
        <v>0</v>
      </c>
      <c r="AB149" s="256">
        <f t="shared" si="87"/>
        <v>0</v>
      </c>
      <c r="AC149" s="256">
        <f t="shared" si="87"/>
        <v>0</v>
      </c>
      <c r="AD149" s="256">
        <f t="shared" si="87"/>
        <v>0</v>
      </c>
      <c r="AE149" s="256">
        <f t="shared" si="87"/>
        <v>0</v>
      </c>
      <c r="AF149" s="256">
        <f t="shared" si="87"/>
        <v>0</v>
      </c>
      <c r="AG149" s="256">
        <f t="shared" si="87"/>
        <v>0</v>
      </c>
      <c r="AH149" s="256">
        <f t="shared" si="87"/>
        <v>0</v>
      </c>
      <c r="AI149" s="256">
        <f t="shared" si="87"/>
        <v>0</v>
      </c>
      <c r="AJ149" s="256">
        <f t="shared" si="87"/>
        <v>0</v>
      </c>
      <c r="AK149" s="169">
        <f>AJ149</f>
        <v>0</v>
      </c>
      <c r="AL149" s="32"/>
      <c r="AM149" s="32"/>
    </row>
    <row r="150" spans="1:40" ht="18.75" hidden="1" customHeight="1">
      <c r="A150" s="9">
        <v>1</v>
      </c>
      <c r="B150" s="327"/>
      <c r="C150" s="135" t="s">
        <v>14</v>
      </c>
      <c r="D150" s="135"/>
      <c r="E150" s="90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117">
        <f>SUM(E150:AJ150)</f>
        <v>0</v>
      </c>
      <c r="AL150" s="123"/>
      <c r="AM150" s="123"/>
      <c r="AN150" s="211"/>
    </row>
    <row r="151" spans="1:40" ht="18.75" hidden="1" customHeight="1">
      <c r="A151" s="9">
        <v>0</v>
      </c>
      <c r="B151" s="378"/>
      <c r="C151" s="146" t="s">
        <v>15</v>
      </c>
      <c r="D151" s="147">
        <v>0.08</v>
      </c>
      <c r="E151" s="80"/>
      <c r="F151" s="257">
        <f t="shared" ref="F151:AJ151" si="88">ROUND(F150*$D151,0)</f>
        <v>0</v>
      </c>
      <c r="G151" s="257">
        <f t="shared" si="88"/>
        <v>0</v>
      </c>
      <c r="H151" s="257">
        <f t="shared" si="88"/>
        <v>0</v>
      </c>
      <c r="I151" s="257">
        <f t="shared" si="88"/>
        <v>0</v>
      </c>
      <c r="J151" s="257">
        <f t="shared" si="88"/>
        <v>0</v>
      </c>
      <c r="K151" s="257">
        <f t="shared" si="88"/>
        <v>0</v>
      </c>
      <c r="L151" s="257">
        <f t="shared" si="88"/>
        <v>0</v>
      </c>
      <c r="M151" s="257">
        <f t="shared" si="88"/>
        <v>0</v>
      </c>
      <c r="N151" s="257">
        <f t="shared" si="88"/>
        <v>0</v>
      </c>
      <c r="O151" s="257">
        <f t="shared" si="88"/>
        <v>0</v>
      </c>
      <c r="P151" s="257">
        <f t="shared" si="88"/>
        <v>0</v>
      </c>
      <c r="Q151" s="257">
        <f t="shared" si="88"/>
        <v>0</v>
      </c>
      <c r="R151" s="257">
        <f t="shared" si="88"/>
        <v>0</v>
      </c>
      <c r="S151" s="257">
        <f t="shared" si="88"/>
        <v>0</v>
      </c>
      <c r="T151" s="257">
        <f t="shared" si="88"/>
        <v>0</v>
      </c>
      <c r="U151" s="257">
        <f t="shared" si="88"/>
        <v>0</v>
      </c>
      <c r="V151" s="257">
        <f t="shared" si="88"/>
        <v>0</v>
      </c>
      <c r="W151" s="257">
        <f t="shared" si="88"/>
        <v>0</v>
      </c>
      <c r="X151" s="257">
        <f t="shared" si="88"/>
        <v>0</v>
      </c>
      <c r="Y151" s="257">
        <f t="shared" si="88"/>
        <v>0</v>
      </c>
      <c r="Z151" s="257">
        <f t="shared" si="88"/>
        <v>0</v>
      </c>
      <c r="AA151" s="257">
        <f t="shared" si="88"/>
        <v>0</v>
      </c>
      <c r="AB151" s="257">
        <f t="shared" si="88"/>
        <v>0</v>
      </c>
      <c r="AC151" s="257">
        <f t="shared" si="88"/>
        <v>0</v>
      </c>
      <c r="AD151" s="257">
        <f t="shared" si="88"/>
        <v>0</v>
      </c>
      <c r="AE151" s="257">
        <f t="shared" si="88"/>
        <v>0</v>
      </c>
      <c r="AF151" s="257">
        <f t="shared" si="88"/>
        <v>0</v>
      </c>
      <c r="AG151" s="257">
        <f t="shared" si="88"/>
        <v>0</v>
      </c>
      <c r="AH151" s="257">
        <f t="shared" si="88"/>
        <v>0</v>
      </c>
      <c r="AI151" s="257">
        <f t="shared" si="88"/>
        <v>0</v>
      </c>
      <c r="AJ151" s="257">
        <f t="shared" si="88"/>
        <v>0</v>
      </c>
      <c r="AK151" s="128">
        <f>SUM(F151:AJ151)</f>
        <v>0</v>
      </c>
      <c r="AL151" s="32"/>
      <c r="AM151" s="32"/>
    </row>
    <row r="152" spans="1:40" ht="18.75" hidden="1" customHeight="1">
      <c r="A152" s="9">
        <v>0</v>
      </c>
      <c r="B152" s="378"/>
      <c r="C152" s="148" t="s">
        <v>16</v>
      </c>
      <c r="D152" s="149"/>
      <c r="E152" s="66"/>
      <c r="F152" s="255">
        <f t="shared" ref="F152:AJ152" si="89">E152+F151-F153</f>
        <v>0</v>
      </c>
      <c r="G152" s="255">
        <f t="shared" si="89"/>
        <v>0</v>
      </c>
      <c r="H152" s="255">
        <f t="shared" si="89"/>
        <v>0</v>
      </c>
      <c r="I152" s="255">
        <f t="shared" si="89"/>
        <v>0</v>
      </c>
      <c r="J152" s="255">
        <f t="shared" si="89"/>
        <v>0</v>
      </c>
      <c r="K152" s="255">
        <f t="shared" si="89"/>
        <v>0</v>
      </c>
      <c r="L152" s="255">
        <f t="shared" si="89"/>
        <v>0</v>
      </c>
      <c r="M152" s="255">
        <f t="shared" si="89"/>
        <v>0</v>
      </c>
      <c r="N152" s="255">
        <f t="shared" si="89"/>
        <v>0</v>
      </c>
      <c r="O152" s="255">
        <f t="shared" si="89"/>
        <v>0</v>
      </c>
      <c r="P152" s="255">
        <f t="shared" si="89"/>
        <v>0</v>
      </c>
      <c r="Q152" s="255">
        <f t="shared" si="89"/>
        <v>0</v>
      </c>
      <c r="R152" s="255">
        <f t="shared" si="89"/>
        <v>0</v>
      </c>
      <c r="S152" s="255">
        <f t="shared" si="89"/>
        <v>0</v>
      </c>
      <c r="T152" s="255">
        <f t="shared" si="89"/>
        <v>0</v>
      </c>
      <c r="U152" s="255">
        <f t="shared" si="89"/>
        <v>0</v>
      </c>
      <c r="V152" s="255">
        <f t="shared" si="89"/>
        <v>0</v>
      </c>
      <c r="W152" s="255">
        <f t="shared" si="89"/>
        <v>0</v>
      </c>
      <c r="X152" s="255">
        <f t="shared" si="89"/>
        <v>0</v>
      </c>
      <c r="Y152" s="255">
        <f t="shared" si="89"/>
        <v>0</v>
      </c>
      <c r="Z152" s="255">
        <f t="shared" si="89"/>
        <v>0</v>
      </c>
      <c r="AA152" s="255">
        <f t="shared" si="89"/>
        <v>0</v>
      </c>
      <c r="AB152" s="255">
        <f t="shared" si="89"/>
        <v>0</v>
      </c>
      <c r="AC152" s="255">
        <f t="shared" si="89"/>
        <v>0</v>
      </c>
      <c r="AD152" s="255">
        <f t="shared" si="89"/>
        <v>0</v>
      </c>
      <c r="AE152" s="255">
        <f t="shared" si="89"/>
        <v>0</v>
      </c>
      <c r="AF152" s="255">
        <f t="shared" si="89"/>
        <v>0</v>
      </c>
      <c r="AG152" s="255">
        <f t="shared" si="89"/>
        <v>0</v>
      </c>
      <c r="AH152" s="255">
        <f t="shared" si="89"/>
        <v>0</v>
      </c>
      <c r="AI152" s="255">
        <f t="shared" si="89"/>
        <v>0</v>
      </c>
      <c r="AJ152" s="255">
        <f t="shared" si="89"/>
        <v>0</v>
      </c>
      <c r="AK152" s="129">
        <f>AJ152</f>
        <v>0</v>
      </c>
      <c r="AL152" s="32"/>
      <c r="AM152" s="32"/>
    </row>
    <row r="153" spans="1:40" ht="18.75" hidden="1" customHeight="1">
      <c r="A153" s="9">
        <v>0</v>
      </c>
      <c r="B153" s="378"/>
      <c r="C153" s="148" t="s">
        <v>17</v>
      </c>
      <c r="D153" s="149"/>
      <c r="E153" s="80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129">
        <f>SUM(F153:AJ153)</f>
        <v>0</v>
      </c>
      <c r="AL153" s="32"/>
      <c r="AM153" s="32"/>
    </row>
    <row r="154" spans="1:40" ht="18.75" hidden="1" customHeight="1">
      <c r="A154" s="9">
        <v>0</v>
      </c>
      <c r="B154" s="378"/>
      <c r="C154" s="150" t="s">
        <v>18</v>
      </c>
      <c r="D154" s="151">
        <v>0.5</v>
      </c>
      <c r="E154" s="81"/>
      <c r="F154" s="258">
        <f t="shared" ref="F154:AJ154" si="90">ROUND(F153*$D154,0)</f>
        <v>0</v>
      </c>
      <c r="G154" s="258">
        <f t="shared" si="90"/>
        <v>0</v>
      </c>
      <c r="H154" s="258">
        <f t="shared" si="90"/>
        <v>0</v>
      </c>
      <c r="I154" s="258">
        <f t="shared" si="90"/>
        <v>0</v>
      </c>
      <c r="J154" s="258">
        <f t="shared" si="90"/>
        <v>0</v>
      </c>
      <c r="K154" s="258">
        <f t="shared" si="90"/>
        <v>0</v>
      </c>
      <c r="L154" s="258">
        <f t="shared" si="90"/>
        <v>0</v>
      </c>
      <c r="M154" s="258">
        <f t="shared" si="90"/>
        <v>0</v>
      </c>
      <c r="N154" s="258">
        <f t="shared" si="90"/>
        <v>0</v>
      </c>
      <c r="O154" s="258">
        <f t="shared" si="90"/>
        <v>0</v>
      </c>
      <c r="P154" s="258">
        <f t="shared" si="90"/>
        <v>0</v>
      </c>
      <c r="Q154" s="258">
        <f t="shared" si="90"/>
        <v>0</v>
      </c>
      <c r="R154" s="258">
        <f t="shared" si="90"/>
        <v>0</v>
      </c>
      <c r="S154" s="258">
        <f t="shared" si="90"/>
        <v>0</v>
      </c>
      <c r="T154" s="258">
        <f t="shared" si="90"/>
        <v>0</v>
      </c>
      <c r="U154" s="258">
        <f t="shared" si="90"/>
        <v>0</v>
      </c>
      <c r="V154" s="258">
        <f t="shared" si="90"/>
        <v>0</v>
      </c>
      <c r="W154" s="258">
        <f t="shared" si="90"/>
        <v>0</v>
      </c>
      <c r="X154" s="258">
        <f t="shared" si="90"/>
        <v>0</v>
      </c>
      <c r="Y154" s="258">
        <f t="shared" si="90"/>
        <v>0</v>
      </c>
      <c r="Z154" s="258">
        <f t="shared" si="90"/>
        <v>0</v>
      </c>
      <c r="AA154" s="258">
        <f t="shared" si="90"/>
        <v>0</v>
      </c>
      <c r="AB154" s="258">
        <f t="shared" si="90"/>
        <v>0</v>
      </c>
      <c r="AC154" s="258">
        <f t="shared" si="90"/>
        <v>0</v>
      </c>
      <c r="AD154" s="258">
        <f t="shared" si="90"/>
        <v>0</v>
      </c>
      <c r="AE154" s="258">
        <f t="shared" si="90"/>
        <v>0</v>
      </c>
      <c r="AF154" s="258">
        <f t="shared" si="90"/>
        <v>0</v>
      </c>
      <c r="AG154" s="258">
        <f t="shared" si="90"/>
        <v>0</v>
      </c>
      <c r="AH154" s="258">
        <f t="shared" si="90"/>
        <v>0</v>
      </c>
      <c r="AI154" s="258">
        <f t="shared" si="90"/>
        <v>0</v>
      </c>
      <c r="AJ154" s="258">
        <f t="shared" si="90"/>
        <v>0</v>
      </c>
      <c r="AK154" s="130">
        <f>SUM(F154:AJ154)</f>
        <v>0</v>
      </c>
      <c r="AL154" s="32"/>
      <c r="AM154" s="32"/>
    </row>
    <row r="155" spans="1:40" ht="18.75" hidden="1" customHeight="1">
      <c r="A155" s="9">
        <v>1</v>
      </c>
      <c r="B155" s="327"/>
      <c r="C155" s="135" t="s">
        <v>19</v>
      </c>
      <c r="D155" s="136">
        <f>1-D151</f>
        <v>0.92</v>
      </c>
      <c r="E155" s="90"/>
      <c r="F155" s="255">
        <f t="shared" ref="F155:AJ155" si="91">(F150-F151)+(F153-F154)</f>
        <v>0</v>
      </c>
      <c r="G155" s="255">
        <f t="shared" si="91"/>
        <v>0</v>
      </c>
      <c r="H155" s="255">
        <f t="shared" si="91"/>
        <v>0</v>
      </c>
      <c r="I155" s="255">
        <f t="shared" si="91"/>
        <v>0</v>
      </c>
      <c r="J155" s="255">
        <f t="shared" si="91"/>
        <v>0</v>
      </c>
      <c r="K155" s="255">
        <f t="shared" si="91"/>
        <v>0</v>
      </c>
      <c r="L155" s="255">
        <f t="shared" si="91"/>
        <v>0</v>
      </c>
      <c r="M155" s="255">
        <f t="shared" si="91"/>
        <v>0</v>
      </c>
      <c r="N155" s="255">
        <f t="shared" si="91"/>
        <v>0</v>
      </c>
      <c r="O155" s="255">
        <f t="shared" si="91"/>
        <v>0</v>
      </c>
      <c r="P155" s="255">
        <f t="shared" si="91"/>
        <v>0</v>
      </c>
      <c r="Q155" s="255">
        <f t="shared" si="91"/>
        <v>0</v>
      </c>
      <c r="R155" s="255">
        <f t="shared" si="91"/>
        <v>0</v>
      </c>
      <c r="S155" s="255">
        <f t="shared" si="91"/>
        <v>0</v>
      </c>
      <c r="T155" s="255">
        <f t="shared" si="91"/>
        <v>0</v>
      </c>
      <c r="U155" s="255">
        <f t="shared" si="91"/>
        <v>0</v>
      </c>
      <c r="V155" s="255">
        <f t="shared" si="91"/>
        <v>0</v>
      </c>
      <c r="W155" s="255">
        <f t="shared" si="91"/>
        <v>0</v>
      </c>
      <c r="X155" s="255">
        <f t="shared" si="91"/>
        <v>0</v>
      </c>
      <c r="Y155" s="255">
        <f t="shared" si="91"/>
        <v>0</v>
      </c>
      <c r="Z155" s="255">
        <f t="shared" si="91"/>
        <v>0</v>
      </c>
      <c r="AA155" s="255">
        <f t="shared" si="91"/>
        <v>0</v>
      </c>
      <c r="AB155" s="255">
        <f t="shared" si="91"/>
        <v>0</v>
      </c>
      <c r="AC155" s="255">
        <f t="shared" si="91"/>
        <v>0</v>
      </c>
      <c r="AD155" s="255">
        <f t="shared" si="91"/>
        <v>0</v>
      </c>
      <c r="AE155" s="255">
        <f t="shared" si="91"/>
        <v>0</v>
      </c>
      <c r="AF155" s="255">
        <f t="shared" si="91"/>
        <v>0</v>
      </c>
      <c r="AG155" s="255">
        <f t="shared" si="91"/>
        <v>0</v>
      </c>
      <c r="AH155" s="255">
        <f t="shared" si="91"/>
        <v>0</v>
      </c>
      <c r="AI155" s="255">
        <f t="shared" si="91"/>
        <v>0</v>
      </c>
      <c r="AJ155" s="255">
        <f t="shared" si="91"/>
        <v>0</v>
      </c>
      <c r="AK155" s="117">
        <f>SUM(E155:AJ155)</f>
        <v>0</v>
      </c>
      <c r="AL155" s="82" t="e">
        <f>ROUNDUP(#REF!*1.2,0)</f>
        <v>#REF!</v>
      </c>
      <c r="AM155" s="82" t="e">
        <f>ROUNDUP(#REF!*1.2,0)</f>
        <v>#REF!</v>
      </c>
      <c r="AN155" s="211"/>
    </row>
    <row r="156" spans="1:40" ht="18.75" hidden="1" customHeight="1">
      <c r="A156" s="9">
        <v>1</v>
      </c>
      <c r="B156" s="325"/>
      <c r="C156" s="109" t="s">
        <v>20</v>
      </c>
      <c r="D156" s="109"/>
      <c r="E156" s="7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  <c r="AJ156" s="257"/>
      <c r="AK156" s="104">
        <f>SUM(F156:AJ156)</f>
        <v>0</v>
      </c>
      <c r="AL156" s="112"/>
      <c r="AM156" s="112"/>
      <c r="AN156" s="207"/>
    </row>
    <row r="157" spans="1:40" ht="18.75" hidden="1" customHeight="1">
      <c r="A157" s="9">
        <v>1</v>
      </c>
      <c r="B157" s="326"/>
      <c r="C157" s="111" t="s">
        <v>66</v>
      </c>
      <c r="D157" s="111"/>
      <c r="E157" s="74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107">
        <f>SUM(F157:AJ157)</f>
        <v>0</v>
      </c>
      <c r="AL157" s="75"/>
      <c r="AM157" s="75"/>
      <c r="AN157" s="207"/>
    </row>
    <row r="158" spans="1:40" ht="18.75" hidden="1" customHeight="1">
      <c r="A158" s="9">
        <v>1</v>
      </c>
      <c r="B158" s="326"/>
      <c r="C158" s="152" t="s">
        <v>21</v>
      </c>
      <c r="D158" s="152"/>
      <c r="E158" s="67"/>
      <c r="F158" s="259">
        <f t="shared" ref="F158:AH158" si="92">SUBTOTAL(9,L156:L157)</f>
        <v>0</v>
      </c>
      <c r="G158" s="259">
        <f t="shared" si="92"/>
        <v>0</v>
      </c>
      <c r="H158" s="259">
        <f t="shared" si="92"/>
        <v>0</v>
      </c>
      <c r="I158" s="259">
        <f t="shared" si="92"/>
        <v>0</v>
      </c>
      <c r="J158" s="259">
        <f t="shared" si="92"/>
        <v>0</v>
      </c>
      <c r="K158" s="259">
        <f t="shared" si="92"/>
        <v>0</v>
      </c>
      <c r="L158" s="259">
        <f t="shared" si="92"/>
        <v>0</v>
      </c>
      <c r="M158" s="259">
        <f t="shared" si="92"/>
        <v>0</v>
      </c>
      <c r="N158" s="259">
        <f t="shared" si="92"/>
        <v>0</v>
      </c>
      <c r="O158" s="259">
        <f t="shared" si="92"/>
        <v>0</v>
      </c>
      <c r="P158" s="259">
        <f t="shared" si="92"/>
        <v>0</v>
      </c>
      <c r="Q158" s="259">
        <f t="shared" si="92"/>
        <v>0</v>
      </c>
      <c r="R158" s="259">
        <f t="shared" si="92"/>
        <v>0</v>
      </c>
      <c r="S158" s="259">
        <f t="shared" si="92"/>
        <v>0</v>
      </c>
      <c r="T158" s="259">
        <f t="shared" si="92"/>
        <v>0</v>
      </c>
      <c r="U158" s="259">
        <f t="shared" si="92"/>
        <v>0</v>
      </c>
      <c r="V158" s="259">
        <f t="shared" si="92"/>
        <v>0</v>
      </c>
      <c r="W158" s="259">
        <f t="shared" si="92"/>
        <v>0</v>
      </c>
      <c r="X158" s="259">
        <f t="shared" si="92"/>
        <v>0</v>
      </c>
      <c r="Y158" s="259">
        <f t="shared" si="92"/>
        <v>0</v>
      </c>
      <c r="Z158" s="259">
        <f t="shared" si="92"/>
        <v>0</v>
      </c>
      <c r="AA158" s="259">
        <f t="shared" si="92"/>
        <v>0</v>
      </c>
      <c r="AB158" s="259">
        <f t="shared" si="92"/>
        <v>0</v>
      </c>
      <c r="AC158" s="259">
        <f t="shared" si="92"/>
        <v>0</v>
      </c>
      <c r="AD158" s="259">
        <f t="shared" si="92"/>
        <v>0</v>
      </c>
      <c r="AE158" s="259">
        <f t="shared" si="92"/>
        <v>0</v>
      </c>
      <c r="AF158" s="259">
        <f t="shared" si="92"/>
        <v>0</v>
      </c>
      <c r="AG158" s="259">
        <f t="shared" si="92"/>
        <v>0</v>
      </c>
      <c r="AH158" s="259">
        <f t="shared" si="92"/>
        <v>0</v>
      </c>
      <c r="AI158" s="259"/>
      <c r="AJ158" s="259"/>
      <c r="AK158" s="131">
        <f>SUM(F158:AJ158)</f>
        <v>0</v>
      </c>
      <c r="AL158" s="32"/>
      <c r="AM158" s="32"/>
    </row>
    <row r="159" spans="1:40" ht="18.75" hidden="1" customHeight="1">
      <c r="A159" s="9">
        <v>1</v>
      </c>
      <c r="B159" s="379"/>
      <c r="C159" s="153" t="s">
        <v>22</v>
      </c>
      <c r="D159" s="153"/>
      <c r="E159" s="68"/>
      <c r="F159" s="260">
        <f t="shared" ref="F159:AJ159" si="93">E159+F155-F158</f>
        <v>0</v>
      </c>
      <c r="G159" s="260">
        <f t="shared" si="93"/>
        <v>0</v>
      </c>
      <c r="H159" s="260">
        <f t="shared" si="93"/>
        <v>0</v>
      </c>
      <c r="I159" s="260">
        <f t="shared" si="93"/>
        <v>0</v>
      </c>
      <c r="J159" s="260">
        <f t="shared" si="93"/>
        <v>0</v>
      </c>
      <c r="K159" s="260">
        <f t="shared" si="93"/>
        <v>0</v>
      </c>
      <c r="L159" s="260">
        <f t="shared" si="93"/>
        <v>0</v>
      </c>
      <c r="M159" s="260">
        <f t="shared" si="93"/>
        <v>0</v>
      </c>
      <c r="N159" s="260">
        <f t="shared" si="93"/>
        <v>0</v>
      </c>
      <c r="O159" s="260">
        <f t="shared" si="93"/>
        <v>0</v>
      </c>
      <c r="P159" s="260">
        <f t="shared" si="93"/>
        <v>0</v>
      </c>
      <c r="Q159" s="260">
        <f t="shared" si="93"/>
        <v>0</v>
      </c>
      <c r="R159" s="260">
        <f t="shared" si="93"/>
        <v>0</v>
      </c>
      <c r="S159" s="260">
        <f t="shared" si="93"/>
        <v>0</v>
      </c>
      <c r="T159" s="260">
        <f t="shared" si="93"/>
        <v>0</v>
      </c>
      <c r="U159" s="260">
        <f t="shared" si="93"/>
        <v>0</v>
      </c>
      <c r="V159" s="260">
        <f t="shared" si="93"/>
        <v>0</v>
      </c>
      <c r="W159" s="260">
        <f t="shared" si="93"/>
        <v>0</v>
      </c>
      <c r="X159" s="260">
        <f t="shared" si="93"/>
        <v>0</v>
      </c>
      <c r="Y159" s="260">
        <f t="shared" si="93"/>
        <v>0</v>
      </c>
      <c r="Z159" s="260">
        <f t="shared" si="93"/>
        <v>0</v>
      </c>
      <c r="AA159" s="260">
        <f t="shared" si="93"/>
        <v>0</v>
      </c>
      <c r="AB159" s="260">
        <f t="shared" si="93"/>
        <v>0</v>
      </c>
      <c r="AC159" s="260">
        <f t="shared" si="93"/>
        <v>0</v>
      </c>
      <c r="AD159" s="260">
        <f t="shared" si="93"/>
        <v>0</v>
      </c>
      <c r="AE159" s="260">
        <f t="shared" si="93"/>
        <v>0</v>
      </c>
      <c r="AF159" s="260">
        <f t="shared" si="93"/>
        <v>0</v>
      </c>
      <c r="AG159" s="260">
        <f t="shared" si="93"/>
        <v>0</v>
      </c>
      <c r="AH159" s="260">
        <f t="shared" si="93"/>
        <v>0</v>
      </c>
      <c r="AI159" s="260">
        <f t="shared" si="93"/>
        <v>0</v>
      </c>
      <c r="AJ159" s="260">
        <f t="shared" si="93"/>
        <v>0</v>
      </c>
      <c r="AK159" s="132"/>
      <c r="AL159" s="32"/>
      <c r="AM159" s="32"/>
    </row>
    <row r="160" spans="1:40" ht="19.5" hidden="1" customHeight="1">
      <c r="A160" s="9">
        <v>1</v>
      </c>
      <c r="B160" s="380"/>
      <c r="C160" s="138" t="s">
        <v>23</v>
      </c>
      <c r="D160" s="138"/>
      <c r="E160" s="215"/>
      <c r="F160" s="262">
        <f t="shared" ref="F160:AJ160" si="94">E160+F155-F156-F157</f>
        <v>0</v>
      </c>
      <c r="G160" s="262">
        <f t="shared" si="94"/>
        <v>0</v>
      </c>
      <c r="H160" s="262">
        <f t="shared" si="94"/>
        <v>0</v>
      </c>
      <c r="I160" s="262">
        <f t="shared" si="94"/>
        <v>0</v>
      </c>
      <c r="J160" s="262">
        <f t="shared" si="94"/>
        <v>0</v>
      </c>
      <c r="K160" s="262">
        <f t="shared" si="94"/>
        <v>0</v>
      </c>
      <c r="L160" s="262">
        <f t="shared" si="94"/>
        <v>0</v>
      </c>
      <c r="M160" s="262">
        <f t="shared" si="94"/>
        <v>0</v>
      </c>
      <c r="N160" s="262">
        <f t="shared" si="94"/>
        <v>0</v>
      </c>
      <c r="O160" s="262">
        <f t="shared" si="94"/>
        <v>0</v>
      </c>
      <c r="P160" s="262">
        <f t="shared" si="94"/>
        <v>0</v>
      </c>
      <c r="Q160" s="262">
        <f t="shared" si="94"/>
        <v>0</v>
      </c>
      <c r="R160" s="262">
        <f t="shared" si="94"/>
        <v>0</v>
      </c>
      <c r="S160" s="262">
        <f t="shared" si="94"/>
        <v>0</v>
      </c>
      <c r="T160" s="262">
        <f t="shared" si="94"/>
        <v>0</v>
      </c>
      <c r="U160" s="262">
        <f t="shared" si="94"/>
        <v>0</v>
      </c>
      <c r="V160" s="262">
        <f t="shared" si="94"/>
        <v>0</v>
      </c>
      <c r="W160" s="262">
        <f t="shared" si="94"/>
        <v>0</v>
      </c>
      <c r="X160" s="262">
        <f t="shared" si="94"/>
        <v>0</v>
      </c>
      <c r="Y160" s="262">
        <f t="shared" si="94"/>
        <v>0</v>
      </c>
      <c r="Z160" s="262">
        <f t="shared" si="94"/>
        <v>0</v>
      </c>
      <c r="AA160" s="262">
        <f t="shared" si="94"/>
        <v>0</v>
      </c>
      <c r="AB160" s="262">
        <f t="shared" si="94"/>
        <v>0</v>
      </c>
      <c r="AC160" s="262">
        <f t="shared" si="94"/>
        <v>0</v>
      </c>
      <c r="AD160" s="262">
        <f t="shared" si="94"/>
        <v>0</v>
      </c>
      <c r="AE160" s="262">
        <f t="shared" si="94"/>
        <v>0</v>
      </c>
      <c r="AF160" s="262">
        <f t="shared" si="94"/>
        <v>0</v>
      </c>
      <c r="AG160" s="262">
        <f t="shared" si="94"/>
        <v>0</v>
      </c>
      <c r="AH160" s="262">
        <f t="shared" si="94"/>
        <v>0</v>
      </c>
      <c r="AI160" s="262">
        <f t="shared" si="94"/>
        <v>0</v>
      </c>
      <c r="AJ160" s="262">
        <f t="shared" si="94"/>
        <v>0</v>
      </c>
      <c r="AK160" s="222">
        <f>AJ160</f>
        <v>0</v>
      </c>
      <c r="AL160" s="33"/>
      <c r="AM160" s="33"/>
      <c r="AN160" s="9">
        <f>AK160-AL156</f>
        <v>0</v>
      </c>
    </row>
    <row r="161" spans="1:40" ht="19.5" hidden="1" customHeight="1">
      <c r="A161" s="9">
        <v>1</v>
      </c>
      <c r="B161" s="385"/>
      <c r="C161" s="101" t="s">
        <v>12</v>
      </c>
      <c r="D161" s="101"/>
      <c r="E161" s="88"/>
      <c r="F161" s="263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/>
      <c r="AB161" s="263"/>
      <c r="AC161" s="263"/>
      <c r="AD161" s="263"/>
      <c r="AE161" s="263"/>
      <c r="AF161" s="263"/>
      <c r="AG161" s="263"/>
      <c r="AH161" s="263"/>
      <c r="AI161" s="263"/>
      <c r="AJ161" s="263"/>
      <c r="AK161" s="98">
        <f>SUM(F161:AJ161)</f>
        <v>0</v>
      </c>
      <c r="AL161" s="198" t="e">
        <f>ROUNDUP(AL168/0.92,0)</f>
        <v>#REF!</v>
      </c>
      <c r="AM161" s="198" t="e">
        <f>ROUNDUP(AM168/0.92,0)</f>
        <v>#REF!</v>
      </c>
      <c r="AN161" s="251"/>
    </row>
    <row r="162" spans="1:40" ht="19.5" hidden="1" customHeight="1">
      <c r="A162" s="9">
        <v>1</v>
      </c>
      <c r="B162" s="326"/>
      <c r="C162" s="145" t="s">
        <v>125</v>
      </c>
      <c r="D162" s="154"/>
      <c r="E162" s="35"/>
      <c r="F162" s="256">
        <f t="shared" ref="F162:AJ162" si="95">E162+F161-F163</f>
        <v>0</v>
      </c>
      <c r="G162" s="256">
        <f t="shared" si="95"/>
        <v>0</v>
      </c>
      <c r="H162" s="256">
        <f t="shared" si="95"/>
        <v>0</v>
      </c>
      <c r="I162" s="256">
        <f t="shared" si="95"/>
        <v>0</v>
      </c>
      <c r="J162" s="256">
        <f t="shared" si="95"/>
        <v>0</v>
      </c>
      <c r="K162" s="256">
        <f t="shared" si="95"/>
        <v>0</v>
      </c>
      <c r="L162" s="256">
        <f t="shared" si="95"/>
        <v>0</v>
      </c>
      <c r="M162" s="256">
        <f t="shared" si="95"/>
        <v>0</v>
      </c>
      <c r="N162" s="256">
        <f t="shared" si="95"/>
        <v>0</v>
      </c>
      <c r="O162" s="256">
        <f t="shared" si="95"/>
        <v>0</v>
      </c>
      <c r="P162" s="256">
        <f t="shared" si="95"/>
        <v>0</v>
      </c>
      <c r="Q162" s="256">
        <f t="shared" si="95"/>
        <v>0</v>
      </c>
      <c r="R162" s="256">
        <f t="shared" si="95"/>
        <v>0</v>
      </c>
      <c r="S162" s="256">
        <f t="shared" si="95"/>
        <v>0</v>
      </c>
      <c r="T162" s="256">
        <f t="shared" si="95"/>
        <v>0</v>
      </c>
      <c r="U162" s="256">
        <f t="shared" si="95"/>
        <v>0</v>
      </c>
      <c r="V162" s="256">
        <f t="shared" si="95"/>
        <v>0</v>
      </c>
      <c r="W162" s="256">
        <f t="shared" si="95"/>
        <v>0</v>
      </c>
      <c r="X162" s="256">
        <f t="shared" si="95"/>
        <v>0</v>
      </c>
      <c r="Y162" s="256">
        <f t="shared" si="95"/>
        <v>0</v>
      </c>
      <c r="Z162" s="256">
        <f t="shared" si="95"/>
        <v>0</v>
      </c>
      <c r="AA162" s="256">
        <f t="shared" si="95"/>
        <v>0</v>
      </c>
      <c r="AB162" s="256">
        <f t="shared" si="95"/>
        <v>0</v>
      </c>
      <c r="AC162" s="256">
        <f t="shared" si="95"/>
        <v>0</v>
      </c>
      <c r="AD162" s="256">
        <f t="shared" si="95"/>
        <v>0</v>
      </c>
      <c r="AE162" s="256">
        <f t="shared" si="95"/>
        <v>0</v>
      </c>
      <c r="AF162" s="256">
        <f t="shared" si="95"/>
        <v>0</v>
      </c>
      <c r="AG162" s="256">
        <f t="shared" si="95"/>
        <v>0</v>
      </c>
      <c r="AH162" s="256">
        <f t="shared" si="95"/>
        <v>0</v>
      </c>
      <c r="AI162" s="256">
        <f t="shared" si="95"/>
        <v>0</v>
      </c>
      <c r="AJ162" s="256">
        <f t="shared" si="95"/>
        <v>0</v>
      </c>
      <c r="AK162" s="169">
        <f>AJ162</f>
        <v>0</v>
      </c>
      <c r="AL162" s="32"/>
      <c r="AM162" s="32"/>
    </row>
    <row r="163" spans="1:40" ht="18.75" hidden="1" customHeight="1">
      <c r="A163" s="9">
        <v>1</v>
      </c>
      <c r="B163" s="327"/>
      <c r="C163" s="135" t="s">
        <v>14</v>
      </c>
      <c r="D163" s="135"/>
      <c r="E163" s="90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  <c r="AD163" s="255"/>
      <c r="AE163" s="255"/>
      <c r="AF163" s="255"/>
      <c r="AG163" s="255"/>
      <c r="AH163" s="255"/>
      <c r="AI163" s="255"/>
      <c r="AJ163" s="255"/>
      <c r="AK163" s="117">
        <f>SUM(E163:AJ163)</f>
        <v>0</v>
      </c>
      <c r="AL163" s="123"/>
      <c r="AM163" s="123"/>
      <c r="AN163" s="211"/>
    </row>
    <row r="164" spans="1:40" ht="18.75" hidden="1" customHeight="1">
      <c r="A164" s="9">
        <v>0</v>
      </c>
      <c r="B164" s="378"/>
      <c r="C164" s="146" t="s">
        <v>15</v>
      </c>
      <c r="D164" s="147">
        <v>0.08</v>
      </c>
      <c r="E164" s="80"/>
      <c r="F164" s="257">
        <f t="shared" ref="F164:AJ164" si="96">ROUND(F163*$D164,0)</f>
        <v>0</v>
      </c>
      <c r="G164" s="257">
        <f t="shared" si="96"/>
        <v>0</v>
      </c>
      <c r="H164" s="257">
        <f t="shared" si="96"/>
        <v>0</v>
      </c>
      <c r="I164" s="257">
        <f t="shared" si="96"/>
        <v>0</v>
      </c>
      <c r="J164" s="257">
        <f t="shared" si="96"/>
        <v>0</v>
      </c>
      <c r="K164" s="257">
        <f t="shared" si="96"/>
        <v>0</v>
      </c>
      <c r="L164" s="257">
        <f t="shared" si="96"/>
        <v>0</v>
      </c>
      <c r="M164" s="257">
        <f t="shared" si="96"/>
        <v>0</v>
      </c>
      <c r="N164" s="257">
        <f t="shared" si="96"/>
        <v>0</v>
      </c>
      <c r="O164" s="257">
        <f t="shared" si="96"/>
        <v>0</v>
      </c>
      <c r="P164" s="257">
        <f t="shared" si="96"/>
        <v>0</v>
      </c>
      <c r="Q164" s="257">
        <f t="shared" si="96"/>
        <v>0</v>
      </c>
      <c r="R164" s="257">
        <f t="shared" si="96"/>
        <v>0</v>
      </c>
      <c r="S164" s="257">
        <f t="shared" si="96"/>
        <v>0</v>
      </c>
      <c r="T164" s="257">
        <f t="shared" si="96"/>
        <v>0</v>
      </c>
      <c r="U164" s="257">
        <f t="shared" si="96"/>
        <v>0</v>
      </c>
      <c r="V164" s="257">
        <f t="shared" si="96"/>
        <v>0</v>
      </c>
      <c r="W164" s="257">
        <f t="shared" si="96"/>
        <v>0</v>
      </c>
      <c r="X164" s="257">
        <f t="shared" si="96"/>
        <v>0</v>
      </c>
      <c r="Y164" s="257">
        <f t="shared" si="96"/>
        <v>0</v>
      </c>
      <c r="Z164" s="257">
        <f t="shared" si="96"/>
        <v>0</v>
      </c>
      <c r="AA164" s="257">
        <f t="shared" si="96"/>
        <v>0</v>
      </c>
      <c r="AB164" s="257">
        <f t="shared" si="96"/>
        <v>0</v>
      </c>
      <c r="AC164" s="257">
        <f t="shared" si="96"/>
        <v>0</v>
      </c>
      <c r="AD164" s="257">
        <f t="shared" si="96"/>
        <v>0</v>
      </c>
      <c r="AE164" s="257">
        <f t="shared" si="96"/>
        <v>0</v>
      </c>
      <c r="AF164" s="257">
        <f t="shared" si="96"/>
        <v>0</v>
      </c>
      <c r="AG164" s="257">
        <f t="shared" si="96"/>
        <v>0</v>
      </c>
      <c r="AH164" s="257">
        <f t="shared" si="96"/>
        <v>0</v>
      </c>
      <c r="AI164" s="257">
        <f t="shared" si="96"/>
        <v>0</v>
      </c>
      <c r="AJ164" s="257">
        <f t="shared" si="96"/>
        <v>0</v>
      </c>
      <c r="AK164" s="128">
        <f>SUM(F164:AJ164)</f>
        <v>0</v>
      </c>
      <c r="AL164" s="32"/>
      <c r="AM164" s="32"/>
    </row>
    <row r="165" spans="1:40" ht="18.75" hidden="1" customHeight="1">
      <c r="A165" s="9">
        <v>0</v>
      </c>
      <c r="B165" s="378"/>
      <c r="C165" s="148" t="s">
        <v>16</v>
      </c>
      <c r="D165" s="149"/>
      <c r="E165" s="66"/>
      <c r="F165" s="255">
        <f t="shared" ref="F165:AJ165" si="97">E165+F164-F166</f>
        <v>0</v>
      </c>
      <c r="G165" s="255">
        <f t="shared" si="97"/>
        <v>0</v>
      </c>
      <c r="H165" s="255">
        <f t="shared" si="97"/>
        <v>0</v>
      </c>
      <c r="I165" s="255">
        <f t="shared" si="97"/>
        <v>0</v>
      </c>
      <c r="J165" s="255">
        <f t="shared" si="97"/>
        <v>0</v>
      </c>
      <c r="K165" s="255">
        <f t="shared" si="97"/>
        <v>0</v>
      </c>
      <c r="L165" s="255">
        <f t="shared" si="97"/>
        <v>0</v>
      </c>
      <c r="M165" s="255">
        <f t="shared" si="97"/>
        <v>0</v>
      </c>
      <c r="N165" s="255">
        <f t="shared" si="97"/>
        <v>0</v>
      </c>
      <c r="O165" s="255">
        <f t="shared" si="97"/>
        <v>0</v>
      </c>
      <c r="P165" s="255">
        <f t="shared" si="97"/>
        <v>0</v>
      </c>
      <c r="Q165" s="255">
        <f t="shared" si="97"/>
        <v>0</v>
      </c>
      <c r="R165" s="255">
        <f t="shared" si="97"/>
        <v>0</v>
      </c>
      <c r="S165" s="255">
        <f t="shared" si="97"/>
        <v>0</v>
      </c>
      <c r="T165" s="255">
        <f t="shared" si="97"/>
        <v>0</v>
      </c>
      <c r="U165" s="255">
        <f t="shared" si="97"/>
        <v>0</v>
      </c>
      <c r="V165" s="255">
        <f t="shared" si="97"/>
        <v>0</v>
      </c>
      <c r="W165" s="255">
        <f t="shared" si="97"/>
        <v>0</v>
      </c>
      <c r="X165" s="255">
        <f t="shared" si="97"/>
        <v>0</v>
      </c>
      <c r="Y165" s="255">
        <f t="shared" si="97"/>
        <v>0</v>
      </c>
      <c r="Z165" s="255">
        <f t="shared" si="97"/>
        <v>0</v>
      </c>
      <c r="AA165" s="255">
        <f t="shared" si="97"/>
        <v>0</v>
      </c>
      <c r="AB165" s="255">
        <f t="shared" si="97"/>
        <v>0</v>
      </c>
      <c r="AC165" s="255">
        <f t="shared" si="97"/>
        <v>0</v>
      </c>
      <c r="AD165" s="255">
        <f t="shared" si="97"/>
        <v>0</v>
      </c>
      <c r="AE165" s="255">
        <f t="shared" si="97"/>
        <v>0</v>
      </c>
      <c r="AF165" s="255">
        <f t="shared" si="97"/>
        <v>0</v>
      </c>
      <c r="AG165" s="255">
        <f t="shared" si="97"/>
        <v>0</v>
      </c>
      <c r="AH165" s="255">
        <f t="shared" si="97"/>
        <v>0</v>
      </c>
      <c r="AI165" s="255">
        <f t="shared" si="97"/>
        <v>0</v>
      </c>
      <c r="AJ165" s="255">
        <f t="shared" si="97"/>
        <v>0</v>
      </c>
      <c r="AK165" s="129">
        <f>AJ165</f>
        <v>0</v>
      </c>
      <c r="AL165" s="32"/>
      <c r="AM165" s="32"/>
    </row>
    <row r="166" spans="1:40" ht="18.75" hidden="1" customHeight="1">
      <c r="A166" s="9">
        <v>0</v>
      </c>
      <c r="B166" s="378"/>
      <c r="C166" s="148" t="s">
        <v>17</v>
      </c>
      <c r="D166" s="149"/>
      <c r="E166" s="80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  <c r="AD166" s="255"/>
      <c r="AE166" s="255"/>
      <c r="AF166" s="255"/>
      <c r="AG166" s="255"/>
      <c r="AH166" s="255"/>
      <c r="AI166" s="255"/>
      <c r="AJ166" s="255"/>
      <c r="AK166" s="129">
        <f>SUM(F166:AJ166)</f>
        <v>0</v>
      </c>
      <c r="AL166" s="32"/>
      <c r="AM166" s="32"/>
    </row>
    <row r="167" spans="1:40" ht="18.75" hidden="1" customHeight="1">
      <c r="A167" s="9">
        <v>0</v>
      </c>
      <c r="B167" s="378"/>
      <c r="C167" s="150" t="s">
        <v>18</v>
      </c>
      <c r="D167" s="151">
        <v>0.5</v>
      </c>
      <c r="E167" s="81"/>
      <c r="F167" s="258">
        <f t="shared" ref="F167:AJ167" si="98">ROUND(F166*$D167,0)</f>
        <v>0</v>
      </c>
      <c r="G167" s="258">
        <f t="shared" si="98"/>
        <v>0</v>
      </c>
      <c r="H167" s="258">
        <f t="shared" si="98"/>
        <v>0</v>
      </c>
      <c r="I167" s="258">
        <f t="shared" si="98"/>
        <v>0</v>
      </c>
      <c r="J167" s="258">
        <f t="shared" si="98"/>
        <v>0</v>
      </c>
      <c r="K167" s="258">
        <f t="shared" si="98"/>
        <v>0</v>
      </c>
      <c r="L167" s="258">
        <f t="shared" si="98"/>
        <v>0</v>
      </c>
      <c r="M167" s="258">
        <f t="shared" si="98"/>
        <v>0</v>
      </c>
      <c r="N167" s="258">
        <f t="shared" si="98"/>
        <v>0</v>
      </c>
      <c r="O167" s="258">
        <f t="shared" si="98"/>
        <v>0</v>
      </c>
      <c r="P167" s="258">
        <f t="shared" si="98"/>
        <v>0</v>
      </c>
      <c r="Q167" s="258">
        <f t="shared" si="98"/>
        <v>0</v>
      </c>
      <c r="R167" s="258">
        <f t="shared" si="98"/>
        <v>0</v>
      </c>
      <c r="S167" s="258">
        <f t="shared" si="98"/>
        <v>0</v>
      </c>
      <c r="T167" s="258">
        <f t="shared" si="98"/>
        <v>0</v>
      </c>
      <c r="U167" s="258">
        <f t="shared" si="98"/>
        <v>0</v>
      </c>
      <c r="V167" s="258">
        <f t="shared" si="98"/>
        <v>0</v>
      </c>
      <c r="W167" s="258">
        <f t="shared" si="98"/>
        <v>0</v>
      </c>
      <c r="X167" s="258">
        <f t="shared" si="98"/>
        <v>0</v>
      </c>
      <c r="Y167" s="258">
        <f t="shared" si="98"/>
        <v>0</v>
      </c>
      <c r="Z167" s="258">
        <f t="shared" si="98"/>
        <v>0</v>
      </c>
      <c r="AA167" s="258">
        <f t="shared" si="98"/>
        <v>0</v>
      </c>
      <c r="AB167" s="258">
        <f t="shared" si="98"/>
        <v>0</v>
      </c>
      <c r="AC167" s="258">
        <f t="shared" si="98"/>
        <v>0</v>
      </c>
      <c r="AD167" s="258">
        <f t="shared" si="98"/>
        <v>0</v>
      </c>
      <c r="AE167" s="258">
        <f t="shared" si="98"/>
        <v>0</v>
      </c>
      <c r="AF167" s="258">
        <f t="shared" si="98"/>
        <v>0</v>
      </c>
      <c r="AG167" s="258">
        <f t="shared" si="98"/>
        <v>0</v>
      </c>
      <c r="AH167" s="258">
        <f t="shared" si="98"/>
        <v>0</v>
      </c>
      <c r="AI167" s="258">
        <f t="shared" si="98"/>
        <v>0</v>
      </c>
      <c r="AJ167" s="258">
        <f t="shared" si="98"/>
        <v>0</v>
      </c>
      <c r="AK167" s="130">
        <f>SUM(F167:AJ167)</f>
        <v>0</v>
      </c>
      <c r="AL167" s="32"/>
      <c r="AM167" s="32"/>
    </row>
    <row r="168" spans="1:40" ht="18.75" hidden="1" customHeight="1">
      <c r="A168" s="9">
        <v>1</v>
      </c>
      <c r="B168" s="327"/>
      <c r="C168" s="135" t="s">
        <v>19</v>
      </c>
      <c r="D168" s="136">
        <f>1-D164</f>
        <v>0.92</v>
      </c>
      <c r="E168" s="90"/>
      <c r="F168" s="255">
        <f t="shared" ref="F168:AJ168" si="99">(F163-F164)+(F166-F167)</f>
        <v>0</v>
      </c>
      <c r="G168" s="255">
        <f t="shared" si="99"/>
        <v>0</v>
      </c>
      <c r="H168" s="255">
        <f t="shared" si="99"/>
        <v>0</v>
      </c>
      <c r="I168" s="255">
        <f t="shared" si="99"/>
        <v>0</v>
      </c>
      <c r="J168" s="255">
        <f t="shared" si="99"/>
        <v>0</v>
      </c>
      <c r="K168" s="255">
        <f t="shared" si="99"/>
        <v>0</v>
      </c>
      <c r="L168" s="255">
        <f t="shared" si="99"/>
        <v>0</v>
      </c>
      <c r="M168" s="255">
        <f t="shared" si="99"/>
        <v>0</v>
      </c>
      <c r="N168" s="255">
        <f t="shared" si="99"/>
        <v>0</v>
      </c>
      <c r="O168" s="255">
        <f t="shared" si="99"/>
        <v>0</v>
      </c>
      <c r="P168" s="255">
        <f t="shared" si="99"/>
        <v>0</v>
      </c>
      <c r="Q168" s="255">
        <f t="shared" si="99"/>
        <v>0</v>
      </c>
      <c r="R168" s="255">
        <f t="shared" si="99"/>
        <v>0</v>
      </c>
      <c r="S168" s="255">
        <f t="shared" si="99"/>
        <v>0</v>
      </c>
      <c r="T168" s="255">
        <f t="shared" si="99"/>
        <v>0</v>
      </c>
      <c r="U168" s="255">
        <f t="shared" si="99"/>
        <v>0</v>
      </c>
      <c r="V168" s="255">
        <f t="shared" si="99"/>
        <v>0</v>
      </c>
      <c r="W168" s="255">
        <f t="shared" si="99"/>
        <v>0</v>
      </c>
      <c r="X168" s="255">
        <f t="shared" si="99"/>
        <v>0</v>
      </c>
      <c r="Y168" s="255">
        <f t="shared" si="99"/>
        <v>0</v>
      </c>
      <c r="Z168" s="255">
        <f t="shared" si="99"/>
        <v>0</v>
      </c>
      <c r="AA168" s="255">
        <f t="shared" si="99"/>
        <v>0</v>
      </c>
      <c r="AB168" s="255">
        <f t="shared" si="99"/>
        <v>0</v>
      </c>
      <c r="AC168" s="255">
        <f t="shared" si="99"/>
        <v>0</v>
      </c>
      <c r="AD168" s="255">
        <f t="shared" si="99"/>
        <v>0</v>
      </c>
      <c r="AE168" s="255">
        <f t="shared" si="99"/>
        <v>0</v>
      </c>
      <c r="AF168" s="255">
        <f t="shared" si="99"/>
        <v>0</v>
      </c>
      <c r="AG168" s="255">
        <f t="shared" si="99"/>
        <v>0</v>
      </c>
      <c r="AH168" s="255">
        <f t="shared" si="99"/>
        <v>0</v>
      </c>
      <c r="AI168" s="255">
        <f t="shared" si="99"/>
        <v>0</v>
      </c>
      <c r="AJ168" s="255">
        <f t="shared" si="99"/>
        <v>0</v>
      </c>
      <c r="AK168" s="117">
        <f>SUM(E168:AJ168)</f>
        <v>0</v>
      </c>
      <c r="AL168" s="82" t="e">
        <f>ROUNDUP(#REF!*1.2,0)</f>
        <v>#REF!</v>
      </c>
      <c r="AM168" s="82" t="e">
        <f>ROUNDUP(#REF!*1.2,0)</f>
        <v>#REF!</v>
      </c>
      <c r="AN168" s="211"/>
    </row>
    <row r="169" spans="1:40" ht="18.75" hidden="1" customHeight="1">
      <c r="A169" s="9">
        <v>1</v>
      </c>
      <c r="B169" s="325"/>
      <c r="C169" s="109" t="s">
        <v>20</v>
      </c>
      <c r="D169" s="109"/>
      <c r="E169" s="77"/>
      <c r="F169" s="257"/>
      <c r="G169" s="257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  <c r="AA169" s="257"/>
      <c r="AB169" s="257"/>
      <c r="AC169" s="257"/>
      <c r="AD169" s="257"/>
      <c r="AE169" s="257"/>
      <c r="AF169" s="257"/>
      <c r="AG169" s="257"/>
      <c r="AH169" s="257"/>
      <c r="AI169" s="257"/>
      <c r="AJ169" s="257"/>
      <c r="AK169" s="104">
        <f>SUM(F169:AJ169)</f>
        <v>0</v>
      </c>
      <c r="AL169" s="112"/>
      <c r="AM169" s="112"/>
      <c r="AN169" s="207"/>
    </row>
    <row r="170" spans="1:40" ht="18.75" hidden="1" customHeight="1">
      <c r="A170" s="9">
        <v>1</v>
      </c>
      <c r="B170" s="327"/>
      <c r="C170" s="111" t="s">
        <v>66</v>
      </c>
      <c r="D170" s="111"/>
      <c r="E170" s="74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  <c r="AJ170" s="267"/>
      <c r="AK170" s="107">
        <f>SUM(F170:AJ170)</f>
        <v>0</v>
      </c>
      <c r="AL170" s="75"/>
      <c r="AM170" s="75"/>
      <c r="AN170" s="207"/>
    </row>
    <row r="171" spans="1:40" ht="18.75" hidden="1" customHeight="1">
      <c r="A171" s="9">
        <v>1</v>
      </c>
      <c r="B171" s="326"/>
      <c r="C171" s="152" t="s">
        <v>21</v>
      </c>
      <c r="D171" s="152"/>
      <c r="E171" s="67"/>
      <c r="F171" s="259">
        <f t="shared" ref="F171:AH171" si="100">SUBTOTAL(9,L169:L170)</f>
        <v>0</v>
      </c>
      <c r="G171" s="259">
        <f t="shared" si="100"/>
        <v>0</v>
      </c>
      <c r="H171" s="259">
        <f t="shared" si="100"/>
        <v>0</v>
      </c>
      <c r="I171" s="259">
        <f t="shared" si="100"/>
        <v>0</v>
      </c>
      <c r="J171" s="259">
        <f t="shared" si="100"/>
        <v>0</v>
      </c>
      <c r="K171" s="259">
        <f t="shared" si="100"/>
        <v>0</v>
      </c>
      <c r="L171" s="259">
        <f t="shared" si="100"/>
        <v>0</v>
      </c>
      <c r="M171" s="259">
        <f t="shared" si="100"/>
        <v>0</v>
      </c>
      <c r="N171" s="259">
        <f t="shared" si="100"/>
        <v>0</v>
      </c>
      <c r="O171" s="259">
        <f t="shared" si="100"/>
        <v>0</v>
      </c>
      <c r="P171" s="259">
        <f t="shared" si="100"/>
        <v>0</v>
      </c>
      <c r="Q171" s="259">
        <f t="shared" si="100"/>
        <v>0</v>
      </c>
      <c r="R171" s="259">
        <f t="shared" si="100"/>
        <v>0</v>
      </c>
      <c r="S171" s="259">
        <f t="shared" si="100"/>
        <v>0</v>
      </c>
      <c r="T171" s="259">
        <f t="shared" si="100"/>
        <v>0</v>
      </c>
      <c r="U171" s="259">
        <f t="shared" si="100"/>
        <v>0</v>
      </c>
      <c r="V171" s="259">
        <f t="shared" si="100"/>
        <v>0</v>
      </c>
      <c r="W171" s="259">
        <f t="shared" si="100"/>
        <v>0</v>
      </c>
      <c r="X171" s="259">
        <f t="shared" si="100"/>
        <v>0</v>
      </c>
      <c r="Y171" s="259">
        <f t="shared" si="100"/>
        <v>0</v>
      </c>
      <c r="Z171" s="259">
        <f t="shared" si="100"/>
        <v>0</v>
      </c>
      <c r="AA171" s="259">
        <f t="shared" si="100"/>
        <v>0</v>
      </c>
      <c r="AB171" s="259">
        <f t="shared" si="100"/>
        <v>0</v>
      </c>
      <c r="AC171" s="259">
        <f t="shared" si="100"/>
        <v>0</v>
      </c>
      <c r="AD171" s="259">
        <f t="shared" si="100"/>
        <v>0</v>
      </c>
      <c r="AE171" s="259">
        <f t="shared" si="100"/>
        <v>0</v>
      </c>
      <c r="AF171" s="259">
        <f t="shared" si="100"/>
        <v>0</v>
      </c>
      <c r="AG171" s="259">
        <f t="shared" si="100"/>
        <v>0</v>
      </c>
      <c r="AH171" s="259">
        <f t="shared" si="100"/>
        <v>0</v>
      </c>
      <c r="AI171" s="259"/>
      <c r="AJ171" s="259"/>
      <c r="AK171" s="131">
        <f>SUM(F171:AJ171)</f>
        <v>0</v>
      </c>
      <c r="AL171" s="32"/>
      <c r="AM171" s="32"/>
    </row>
    <row r="172" spans="1:40" ht="18.75" hidden="1" customHeight="1">
      <c r="A172" s="9">
        <v>1</v>
      </c>
      <c r="B172" s="379"/>
      <c r="C172" s="156" t="s">
        <v>22</v>
      </c>
      <c r="D172" s="156"/>
      <c r="E172" s="68"/>
      <c r="F172" s="268">
        <f t="shared" ref="F172:AJ172" si="101">E172+F168-F171</f>
        <v>0</v>
      </c>
      <c r="G172" s="268">
        <f t="shared" si="101"/>
        <v>0</v>
      </c>
      <c r="H172" s="268">
        <f t="shared" si="101"/>
        <v>0</v>
      </c>
      <c r="I172" s="268">
        <f t="shared" si="101"/>
        <v>0</v>
      </c>
      <c r="J172" s="268">
        <f t="shared" si="101"/>
        <v>0</v>
      </c>
      <c r="K172" s="268">
        <f t="shared" si="101"/>
        <v>0</v>
      </c>
      <c r="L172" s="268">
        <f t="shared" si="101"/>
        <v>0</v>
      </c>
      <c r="M172" s="268">
        <f t="shared" si="101"/>
        <v>0</v>
      </c>
      <c r="N172" s="268">
        <f t="shared" si="101"/>
        <v>0</v>
      </c>
      <c r="O172" s="268">
        <f t="shared" si="101"/>
        <v>0</v>
      </c>
      <c r="P172" s="268">
        <f t="shared" si="101"/>
        <v>0</v>
      </c>
      <c r="Q172" s="268">
        <f t="shared" si="101"/>
        <v>0</v>
      </c>
      <c r="R172" s="268">
        <f t="shared" si="101"/>
        <v>0</v>
      </c>
      <c r="S172" s="268">
        <f t="shared" si="101"/>
        <v>0</v>
      </c>
      <c r="T172" s="268">
        <f t="shared" si="101"/>
        <v>0</v>
      </c>
      <c r="U172" s="268">
        <f t="shared" si="101"/>
        <v>0</v>
      </c>
      <c r="V172" s="268">
        <f t="shared" si="101"/>
        <v>0</v>
      </c>
      <c r="W172" s="268">
        <f t="shared" si="101"/>
        <v>0</v>
      </c>
      <c r="X172" s="268">
        <f t="shared" si="101"/>
        <v>0</v>
      </c>
      <c r="Y172" s="268">
        <f t="shared" si="101"/>
        <v>0</v>
      </c>
      <c r="Z172" s="268">
        <f t="shared" si="101"/>
        <v>0</v>
      </c>
      <c r="AA172" s="268">
        <f t="shared" si="101"/>
        <v>0</v>
      </c>
      <c r="AB172" s="268">
        <f t="shared" si="101"/>
        <v>0</v>
      </c>
      <c r="AC172" s="268">
        <f t="shared" si="101"/>
        <v>0</v>
      </c>
      <c r="AD172" s="268">
        <f t="shared" si="101"/>
        <v>0</v>
      </c>
      <c r="AE172" s="268">
        <f t="shared" si="101"/>
        <v>0</v>
      </c>
      <c r="AF172" s="268">
        <f t="shared" si="101"/>
        <v>0</v>
      </c>
      <c r="AG172" s="268">
        <f t="shared" si="101"/>
        <v>0</v>
      </c>
      <c r="AH172" s="268">
        <f t="shared" si="101"/>
        <v>0</v>
      </c>
      <c r="AI172" s="268">
        <f t="shared" si="101"/>
        <v>0</v>
      </c>
      <c r="AJ172" s="268">
        <f t="shared" si="101"/>
        <v>0</v>
      </c>
      <c r="AK172" s="134"/>
      <c r="AL172" s="32"/>
      <c r="AM172" s="32"/>
    </row>
    <row r="173" spans="1:40" ht="19.5" hidden="1" customHeight="1">
      <c r="A173" s="9">
        <v>1</v>
      </c>
      <c r="B173" s="389"/>
      <c r="C173" s="532" t="s">
        <v>23</v>
      </c>
      <c r="D173" s="532"/>
      <c r="E173" s="215"/>
      <c r="F173" s="261">
        <f t="shared" ref="F173:AJ173" si="102">E173+F168-F169-F170</f>
        <v>0</v>
      </c>
      <c r="G173" s="261">
        <f t="shared" si="102"/>
        <v>0</v>
      </c>
      <c r="H173" s="261">
        <f t="shared" si="102"/>
        <v>0</v>
      </c>
      <c r="I173" s="261">
        <f t="shared" si="102"/>
        <v>0</v>
      </c>
      <c r="J173" s="261">
        <f t="shared" si="102"/>
        <v>0</v>
      </c>
      <c r="K173" s="261">
        <f t="shared" si="102"/>
        <v>0</v>
      </c>
      <c r="L173" s="261">
        <f t="shared" si="102"/>
        <v>0</v>
      </c>
      <c r="M173" s="261">
        <f t="shared" si="102"/>
        <v>0</v>
      </c>
      <c r="N173" s="261">
        <f t="shared" si="102"/>
        <v>0</v>
      </c>
      <c r="O173" s="261">
        <f t="shared" si="102"/>
        <v>0</v>
      </c>
      <c r="P173" s="261">
        <f t="shared" si="102"/>
        <v>0</v>
      </c>
      <c r="Q173" s="261">
        <f t="shared" si="102"/>
        <v>0</v>
      </c>
      <c r="R173" s="261">
        <f t="shared" si="102"/>
        <v>0</v>
      </c>
      <c r="S173" s="261">
        <f t="shared" si="102"/>
        <v>0</v>
      </c>
      <c r="T173" s="261">
        <f t="shared" si="102"/>
        <v>0</v>
      </c>
      <c r="U173" s="261">
        <f t="shared" si="102"/>
        <v>0</v>
      </c>
      <c r="V173" s="261">
        <f t="shared" si="102"/>
        <v>0</v>
      </c>
      <c r="W173" s="261">
        <f t="shared" si="102"/>
        <v>0</v>
      </c>
      <c r="X173" s="261">
        <f t="shared" si="102"/>
        <v>0</v>
      </c>
      <c r="Y173" s="261">
        <f t="shared" si="102"/>
        <v>0</v>
      </c>
      <c r="Z173" s="261">
        <f t="shared" si="102"/>
        <v>0</v>
      </c>
      <c r="AA173" s="261">
        <f t="shared" si="102"/>
        <v>0</v>
      </c>
      <c r="AB173" s="261">
        <f t="shared" si="102"/>
        <v>0</v>
      </c>
      <c r="AC173" s="261">
        <f t="shared" si="102"/>
        <v>0</v>
      </c>
      <c r="AD173" s="261">
        <f t="shared" si="102"/>
        <v>0</v>
      </c>
      <c r="AE173" s="261">
        <f t="shared" si="102"/>
        <v>0</v>
      </c>
      <c r="AF173" s="261">
        <f t="shared" si="102"/>
        <v>0</v>
      </c>
      <c r="AG173" s="261">
        <f t="shared" si="102"/>
        <v>0</v>
      </c>
      <c r="AH173" s="261">
        <f t="shared" si="102"/>
        <v>0</v>
      </c>
      <c r="AI173" s="261">
        <f t="shared" si="102"/>
        <v>0</v>
      </c>
      <c r="AJ173" s="261">
        <f t="shared" si="102"/>
        <v>0</v>
      </c>
      <c r="AK173" s="221">
        <f>AJ173</f>
        <v>0</v>
      </c>
      <c r="AL173" s="244"/>
      <c r="AM173" s="244"/>
      <c r="AN173" s="9">
        <f>AK173-AL169</f>
        <v>0</v>
      </c>
    </row>
    <row r="174" spans="1:40" ht="19.5" hidden="1" customHeight="1">
      <c r="A174" s="9">
        <v>1</v>
      </c>
      <c r="B174" s="390"/>
      <c r="C174" s="102" t="s">
        <v>12</v>
      </c>
      <c r="D174" s="102"/>
      <c r="E174" s="94"/>
      <c r="F174" s="269"/>
      <c r="G174" s="269"/>
      <c r="H174" s="269"/>
      <c r="I174" s="269"/>
      <c r="J174" s="269"/>
      <c r="K174" s="269"/>
      <c r="L174" s="269"/>
      <c r="M174" s="269"/>
      <c r="N174" s="269"/>
      <c r="O174" s="269"/>
      <c r="P174" s="269"/>
      <c r="Q174" s="269"/>
      <c r="R174" s="269"/>
      <c r="S174" s="269"/>
      <c r="T174" s="269"/>
      <c r="U174" s="269"/>
      <c r="V174" s="269"/>
      <c r="W174" s="269"/>
      <c r="X174" s="269"/>
      <c r="Y174" s="269"/>
      <c r="Z174" s="269"/>
      <c r="AA174" s="269"/>
      <c r="AB174" s="269"/>
      <c r="AC174" s="269"/>
      <c r="AD174" s="269"/>
      <c r="AE174" s="269"/>
      <c r="AF174" s="269"/>
      <c r="AG174" s="269"/>
      <c r="AH174" s="269"/>
      <c r="AI174" s="269"/>
      <c r="AJ174" s="269"/>
      <c r="AK174" s="95">
        <f>SUM(F174:AJ174)</f>
        <v>0</v>
      </c>
      <c r="AL174" s="96" t="e">
        <f>ROUNDUP(AL181/0.92,0)</f>
        <v>#REF!</v>
      </c>
      <c r="AM174" s="96" t="e">
        <f>ROUNDUP(AM181/0.92,0)</f>
        <v>#REF!</v>
      </c>
      <c r="AN174" s="251"/>
    </row>
    <row r="175" spans="1:40" ht="19.5" hidden="1" customHeight="1">
      <c r="A175" s="9">
        <v>1</v>
      </c>
      <c r="B175" s="388"/>
      <c r="C175" s="145" t="s">
        <v>125</v>
      </c>
      <c r="D175" s="154"/>
      <c r="E175" s="35"/>
      <c r="F175" s="256">
        <f t="shared" ref="F175:AJ175" si="103">E175+F174-F176</f>
        <v>0</v>
      </c>
      <c r="G175" s="256">
        <f t="shared" si="103"/>
        <v>0</v>
      </c>
      <c r="H175" s="256">
        <f t="shared" si="103"/>
        <v>0</v>
      </c>
      <c r="I175" s="256">
        <f t="shared" si="103"/>
        <v>0</v>
      </c>
      <c r="J175" s="256">
        <f t="shared" si="103"/>
        <v>0</v>
      </c>
      <c r="K175" s="256">
        <f t="shared" si="103"/>
        <v>0</v>
      </c>
      <c r="L175" s="256">
        <f t="shared" si="103"/>
        <v>0</v>
      </c>
      <c r="M175" s="256">
        <f t="shared" si="103"/>
        <v>0</v>
      </c>
      <c r="N175" s="256">
        <f t="shared" si="103"/>
        <v>0</v>
      </c>
      <c r="O175" s="256">
        <f t="shared" si="103"/>
        <v>0</v>
      </c>
      <c r="P175" s="256">
        <f t="shared" si="103"/>
        <v>0</v>
      </c>
      <c r="Q175" s="256">
        <f t="shared" si="103"/>
        <v>0</v>
      </c>
      <c r="R175" s="256">
        <f t="shared" si="103"/>
        <v>0</v>
      </c>
      <c r="S175" s="256">
        <f t="shared" si="103"/>
        <v>0</v>
      </c>
      <c r="T175" s="256">
        <f t="shared" si="103"/>
        <v>0</v>
      </c>
      <c r="U175" s="256">
        <f t="shared" si="103"/>
        <v>0</v>
      </c>
      <c r="V175" s="256">
        <f t="shared" si="103"/>
        <v>0</v>
      </c>
      <c r="W175" s="256">
        <f t="shared" si="103"/>
        <v>0</v>
      </c>
      <c r="X175" s="256">
        <f t="shared" si="103"/>
        <v>0</v>
      </c>
      <c r="Y175" s="256">
        <f t="shared" si="103"/>
        <v>0</v>
      </c>
      <c r="Z175" s="256">
        <f t="shared" si="103"/>
        <v>0</v>
      </c>
      <c r="AA175" s="256">
        <f t="shared" si="103"/>
        <v>0</v>
      </c>
      <c r="AB175" s="256">
        <f t="shared" si="103"/>
        <v>0</v>
      </c>
      <c r="AC175" s="256">
        <f t="shared" si="103"/>
        <v>0</v>
      </c>
      <c r="AD175" s="256">
        <f t="shared" si="103"/>
        <v>0</v>
      </c>
      <c r="AE175" s="256">
        <f t="shared" si="103"/>
        <v>0</v>
      </c>
      <c r="AF175" s="256">
        <f t="shared" si="103"/>
        <v>0</v>
      </c>
      <c r="AG175" s="256">
        <f t="shared" si="103"/>
        <v>0</v>
      </c>
      <c r="AH175" s="256">
        <f t="shared" si="103"/>
        <v>0</v>
      </c>
      <c r="AI175" s="256">
        <f t="shared" si="103"/>
        <v>0</v>
      </c>
      <c r="AJ175" s="256">
        <f t="shared" si="103"/>
        <v>0</v>
      </c>
      <c r="AK175" s="169">
        <f>AJ175</f>
        <v>0</v>
      </c>
      <c r="AL175" s="32"/>
      <c r="AM175" s="32"/>
    </row>
    <row r="176" spans="1:40" ht="18.75" hidden="1" customHeight="1">
      <c r="A176" s="9">
        <v>1</v>
      </c>
      <c r="B176" s="327"/>
      <c r="C176" s="135" t="s">
        <v>14</v>
      </c>
      <c r="D176" s="135"/>
      <c r="E176" s="90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55"/>
      <c r="AK176" s="117">
        <f>SUM(E176:AJ176)</f>
        <v>0</v>
      </c>
      <c r="AL176" s="123"/>
      <c r="AM176" s="123"/>
      <c r="AN176" s="211"/>
    </row>
    <row r="177" spans="1:40" ht="18.75" hidden="1" customHeight="1">
      <c r="A177" s="9">
        <v>0</v>
      </c>
      <c r="B177" s="378"/>
      <c r="C177" s="146" t="s">
        <v>15</v>
      </c>
      <c r="D177" s="147">
        <v>0.08</v>
      </c>
      <c r="E177" s="80"/>
      <c r="F177" s="257">
        <f t="shared" ref="F177:AJ177" si="104">ROUND(F176*$D177,0)</f>
        <v>0</v>
      </c>
      <c r="G177" s="257">
        <f t="shared" si="104"/>
        <v>0</v>
      </c>
      <c r="H177" s="257">
        <f t="shared" si="104"/>
        <v>0</v>
      </c>
      <c r="I177" s="257">
        <f t="shared" si="104"/>
        <v>0</v>
      </c>
      <c r="J177" s="257">
        <f t="shared" si="104"/>
        <v>0</v>
      </c>
      <c r="K177" s="257">
        <f t="shared" si="104"/>
        <v>0</v>
      </c>
      <c r="L177" s="257">
        <f t="shared" si="104"/>
        <v>0</v>
      </c>
      <c r="M177" s="257">
        <f t="shared" si="104"/>
        <v>0</v>
      </c>
      <c r="N177" s="257">
        <f t="shared" si="104"/>
        <v>0</v>
      </c>
      <c r="O177" s="257">
        <f t="shared" si="104"/>
        <v>0</v>
      </c>
      <c r="P177" s="257">
        <f t="shared" si="104"/>
        <v>0</v>
      </c>
      <c r="Q177" s="257">
        <f t="shared" si="104"/>
        <v>0</v>
      </c>
      <c r="R177" s="257">
        <f t="shared" si="104"/>
        <v>0</v>
      </c>
      <c r="S177" s="257">
        <f t="shared" si="104"/>
        <v>0</v>
      </c>
      <c r="T177" s="257">
        <f t="shared" si="104"/>
        <v>0</v>
      </c>
      <c r="U177" s="257">
        <f t="shared" si="104"/>
        <v>0</v>
      </c>
      <c r="V177" s="257">
        <f t="shared" si="104"/>
        <v>0</v>
      </c>
      <c r="W177" s="257">
        <f t="shared" si="104"/>
        <v>0</v>
      </c>
      <c r="X177" s="257">
        <f t="shared" si="104"/>
        <v>0</v>
      </c>
      <c r="Y177" s="257">
        <f t="shared" si="104"/>
        <v>0</v>
      </c>
      <c r="Z177" s="257">
        <f t="shared" si="104"/>
        <v>0</v>
      </c>
      <c r="AA177" s="257">
        <f t="shared" si="104"/>
        <v>0</v>
      </c>
      <c r="AB177" s="257">
        <f t="shared" si="104"/>
        <v>0</v>
      </c>
      <c r="AC177" s="257">
        <f t="shared" si="104"/>
        <v>0</v>
      </c>
      <c r="AD177" s="257">
        <f t="shared" si="104"/>
        <v>0</v>
      </c>
      <c r="AE177" s="257">
        <f t="shared" si="104"/>
        <v>0</v>
      </c>
      <c r="AF177" s="257">
        <f t="shared" si="104"/>
        <v>0</v>
      </c>
      <c r="AG177" s="257">
        <f t="shared" si="104"/>
        <v>0</v>
      </c>
      <c r="AH177" s="257">
        <f t="shared" si="104"/>
        <v>0</v>
      </c>
      <c r="AI177" s="257">
        <f t="shared" si="104"/>
        <v>0</v>
      </c>
      <c r="AJ177" s="257">
        <f t="shared" si="104"/>
        <v>0</v>
      </c>
      <c r="AK177" s="128">
        <f>SUM(F177:AJ177)</f>
        <v>0</v>
      </c>
      <c r="AL177" s="32"/>
      <c r="AM177" s="32"/>
    </row>
    <row r="178" spans="1:40" ht="18.75" hidden="1" customHeight="1">
      <c r="A178" s="9">
        <v>0</v>
      </c>
      <c r="B178" s="378"/>
      <c r="C178" s="148" t="s">
        <v>16</v>
      </c>
      <c r="D178" s="149"/>
      <c r="E178" s="66"/>
      <c r="F178" s="255">
        <f t="shared" ref="F178:AJ178" si="105">E178+F177-F179</f>
        <v>0</v>
      </c>
      <c r="G178" s="255">
        <f t="shared" si="105"/>
        <v>0</v>
      </c>
      <c r="H178" s="255">
        <f t="shared" si="105"/>
        <v>0</v>
      </c>
      <c r="I178" s="255">
        <f t="shared" si="105"/>
        <v>0</v>
      </c>
      <c r="J178" s="255">
        <f t="shared" si="105"/>
        <v>0</v>
      </c>
      <c r="K178" s="255">
        <f t="shared" si="105"/>
        <v>0</v>
      </c>
      <c r="L178" s="255">
        <f t="shared" si="105"/>
        <v>0</v>
      </c>
      <c r="M178" s="255">
        <f t="shared" si="105"/>
        <v>0</v>
      </c>
      <c r="N178" s="255">
        <f t="shared" si="105"/>
        <v>0</v>
      </c>
      <c r="O178" s="255">
        <f t="shared" si="105"/>
        <v>0</v>
      </c>
      <c r="P178" s="255">
        <f t="shared" si="105"/>
        <v>0</v>
      </c>
      <c r="Q178" s="255">
        <f t="shared" si="105"/>
        <v>0</v>
      </c>
      <c r="R178" s="255">
        <f t="shared" si="105"/>
        <v>0</v>
      </c>
      <c r="S178" s="255">
        <f t="shared" si="105"/>
        <v>0</v>
      </c>
      <c r="T178" s="255">
        <f t="shared" si="105"/>
        <v>0</v>
      </c>
      <c r="U178" s="255">
        <f t="shared" si="105"/>
        <v>0</v>
      </c>
      <c r="V178" s="255">
        <f t="shared" si="105"/>
        <v>0</v>
      </c>
      <c r="W178" s="255">
        <f t="shared" si="105"/>
        <v>0</v>
      </c>
      <c r="X178" s="255">
        <f t="shared" si="105"/>
        <v>0</v>
      </c>
      <c r="Y178" s="255">
        <f t="shared" si="105"/>
        <v>0</v>
      </c>
      <c r="Z178" s="255">
        <f t="shared" si="105"/>
        <v>0</v>
      </c>
      <c r="AA178" s="255">
        <f t="shared" si="105"/>
        <v>0</v>
      </c>
      <c r="AB178" s="255">
        <f t="shared" si="105"/>
        <v>0</v>
      </c>
      <c r="AC178" s="255">
        <f t="shared" si="105"/>
        <v>0</v>
      </c>
      <c r="AD178" s="255">
        <f t="shared" si="105"/>
        <v>0</v>
      </c>
      <c r="AE178" s="255">
        <f t="shared" si="105"/>
        <v>0</v>
      </c>
      <c r="AF178" s="255">
        <f t="shared" si="105"/>
        <v>0</v>
      </c>
      <c r="AG178" s="255">
        <f t="shared" si="105"/>
        <v>0</v>
      </c>
      <c r="AH178" s="255">
        <f t="shared" si="105"/>
        <v>0</v>
      </c>
      <c r="AI178" s="255">
        <f t="shared" si="105"/>
        <v>0</v>
      </c>
      <c r="AJ178" s="255">
        <f t="shared" si="105"/>
        <v>0</v>
      </c>
      <c r="AK178" s="129">
        <f>AJ178</f>
        <v>0</v>
      </c>
      <c r="AL178" s="32"/>
      <c r="AM178" s="32"/>
    </row>
    <row r="179" spans="1:40" ht="18.75" hidden="1" customHeight="1">
      <c r="A179" s="9">
        <v>0</v>
      </c>
      <c r="B179" s="378"/>
      <c r="C179" s="148" t="s">
        <v>17</v>
      </c>
      <c r="D179" s="149"/>
      <c r="E179" s="80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  <c r="AF179" s="255"/>
      <c r="AG179" s="255"/>
      <c r="AH179" s="255"/>
      <c r="AI179" s="255"/>
      <c r="AJ179" s="255"/>
      <c r="AK179" s="129">
        <f>SUM(F179:AJ179)</f>
        <v>0</v>
      </c>
      <c r="AL179" s="32"/>
      <c r="AM179" s="32"/>
    </row>
    <row r="180" spans="1:40" ht="18.75" hidden="1" customHeight="1">
      <c r="A180" s="9">
        <v>0</v>
      </c>
      <c r="B180" s="378"/>
      <c r="C180" s="150" t="s">
        <v>18</v>
      </c>
      <c r="D180" s="151">
        <v>0.5</v>
      </c>
      <c r="E180" s="81"/>
      <c r="F180" s="258">
        <f t="shared" ref="F180:AJ180" si="106">ROUND(F179*$D180,0)</f>
        <v>0</v>
      </c>
      <c r="G180" s="258">
        <f t="shared" si="106"/>
        <v>0</v>
      </c>
      <c r="H180" s="258">
        <f t="shared" si="106"/>
        <v>0</v>
      </c>
      <c r="I180" s="258">
        <f t="shared" si="106"/>
        <v>0</v>
      </c>
      <c r="J180" s="258">
        <f t="shared" si="106"/>
        <v>0</v>
      </c>
      <c r="K180" s="258">
        <f t="shared" si="106"/>
        <v>0</v>
      </c>
      <c r="L180" s="258">
        <f t="shared" si="106"/>
        <v>0</v>
      </c>
      <c r="M180" s="258">
        <f t="shared" si="106"/>
        <v>0</v>
      </c>
      <c r="N180" s="258">
        <f t="shared" si="106"/>
        <v>0</v>
      </c>
      <c r="O180" s="258">
        <f t="shared" si="106"/>
        <v>0</v>
      </c>
      <c r="P180" s="258">
        <f t="shared" si="106"/>
        <v>0</v>
      </c>
      <c r="Q180" s="258">
        <f t="shared" si="106"/>
        <v>0</v>
      </c>
      <c r="R180" s="258">
        <f t="shared" si="106"/>
        <v>0</v>
      </c>
      <c r="S180" s="258">
        <f t="shared" si="106"/>
        <v>0</v>
      </c>
      <c r="T180" s="258">
        <f t="shared" si="106"/>
        <v>0</v>
      </c>
      <c r="U180" s="258">
        <f t="shared" si="106"/>
        <v>0</v>
      </c>
      <c r="V180" s="258">
        <f t="shared" si="106"/>
        <v>0</v>
      </c>
      <c r="W180" s="258">
        <f t="shared" si="106"/>
        <v>0</v>
      </c>
      <c r="X180" s="258">
        <f t="shared" si="106"/>
        <v>0</v>
      </c>
      <c r="Y180" s="258">
        <f t="shared" si="106"/>
        <v>0</v>
      </c>
      <c r="Z180" s="258">
        <f t="shared" si="106"/>
        <v>0</v>
      </c>
      <c r="AA180" s="258">
        <f t="shared" si="106"/>
        <v>0</v>
      </c>
      <c r="AB180" s="258">
        <f t="shared" si="106"/>
        <v>0</v>
      </c>
      <c r="AC180" s="258">
        <f t="shared" si="106"/>
        <v>0</v>
      </c>
      <c r="AD180" s="258">
        <f t="shared" si="106"/>
        <v>0</v>
      </c>
      <c r="AE180" s="258">
        <f t="shared" si="106"/>
        <v>0</v>
      </c>
      <c r="AF180" s="258">
        <f t="shared" si="106"/>
        <v>0</v>
      </c>
      <c r="AG180" s="258">
        <f t="shared" si="106"/>
        <v>0</v>
      </c>
      <c r="AH180" s="258">
        <f t="shared" si="106"/>
        <v>0</v>
      </c>
      <c r="AI180" s="258">
        <f t="shared" si="106"/>
        <v>0</v>
      </c>
      <c r="AJ180" s="258">
        <f t="shared" si="106"/>
        <v>0</v>
      </c>
      <c r="AK180" s="130">
        <f>SUM(F180:AJ180)</f>
        <v>0</v>
      </c>
      <c r="AL180" s="32"/>
      <c r="AM180" s="32"/>
    </row>
    <row r="181" spans="1:40" ht="18.75" hidden="1" customHeight="1">
      <c r="A181" s="9">
        <v>1</v>
      </c>
      <c r="B181" s="327"/>
      <c r="C181" s="135" t="s">
        <v>19</v>
      </c>
      <c r="D181" s="136">
        <f>1-D177</f>
        <v>0.92</v>
      </c>
      <c r="E181" s="90"/>
      <c r="F181" s="255">
        <f t="shared" ref="F181:AJ181" si="107">(F176-F177)+(F179-F180)</f>
        <v>0</v>
      </c>
      <c r="G181" s="255">
        <f t="shared" si="107"/>
        <v>0</v>
      </c>
      <c r="H181" s="255">
        <f t="shared" si="107"/>
        <v>0</v>
      </c>
      <c r="I181" s="255">
        <f t="shared" si="107"/>
        <v>0</v>
      </c>
      <c r="J181" s="255">
        <f t="shared" si="107"/>
        <v>0</v>
      </c>
      <c r="K181" s="255">
        <f t="shared" si="107"/>
        <v>0</v>
      </c>
      <c r="L181" s="255">
        <f t="shared" si="107"/>
        <v>0</v>
      </c>
      <c r="M181" s="255">
        <f t="shared" si="107"/>
        <v>0</v>
      </c>
      <c r="N181" s="255">
        <f t="shared" si="107"/>
        <v>0</v>
      </c>
      <c r="O181" s="255">
        <f t="shared" si="107"/>
        <v>0</v>
      </c>
      <c r="P181" s="255">
        <f t="shared" si="107"/>
        <v>0</v>
      </c>
      <c r="Q181" s="255">
        <f t="shared" si="107"/>
        <v>0</v>
      </c>
      <c r="R181" s="255">
        <f t="shared" si="107"/>
        <v>0</v>
      </c>
      <c r="S181" s="255">
        <f t="shared" si="107"/>
        <v>0</v>
      </c>
      <c r="T181" s="255">
        <f t="shared" si="107"/>
        <v>0</v>
      </c>
      <c r="U181" s="255">
        <f t="shared" si="107"/>
        <v>0</v>
      </c>
      <c r="V181" s="255">
        <f t="shared" si="107"/>
        <v>0</v>
      </c>
      <c r="W181" s="255">
        <f t="shared" si="107"/>
        <v>0</v>
      </c>
      <c r="X181" s="255">
        <f t="shared" si="107"/>
        <v>0</v>
      </c>
      <c r="Y181" s="255">
        <f t="shared" si="107"/>
        <v>0</v>
      </c>
      <c r="Z181" s="255">
        <f t="shared" si="107"/>
        <v>0</v>
      </c>
      <c r="AA181" s="255">
        <f t="shared" si="107"/>
        <v>0</v>
      </c>
      <c r="AB181" s="255">
        <f t="shared" si="107"/>
        <v>0</v>
      </c>
      <c r="AC181" s="255">
        <f t="shared" si="107"/>
        <v>0</v>
      </c>
      <c r="AD181" s="255">
        <f t="shared" si="107"/>
        <v>0</v>
      </c>
      <c r="AE181" s="255">
        <f t="shared" si="107"/>
        <v>0</v>
      </c>
      <c r="AF181" s="255">
        <f t="shared" si="107"/>
        <v>0</v>
      </c>
      <c r="AG181" s="255">
        <f t="shared" si="107"/>
        <v>0</v>
      </c>
      <c r="AH181" s="255">
        <f t="shared" si="107"/>
        <v>0</v>
      </c>
      <c r="AI181" s="255">
        <f t="shared" si="107"/>
        <v>0</v>
      </c>
      <c r="AJ181" s="255">
        <f t="shared" si="107"/>
        <v>0</v>
      </c>
      <c r="AK181" s="117">
        <f>SUM(E181:AJ181)</f>
        <v>0</v>
      </c>
      <c r="AL181" s="82" t="e">
        <f>ROUNDUP(#REF!*1.2,0)</f>
        <v>#REF!</v>
      </c>
      <c r="AM181" s="82" t="e">
        <f>ROUNDUP(#REF!*1.2,0)</f>
        <v>#REF!</v>
      </c>
      <c r="AN181" s="211"/>
    </row>
    <row r="182" spans="1:40" ht="18.75" hidden="1" customHeight="1">
      <c r="A182" s="9">
        <v>1</v>
      </c>
      <c r="B182" s="325"/>
      <c r="C182" s="109" t="s">
        <v>48</v>
      </c>
      <c r="D182" s="109"/>
      <c r="E182" s="77"/>
      <c r="F182" s="257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  <c r="AD182" s="257"/>
      <c r="AE182" s="257"/>
      <c r="AF182" s="257"/>
      <c r="AG182" s="257"/>
      <c r="AH182" s="257"/>
      <c r="AI182" s="257"/>
      <c r="AJ182" s="257"/>
      <c r="AK182" s="104">
        <f>SUM(F182:AJ182)</f>
        <v>0</v>
      </c>
      <c r="AL182" s="112"/>
      <c r="AM182" s="112"/>
      <c r="AN182" s="207"/>
    </row>
    <row r="183" spans="1:40" ht="18.75" hidden="1" customHeight="1">
      <c r="A183" s="9">
        <v>1</v>
      </c>
      <c r="B183" s="325"/>
      <c r="C183" s="111" t="s">
        <v>66</v>
      </c>
      <c r="D183" s="111"/>
      <c r="E183" s="74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107">
        <f>SUM(F183:AJ183)</f>
        <v>0</v>
      </c>
      <c r="AL183" s="75"/>
      <c r="AM183" s="75"/>
      <c r="AN183" s="207"/>
    </row>
    <row r="184" spans="1:40" ht="18.75" hidden="1" customHeight="1">
      <c r="A184" s="9">
        <v>1</v>
      </c>
      <c r="B184" s="326"/>
      <c r="C184" s="152" t="s">
        <v>21</v>
      </c>
      <c r="D184" s="152"/>
      <c r="E184" s="67"/>
      <c r="F184" s="259">
        <f t="shared" ref="F184:AH184" si="108">SUBTOTAL(9,L182:L183)</f>
        <v>0</v>
      </c>
      <c r="G184" s="259">
        <f t="shared" si="108"/>
        <v>0</v>
      </c>
      <c r="H184" s="259">
        <f t="shared" si="108"/>
        <v>0</v>
      </c>
      <c r="I184" s="259">
        <f t="shared" si="108"/>
        <v>0</v>
      </c>
      <c r="J184" s="259">
        <f t="shared" si="108"/>
        <v>0</v>
      </c>
      <c r="K184" s="259">
        <f t="shared" si="108"/>
        <v>0</v>
      </c>
      <c r="L184" s="259">
        <f t="shared" si="108"/>
        <v>0</v>
      </c>
      <c r="M184" s="259">
        <f t="shared" si="108"/>
        <v>0</v>
      </c>
      <c r="N184" s="259">
        <f t="shared" si="108"/>
        <v>0</v>
      </c>
      <c r="O184" s="259">
        <f t="shared" si="108"/>
        <v>0</v>
      </c>
      <c r="P184" s="259">
        <f t="shared" si="108"/>
        <v>0</v>
      </c>
      <c r="Q184" s="259">
        <f t="shared" si="108"/>
        <v>0</v>
      </c>
      <c r="R184" s="259">
        <f t="shared" si="108"/>
        <v>0</v>
      </c>
      <c r="S184" s="259">
        <f t="shared" si="108"/>
        <v>0</v>
      </c>
      <c r="T184" s="259">
        <f t="shared" si="108"/>
        <v>0</v>
      </c>
      <c r="U184" s="259">
        <f t="shared" si="108"/>
        <v>0</v>
      </c>
      <c r="V184" s="259">
        <f t="shared" si="108"/>
        <v>0</v>
      </c>
      <c r="W184" s="259">
        <f t="shared" si="108"/>
        <v>0</v>
      </c>
      <c r="X184" s="259">
        <f t="shared" si="108"/>
        <v>0</v>
      </c>
      <c r="Y184" s="259">
        <f t="shared" si="108"/>
        <v>0</v>
      </c>
      <c r="Z184" s="259">
        <f t="shared" si="108"/>
        <v>0</v>
      </c>
      <c r="AA184" s="259">
        <f t="shared" si="108"/>
        <v>0</v>
      </c>
      <c r="AB184" s="259">
        <f t="shared" si="108"/>
        <v>0</v>
      </c>
      <c r="AC184" s="259">
        <f t="shared" si="108"/>
        <v>0</v>
      </c>
      <c r="AD184" s="259">
        <f t="shared" si="108"/>
        <v>0</v>
      </c>
      <c r="AE184" s="259">
        <f t="shared" si="108"/>
        <v>0</v>
      </c>
      <c r="AF184" s="259">
        <f t="shared" si="108"/>
        <v>0</v>
      </c>
      <c r="AG184" s="259">
        <f t="shared" si="108"/>
        <v>0</v>
      </c>
      <c r="AH184" s="259">
        <f t="shared" si="108"/>
        <v>0</v>
      </c>
      <c r="AI184" s="259"/>
      <c r="AJ184" s="259"/>
      <c r="AK184" s="131">
        <f>SUM(F184:AJ184)</f>
        <v>0</v>
      </c>
      <c r="AL184" s="32"/>
      <c r="AM184" s="32"/>
    </row>
    <row r="185" spans="1:40" ht="18.75" hidden="1" customHeight="1">
      <c r="A185" s="9">
        <v>1</v>
      </c>
      <c r="B185" s="379"/>
      <c r="C185" s="153" t="s">
        <v>22</v>
      </c>
      <c r="D185" s="153"/>
      <c r="E185" s="68"/>
      <c r="F185" s="260">
        <f t="shared" ref="F185:AJ185" si="109">E185+F181-F184</f>
        <v>0</v>
      </c>
      <c r="G185" s="260">
        <f t="shared" si="109"/>
        <v>0</v>
      </c>
      <c r="H185" s="260">
        <f t="shared" si="109"/>
        <v>0</v>
      </c>
      <c r="I185" s="260">
        <f t="shared" si="109"/>
        <v>0</v>
      </c>
      <c r="J185" s="260">
        <f t="shared" si="109"/>
        <v>0</v>
      </c>
      <c r="K185" s="260">
        <f t="shared" si="109"/>
        <v>0</v>
      </c>
      <c r="L185" s="260">
        <f t="shared" si="109"/>
        <v>0</v>
      </c>
      <c r="M185" s="260">
        <f t="shared" si="109"/>
        <v>0</v>
      </c>
      <c r="N185" s="260">
        <f t="shared" si="109"/>
        <v>0</v>
      </c>
      <c r="O185" s="260">
        <f t="shared" si="109"/>
        <v>0</v>
      </c>
      <c r="P185" s="260">
        <f t="shared" si="109"/>
        <v>0</v>
      </c>
      <c r="Q185" s="260">
        <f t="shared" si="109"/>
        <v>0</v>
      </c>
      <c r="R185" s="260">
        <f t="shared" si="109"/>
        <v>0</v>
      </c>
      <c r="S185" s="260">
        <f t="shared" si="109"/>
        <v>0</v>
      </c>
      <c r="T185" s="260">
        <f t="shared" si="109"/>
        <v>0</v>
      </c>
      <c r="U185" s="260">
        <f t="shared" si="109"/>
        <v>0</v>
      </c>
      <c r="V185" s="260">
        <f t="shared" si="109"/>
        <v>0</v>
      </c>
      <c r="W185" s="260">
        <f t="shared" si="109"/>
        <v>0</v>
      </c>
      <c r="X185" s="260">
        <f t="shared" si="109"/>
        <v>0</v>
      </c>
      <c r="Y185" s="260">
        <f t="shared" si="109"/>
        <v>0</v>
      </c>
      <c r="Z185" s="260">
        <f t="shared" si="109"/>
        <v>0</v>
      </c>
      <c r="AA185" s="260">
        <f t="shared" si="109"/>
        <v>0</v>
      </c>
      <c r="AB185" s="260">
        <f t="shared" si="109"/>
        <v>0</v>
      </c>
      <c r="AC185" s="260">
        <f t="shared" si="109"/>
        <v>0</v>
      </c>
      <c r="AD185" s="260">
        <f t="shared" si="109"/>
        <v>0</v>
      </c>
      <c r="AE185" s="260">
        <f t="shared" si="109"/>
        <v>0</v>
      </c>
      <c r="AF185" s="260">
        <f t="shared" si="109"/>
        <v>0</v>
      </c>
      <c r="AG185" s="260">
        <f t="shared" si="109"/>
        <v>0</v>
      </c>
      <c r="AH185" s="260">
        <f t="shared" si="109"/>
        <v>0</v>
      </c>
      <c r="AI185" s="260">
        <f t="shared" si="109"/>
        <v>0</v>
      </c>
      <c r="AJ185" s="260">
        <f t="shared" si="109"/>
        <v>0</v>
      </c>
      <c r="AK185" s="132"/>
      <c r="AL185" s="32"/>
      <c r="AM185" s="32"/>
    </row>
    <row r="186" spans="1:40" ht="19.5" hidden="1" customHeight="1">
      <c r="A186" s="9">
        <v>1</v>
      </c>
      <c r="B186" s="380"/>
      <c r="C186" s="138" t="s">
        <v>23</v>
      </c>
      <c r="D186" s="138"/>
      <c r="E186" s="215"/>
      <c r="F186" s="262">
        <f t="shared" ref="F186:AJ186" si="110">E186+F181-F182-F183</f>
        <v>0</v>
      </c>
      <c r="G186" s="262">
        <f t="shared" si="110"/>
        <v>0</v>
      </c>
      <c r="H186" s="262">
        <f t="shared" si="110"/>
        <v>0</v>
      </c>
      <c r="I186" s="262">
        <f t="shared" si="110"/>
        <v>0</v>
      </c>
      <c r="J186" s="262">
        <f t="shared" si="110"/>
        <v>0</v>
      </c>
      <c r="K186" s="262">
        <f t="shared" si="110"/>
        <v>0</v>
      </c>
      <c r="L186" s="262">
        <f t="shared" si="110"/>
        <v>0</v>
      </c>
      <c r="M186" s="262">
        <f t="shared" si="110"/>
        <v>0</v>
      </c>
      <c r="N186" s="262">
        <f t="shared" si="110"/>
        <v>0</v>
      </c>
      <c r="O186" s="262">
        <f t="shared" si="110"/>
        <v>0</v>
      </c>
      <c r="P186" s="262">
        <f t="shared" si="110"/>
        <v>0</v>
      </c>
      <c r="Q186" s="262">
        <f t="shared" si="110"/>
        <v>0</v>
      </c>
      <c r="R186" s="262">
        <f t="shared" si="110"/>
        <v>0</v>
      </c>
      <c r="S186" s="262">
        <f t="shared" si="110"/>
        <v>0</v>
      </c>
      <c r="T186" s="262">
        <f t="shared" si="110"/>
        <v>0</v>
      </c>
      <c r="U186" s="262">
        <f t="shared" si="110"/>
        <v>0</v>
      </c>
      <c r="V186" s="262">
        <f t="shared" si="110"/>
        <v>0</v>
      </c>
      <c r="W186" s="262">
        <f t="shared" si="110"/>
        <v>0</v>
      </c>
      <c r="X186" s="262">
        <f t="shared" si="110"/>
        <v>0</v>
      </c>
      <c r="Y186" s="262">
        <f t="shared" si="110"/>
        <v>0</v>
      </c>
      <c r="Z186" s="262">
        <f t="shared" si="110"/>
        <v>0</v>
      </c>
      <c r="AA186" s="262">
        <f t="shared" si="110"/>
        <v>0</v>
      </c>
      <c r="AB186" s="262">
        <f t="shared" si="110"/>
        <v>0</v>
      </c>
      <c r="AC186" s="262">
        <f t="shared" si="110"/>
        <v>0</v>
      </c>
      <c r="AD186" s="262">
        <f t="shared" si="110"/>
        <v>0</v>
      </c>
      <c r="AE186" s="262">
        <f t="shared" si="110"/>
        <v>0</v>
      </c>
      <c r="AF186" s="262">
        <f t="shared" si="110"/>
        <v>0</v>
      </c>
      <c r="AG186" s="262">
        <f t="shared" si="110"/>
        <v>0</v>
      </c>
      <c r="AH186" s="262">
        <f t="shared" si="110"/>
        <v>0</v>
      </c>
      <c r="AI186" s="262">
        <f t="shared" si="110"/>
        <v>0</v>
      </c>
      <c r="AJ186" s="262">
        <f t="shared" si="110"/>
        <v>0</v>
      </c>
      <c r="AK186" s="222">
        <f>AJ186</f>
        <v>0</v>
      </c>
      <c r="AL186" s="33"/>
      <c r="AM186" s="33"/>
      <c r="AN186" s="9">
        <f>AK186-AL182</f>
        <v>0</v>
      </c>
    </row>
    <row r="187" spans="1:40" ht="19.5" hidden="1" customHeight="1">
      <c r="A187" s="9">
        <v>1</v>
      </c>
      <c r="B187" s="325"/>
      <c r="C187" s="99" t="s">
        <v>12</v>
      </c>
      <c r="D187" s="99"/>
      <c r="E187" s="89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  <c r="AA187" s="266"/>
      <c r="AB187" s="266"/>
      <c r="AC187" s="266"/>
      <c r="AD187" s="266"/>
      <c r="AE187" s="266"/>
      <c r="AF187" s="266"/>
      <c r="AG187" s="266"/>
      <c r="AH187" s="266"/>
      <c r="AI187" s="266"/>
      <c r="AJ187" s="266"/>
      <c r="AK187" s="100">
        <f>SUM(F187:AJ187)</f>
        <v>0</v>
      </c>
      <c r="AL187" s="96" t="e">
        <f>ROUNDUP(AL194/0.92,0)</f>
        <v>#REF!</v>
      </c>
      <c r="AM187" s="96" t="e">
        <f>ROUNDUP(AM194/0.92,0)</f>
        <v>#REF!</v>
      </c>
      <c r="AN187" s="251"/>
    </row>
    <row r="188" spans="1:40" ht="19.5" hidden="1" customHeight="1">
      <c r="A188" s="9">
        <v>1</v>
      </c>
      <c r="B188" s="326"/>
      <c r="C188" s="145" t="s">
        <v>125</v>
      </c>
      <c r="D188" s="154"/>
      <c r="E188" s="35"/>
      <c r="F188" s="256">
        <f t="shared" ref="F188:AJ188" si="111">E188+F187-F189</f>
        <v>0</v>
      </c>
      <c r="G188" s="256">
        <f t="shared" si="111"/>
        <v>0</v>
      </c>
      <c r="H188" s="256">
        <f t="shared" si="111"/>
        <v>0</v>
      </c>
      <c r="I188" s="256">
        <f t="shared" si="111"/>
        <v>0</v>
      </c>
      <c r="J188" s="256">
        <f t="shared" si="111"/>
        <v>0</v>
      </c>
      <c r="K188" s="256">
        <f t="shared" si="111"/>
        <v>0</v>
      </c>
      <c r="L188" s="256">
        <f t="shared" si="111"/>
        <v>0</v>
      </c>
      <c r="M188" s="256">
        <f t="shared" si="111"/>
        <v>0</v>
      </c>
      <c r="N188" s="256">
        <f t="shared" si="111"/>
        <v>0</v>
      </c>
      <c r="O188" s="256">
        <f t="shared" si="111"/>
        <v>0</v>
      </c>
      <c r="P188" s="256">
        <f t="shared" si="111"/>
        <v>0</v>
      </c>
      <c r="Q188" s="256">
        <f t="shared" si="111"/>
        <v>0</v>
      </c>
      <c r="R188" s="256">
        <f t="shared" si="111"/>
        <v>0</v>
      </c>
      <c r="S188" s="256">
        <f t="shared" si="111"/>
        <v>0</v>
      </c>
      <c r="T188" s="256">
        <f t="shared" si="111"/>
        <v>0</v>
      </c>
      <c r="U188" s="256">
        <f t="shared" si="111"/>
        <v>0</v>
      </c>
      <c r="V188" s="256">
        <f t="shared" si="111"/>
        <v>0</v>
      </c>
      <c r="W188" s="256">
        <f t="shared" si="111"/>
        <v>0</v>
      </c>
      <c r="X188" s="256">
        <f t="shared" si="111"/>
        <v>0</v>
      </c>
      <c r="Y188" s="256">
        <f t="shared" si="111"/>
        <v>0</v>
      </c>
      <c r="Z188" s="256">
        <f t="shared" si="111"/>
        <v>0</v>
      </c>
      <c r="AA188" s="256">
        <f t="shared" si="111"/>
        <v>0</v>
      </c>
      <c r="AB188" s="256">
        <f t="shared" si="111"/>
        <v>0</v>
      </c>
      <c r="AC188" s="256">
        <f t="shared" si="111"/>
        <v>0</v>
      </c>
      <c r="AD188" s="256">
        <f t="shared" si="111"/>
        <v>0</v>
      </c>
      <c r="AE188" s="256">
        <f t="shared" si="111"/>
        <v>0</v>
      </c>
      <c r="AF188" s="256">
        <f t="shared" si="111"/>
        <v>0</v>
      </c>
      <c r="AG188" s="256">
        <f t="shared" si="111"/>
        <v>0</v>
      </c>
      <c r="AH188" s="256">
        <f t="shared" si="111"/>
        <v>0</v>
      </c>
      <c r="AI188" s="256">
        <f t="shared" si="111"/>
        <v>0</v>
      </c>
      <c r="AJ188" s="256">
        <f t="shared" si="111"/>
        <v>0</v>
      </c>
      <c r="AK188" s="169">
        <f>AJ188</f>
        <v>0</v>
      </c>
      <c r="AL188" s="32"/>
      <c r="AM188" s="32"/>
    </row>
    <row r="189" spans="1:40" ht="18.75" hidden="1" customHeight="1">
      <c r="A189" s="9">
        <v>1</v>
      </c>
      <c r="B189" s="327"/>
      <c r="C189" s="135" t="s">
        <v>14</v>
      </c>
      <c r="D189" s="135"/>
      <c r="E189" s="90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117">
        <f>SUM(E189:AJ189)</f>
        <v>0</v>
      </c>
      <c r="AL189" s="123"/>
      <c r="AM189" s="123"/>
      <c r="AN189" s="211"/>
    </row>
    <row r="190" spans="1:40" ht="18.75" hidden="1" customHeight="1">
      <c r="A190" s="9">
        <v>0</v>
      </c>
      <c r="B190" s="378"/>
      <c r="C190" s="146" t="s">
        <v>15</v>
      </c>
      <c r="D190" s="147">
        <v>0.08</v>
      </c>
      <c r="E190" s="80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128">
        <f>SUM(F190:AJ190)</f>
        <v>0</v>
      </c>
      <c r="AL190" s="32"/>
      <c r="AM190" s="32"/>
    </row>
    <row r="191" spans="1:40" ht="18.75" hidden="1" customHeight="1">
      <c r="A191" s="9">
        <v>0</v>
      </c>
      <c r="B191" s="378"/>
      <c r="C191" s="148" t="s">
        <v>16</v>
      </c>
      <c r="D191" s="149"/>
      <c r="E191" s="66"/>
      <c r="F191" s="255">
        <f t="shared" ref="F191:AJ191" si="112">E191+F190-F192</f>
        <v>0</v>
      </c>
      <c r="G191" s="255">
        <f t="shared" si="112"/>
        <v>0</v>
      </c>
      <c r="H191" s="255">
        <f t="shared" si="112"/>
        <v>0</v>
      </c>
      <c r="I191" s="255">
        <f t="shared" si="112"/>
        <v>0</v>
      </c>
      <c r="J191" s="255">
        <f t="shared" si="112"/>
        <v>0</v>
      </c>
      <c r="K191" s="255">
        <f t="shared" si="112"/>
        <v>0</v>
      </c>
      <c r="L191" s="255">
        <f t="shared" si="112"/>
        <v>0</v>
      </c>
      <c r="M191" s="255">
        <f t="shared" si="112"/>
        <v>0</v>
      </c>
      <c r="N191" s="255">
        <f t="shared" si="112"/>
        <v>0</v>
      </c>
      <c r="O191" s="255">
        <f t="shared" si="112"/>
        <v>0</v>
      </c>
      <c r="P191" s="255">
        <f t="shared" si="112"/>
        <v>0</v>
      </c>
      <c r="Q191" s="255">
        <f t="shared" si="112"/>
        <v>0</v>
      </c>
      <c r="R191" s="255">
        <f t="shared" si="112"/>
        <v>0</v>
      </c>
      <c r="S191" s="255">
        <f t="shared" si="112"/>
        <v>0</v>
      </c>
      <c r="T191" s="255">
        <f t="shared" si="112"/>
        <v>0</v>
      </c>
      <c r="U191" s="255">
        <f t="shared" si="112"/>
        <v>0</v>
      </c>
      <c r="V191" s="255">
        <f t="shared" si="112"/>
        <v>0</v>
      </c>
      <c r="W191" s="255">
        <f t="shared" si="112"/>
        <v>0</v>
      </c>
      <c r="X191" s="255">
        <f t="shared" si="112"/>
        <v>0</v>
      </c>
      <c r="Y191" s="255">
        <f t="shared" si="112"/>
        <v>0</v>
      </c>
      <c r="Z191" s="255">
        <f t="shared" si="112"/>
        <v>0</v>
      </c>
      <c r="AA191" s="255">
        <f t="shared" si="112"/>
        <v>0</v>
      </c>
      <c r="AB191" s="255">
        <f t="shared" si="112"/>
        <v>0</v>
      </c>
      <c r="AC191" s="255">
        <f t="shared" si="112"/>
        <v>0</v>
      </c>
      <c r="AD191" s="255">
        <f t="shared" si="112"/>
        <v>0</v>
      </c>
      <c r="AE191" s="255">
        <f t="shared" si="112"/>
        <v>0</v>
      </c>
      <c r="AF191" s="255">
        <f t="shared" si="112"/>
        <v>0</v>
      </c>
      <c r="AG191" s="255">
        <f t="shared" si="112"/>
        <v>0</v>
      </c>
      <c r="AH191" s="255">
        <f t="shared" si="112"/>
        <v>0</v>
      </c>
      <c r="AI191" s="255">
        <f t="shared" si="112"/>
        <v>0</v>
      </c>
      <c r="AJ191" s="255">
        <f t="shared" si="112"/>
        <v>0</v>
      </c>
      <c r="AK191" s="129">
        <f>AJ191</f>
        <v>0</v>
      </c>
      <c r="AL191" s="32"/>
      <c r="AM191" s="32"/>
    </row>
    <row r="192" spans="1:40" ht="18.75" hidden="1" customHeight="1">
      <c r="A192" s="9">
        <v>0</v>
      </c>
      <c r="B192" s="378"/>
      <c r="C192" s="148" t="s">
        <v>17</v>
      </c>
      <c r="D192" s="149"/>
      <c r="E192" s="80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129">
        <f>SUM(F192:AJ192)</f>
        <v>0</v>
      </c>
      <c r="AL192" s="32"/>
      <c r="AM192" s="32"/>
    </row>
    <row r="193" spans="1:40" ht="18.75" hidden="1" customHeight="1">
      <c r="A193" s="9">
        <v>0</v>
      </c>
      <c r="B193" s="378"/>
      <c r="C193" s="150" t="s">
        <v>18</v>
      </c>
      <c r="D193" s="151">
        <v>0.5</v>
      </c>
      <c r="E193" s="81"/>
      <c r="F193" s="258">
        <f t="shared" ref="F193:AJ193" si="113">ROUND(F192*$D193,0)</f>
        <v>0</v>
      </c>
      <c r="G193" s="258">
        <f t="shared" si="113"/>
        <v>0</v>
      </c>
      <c r="H193" s="258">
        <f t="shared" si="113"/>
        <v>0</v>
      </c>
      <c r="I193" s="258">
        <f t="shared" si="113"/>
        <v>0</v>
      </c>
      <c r="J193" s="258">
        <f t="shared" si="113"/>
        <v>0</v>
      </c>
      <c r="K193" s="258">
        <f t="shared" si="113"/>
        <v>0</v>
      </c>
      <c r="L193" s="258">
        <f t="shared" si="113"/>
        <v>0</v>
      </c>
      <c r="M193" s="258">
        <f t="shared" si="113"/>
        <v>0</v>
      </c>
      <c r="N193" s="258">
        <f t="shared" si="113"/>
        <v>0</v>
      </c>
      <c r="O193" s="258">
        <f t="shared" si="113"/>
        <v>0</v>
      </c>
      <c r="P193" s="258">
        <f t="shared" si="113"/>
        <v>0</v>
      </c>
      <c r="Q193" s="258">
        <f t="shared" si="113"/>
        <v>0</v>
      </c>
      <c r="R193" s="258">
        <f t="shared" si="113"/>
        <v>0</v>
      </c>
      <c r="S193" s="258">
        <f t="shared" si="113"/>
        <v>0</v>
      </c>
      <c r="T193" s="258">
        <f t="shared" si="113"/>
        <v>0</v>
      </c>
      <c r="U193" s="258">
        <f t="shared" si="113"/>
        <v>0</v>
      </c>
      <c r="V193" s="258">
        <f t="shared" si="113"/>
        <v>0</v>
      </c>
      <c r="W193" s="258">
        <f t="shared" si="113"/>
        <v>0</v>
      </c>
      <c r="X193" s="258">
        <f t="shared" si="113"/>
        <v>0</v>
      </c>
      <c r="Y193" s="258">
        <f t="shared" si="113"/>
        <v>0</v>
      </c>
      <c r="Z193" s="258">
        <f t="shared" si="113"/>
        <v>0</v>
      </c>
      <c r="AA193" s="258">
        <f t="shared" si="113"/>
        <v>0</v>
      </c>
      <c r="AB193" s="258">
        <f t="shared" si="113"/>
        <v>0</v>
      </c>
      <c r="AC193" s="258">
        <f t="shared" si="113"/>
        <v>0</v>
      </c>
      <c r="AD193" s="258">
        <f t="shared" si="113"/>
        <v>0</v>
      </c>
      <c r="AE193" s="258">
        <f t="shared" si="113"/>
        <v>0</v>
      </c>
      <c r="AF193" s="258">
        <f t="shared" si="113"/>
        <v>0</v>
      </c>
      <c r="AG193" s="258">
        <f t="shared" si="113"/>
        <v>0</v>
      </c>
      <c r="AH193" s="258">
        <f t="shared" si="113"/>
        <v>0</v>
      </c>
      <c r="AI193" s="258">
        <f t="shared" si="113"/>
        <v>0</v>
      </c>
      <c r="AJ193" s="258">
        <f t="shared" si="113"/>
        <v>0</v>
      </c>
      <c r="AK193" s="130">
        <f>SUM(F193:AJ193)</f>
        <v>0</v>
      </c>
      <c r="AL193" s="32"/>
      <c r="AM193" s="32"/>
    </row>
    <row r="194" spans="1:40" ht="18.75" hidden="1" customHeight="1">
      <c r="A194" s="9">
        <v>1</v>
      </c>
      <c r="B194" s="327"/>
      <c r="C194" s="135" t="s">
        <v>19</v>
      </c>
      <c r="D194" s="136">
        <f>1-D190</f>
        <v>0.92</v>
      </c>
      <c r="E194" s="90"/>
      <c r="F194" s="255">
        <f t="shared" ref="F194:AJ194" si="114">(F189-F190)+(F192-F193)</f>
        <v>0</v>
      </c>
      <c r="G194" s="255">
        <f t="shared" si="114"/>
        <v>0</v>
      </c>
      <c r="H194" s="255">
        <f t="shared" si="114"/>
        <v>0</v>
      </c>
      <c r="I194" s="255">
        <f t="shared" si="114"/>
        <v>0</v>
      </c>
      <c r="J194" s="255">
        <f t="shared" si="114"/>
        <v>0</v>
      </c>
      <c r="K194" s="255">
        <f t="shared" si="114"/>
        <v>0</v>
      </c>
      <c r="L194" s="255">
        <f t="shared" si="114"/>
        <v>0</v>
      </c>
      <c r="M194" s="255">
        <f t="shared" si="114"/>
        <v>0</v>
      </c>
      <c r="N194" s="255">
        <f t="shared" si="114"/>
        <v>0</v>
      </c>
      <c r="O194" s="255">
        <f t="shared" si="114"/>
        <v>0</v>
      </c>
      <c r="P194" s="255">
        <f t="shared" si="114"/>
        <v>0</v>
      </c>
      <c r="Q194" s="255">
        <f t="shared" si="114"/>
        <v>0</v>
      </c>
      <c r="R194" s="255">
        <f t="shared" si="114"/>
        <v>0</v>
      </c>
      <c r="S194" s="255">
        <f t="shared" si="114"/>
        <v>0</v>
      </c>
      <c r="T194" s="255">
        <f t="shared" si="114"/>
        <v>0</v>
      </c>
      <c r="U194" s="255">
        <f t="shared" si="114"/>
        <v>0</v>
      </c>
      <c r="V194" s="255">
        <f t="shared" si="114"/>
        <v>0</v>
      </c>
      <c r="W194" s="255">
        <f t="shared" si="114"/>
        <v>0</v>
      </c>
      <c r="X194" s="255">
        <f t="shared" si="114"/>
        <v>0</v>
      </c>
      <c r="Y194" s="255">
        <f t="shared" si="114"/>
        <v>0</v>
      </c>
      <c r="Z194" s="255">
        <f t="shared" si="114"/>
        <v>0</v>
      </c>
      <c r="AA194" s="255">
        <f t="shared" si="114"/>
        <v>0</v>
      </c>
      <c r="AB194" s="255">
        <f t="shared" si="114"/>
        <v>0</v>
      </c>
      <c r="AC194" s="255">
        <f t="shared" si="114"/>
        <v>0</v>
      </c>
      <c r="AD194" s="255">
        <f t="shared" si="114"/>
        <v>0</v>
      </c>
      <c r="AE194" s="255">
        <f t="shared" si="114"/>
        <v>0</v>
      </c>
      <c r="AF194" s="255">
        <f t="shared" si="114"/>
        <v>0</v>
      </c>
      <c r="AG194" s="255">
        <f t="shared" si="114"/>
        <v>0</v>
      </c>
      <c r="AH194" s="255">
        <f t="shared" si="114"/>
        <v>0</v>
      </c>
      <c r="AI194" s="255">
        <f t="shared" si="114"/>
        <v>0</v>
      </c>
      <c r="AJ194" s="255">
        <f t="shared" si="114"/>
        <v>0</v>
      </c>
      <c r="AK194" s="117">
        <f>SUM(E194:AJ194)</f>
        <v>0</v>
      </c>
      <c r="AL194" s="82" t="e">
        <f>ROUNDUP(#REF!*1.2,0)</f>
        <v>#REF!</v>
      </c>
      <c r="AM194" s="82" t="e">
        <f>ROUNDUP(#REF!*1.2,0)</f>
        <v>#REF!</v>
      </c>
      <c r="AN194" s="211"/>
    </row>
    <row r="195" spans="1:40" ht="18.75" hidden="1" customHeight="1">
      <c r="A195" s="9">
        <v>1</v>
      </c>
      <c r="B195" s="325"/>
      <c r="C195" s="109" t="s">
        <v>48</v>
      </c>
      <c r="D195" s="109"/>
      <c r="E195" s="7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104">
        <f>SUM(F195:AJ195)</f>
        <v>0</v>
      </c>
      <c r="AL195" s="112"/>
      <c r="AM195" s="112"/>
      <c r="AN195" s="207"/>
    </row>
    <row r="196" spans="1:40" ht="18.75" hidden="1" customHeight="1">
      <c r="A196" s="9">
        <v>1</v>
      </c>
      <c r="B196" s="325"/>
      <c r="C196" s="111" t="s">
        <v>66</v>
      </c>
      <c r="D196" s="111"/>
      <c r="E196" s="74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  <c r="AA196" s="267"/>
      <c r="AB196" s="267"/>
      <c r="AC196" s="267"/>
      <c r="AD196" s="267"/>
      <c r="AE196" s="267"/>
      <c r="AF196" s="267"/>
      <c r="AG196" s="267"/>
      <c r="AH196" s="267"/>
      <c r="AI196" s="267"/>
      <c r="AJ196" s="267"/>
      <c r="AK196" s="107">
        <f>SUM(F196:AJ196)</f>
        <v>0</v>
      </c>
      <c r="AL196" s="75"/>
      <c r="AM196" s="75"/>
      <c r="AN196" s="207"/>
    </row>
    <row r="197" spans="1:40" ht="18.75" hidden="1" customHeight="1">
      <c r="A197" s="9">
        <v>1</v>
      </c>
      <c r="B197" s="326"/>
      <c r="C197" s="152" t="s">
        <v>21</v>
      </c>
      <c r="D197" s="152"/>
      <c r="E197" s="67"/>
      <c r="F197" s="259">
        <f t="shared" ref="F197:AH197" si="115">SUBTOTAL(9,L195:L196)</f>
        <v>0</v>
      </c>
      <c r="G197" s="259">
        <f t="shared" si="115"/>
        <v>0</v>
      </c>
      <c r="H197" s="259">
        <f t="shared" si="115"/>
        <v>0</v>
      </c>
      <c r="I197" s="259">
        <f t="shared" si="115"/>
        <v>0</v>
      </c>
      <c r="J197" s="259">
        <f t="shared" si="115"/>
        <v>0</v>
      </c>
      <c r="K197" s="259">
        <f t="shared" si="115"/>
        <v>0</v>
      </c>
      <c r="L197" s="259">
        <f t="shared" si="115"/>
        <v>0</v>
      </c>
      <c r="M197" s="259">
        <f t="shared" si="115"/>
        <v>0</v>
      </c>
      <c r="N197" s="259">
        <f t="shared" si="115"/>
        <v>0</v>
      </c>
      <c r="O197" s="259">
        <f t="shared" si="115"/>
        <v>0</v>
      </c>
      <c r="P197" s="259">
        <f t="shared" si="115"/>
        <v>0</v>
      </c>
      <c r="Q197" s="259">
        <f t="shared" si="115"/>
        <v>0</v>
      </c>
      <c r="R197" s="259">
        <f t="shared" si="115"/>
        <v>0</v>
      </c>
      <c r="S197" s="259">
        <f t="shared" si="115"/>
        <v>0</v>
      </c>
      <c r="T197" s="259">
        <f t="shared" si="115"/>
        <v>0</v>
      </c>
      <c r="U197" s="259">
        <f t="shared" si="115"/>
        <v>0</v>
      </c>
      <c r="V197" s="259">
        <f t="shared" si="115"/>
        <v>0</v>
      </c>
      <c r="W197" s="259">
        <f t="shared" si="115"/>
        <v>0</v>
      </c>
      <c r="X197" s="259">
        <f t="shared" si="115"/>
        <v>0</v>
      </c>
      <c r="Y197" s="259">
        <f t="shared" si="115"/>
        <v>0</v>
      </c>
      <c r="Z197" s="259">
        <f t="shared" si="115"/>
        <v>0</v>
      </c>
      <c r="AA197" s="259">
        <f t="shared" si="115"/>
        <v>0</v>
      </c>
      <c r="AB197" s="259">
        <f t="shared" si="115"/>
        <v>0</v>
      </c>
      <c r="AC197" s="259">
        <f t="shared" si="115"/>
        <v>0</v>
      </c>
      <c r="AD197" s="259">
        <f t="shared" si="115"/>
        <v>0</v>
      </c>
      <c r="AE197" s="259">
        <f t="shared" si="115"/>
        <v>0</v>
      </c>
      <c r="AF197" s="259">
        <f t="shared" si="115"/>
        <v>0</v>
      </c>
      <c r="AG197" s="259">
        <f t="shared" si="115"/>
        <v>0</v>
      </c>
      <c r="AH197" s="259">
        <f t="shared" si="115"/>
        <v>0</v>
      </c>
      <c r="AI197" s="259"/>
      <c r="AJ197" s="259"/>
      <c r="AK197" s="131">
        <f>SUM(F197:AJ197)</f>
        <v>0</v>
      </c>
      <c r="AL197" s="32"/>
      <c r="AM197" s="32"/>
    </row>
    <row r="198" spans="1:40" ht="18.75" hidden="1" customHeight="1">
      <c r="A198" s="9">
        <v>1</v>
      </c>
      <c r="B198" s="379"/>
      <c r="C198" s="153" t="s">
        <v>22</v>
      </c>
      <c r="D198" s="153"/>
      <c r="E198" s="68"/>
      <c r="F198" s="260">
        <f t="shared" ref="F198:AJ198" si="116">E198+F194-F197</f>
        <v>0</v>
      </c>
      <c r="G198" s="260">
        <f t="shared" si="116"/>
        <v>0</v>
      </c>
      <c r="H198" s="260">
        <f t="shared" si="116"/>
        <v>0</v>
      </c>
      <c r="I198" s="260">
        <f t="shared" si="116"/>
        <v>0</v>
      </c>
      <c r="J198" s="260">
        <f t="shared" si="116"/>
        <v>0</v>
      </c>
      <c r="K198" s="260">
        <f t="shared" si="116"/>
        <v>0</v>
      </c>
      <c r="L198" s="260">
        <f t="shared" si="116"/>
        <v>0</v>
      </c>
      <c r="M198" s="260">
        <f t="shared" si="116"/>
        <v>0</v>
      </c>
      <c r="N198" s="260">
        <f t="shared" si="116"/>
        <v>0</v>
      </c>
      <c r="O198" s="260">
        <f t="shared" si="116"/>
        <v>0</v>
      </c>
      <c r="P198" s="260">
        <f t="shared" si="116"/>
        <v>0</v>
      </c>
      <c r="Q198" s="260">
        <f t="shared" si="116"/>
        <v>0</v>
      </c>
      <c r="R198" s="260">
        <f t="shared" si="116"/>
        <v>0</v>
      </c>
      <c r="S198" s="260">
        <f t="shared" si="116"/>
        <v>0</v>
      </c>
      <c r="T198" s="260">
        <f t="shared" si="116"/>
        <v>0</v>
      </c>
      <c r="U198" s="260">
        <f t="shared" si="116"/>
        <v>0</v>
      </c>
      <c r="V198" s="260">
        <f t="shared" si="116"/>
        <v>0</v>
      </c>
      <c r="W198" s="260">
        <f t="shared" si="116"/>
        <v>0</v>
      </c>
      <c r="X198" s="260">
        <f t="shared" si="116"/>
        <v>0</v>
      </c>
      <c r="Y198" s="260">
        <f t="shared" si="116"/>
        <v>0</v>
      </c>
      <c r="Z198" s="260">
        <f t="shared" si="116"/>
        <v>0</v>
      </c>
      <c r="AA198" s="260">
        <f t="shared" si="116"/>
        <v>0</v>
      </c>
      <c r="AB198" s="260">
        <f t="shared" si="116"/>
        <v>0</v>
      </c>
      <c r="AC198" s="260">
        <f t="shared" si="116"/>
        <v>0</v>
      </c>
      <c r="AD198" s="260">
        <f t="shared" si="116"/>
        <v>0</v>
      </c>
      <c r="AE198" s="260">
        <f t="shared" si="116"/>
        <v>0</v>
      </c>
      <c r="AF198" s="260">
        <f t="shared" si="116"/>
        <v>0</v>
      </c>
      <c r="AG198" s="260">
        <f t="shared" si="116"/>
        <v>0</v>
      </c>
      <c r="AH198" s="260">
        <f t="shared" si="116"/>
        <v>0</v>
      </c>
      <c r="AI198" s="260">
        <f t="shared" si="116"/>
        <v>0</v>
      </c>
      <c r="AJ198" s="260">
        <f t="shared" si="116"/>
        <v>0</v>
      </c>
      <c r="AK198" s="132"/>
      <c r="AL198" s="32"/>
      <c r="AM198" s="32"/>
    </row>
    <row r="199" spans="1:40" ht="19.5" hidden="1" customHeight="1">
      <c r="A199" s="9">
        <v>1</v>
      </c>
      <c r="B199" s="379"/>
      <c r="C199" s="532" t="s">
        <v>23</v>
      </c>
      <c r="D199" s="532"/>
      <c r="E199" s="215"/>
      <c r="F199" s="261">
        <f t="shared" ref="F199:AJ199" si="117">E199+F194-F195-F196</f>
        <v>0</v>
      </c>
      <c r="G199" s="261">
        <f t="shared" si="117"/>
        <v>0</v>
      </c>
      <c r="H199" s="261">
        <f t="shared" si="117"/>
        <v>0</v>
      </c>
      <c r="I199" s="261">
        <f t="shared" si="117"/>
        <v>0</v>
      </c>
      <c r="J199" s="261">
        <f t="shared" si="117"/>
        <v>0</v>
      </c>
      <c r="K199" s="261">
        <f t="shared" si="117"/>
        <v>0</v>
      </c>
      <c r="L199" s="261">
        <f t="shared" si="117"/>
        <v>0</v>
      </c>
      <c r="M199" s="261">
        <f t="shared" si="117"/>
        <v>0</v>
      </c>
      <c r="N199" s="261">
        <f t="shared" si="117"/>
        <v>0</v>
      </c>
      <c r="O199" s="261">
        <f t="shared" si="117"/>
        <v>0</v>
      </c>
      <c r="P199" s="261">
        <f t="shared" si="117"/>
        <v>0</v>
      </c>
      <c r="Q199" s="261">
        <f t="shared" si="117"/>
        <v>0</v>
      </c>
      <c r="R199" s="261">
        <f t="shared" si="117"/>
        <v>0</v>
      </c>
      <c r="S199" s="261">
        <f t="shared" si="117"/>
        <v>0</v>
      </c>
      <c r="T199" s="261">
        <f t="shared" si="117"/>
        <v>0</v>
      </c>
      <c r="U199" s="261">
        <f t="shared" si="117"/>
        <v>0</v>
      </c>
      <c r="V199" s="261">
        <f t="shared" si="117"/>
        <v>0</v>
      </c>
      <c r="W199" s="261">
        <f t="shared" si="117"/>
        <v>0</v>
      </c>
      <c r="X199" s="261">
        <f t="shared" si="117"/>
        <v>0</v>
      </c>
      <c r="Y199" s="261">
        <f t="shared" si="117"/>
        <v>0</v>
      </c>
      <c r="Z199" s="261">
        <f t="shared" si="117"/>
        <v>0</v>
      </c>
      <c r="AA199" s="261">
        <f t="shared" si="117"/>
        <v>0</v>
      </c>
      <c r="AB199" s="261">
        <f t="shared" si="117"/>
        <v>0</v>
      </c>
      <c r="AC199" s="261">
        <f t="shared" si="117"/>
        <v>0</v>
      </c>
      <c r="AD199" s="261">
        <f t="shared" si="117"/>
        <v>0</v>
      </c>
      <c r="AE199" s="261">
        <f t="shared" si="117"/>
        <v>0</v>
      </c>
      <c r="AF199" s="261">
        <f t="shared" si="117"/>
        <v>0</v>
      </c>
      <c r="AG199" s="261">
        <f t="shared" si="117"/>
        <v>0</v>
      </c>
      <c r="AH199" s="261">
        <f t="shared" si="117"/>
        <v>0</v>
      </c>
      <c r="AI199" s="261">
        <f t="shared" si="117"/>
        <v>0</v>
      </c>
      <c r="AJ199" s="261">
        <f t="shared" si="117"/>
        <v>0</v>
      </c>
      <c r="AK199" s="221">
        <f>AJ199</f>
        <v>0</v>
      </c>
      <c r="AL199" s="32"/>
      <c r="AM199" s="32"/>
      <c r="AN199" s="9">
        <f>AK199-AL195</f>
        <v>0</v>
      </c>
    </row>
    <row r="200" spans="1:40" ht="19.5" hidden="1" customHeight="1">
      <c r="A200" s="9">
        <v>1</v>
      </c>
      <c r="B200" s="385"/>
      <c r="C200" s="101" t="s">
        <v>12</v>
      </c>
      <c r="D200" s="101"/>
      <c r="E200" s="88"/>
      <c r="F200" s="263"/>
      <c r="G200" s="263"/>
      <c r="H200" s="263"/>
      <c r="I200" s="263"/>
      <c r="J200" s="263"/>
      <c r="K200" s="263"/>
      <c r="L200" s="263"/>
      <c r="M200" s="263"/>
      <c r="N200" s="263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  <c r="AE200" s="263"/>
      <c r="AF200" s="263"/>
      <c r="AG200" s="263"/>
      <c r="AH200" s="263"/>
      <c r="AI200" s="263"/>
      <c r="AJ200" s="263"/>
      <c r="AK200" s="98">
        <f>SUM(F200:AJ200)</f>
        <v>0</v>
      </c>
      <c r="AL200" s="198" t="e">
        <f>ROUNDUP(AL207/0.92,0)</f>
        <v>#REF!</v>
      </c>
      <c r="AM200" s="198" t="e">
        <f>ROUNDUP(AM207/0.92,0)</f>
        <v>#REF!</v>
      </c>
      <c r="AN200" s="251"/>
    </row>
    <row r="201" spans="1:40" ht="19.5" hidden="1" customHeight="1">
      <c r="A201" s="9">
        <v>1</v>
      </c>
      <c r="B201" s="326"/>
      <c r="C201" s="145" t="s">
        <v>125</v>
      </c>
      <c r="D201" s="154"/>
      <c r="E201" s="35"/>
      <c r="F201" s="256">
        <f t="shared" ref="F201:AJ201" si="118">E201+F200-F202</f>
        <v>0</v>
      </c>
      <c r="G201" s="256">
        <f t="shared" si="118"/>
        <v>0</v>
      </c>
      <c r="H201" s="256">
        <f t="shared" si="118"/>
        <v>0</v>
      </c>
      <c r="I201" s="256">
        <f t="shared" si="118"/>
        <v>0</v>
      </c>
      <c r="J201" s="256">
        <f t="shared" si="118"/>
        <v>0</v>
      </c>
      <c r="K201" s="256">
        <f t="shared" si="118"/>
        <v>0</v>
      </c>
      <c r="L201" s="256">
        <f t="shared" si="118"/>
        <v>0</v>
      </c>
      <c r="M201" s="256">
        <f t="shared" si="118"/>
        <v>0</v>
      </c>
      <c r="N201" s="256">
        <f t="shared" si="118"/>
        <v>0</v>
      </c>
      <c r="O201" s="256">
        <f t="shared" si="118"/>
        <v>0</v>
      </c>
      <c r="P201" s="256">
        <f t="shared" si="118"/>
        <v>0</v>
      </c>
      <c r="Q201" s="256">
        <f t="shared" si="118"/>
        <v>0</v>
      </c>
      <c r="R201" s="256">
        <f t="shared" si="118"/>
        <v>0</v>
      </c>
      <c r="S201" s="256">
        <f t="shared" si="118"/>
        <v>0</v>
      </c>
      <c r="T201" s="256">
        <f t="shared" si="118"/>
        <v>0</v>
      </c>
      <c r="U201" s="256">
        <f t="shared" si="118"/>
        <v>0</v>
      </c>
      <c r="V201" s="256">
        <f t="shared" si="118"/>
        <v>0</v>
      </c>
      <c r="W201" s="256">
        <f t="shared" si="118"/>
        <v>0</v>
      </c>
      <c r="X201" s="256">
        <f t="shared" si="118"/>
        <v>0</v>
      </c>
      <c r="Y201" s="256">
        <f t="shared" si="118"/>
        <v>0</v>
      </c>
      <c r="Z201" s="256">
        <f t="shared" si="118"/>
        <v>0</v>
      </c>
      <c r="AA201" s="256">
        <f t="shared" si="118"/>
        <v>0</v>
      </c>
      <c r="AB201" s="256">
        <f t="shared" si="118"/>
        <v>0</v>
      </c>
      <c r="AC201" s="256">
        <f t="shared" si="118"/>
        <v>0</v>
      </c>
      <c r="AD201" s="256">
        <f t="shared" si="118"/>
        <v>0</v>
      </c>
      <c r="AE201" s="256">
        <f t="shared" si="118"/>
        <v>0</v>
      </c>
      <c r="AF201" s="256">
        <f t="shared" si="118"/>
        <v>0</v>
      </c>
      <c r="AG201" s="256">
        <f t="shared" si="118"/>
        <v>0</v>
      </c>
      <c r="AH201" s="256">
        <f t="shared" si="118"/>
        <v>0</v>
      </c>
      <c r="AI201" s="256">
        <f t="shared" si="118"/>
        <v>0</v>
      </c>
      <c r="AJ201" s="256">
        <f t="shared" si="118"/>
        <v>0</v>
      </c>
      <c r="AK201" s="169">
        <f>AJ201</f>
        <v>0</v>
      </c>
      <c r="AL201" s="32"/>
      <c r="AM201" s="32"/>
    </row>
    <row r="202" spans="1:40" ht="18.75" hidden="1" customHeight="1">
      <c r="A202" s="9">
        <v>1</v>
      </c>
      <c r="B202" s="327"/>
      <c r="C202" s="135" t="s">
        <v>14</v>
      </c>
      <c r="D202" s="135"/>
      <c r="E202" s="90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255"/>
      <c r="AE202" s="255"/>
      <c r="AF202" s="255"/>
      <c r="AG202" s="255"/>
      <c r="AH202" s="255"/>
      <c r="AI202" s="255"/>
      <c r="AJ202" s="255"/>
      <c r="AK202" s="117">
        <f>SUM(E202:AJ202)</f>
        <v>0</v>
      </c>
      <c r="AL202" s="123"/>
      <c r="AM202" s="123"/>
      <c r="AN202" s="211"/>
    </row>
    <row r="203" spans="1:40" ht="18.75" hidden="1" customHeight="1">
      <c r="A203" s="9">
        <v>0</v>
      </c>
      <c r="B203" s="378"/>
      <c r="C203" s="146" t="s">
        <v>15</v>
      </c>
      <c r="D203" s="147">
        <v>0.08</v>
      </c>
      <c r="E203" s="80"/>
      <c r="F203" s="257">
        <f t="shared" ref="F203:AJ203" si="119">ROUND(F202*$D203,0)</f>
        <v>0</v>
      </c>
      <c r="G203" s="257">
        <f t="shared" si="119"/>
        <v>0</v>
      </c>
      <c r="H203" s="257">
        <f t="shared" si="119"/>
        <v>0</v>
      </c>
      <c r="I203" s="257">
        <f t="shared" si="119"/>
        <v>0</v>
      </c>
      <c r="J203" s="257">
        <f t="shared" si="119"/>
        <v>0</v>
      </c>
      <c r="K203" s="257">
        <f t="shared" si="119"/>
        <v>0</v>
      </c>
      <c r="L203" s="257">
        <f t="shared" si="119"/>
        <v>0</v>
      </c>
      <c r="M203" s="257">
        <f t="shared" si="119"/>
        <v>0</v>
      </c>
      <c r="N203" s="257">
        <f t="shared" si="119"/>
        <v>0</v>
      </c>
      <c r="O203" s="257">
        <f t="shared" si="119"/>
        <v>0</v>
      </c>
      <c r="P203" s="257">
        <f t="shared" si="119"/>
        <v>0</v>
      </c>
      <c r="Q203" s="257">
        <f t="shared" si="119"/>
        <v>0</v>
      </c>
      <c r="R203" s="257">
        <f t="shared" si="119"/>
        <v>0</v>
      </c>
      <c r="S203" s="257">
        <f t="shared" si="119"/>
        <v>0</v>
      </c>
      <c r="T203" s="257">
        <f t="shared" si="119"/>
        <v>0</v>
      </c>
      <c r="U203" s="257">
        <f t="shared" si="119"/>
        <v>0</v>
      </c>
      <c r="V203" s="257">
        <f t="shared" si="119"/>
        <v>0</v>
      </c>
      <c r="W203" s="257">
        <f t="shared" si="119"/>
        <v>0</v>
      </c>
      <c r="X203" s="257">
        <f t="shared" si="119"/>
        <v>0</v>
      </c>
      <c r="Y203" s="257">
        <f t="shared" si="119"/>
        <v>0</v>
      </c>
      <c r="Z203" s="257">
        <f t="shared" si="119"/>
        <v>0</v>
      </c>
      <c r="AA203" s="257">
        <f t="shared" si="119"/>
        <v>0</v>
      </c>
      <c r="AB203" s="257">
        <f t="shared" si="119"/>
        <v>0</v>
      </c>
      <c r="AC203" s="257">
        <f t="shared" si="119"/>
        <v>0</v>
      </c>
      <c r="AD203" s="257">
        <f t="shared" si="119"/>
        <v>0</v>
      </c>
      <c r="AE203" s="257">
        <f t="shared" si="119"/>
        <v>0</v>
      </c>
      <c r="AF203" s="257">
        <f t="shared" si="119"/>
        <v>0</v>
      </c>
      <c r="AG203" s="257">
        <f t="shared" si="119"/>
        <v>0</v>
      </c>
      <c r="AH203" s="257">
        <f t="shared" si="119"/>
        <v>0</v>
      </c>
      <c r="AI203" s="257">
        <f t="shared" si="119"/>
        <v>0</v>
      </c>
      <c r="AJ203" s="257">
        <f t="shared" si="119"/>
        <v>0</v>
      </c>
      <c r="AK203" s="128">
        <f>SUM(F203:AJ203)</f>
        <v>0</v>
      </c>
      <c r="AL203" s="32"/>
      <c r="AM203" s="32"/>
    </row>
    <row r="204" spans="1:40" ht="18.75" hidden="1" customHeight="1">
      <c r="A204" s="9">
        <v>0</v>
      </c>
      <c r="B204" s="378"/>
      <c r="C204" s="148" t="s">
        <v>16</v>
      </c>
      <c r="D204" s="149"/>
      <c r="E204" s="66"/>
      <c r="F204" s="255">
        <f t="shared" ref="F204:AJ204" si="120">E204+F203-F205</f>
        <v>0</v>
      </c>
      <c r="G204" s="255">
        <f t="shared" si="120"/>
        <v>0</v>
      </c>
      <c r="H204" s="255">
        <f t="shared" si="120"/>
        <v>0</v>
      </c>
      <c r="I204" s="255">
        <f t="shared" si="120"/>
        <v>0</v>
      </c>
      <c r="J204" s="255">
        <f t="shared" si="120"/>
        <v>0</v>
      </c>
      <c r="K204" s="255">
        <f t="shared" si="120"/>
        <v>0</v>
      </c>
      <c r="L204" s="255">
        <f t="shared" si="120"/>
        <v>0</v>
      </c>
      <c r="M204" s="255">
        <f t="shared" si="120"/>
        <v>0</v>
      </c>
      <c r="N204" s="255">
        <f t="shared" si="120"/>
        <v>0</v>
      </c>
      <c r="O204" s="255">
        <f t="shared" si="120"/>
        <v>0</v>
      </c>
      <c r="P204" s="255">
        <f t="shared" si="120"/>
        <v>0</v>
      </c>
      <c r="Q204" s="255">
        <f t="shared" si="120"/>
        <v>0</v>
      </c>
      <c r="R204" s="255">
        <f t="shared" si="120"/>
        <v>0</v>
      </c>
      <c r="S204" s="255">
        <f t="shared" si="120"/>
        <v>0</v>
      </c>
      <c r="T204" s="255">
        <f t="shared" si="120"/>
        <v>0</v>
      </c>
      <c r="U204" s="255">
        <f t="shared" si="120"/>
        <v>0</v>
      </c>
      <c r="V204" s="255">
        <f t="shared" si="120"/>
        <v>0</v>
      </c>
      <c r="W204" s="255">
        <f t="shared" si="120"/>
        <v>0</v>
      </c>
      <c r="X204" s="255">
        <f t="shared" si="120"/>
        <v>0</v>
      </c>
      <c r="Y204" s="255">
        <f t="shared" si="120"/>
        <v>0</v>
      </c>
      <c r="Z204" s="255">
        <f t="shared" si="120"/>
        <v>0</v>
      </c>
      <c r="AA204" s="255">
        <f t="shared" si="120"/>
        <v>0</v>
      </c>
      <c r="AB204" s="255">
        <f t="shared" si="120"/>
        <v>0</v>
      </c>
      <c r="AC204" s="255">
        <f t="shared" si="120"/>
        <v>0</v>
      </c>
      <c r="AD204" s="255">
        <f t="shared" si="120"/>
        <v>0</v>
      </c>
      <c r="AE204" s="255">
        <f t="shared" si="120"/>
        <v>0</v>
      </c>
      <c r="AF204" s="255">
        <f t="shared" si="120"/>
        <v>0</v>
      </c>
      <c r="AG204" s="255">
        <f t="shared" si="120"/>
        <v>0</v>
      </c>
      <c r="AH204" s="255">
        <f t="shared" si="120"/>
        <v>0</v>
      </c>
      <c r="AI204" s="255">
        <f t="shared" si="120"/>
        <v>0</v>
      </c>
      <c r="AJ204" s="255">
        <f t="shared" si="120"/>
        <v>0</v>
      </c>
      <c r="AK204" s="129">
        <f>AJ204</f>
        <v>0</v>
      </c>
      <c r="AL204" s="32"/>
      <c r="AM204" s="32"/>
    </row>
    <row r="205" spans="1:40" ht="18.75" hidden="1" customHeight="1">
      <c r="A205" s="9">
        <v>0</v>
      </c>
      <c r="B205" s="378"/>
      <c r="C205" s="148" t="s">
        <v>17</v>
      </c>
      <c r="D205" s="149"/>
      <c r="E205" s="80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  <c r="AD205" s="255"/>
      <c r="AE205" s="255"/>
      <c r="AF205" s="255"/>
      <c r="AG205" s="255"/>
      <c r="AH205" s="255"/>
      <c r="AI205" s="255"/>
      <c r="AJ205" s="255"/>
      <c r="AK205" s="129">
        <f>SUM(F205:AJ205)</f>
        <v>0</v>
      </c>
      <c r="AL205" s="32"/>
      <c r="AM205" s="32"/>
    </row>
    <row r="206" spans="1:40" ht="18.75" hidden="1" customHeight="1">
      <c r="A206" s="9">
        <v>0</v>
      </c>
      <c r="B206" s="378"/>
      <c r="C206" s="150" t="s">
        <v>18</v>
      </c>
      <c r="D206" s="151">
        <v>0.5</v>
      </c>
      <c r="E206" s="81"/>
      <c r="F206" s="258">
        <f t="shared" ref="F206:AJ206" si="121">ROUND(F205*$D206,0)</f>
        <v>0</v>
      </c>
      <c r="G206" s="258">
        <f t="shared" si="121"/>
        <v>0</v>
      </c>
      <c r="H206" s="258">
        <f t="shared" si="121"/>
        <v>0</v>
      </c>
      <c r="I206" s="258">
        <f t="shared" si="121"/>
        <v>0</v>
      </c>
      <c r="J206" s="258">
        <f t="shared" si="121"/>
        <v>0</v>
      </c>
      <c r="K206" s="258">
        <f t="shared" si="121"/>
        <v>0</v>
      </c>
      <c r="L206" s="258">
        <f t="shared" si="121"/>
        <v>0</v>
      </c>
      <c r="M206" s="258">
        <f t="shared" si="121"/>
        <v>0</v>
      </c>
      <c r="N206" s="258">
        <f t="shared" si="121"/>
        <v>0</v>
      </c>
      <c r="O206" s="258">
        <f t="shared" si="121"/>
        <v>0</v>
      </c>
      <c r="P206" s="258">
        <f t="shared" si="121"/>
        <v>0</v>
      </c>
      <c r="Q206" s="258">
        <f t="shared" si="121"/>
        <v>0</v>
      </c>
      <c r="R206" s="258">
        <f t="shared" si="121"/>
        <v>0</v>
      </c>
      <c r="S206" s="258">
        <f t="shared" si="121"/>
        <v>0</v>
      </c>
      <c r="T206" s="258">
        <f t="shared" si="121"/>
        <v>0</v>
      </c>
      <c r="U206" s="258">
        <f t="shared" si="121"/>
        <v>0</v>
      </c>
      <c r="V206" s="258">
        <f t="shared" si="121"/>
        <v>0</v>
      </c>
      <c r="W206" s="258">
        <f t="shared" si="121"/>
        <v>0</v>
      </c>
      <c r="X206" s="258">
        <f t="shared" si="121"/>
        <v>0</v>
      </c>
      <c r="Y206" s="258">
        <f t="shared" si="121"/>
        <v>0</v>
      </c>
      <c r="Z206" s="258">
        <f t="shared" si="121"/>
        <v>0</v>
      </c>
      <c r="AA206" s="258">
        <f t="shared" si="121"/>
        <v>0</v>
      </c>
      <c r="AB206" s="258">
        <f t="shared" si="121"/>
        <v>0</v>
      </c>
      <c r="AC206" s="258">
        <f t="shared" si="121"/>
        <v>0</v>
      </c>
      <c r="AD206" s="258">
        <f t="shared" si="121"/>
        <v>0</v>
      </c>
      <c r="AE206" s="258">
        <f t="shared" si="121"/>
        <v>0</v>
      </c>
      <c r="AF206" s="258">
        <f t="shared" si="121"/>
        <v>0</v>
      </c>
      <c r="AG206" s="258">
        <f t="shared" si="121"/>
        <v>0</v>
      </c>
      <c r="AH206" s="258">
        <f t="shared" si="121"/>
        <v>0</v>
      </c>
      <c r="AI206" s="258">
        <f t="shared" si="121"/>
        <v>0</v>
      </c>
      <c r="AJ206" s="258">
        <f t="shared" si="121"/>
        <v>0</v>
      </c>
      <c r="AK206" s="130">
        <f>SUM(F206:AJ206)</f>
        <v>0</v>
      </c>
      <c r="AL206" s="32"/>
      <c r="AM206" s="32"/>
    </row>
    <row r="207" spans="1:40" ht="18.75" hidden="1" customHeight="1">
      <c r="A207" s="9">
        <v>1</v>
      </c>
      <c r="B207" s="327"/>
      <c r="C207" s="135" t="s">
        <v>19</v>
      </c>
      <c r="D207" s="136">
        <f>1-D203</f>
        <v>0.92</v>
      </c>
      <c r="E207" s="90"/>
      <c r="F207" s="255">
        <f t="shared" ref="F207:AJ207" si="122">(F202-F203)+(F205-F206)</f>
        <v>0</v>
      </c>
      <c r="G207" s="255">
        <f t="shared" si="122"/>
        <v>0</v>
      </c>
      <c r="H207" s="255">
        <f t="shared" si="122"/>
        <v>0</v>
      </c>
      <c r="I207" s="255">
        <f t="shared" si="122"/>
        <v>0</v>
      </c>
      <c r="J207" s="255">
        <f t="shared" si="122"/>
        <v>0</v>
      </c>
      <c r="K207" s="255">
        <f t="shared" si="122"/>
        <v>0</v>
      </c>
      <c r="L207" s="255">
        <f t="shared" si="122"/>
        <v>0</v>
      </c>
      <c r="M207" s="255">
        <f t="shared" si="122"/>
        <v>0</v>
      </c>
      <c r="N207" s="255">
        <f t="shared" si="122"/>
        <v>0</v>
      </c>
      <c r="O207" s="255">
        <f t="shared" si="122"/>
        <v>0</v>
      </c>
      <c r="P207" s="255">
        <f t="shared" si="122"/>
        <v>0</v>
      </c>
      <c r="Q207" s="255">
        <f t="shared" si="122"/>
        <v>0</v>
      </c>
      <c r="R207" s="255">
        <f t="shared" si="122"/>
        <v>0</v>
      </c>
      <c r="S207" s="255">
        <f t="shared" si="122"/>
        <v>0</v>
      </c>
      <c r="T207" s="255">
        <f t="shared" si="122"/>
        <v>0</v>
      </c>
      <c r="U207" s="255">
        <f t="shared" si="122"/>
        <v>0</v>
      </c>
      <c r="V207" s="255">
        <f t="shared" si="122"/>
        <v>0</v>
      </c>
      <c r="W207" s="255">
        <f t="shared" si="122"/>
        <v>0</v>
      </c>
      <c r="X207" s="255">
        <f t="shared" si="122"/>
        <v>0</v>
      </c>
      <c r="Y207" s="255">
        <f t="shared" si="122"/>
        <v>0</v>
      </c>
      <c r="Z207" s="255">
        <f t="shared" si="122"/>
        <v>0</v>
      </c>
      <c r="AA207" s="255">
        <f t="shared" si="122"/>
        <v>0</v>
      </c>
      <c r="AB207" s="255">
        <f t="shared" si="122"/>
        <v>0</v>
      </c>
      <c r="AC207" s="255">
        <f t="shared" si="122"/>
        <v>0</v>
      </c>
      <c r="AD207" s="255">
        <f t="shared" si="122"/>
        <v>0</v>
      </c>
      <c r="AE207" s="255">
        <f t="shared" si="122"/>
        <v>0</v>
      </c>
      <c r="AF207" s="255">
        <f t="shared" si="122"/>
        <v>0</v>
      </c>
      <c r="AG207" s="255">
        <f t="shared" si="122"/>
        <v>0</v>
      </c>
      <c r="AH207" s="255">
        <f t="shared" si="122"/>
        <v>0</v>
      </c>
      <c r="AI207" s="255">
        <f t="shared" si="122"/>
        <v>0</v>
      </c>
      <c r="AJ207" s="255">
        <f t="shared" si="122"/>
        <v>0</v>
      </c>
      <c r="AK207" s="117">
        <f>SUM(E207:AJ207)</f>
        <v>0</v>
      </c>
      <c r="AL207" s="82" t="e">
        <f>ROUNDUP(#REF!*1.2,0)</f>
        <v>#REF!</v>
      </c>
      <c r="AM207" s="82" t="e">
        <f>ROUNDUP(#REF!*1.2,0)</f>
        <v>#REF!</v>
      </c>
      <c r="AN207" s="211"/>
    </row>
    <row r="208" spans="1:40" ht="18.75" hidden="1" customHeight="1">
      <c r="A208" s="9">
        <v>1</v>
      </c>
      <c r="B208" s="325"/>
      <c r="C208" s="109" t="s">
        <v>48</v>
      </c>
      <c r="D208" s="109"/>
      <c r="E208" s="7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257"/>
      <c r="X208" s="257"/>
      <c r="Y208" s="257"/>
      <c r="Z208" s="257"/>
      <c r="AA208" s="257"/>
      <c r="AB208" s="257"/>
      <c r="AC208" s="257"/>
      <c r="AD208" s="257"/>
      <c r="AE208" s="257"/>
      <c r="AF208" s="257"/>
      <c r="AG208" s="257"/>
      <c r="AH208" s="257"/>
      <c r="AI208" s="257"/>
      <c r="AJ208" s="257"/>
      <c r="AK208" s="104">
        <f>SUM(F208:AJ208)</f>
        <v>0</v>
      </c>
      <c r="AL208" s="112"/>
      <c r="AM208" s="112"/>
      <c r="AN208" s="207"/>
    </row>
    <row r="209" spans="1:40" hidden="1">
      <c r="A209" s="9">
        <v>1</v>
      </c>
      <c r="B209" s="325"/>
      <c r="C209" s="111" t="s">
        <v>66</v>
      </c>
      <c r="D209" s="111"/>
      <c r="E209" s="74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  <c r="AA209" s="267"/>
      <c r="AB209" s="267"/>
      <c r="AC209" s="267"/>
      <c r="AD209" s="267"/>
      <c r="AE209" s="267"/>
      <c r="AF209" s="267"/>
      <c r="AG209" s="267"/>
      <c r="AH209" s="267"/>
      <c r="AI209" s="267"/>
      <c r="AJ209" s="267"/>
      <c r="AK209" s="107">
        <f>SUM(F209:AJ209)</f>
        <v>0</v>
      </c>
      <c r="AL209" s="75"/>
      <c r="AM209" s="75"/>
      <c r="AN209" s="207"/>
    </row>
    <row r="210" spans="1:40" hidden="1">
      <c r="A210" s="9">
        <v>1</v>
      </c>
      <c r="B210" s="326"/>
      <c r="C210" s="152" t="s">
        <v>21</v>
      </c>
      <c r="D210" s="152"/>
      <c r="E210" s="67"/>
      <c r="F210" s="259">
        <f t="shared" ref="F210:AH210" si="123">SUBTOTAL(9,L208:L209)</f>
        <v>0</v>
      </c>
      <c r="G210" s="259">
        <f t="shared" si="123"/>
        <v>0</v>
      </c>
      <c r="H210" s="259">
        <f t="shared" si="123"/>
        <v>0</v>
      </c>
      <c r="I210" s="259">
        <f t="shared" si="123"/>
        <v>0</v>
      </c>
      <c r="J210" s="259">
        <f t="shared" si="123"/>
        <v>0</v>
      </c>
      <c r="K210" s="259">
        <f t="shared" si="123"/>
        <v>0</v>
      </c>
      <c r="L210" s="259">
        <f t="shared" si="123"/>
        <v>0</v>
      </c>
      <c r="M210" s="259">
        <f t="shared" si="123"/>
        <v>0</v>
      </c>
      <c r="N210" s="259">
        <f t="shared" si="123"/>
        <v>0</v>
      </c>
      <c r="O210" s="259">
        <f t="shared" si="123"/>
        <v>0</v>
      </c>
      <c r="P210" s="259">
        <f t="shared" si="123"/>
        <v>0</v>
      </c>
      <c r="Q210" s="259">
        <f t="shared" si="123"/>
        <v>0</v>
      </c>
      <c r="R210" s="259">
        <f t="shared" si="123"/>
        <v>0</v>
      </c>
      <c r="S210" s="259">
        <f t="shared" si="123"/>
        <v>0</v>
      </c>
      <c r="T210" s="259">
        <f t="shared" si="123"/>
        <v>0</v>
      </c>
      <c r="U210" s="259">
        <f t="shared" si="123"/>
        <v>0</v>
      </c>
      <c r="V210" s="259">
        <f t="shared" si="123"/>
        <v>0</v>
      </c>
      <c r="W210" s="259">
        <f t="shared" si="123"/>
        <v>0</v>
      </c>
      <c r="X210" s="259">
        <f t="shared" si="123"/>
        <v>0</v>
      </c>
      <c r="Y210" s="259">
        <f t="shared" si="123"/>
        <v>0</v>
      </c>
      <c r="Z210" s="259">
        <f t="shared" si="123"/>
        <v>0</v>
      </c>
      <c r="AA210" s="259">
        <f t="shared" si="123"/>
        <v>0</v>
      </c>
      <c r="AB210" s="259">
        <f t="shared" si="123"/>
        <v>0</v>
      </c>
      <c r="AC210" s="259">
        <f t="shared" si="123"/>
        <v>0</v>
      </c>
      <c r="AD210" s="259">
        <f t="shared" si="123"/>
        <v>0</v>
      </c>
      <c r="AE210" s="259">
        <f t="shared" si="123"/>
        <v>0</v>
      </c>
      <c r="AF210" s="259">
        <f t="shared" si="123"/>
        <v>0</v>
      </c>
      <c r="AG210" s="259">
        <f t="shared" si="123"/>
        <v>0</v>
      </c>
      <c r="AH210" s="259">
        <f t="shared" si="123"/>
        <v>0</v>
      </c>
      <c r="AI210" s="259"/>
      <c r="AJ210" s="259"/>
      <c r="AK210" s="131">
        <f>SUM(F210:AJ210)</f>
        <v>0</v>
      </c>
      <c r="AL210" s="32"/>
      <c r="AM210" s="32"/>
    </row>
    <row r="211" spans="1:40" hidden="1">
      <c r="A211" s="9">
        <v>1</v>
      </c>
      <c r="B211" s="379"/>
      <c r="C211" s="153" t="s">
        <v>22</v>
      </c>
      <c r="D211" s="153"/>
      <c r="E211" s="68"/>
      <c r="F211" s="260">
        <f t="shared" ref="F211:AJ211" si="124">E211+F207-F210</f>
        <v>0</v>
      </c>
      <c r="G211" s="260">
        <f t="shared" si="124"/>
        <v>0</v>
      </c>
      <c r="H211" s="260">
        <f t="shared" si="124"/>
        <v>0</v>
      </c>
      <c r="I211" s="260">
        <f t="shared" si="124"/>
        <v>0</v>
      </c>
      <c r="J211" s="260">
        <f t="shared" si="124"/>
        <v>0</v>
      </c>
      <c r="K211" s="260">
        <f t="shared" si="124"/>
        <v>0</v>
      </c>
      <c r="L211" s="260">
        <f t="shared" si="124"/>
        <v>0</v>
      </c>
      <c r="M211" s="260">
        <f t="shared" si="124"/>
        <v>0</v>
      </c>
      <c r="N211" s="260">
        <f t="shared" si="124"/>
        <v>0</v>
      </c>
      <c r="O211" s="260">
        <f t="shared" si="124"/>
        <v>0</v>
      </c>
      <c r="P211" s="260">
        <f t="shared" si="124"/>
        <v>0</v>
      </c>
      <c r="Q211" s="260">
        <f t="shared" si="124"/>
        <v>0</v>
      </c>
      <c r="R211" s="260">
        <f t="shared" si="124"/>
        <v>0</v>
      </c>
      <c r="S211" s="260">
        <f t="shared" si="124"/>
        <v>0</v>
      </c>
      <c r="T211" s="260">
        <f t="shared" si="124"/>
        <v>0</v>
      </c>
      <c r="U211" s="260">
        <f t="shared" si="124"/>
        <v>0</v>
      </c>
      <c r="V211" s="260">
        <f t="shared" si="124"/>
        <v>0</v>
      </c>
      <c r="W211" s="260">
        <f t="shared" si="124"/>
        <v>0</v>
      </c>
      <c r="X211" s="260">
        <f t="shared" si="124"/>
        <v>0</v>
      </c>
      <c r="Y211" s="260">
        <f t="shared" si="124"/>
        <v>0</v>
      </c>
      <c r="Z211" s="260">
        <f t="shared" si="124"/>
        <v>0</v>
      </c>
      <c r="AA211" s="260">
        <f t="shared" si="124"/>
        <v>0</v>
      </c>
      <c r="AB211" s="260">
        <f t="shared" si="124"/>
        <v>0</v>
      </c>
      <c r="AC211" s="260">
        <f t="shared" si="124"/>
        <v>0</v>
      </c>
      <c r="AD211" s="260">
        <f t="shared" si="124"/>
        <v>0</v>
      </c>
      <c r="AE211" s="260">
        <f t="shared" si="124"/>
        <v>0</v>
      </c>
      <c r="AF211" s="260">
        <f t="shared" si="124"/>
        <v>0</v>
      </c>
      <c r="AG211" s="260">
        <f t="shared" si="124"/>
        <v>0</v>
      </c>
      <c r="AH211" s="260">
        <f t="shared" si="124"/>
        <v>0</v>
      </c>
      <c r="AI211" s="260">
        <f t="shared" si="124"/>
        <v>0</v>
      </c>
      <c r="AJ211" s="260">
        <f t="shared" si="124"/>
        <v>0</v>
      </c>
      <c r="AK211" s="132"/>
      <c r="AL211" s="32"/>
      <c r="AM211" s="32"/>
    </row>
    <row r="212" spans="1:40" hidden="1">
      <c r="A212" s="9">
        <v>1</v>
      </c>
      <c r="B212" s="380"/>
      <c r="C212" s="138" t="s">
        <v>23</v>
      </c>
      <c r="D212" s="138"/>
      <c r="E212" s="215"/>
      <c r="F212" s="262">
        <f t="shared" ref="F212:AJ212" si="125">E212+F207-F208-F209</f>
        <v>0</v>
      </c>
      <c r="G212" s="262">
        <f t="shared" si="125"/>
        <v>0</v>
      </c>
      <c r="H212" s="262">
        <f t="shared" si="125"/>
        <v>0</v>
      </c>
      <c r="I212" s="262">
        <f t="shared" si="125"/>
        <v>0</v>
      </c>
      <c r="J212" s="262">
        <f t="shared" si="125"/>
        <v>0</v>
      </c>
      <c r="K212" s="262">
        <f t="shared" si="125"/>
        <v>0</v>
      </c>
      <c r="L212" s="262">
        <f t="shared" si="125"/>
        <v>0</v>
      </c>
      <c r="M212" s="262">
        <f t="shared" si="125"/>
        <v>0</v>
      </c>
      <c r="N212" s="262">
        <f t="shared" si="125"/>
        <v>0</v>
      </c>
      <c r="O212" s="262">
        <f t="shared" si="125"/>
        <v>0</v>
      </c>
      <c r="P212" s="262">
        <f t="shared" si="125"/>
        <v>0</v>
      </c>
      <c r="Q212" s="262">
        <f t="shared" si="125"/>
        <v>0</v>
      </c>
      <c r="R212" s="262">
        <f t="shared" si="125"/>
        <v>0</v>
      </c>
      <c r="S212" s="262">
        <f t="shared" si="125"/>
        <v>0</v>
      </c>
      <c r="T212" s="262">
        <f t="shared" si="125"/>
        <v>0</v>
      </c>
      <c r="U212" s="262">
        <f t="shared" si="125"/>
        <v>0</v>
      </c>
      <c r="V212" s="262">
        <f t="shared" si="125"/>
        <v>0</v>
      </c>
      <c r="W212" s="262">
        <f t="shared" si="125"/>
        <v>0</v>
      </c>
      <c r="X212" s="262">
        <f t="shared" si="125"/>
        <v>0</v>
      </c>
      <c r="Y212" s="262">
        <f t="shared" si="125"/>
        <v>0</v>
      </c>
      <c r="Z212" s="262">
        <f t="shared" si="125"/>
        <v>0</v>
      </c>
      <c r="AA212" s="262">
        <f t="shared" si="125"/>
        <v>0</v>
      </c>
      <c r="AB212" s="262">
        <f t="shared" si="125"/>
        <v>0</v>
      </c>
      <c r="AC212" s="262">
        <f t="shared" si="125"/>
        <v>0</v>
      </c>
      <c r="AD212" s="262">
        <f t="shared" si="125"/>
        <v>0</v>
      </c>
      <c r="AE212" s="262">
        <f t="shared" si="125"/>
        <v>0</v>
      </c>
      <c r="AF212" s="262">
        <f t="shared" si="125"/>
        <v>0</v>
      </c>
      <c r="AG212" s="262">
        <f t="shared" si="125"/>
        <v>0</v>
      </c>
      <c r="AH212" s="262">
        <f t="shared" si="125"/>
        <v>0</v>
      </c>
      <c r="AI212" s="262">
        <f t="shared" si="125"/>
        <v>0</v>
      </c>
      <c r="AJ212" s="262">
        <f t="shared" si="125"/>
        <v>0</v>
      </c>
      <c r="AK212" s="222">
        <f>AJ212</f>
        <v>0</v>
      </c>
      <c r="AL212" s="33"/>
      <c r="AM212" s="33"/>
      <c r="AN212" s="9">
        <f>AK212-AL208</f>
        <v>0</v>
      </c>
    </row>
    <row r="213" spans="1:40" hidden="1">
      <c r="A213" s="9">
        <v>1</v>
      </c>
      <c r="B213" s="387"/>
      <c r="C213" s="99" t="s">
        <v>12</v>
      </c>
      <c r="D213" s="99"/>
      <c r="E213" s="89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  <c r="AA213" s="266"/>
      <c r="AB213" s="266"/>
      <c r="AC213" s="266"/>
      <c r="AD213" s="266"/>
      <c r="AE213" s="266"/>
      <c r="AF213" s="266"/>
      <c r="AG213" s="266"/>
      <c r="AH213" s="266"/>
      <c r="AI213" s="266"/>
      <c r="AJ213" s="266"/>
      <c r="AK213" s="100">
        <f>SUM(F213:AJ213)</f>
        <v>0</v>
      </c>
      <c r="AL213" s="96" t="e">
        <f>ROUNDUP(AL220/0.92,0)</f>
        <v>#REF!</v>
      </c>
      <c r="AM213" s="96" t="e">
        <f>ROUNDUP(AM220/0.92,0)</f>
        <v>#REF!</v>
      </c>
      <c r="AN213" s="251"/>
    </row>
    <row r="214" spans="1:40" hidden="1">
      <c r="A214" s="9">
        <v>1</v>
      </c>
      <c r="B214" s="382"/>
      <c r="C214" s="145" t="s">
        <v>125</v>
      </c>
      <c r="D214" s="154"/>
      <c r="E214" s="35"/>
      <c r="F214" s="256">
        <f t="shared" ref="F214:AJ214" si="126">E214+F213-F215</f>
        <v>0</v>
      </c>
      <c r="G214" s="256">
        <f t="shared" si="126"/>
        <v>0</v>
      </c>
      <c r="H214" s="256">
        <f t="shared" si="126"/>
        <v>0</v>
      </c>
      <c r="I214" s="256">
        <f t="shared" si="126"/>
        <v>0</v>
      </c>
      <c r="J214" s="256">
        <f t="shared" si="126"/>
        <v>0</v>
      </c>
      <c r="K214" s="256">
        <f t="shared" si="126"/>
        <v>0</v>
      </c>
      <c r="L214" s="256">
        <f t="shared" si="126"/>
        <v>0</v>
      </c>
      <c r="M214" s="256">
        <f t="shared" si="126"/>
        <v>0</v>
      </c>
      <c r="N214" s="256">
        <f t="shared" si="126"/>
        <v>0</v>
      </c>
      <c r="O214" s="256">
        <f t="shared" si="126"/>
        <v>0</v>
      </c>
      <c r="P214" s="256">
        <f t="shared" si="126"/>
        <v>0</v>
      </c>
      <c r="Q214" s="256">
        <f t="shared" si="126"/>
        <v>0</v>
      </c>
      <c r="R214" s="256">
        <f t="shared" si="126"/>
        <v>0</v>
      </c>
      <c r="S214" s="256">
        <f t="shared" si="126"/>
        <v>0</v>
      </c>
      <c r="T214" s="256">
        <f t="shared" si="126"/>
        <v>0</v>
      </c>
      <c r="U214" s="256">
        <f t="shared" si="126"/>
        <v>0</v>
      </c>
      <c r="V214" s="256">
        <f t="shared" si="126"/>
        <v>0</v>
      </c>
      <c r="W214" s="256">
        <f t="shared" si="126"/>
        <v>0</v>
      </c>
      <c r="X214" s="256">
        <f t="shared" si="126"/>
        <v>0</v>
      </c>
      <c r="Y214" s="256">
        <f t="shared" si="126"/>
        <v>0</v>
      </c>
      <c r="Z214" s="256">
        <f t="shared" si="126"/>
        <v>0</v>
      </c>
      <c r="AA214" s="256">
        <f t="shared" si="126"/>
        <v>0</v>
      </c>
      <c r="AB214" s="256">
        <f t="shared" si="126"/>
        <v>0</v>
      </c>
      <c r="AC214" s="256">
        <f t="shared" si="126"/>
        <v>0</v>
      </c>
      <c r="AD214" s="256">
        <f t="shared" si="126"/>
        <v>0</v>
      </c>
      <c r="AE214" s="256">
        <f t="shared" si="126"/>
        <v>0</v>
      </c>
      <c r="AF214" s="256">
        <f t="shared" si="126"/>
        <v>0</v>
      </c>
      <c r="AG214" s="256">
        <f t="shared" si="126"/>
        <v>0</v>
      </c>
      <c r="AH214" s="256">
        <f t="shared" si="126"/>
        <v>0</v>
      </c>
      <c r="AI214" s="256">
        <f t="shared" si="126"/>
        <v>0</v>
      </c>
      <c r="AJ214" s="256">
        <f t="shared" si="126"/>
        <v>0</v>
      </c>
      <c r="AK214" s="169">
        <f>AJ214</f>
        <v>0</v>
      </c>
      <c r="AL214" s="32"/>
      <c r="AM214" s="32"/>
    </row>
    <row r="215" spans="1:40" hidden="1">
      <c r="A215" s="9">
        <v>1</v>
      </c>
      <c r="B215" s="378"/>
      <c r="C215" s="135" t="s">
        <v>14</v>
      </c>
      <c r="D215" s="135"/>
      <c r="E215" s="90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  <c r="AD215" s="255"/>
      <c r="AE215" s="255"/>
      <c r="AF215" s="255"/>
      <c r="AG215" s="255"/>
      <c r="AH215" s="255"/>
      <c r="AI215" s="255"/>
      <c r="AJ215" s="255"/>
      <c r="AK215" s="117">
        <f>SUM(E215:AJ215)</f>
        <v>0</v>
      </c>
      <c r="AL215" s="123"/>
      <c r="AM215" s="123"/>
      <c r="AN215" s="211"/>
    </row>
    <row r="216" spans="1:40" hidden="1">
      <c r="A216" s="9">
        <v>0</v>
      </c>
      <c r="B216" s="378"/>
      <c r="C216" s="146" t="s">
        <v>15</v>
      </c>
      <c r="D216" s="147">
        <v>0.08</v>
      </c>
      <c r="E216" s="80"/>
      <c r="F216" s="257">
        <f t="shared" ref="F216:AJ216" si="127">ROUND(F215*$D216,0)</f>
        <v>0</v>
      </c>
      <c r="G216" s="257">
        <f t="shared" si="127"/>
        <v>0</v>
      </c>
      <c r="H216" s="257">
        <f t="shared" si="127"/>
        <v>0</v>
      </c>
      <c r="I216" s="257">
        <f t="shared" si="127"/>
        <v>0</v>
      </c>
      <c r="J216" s="257">
        <f t="shared" si="127"/>
        <v>0</v>
      </c>
      <c r="K216" s="257">
        <f t="shared" si="127"/>
        <v>0</v>
      </c>
      <c r="L216" s="257">
        <f t="shared" si="127"/>
        <v>0</v>
      </c>
      <c r="M216" s="257">
        <f t="shared" si="127"/>
        <v>0</v>
      </c>
      <c r="N216" s="257">
        <f t="shared" si="127"/>
        <v>0</v>
      </c>
      <c r="O216" s="257">
        <f t="shared" si="127"/>
        <v>0</v>
      </c>
      <c r="P216" s="257">
        <f t="shared" si="127"/>
        <v>0</v>
      </c>
      <c r="Q216" s="257">
        <f t="shared" si="127"/>
        <v>0</v>
      </c>
      <c r="R216" s="257">
        <f t="shared" si="127"/>
        <v>0</v>
      </c>
      <c r="S216" s="257">
        <f t="shared" si="127"/>
        <v>0</v>
      </c>
      <c r="T216" s="257">
        <f t="shared" si="127"/>
        <v>0</v>
      </c>
      <c r="U216" s="257">
        <f t="shared" si="127"/>
        <v>0</v>
      </c>
      <c r="V216" s="257">
        <f t="shared" si="127"/>
        <v>0</v>
      </c>
      <c r="W216" s="257">
        <f t="shared" si="127"/>
        <v>0</v>
      </c>
      <c r="X216" s="257">
        <f t="shared" si="127"/>
        <v>0</v>
      </c>
      <c r="Y216" s="257">
        <f t="shared" si="127"/>
        <v>0</v>
      </c>
      <c r="Z216" s="257">
        <f t="shared" si="127"/>
        <v>0</v>
      </c>
      <c r="AA216" s="257">
        <f t="shared" si="127"/>
        <v>0</v>
      </c>
      <c r="AB216" s="257">
        <f t="shared" si="127"/>
        <v>0</v>
      </c>
      <c r="AC216" s="257">
        <f t="shared" si="127"/>
        <v>0</v>
      </c>
      <c r="AD216" s="257">
        <f t="shared" si="127"/>
        <v>0</v>
      </c>
      <c r="AE216" s="257">
        <f t="shared" si="127"/>
        <v>0</v>
      </c>
      <c r="AF216" s="257">
        <f t="shared" si="127"/>
        <v>0</v>
      </c>
      <c r="AG216" s="257">
        <f t="shared" si="127"/>
        <v>0</v>
      </c>
      <c r="AH216" s="257">
        <f t="shared" si="127"/>
        <v>0</v>
      </c>
      <c r="AI216" s="257">
        <f t="shared" si="127"/>
        <v>0</v>
      </c>
      <c r="AJ216" s="257">
        <f t="shared" si="127"/>
        <v>0</v>
      </c>
      <c r="AK216" s="128">
        <f>SUM(F216:AJ216)</f>
        <v>0</v>
      </c>
      <c r="AL216" s="32"/>
      <c r="AM216" s="32"/>
    </row>
    <row r="217" spans="1:40" hidden="1">
      <c r="A217" s="9">
        <v>0</v>
      </c>
      <c r="B217" s="378"/>
      <c r="C217" s="148" t="s">
        <v>16</v>
      </c>
      <c r="D217" s="149"/>
      <c r="E217" s="66"/>
      <c r="F217" s="255">
        <f t="shared" ref="F217:AJ217" si="128">E217+F216-F218</f>
        <v>0</v>
      </c>
      <c r="G217" s="255">
        <f t="shared" si="128"/>
        <v>0</v>
      </c>
      <c r="H217" s="255">
        <f t="shared" si="128"/>
        <v>0</v>
      </c>
      <c r="I217" s="255">
        <f t="shared" si="128"/>
        <v>0</v>
      </c>
      <c r="J217" s="255">
        <f t="shared" si="128"/>
        <v>0</v>
      </c>
      <c r="K217" s="255">
        <f t="shared" si="128"/>
        <v>0</v>
      </c>
      <c r="L217" s="255">
        <f t="shared" si="128"/>
        <v>0</v>
      </c>
      <c r="M217" s="255">
        <f t="shared" si="128"/>
        <v>0</v>
      </c>
      <c r="N217" s="255">
        <f t="shared" si="128"/>
        <v>0</v>
      </c>
      <c r="O217" s="255">
        <f t="shared" si="128"/>
        <v>0</v>
      </c>
      <c r="P217" s="255">
        <f t="shared" si="128"/>
        <v>0</v>
      </c>
      <c r="Q217" s="255">
        <f t="shared" si="128"/>
        <v>0</v>
      </c>
      <c r="R217" s="255">
        <f t="shared" si="128"/>
        <v>0</v>
      </c>
      <c r="S217" s="255">
        <f t="shared" si="128"/>
        <v>0</v>
      </c>
      <c r="T217" s="255">
        <f t="shared" si="128"/>
        <v>0</v>
      </c>
      <c r="U217" s="255">
        <f t="shared" si="128"/>
        <v>0</v>
      </c>
      <c r="V217" s="255">
        <f t="shared" si="128"/>
        <v>0</v>
      </c>
      <c r="W217" s="255">
        <f t="shared" si="128"/>
        <v>0</v>
      </c>
      <c r="X217" s="255">
        <f t="shared" si="128"/>
        <v>0</v>
      </c>
      <c r="Y217" s="255">
        <f t="shared" si="128"/>
        <v>0</v>
      </c>
      <c r="Z217" s="255">
        <f t="shared" si="128"/>
        <v>0</v>
      </c>
      <c r="AA217" s="255">
        <f t="shared" si="128"/>
        <v>0</v>
      </c>
      <c r="AB217" s="255">
        <f t="shared" si="128"/>
        <v>0</v>
      </c>
      <c r="AC217" s="255">
        <f t="shared" si="128"/>
        <v>0</v>
      </c>
      <c r="AD217" s="255">
        <f t="shared" si="128"/>
        <v>0</v>
      </c>
      <c r="AE217" s="255">
        <f t="shared" si="128"/>
        <v>0</v>
      </c>
      <c r="AF217" s="255">
        <f t="shared" si="128"/>
        <v>0</v>
      </c>
      <c r="AG217" s="255">
        <f t="shared" si="128"/>
        <v>0</v>
      </c>
      <c r="AH217" s="255">
        <f t="shared" si="128"/>
        <v>0</v>
      </c>
      <c r="AI217" s="255">
        <f t="shared" si="128"/>
        <v>0</v>
      </c>
      <c r="AJ217" s="255">
        <f t="shared" si="128"/>
        <v>0</v>
      </c>
      <c r="AK217" s="129">
        <f>AJ217</f>
        <v>0</v>
      </c>
      <c r="AL217" s="32"/>
      <c r="AM217" s="32"/>
    </row>
    <row r="218" spans="1:40" hidden="1">
      <c r="A218" s="9">
        <v>0</v>
      </c>
      <c r="B218" s="378"/>
      <c r="C218" s="148" t="s">
        <v>17</v>
      </c>
      <c r="D218" s="149"/>
      <c r="E218" s="80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55"/>
      <c r="AG218" s="255"/>
      <c r="AH218" s="255"/>
      <c r="AI218" s="255"/>
      <c r="AJ218" s="255"/>
      <c r="AK218" s="129">
        <f>SUM(F218:AJ218)</f>
        <v>0</v>
      </c>
      <c r="AL218" s="32"/>
      <c r="AM218" s="32"/>
    </row>
    <row r="219" spans="1:40" hidden="1">
      <c r="A219" s="9">
        <v>0</v>
      </c>
      <c r="B219" s="378"/>
      <c r="C219" s="150" t="s">
        <v>18</v>
      </c>
      <c r="D219" s="151">
        <v>0.5</v>
      </c>
      <c r="E219" s="81"/>
      <c r="F219" s="258">
        <f t="shared" ref="F219:AJ219" si="129">ROUND(F218*$D219,0)</f>
        <v>0</v>
      </c>
      <c r="G219" s="258">
        <f t="shared" si="129"/>
        <v>0</v>
      </c>
      <c r="H219" s="258">
        <f t="shared" si="129"/>
        <v>0</v>
      </c>
      <c r="I219" s="258">
        <f t="shared" si="129"/>
        <v>0</v>
      </c>
      <c r="J219" s="258">
        <f t="shared" si="129"/>
        <v>0</v>
      </c>
      <c r="K219" s="258">
        <f t="shared" si="129"/>
        <v>0</v>
      </c>
      <c r="L219" s="258">
        <f t="shared" si="129"/>
        <v>0</v>
      </c>
      <c r="M219" s="258">
        <f t="shared" si="129"/>
        <v>0</v>
      </c>
      <c r="N219" s="258">
        <f t="shared" si="129"/>
        <v>0</v>
      </c>
      <c r="O219" s="258">
        <f t="shared" si="129"/>
        <v>0</v>
      </c>
      <c r="P219" s="258">
        <f t="shared" si="129"/>
        <v>0</v>
      </c>
      <c r="Q219" s="258">
        <f t="shared" si="129"/>
        <v>0</v>
      </c>
      <c r="R219" s="258">
        <f t="shared" si="129"/>
        <v>0</v>
      </c>
      <c r="S219" s="258">
        <f t="shared" si="129"/>
        <v>0</v>
      </c>
      <c r="T219" s="258">
        <f t="shared" si="129"/>
        <v>0</v>
      </c>
      <c r="U219" s="258">
        <f t="shared" si="129"/>
        <v>0</v>
      </c>
      <c r="V219" s="258">
        <f t="shared" si="129"/>
        <v>0</v>
      </c>
      <c r="W219" s="258">
        <f t="shared" si="129"/>
        <v>0</v>
      </c>
      <c r="X219" s="258">
        <f t="shared" si="129"/>
        <v>0</v>
      </c>
      <c r="Y219" s="258">
        <f t="shared" si="129"/>
        <v>0</v>
      </c>
      <c r="Z219" s="258">
        <f t="shared" si="129"/>
        <v>0</v>
      </c>
      <c r="AA219" s="258">
        <f t="shared" si="129"/>
        <v>0</v>
      </c>
      <c r="AB219" s="258">
        <f t="shared" si="129"/>
        <v>0</v>
      </c>
      <c r="AC219" s="258">
        <f t="shared" si="129"/>
        <v>0</v>
      </c>
      <c r="AD219" s="258">
        <f t="shared" si="129"/>
        <v>0</v>
      </c>
      <c r="AE219" s="258">
        <f t="shared" si="129"/>
        <v>0</v>
      </c>
      <c r="AF219" s="258">
        <f t="shared" si="129"/>
        <v>0</v>
      </c>
      <c r="AG219" s="258">
        <f t="shared" si="129"/>
        <v>0</v>
      </c>
      <c r="AH219" s="258">
        <f t="shared" si="129"/>
        <v>0</v>
      </c>
      <c r="AI219" s="258">
        <f t="shared" si="129"/>
        <v>0</v>
      </c>
      <c r="AJ219" s="258">
        <f t="shared" si="129"/>
        <v>0</v>
      </c>
      <c r="AK219" s="130">
        <f>SUM(F219:AJ219)</f>
        <v>0</v>
      </c>
      <c r="AL219" s="32"/>
      <c r="AM219" s="32"/>
    </row>
    <row r="220" spans="1:40" hidden="1">
      <c r="A220" s="9">
        <v>1</v>
      </c>
      <c r="B220" s="327"/>
      <c r="C220" s="135" t="s">
        <v>19</v>
      </c>
      <c r="D220" s="136">
        <f>1-D216</f>
        <v>0.92</v>
      </c>
      <c r="E220" s="90"/>
      <c r="F220" s="255">
        <f t="shared" ref="F220:AJ220" si="130">(F215-F216)+(F218-F219)</f>
        <v>0</v>
      </c>
      <c r="G220" s="255">
        <f t="shared" si="130"/>
        <v>0</v>
      </c>
      <c r="H220" s="255">
        <f t="shared" si="130"/>
        <v>0</v>
      </c>
      <c r="I220" s="255">
        <f t="shared" si="130"/>
        <v>0</v>
      </c>
      <c r="J220" s="255">
        <f t="shared" si="130"/>
        <v>0</v>
      </c>
      <c r="K220" s="255">
        <f t="shared" si="130"/>
        <v>0</v>
      </c>
      <c r="L220" s="255">
        <f t="shared" si="130"/>
        <v>0</v>
      </c>
      <c r="M220" s="255">
        <f t="shared" si="130"/>
        <v>0</v>
      </c>
      <c r="N220" s="255">
        <f t="shared" si="130"/>
        <v>0</v>
      </c>
      <c r="O220" s="255">
        <f t="shared" si="130"/>
        <v>0</v>
      </c>
      <c r="P220" s="255">
        <f t="shared" si="130"/>
        <v>0</v>
      </c>
      <c r="Q220" s="255">
        <f t="shared" si="130"/>
        <v>0</v>
      </c>
      <c r="R220" s="255">
        <f t="shared" si="130"/>
        <v>0</v>
      </c>
      <c r="S220" s="255">
        <f t="shared" si="130"/>
        <v>0</v>
      </c>
      <c r="T220" s="255">
        <f t="shared" si="130"/>
        <v>0</v>
      </c>
      <c r="U220" s="255">
        <f t="shared" si="130"/>
        <v>0</v>
      </c>
      <c r="V220" s="255">
        <f t="shared" si="130"/>
        <v>0</v>
      </c>
      <c r="W220" s="255">
        <f t="shared" si="130"/>
        <v>0</v>
      </c>
      <c r="X220" s="255">
        <f t="shared" si="130"/>
        <v>0</v>
      </c>
      <c r="Y220" s="255">
        <f t="shared" si="130"/>
        <v>0</v>
      </c>
      <c r="Z220" s="255">
        <f t="shared" si="130"/>
        <v>0</v>
      </c>
      <c r="AA220" s="255">
        <f t="shared" si="130"/>
        <v>0</v>
      </c>
      <c r="AB220" s="255">
        <f t="shared" si="130"/>
        <v>0</v>
      </c>
      <c r="AC220" s="255">
        <f t="shared" si="130"/>
        <v>0</v>
      </c>
      <c r="AD220" s="255">
        <f t="shared" si="130"/>
        <v>0</v>
      </c>
      <c r="AE220" s="255">
        <f t="shared" si="130"/>
        <v>0</v>
      </c>
      <c r="AF220" s="255">
        <f t="shared" si="130"/>
        <v>0</v>
      </c>
      <c r="AG220" s="255">
        <f t="shared" si="130"/>
        <v>0</v>
      </c>
      <c r="AH220" s="255">
        <f t="shared" si="130"/>
        <v>0</v>
      </c>
      <c r="AI220" s="255">
        <f t="shared" si="130"/>
        <v>0</v>
      </c>
      <c r="AJ220" s="255">
        <f t="shared" si="130"/>
        <v>0</v>
      </c>
      <c r="AK220" s="117">
        <f>SUM(E220:AJ220)</f>
        <v>0</v>
      </c>
      <c r="AL220" s="82" t="e">
        <f>ROUNDUP(#REF!*1.1,0)</f>
        <v>#REF!</v>
      </c>
      <c r="AM220" s="82" t="e">
        <f>ROUNDUP(#REF!*1.1,0)</f>
        <v>#REF!</v>
      </c>
      <c r="AN220" s="211"/>
    </row>
    <row r="221" spans="1:40" hidden="1">
      <c r="A221" s="9">
        <v>1</v>
      </c>
      <c r="B221" s="325"/>
      <c r="C221" s="109" t="s">
        <v>20</v>
      </c>
      <c r="D221" s="109"/>
      <c r="E221" s="77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257"/>
      <c r="AG221" s="257"/>
      <c r="AH221" s="257"/>
      <c r="AI221" s="257"/>
      <c r="AJ221" s="257"/>
      <c r="AK221" s="104">
        <f>SUM(F221:AJ221)</f>
        <v>0</v>
      </c>
      <c r="AL221" s="112"/>
      <c r="AM221" s="112"/>
      <c r="AN221" s="207"/>
    </row>
    <row r="222" spans="1:40" hidden="1">
      <c r="A222" s="9">
        <v>1</v>
      </c>
      <c r="B222" s="325"/>
      <c r="C222" s="111" t="s">
        <v>66</v>
      </c>
      <c r="D222" s="111"/>
      <c r="E222" s="74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  <c r="AA222" s="267"/>
      <c r="AB222" s="267"/>
      <c r="AC222" s="267"/>
      <c r="AD222" s="267"/>
      <c r="AE222" s="267"/>
      <c r="AF222" s="267"/>
      <c r="AG222" s="267"/>
      <c r="AH222" s="267"/>
      <c r="AI222" s="267"/>
      <c r="AJ222" s="267"/>
      <c r="AK222" s="107">
        <f>SUM(F222:AJ222)</f>
        <v>0</v>
      </c>
      <c r="AL222" s="75"/>
      <c r="AM222" s="75"/>
      <c r="AN222" s="207"/>
    </row>
    <row r="223" spans="1:40" hidden="1">
      <c r="A223" s="9">
        <v>1</v>
      </c>
      <c r="B223" s="326"/>
      <c r="C223" s="152" t="s">
        <v>21</v>
      </c>
      <c r="D223" s="152"/>
      <c r="E223" s="67"/>
      <c r="F223" s="259">
        <f t="shared" ref="F223:AH223" si="131">SUBTOTAL(9,L221:L222)</f>
        <v>0</v>
      </c>
      <c r="G223" s="259">
        <f t="shared" si="131"/>
        <v>0</v>
      </c>
      <c r="H223" s="259">
        <f t="shared" si="131"/>
        <v>0</v>
      </c>
      <c r="I223" s="259">
        <f t="shared" si="131"/>
        <v>0</v>
      </c>
      <c r="J223" s="259">
        <f t="shared" si="131"/>
        <v>0</v>
      </c>
      <c r="K223" s="259">
        <f t="shared" si="131"/>
        <v>0</v>
      </c>
      <c r="L223" s="259">
        <f t="shared" si="131"/>
        <v>0</v>
      </c>
      <c r="M223" s="259">
        <f t="shared" si="131"/>
        <v>0</v>
      </c>
      <c r="N223" s="259">
        <f t="shared" si="131"/>
        <v>0</v>
      </c>
      <c r="O223" s="259">
        <f t="shared" si="131"/>
        <v>0</v>
      </c>
      <c r="P223" s="259">
        <f t="shared" si="131"/>
        <v>0</v>
      </c>
      <c r="Q223" s="259">
        <f t="shared" si="131"/>
        <v>0</v>
      </c>
      <c r="R223" s="259">
        <f t="shared" si="131"/>
        <v>0</v>
      </c>
      <c r="S223" s="259">
        <f t="shared" si="131"/>
        <v>0</v>
      </c>
      <c r="T223" s="259">
        <f t="shared" si="131"/>
        <v>0</v>
      </c>
      <c r="U223" s="259">
        <f t="shared" si="131"/>
        <v>0</v>
      </c>
      <c r="V223" s="259">
        <f t="shared" si="131"/>
        <v>0</v>
      </c>
      <c r="W223" s="259">
        <f t="shared" si="131"/>
        <v>0</v>
      </c>
      <c r="X223" s="259">
        <f t="shared" si="131"/>
        <v>0</v>
      </c>
      <c r="Y223" s="259">
        <f t="shared" si="131"/>
        <v>0</v>
      </c>
      <c r="Z223" s="259">
        <f t="shared" si="131"/>
        <v>0</v>
      </c>
      <c r="AA223" s="259">
        <f t="shared" si="131"/>
        <v>0</v>
      </c>
      <c r="AB223" s="259">
        <f t="shared" si="131"/>
        <v>0</v>
      </c>
      <c r="AC223" s="259">
        <f t="shared" si="131"/>
        <v>0</v>
      </c>
      <c r="AD223" s="259">
        <f t="shared" si="131"/>
        <v>0</v>
      </c>
      <c r="AE223" s="259">
        <f t="shared" si="131"/>
        <v>0</v>
      </c>
      <c r="AF223" s="259">
        <f t="shared" si="131"/>
        <v>0</v>
      </c>
      <c r="AG223" s="259">
        <f t="shared" si="131"/>
        <v>0</v>
      </c>
      <c r="AH223" s="259">
        <f t="shared" si="131"/>
        <v>0</v>
      </c>
      <c r="AI223" s="259"/>
      <c r="AJ223" s="259"/>
      <c r="AK223" s="131">
        <f>SUM(F223:AJ223)</f>
        <v>0</v>
      </c>
      <c r="AL223" s="32"/>
      <c r="AM223" s="32"/>
    </row>
    <row r="224" spans="1:40" hidden="1">
      <c r="A224" s="9">
        <v>1</v>
      </c>
      <c r="B224" s="379"/>
      <c r="C224" s="153" t="s">
        <v>22</v>
      </c>
      <c r="D224" s="153"/>
      <c r="E224" s="68"/>
      <c r="F224" s="260">
        <f t="shared" ref="F224:AJ224" si="132">E224+F220-F223</f>
        <v>0</v>
      </c>
      <c r="G224" s="260">
        <f t="shared" si="132"/>
        <v>0</v>
      </c>
      <c r="H224" s="260">
        <f t="shared" si="132"/>
        <v>0</v>
      </c>
      <c r="I224" s="260">
        <f t="shared" si="132"/>
        <v>0</v>
      </c>
      <c r="J224" s="260">
        <f t="shared" si="132"/>
        <v>0</v>
      </c>
      <c r="K224" s="260">
        <f t="shared" si="132"/>
        <v>0</v>
      </c>
      <c r="L224" s="260">
        <f t="shared" si="132"/>
        <v>0</v>
      </c>
      <c r="M224" s="260">
        <f t="shared" si="132"/>
        <v>0</v>
      </c>
      <c r="N224" s="260">
        <f t="shared" si="132"/>
        <v>0</v>
      </c>
      <c r="O224" s="260">
        <f t="shared" si="132"/>
        <v>0</v>
      </c>
      <c r="P224" s="260">
        <f t="shared" si="132"/>
        <v>0</v>
      </c>
      <c r="Q224" s="260">
        <f t="shared" si="132"/>
        <v>0</v>
      </c>
      <c r="R224" s="260">
        <f t="shared" si="132"/>
        <v>0</v>
      </c>
      <c r="S224" s="260">
        <f t="shared" si="132"/>
        <v>0</v>
      </c>
      <c r="T224" s="260">
        <f t="shared" si="132"/>
        <v>0</v>
      </c>
      <c r="U224" s="260">
        <f t="shared" si="132"/>
        <v>0</v>
      </c>
      <c r="V224" s="260">
        <f t="shared" si="132"/>
        <v>0</v>
      </c>
      <c r="W224" s="260">
        <f t="shared" si="132"/>
        <v>0</v>
      </c>
      <c r="X224" s="260">
        <f t="shared" si="132"/>
        <v>0</v>
      </c>
      <c r="Y224" s="260">
        <f t="shared" si="132"/>
        <v>0</v>
      </c>
      <c r="Z224" s="260">
        <f t="shared" si="132"/>
        <v>0</v>
      </c>
      <c r="AA224" s="260">
        <f t="shared" si="132"/>
        <v>0</v>
      </c>
      <c r="AB224" s="260">
        <f t="shared" si="132"/>
        <v>0</v>
      </c>
      <c r="AC224" s="260">
        <f t="shared" si="132"/>
        <v>0</v>
      </c>
      <c r="AD224" s="260">
        <f t="shared" si="132"/>
        <v>0</v>
      </c>
      <c r="AE224" s="260">
        <f t="shared" si="132"/>
        <v>0</v>
      </c>
      <c r="AF224" s="260">
        <f t="shared" si="132"/>
        <v>0</v>
      </c>
      <c r="AG224" s="260">
        <f t="shared" si="132"/>
        <v>0</v>
      </c>
      <c r="AH224" s="260">
        <f t="shared" si="132"/>
        <v>0</v>
      </c>
      <c r="AI224" s="260">
        <f t="shared" si="132"/>
        <v>0</v>
      </c>
      <c r="AJ224" s="260">
        <f t="shared" si="132"/>
        <v>0</v>
      </c>
      <c r="AK224" s="132"/>
      <c r="AL224" s="32"/>
      <c r="AM224" s="32"/>
    </row>
    <row r="225" spans="1:40" hidden="1">
      <c r="A225" s="9">
        <v>1</v>
      </c>
      <c r="B225" s="380"/>
      <c r="C225" s="532" t="s">
        <v>23</v>
      </c>
      <c r="D225" s="532"/>
      <c r="E225" s="215"/>
      <c r="F225" s="261">
        <f t="shared" ref="F225:AJ225" si="133">E225+F220-F221-F222</f>
        <v>0</v>
      </c>
      <c r="G225" s="261">
        <f t="shared" si="133"/>
        <v>0</v>
      </c>
      <c r="H225" s="261">
        <f t="shared" si="133"/>
        <v>0</v>
      </c>
      <c r="I225" s="261">
        <f t="shared" si="133"/>
        <v>0</v>
      </c>
      <c r="J225" s="261">
        <f t="shared" si="133"/>
        <v>0</v>
      </c>
      <c r="K225" s="261">
        <f t="shared" si="133"/>
        <v>0</v>
      </c>
      <c r="L225" s="261">
        <f t="shared" si="133"/>
        <v>0</v>
      </c>
      <c r="M225" s="261">
        <f t="shared" si="133"/>
        <v>0</v>
      </c>
      <c r="N225" s="261">
        <f t="shared" si="133"/>
        <v>0</v>
      </c>
      <c r="O225" s="261">
        <f t="shared" si="133"/>
        <v>0</v>
      </c>
      <c r="P225" s="261">
        <f t="shared" si="133"/>
        <v>0</v>
      </c>
      <c r="Q225" s="261">
        <f t="shared" si="133"/>
        <v>0</v>
      </c>
      <c r="R225" s="261">
        <f t="shared" si="133"/>
        <v>0</v>
      </c>
      <c r="S225" s="261">
        <f t="shared" si="133"/>
        <v>0</v>
      </c>
      <c r="T225" s="261">
        <f t="shared" si="133"/>
        <v>0</v>
      </c>
      <c r="U225" s="261">
        <f t="shared" si="133"/>
        <v>0</v>
      </c>
      <c r="V225" s="261">
        <f t="shared" si="133"/>
        <v>0</v>
      </c>
      <c r="W225" s="261">
        <f t="shared" si="133"/>
        <v>0</v>
      </c>
      <c r="X225" s="261">
        <f t="shared" si="133"/>
        <v>0</v>
      </c>
      <c r="Y225" s="261">
        <f t="shared" si="133"/>
        <v>0</v>
      </c>
      <c r="Z225" s="261">
        <f t="shared" si="133"/>
        <v>0</v>
      </c>
      <c r="AA225" s="261">
        <f t="shared" si="133"/>
        <v>0</v>
      </c>
      <c r="AB225" s="261">
        <f t="shared" si="133"/>
        <v>0</v>
      </c>
      <c r="AC225" s="261">
        <f t="shared" si="133"/>
        <v>0</v>
      </c>
      <c r="AD225" s="261">
        <f t="shared" si="133"/>
        <v>0</v>
      </c>
      <c r="AE225" s="261">
        <f t="shared" si="133"/>
        <v>0</v>
      </c>
      <c r="AF225" s="261">
        <f t="shared" si="133"/>
        <v>0</v>
      </c>
      <c r="AG225" s="261">
        <f t="shared" si="133"/>
        <v>0</v>
      </c>
      <c r="AH225" s="261">
        <f t="shared" si="133"/>
        <v>0</v>
      </c>
      <c r="AI225" s="261">
        <f t="shared" si="133"/>
        <v>0</v>
      </c>
      <c r="AJ225" s="261">
        <f t="shared" si="133"/>
        <v>0</v>
      </c>
      <c r="AK225" s="221">
        <f>AJ225</f>
        <v>0</v>
      </c>
      <c r="AL225" s="32"/>
      <c r="AM225" s="32"/>
      <c r="AN225" s="9">
        <f>AK225-AL221</f>
        <v>0</v>
      </c>
    </row>
    <row r="226" spans="1:40" hidden="1">
      <c r="A226" s="9">
        <v>1</v>
      </c>
      <c r="B226" s="387"/>
      <c r="C226" s="101" t="s">
        <v>12</v>
      </c>
      <c r="D226" s="101"/>
      <c r="E226" s="88"/>
      <c r="F226" s="263"/>
      <c r="G226" s="263"/>
      <c r="H226" s="263"/>
      <c r="I226" s="263"/>
      <c r="J226" s="263"/>
      <c r="K226" s="263"/>
      <c r="L226" s="263"/>
      <c r="M226" s="263"/>
      <c r="N226" s="263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  <c r="AE226" s="263"/>
      <c r="AF226" s="263"/>
      <c r="AG226" s="263"/>
      <c r="AH226" s="263"/>
      <c r="AI226" s="263"/>
      <c r="AJ226" s="263"/>
      <c r="AK226" s="166">
        <f>SUM(F226:AJ226)</f>
        <v>0</v>
      </c>
      <c r="AL226" s="199" t="e">
        <f>ROUNDUP(AL233/0.92,0)</f>
        <v>#REF!</v>
      </c>
      <c r="AM226" s="198" t="e">
        <f>ROUNDUP(AM233/0.92,0)</f>
        <v>#REF!</v>
      </c>
      <c r="AN226" s="251"/>
    </row>
    <row r="227" spans="1:40" hidden="1">
      <c r="A227" s="9">
        <v>1</v>
      </c>
      <c r="B227" s="382"/>
      <c r="C227" s="145" t="s">
        <v>125</v>
      </c>
      <c r="D227" s="154"/>
      <c r="E227" s="35"/>
      <c r="F227" s="256">
        <f t="shared" ref="F227:AJ227" si="134">E227+F226-F228</f>
        <v>0</v>
      </c>
      <c r="G227" s="256">
        <f t="shared" si="134"/>
        <v>0</v>
      </c>
      <c r="H227" s="256">
        <f t="shared" si="134"/>
        <v>0</v>
      </c>
      <c r="I227" s="256">
        <f t="shared" si="134"/>
        <v>0</v>
      </c>
      <c r="J227" s="256">
        <f t="shared" si="134"/>
        <v>0</v>
      </c>
      <c r="K227" s="256">
        <f t="shared" si="134"/>
        <v>0</v>
      </c>
      <c r="L227" s="256">
        <f t="shared" si="134"/>
        <v>0</v>
      </c>
      <c r="M227" s="256">
        <f t="shared" si="134"/>
        <v>0</v>
      </c>
      <c r="N227" s="256">
        <f t="shared" si="134"/>
        <v>0</v>
      </c>
      <c r="O227" s="256">
        <f t="shared" si="134"/>
        <v>0</v>
      </c>
      <c r="P227" s="256">
        <f t="shared" si="134"/>
        <v>0</v>
      </c>
      <c r="Q227" s="256">
        <f t="shared" si="134"/>
        <v>0</v>
      </c>
      <c r="R227" s="256">
        <f t="shared" si="134"/>
        <v>0</v>
      </c>
      <c r="S227" s="256">
        <f t="shared" si="134"/>
        <v>0</v>
      </c>
      <c r="T227" s="256">
        <f t="shared" si="134"/>
        <v>0</v>
      </c>
      <c r="U227" s="256">
        <f t="shared" si="134"/>
        <v>0</v>
      </c>
      <c r="V227" s="256">
        <f t="shared" si="134"/>
        <v>0</v>
      </c>
      <c r="W227" s="256">
        <f t="shared" si="134"/>
        <v>0</v>
      </c>
      <c r="X227" s="256">
        <f t="shared" si="134"/>
        <v>0</v>
      </c>
      <c r="Y227" s="256">
        <f t="shared" si="134"/>
        <v>0</v>
      </c>
      <c r="Z227" s="256">
        <f t="shared" si="134"/>
        <v>0</v>
      </c>
      <c r="AA227" s="256">
        <f t="shared" si="134"/>
        <v>0</v>
      </c>
      <c r="AB227" s="256">
        <f t="shared" si="134"/>
        <v>0</v>
      </c>
      <c r="AC227" s="256">
        <f t="shared" si="134"/>
        <v>0</v>
      </c>
      <c r="AD227" s="256">
        <f t="shared" si="134"/>
        <v>0</v>
      </c>
      <c r="AE227" s="256">
        <f t="shared" si="134"/>
        <v>0</v>
      </c>
      <c r="AF227" s="256">
        <f t="shared" si="134"/>
        <v>0</v>
      </c>
      <c r="AG227" s="256">
        <f t="shared" si="134"/>
        <v>0</v>
      </c>
      <c r="AH227" s="256">
        <f t="shared" si="134"/>
        <v>0</v>
      </c>
      <c r="AI227" s="256">
        <f t="shared" si="134"/>
        <v>0</v>
      </c>
      <c r="AJ227" s="256">
        <f t="shared" si="134"/>
        <v>0</v>
      </c>
      <c r="AK227" s="171">
        <f>AJ227</f>
        <v>0</v>
      </c>
      <c r="AL227" s="32"/>
      <c r="AM227" s="32"/>
    </row>
    <row r="228" spans="1:40" hidden="1">
      <c r="A228" s="9">
        <v>1</v>
      </c>
      <c r="B228" s="327"/>
      <c r="C228" s="135" t="s">
        <v>14</v>
      </c>
      <c r="D228" s="135"/>
      <c r="E228" s="90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  <c r="AD228" s="255"/>
      <c r="AE228" s="255"/>
      <c r="AF228" s="255"/>
      <c r="AG228" s="255"/>
      <c r="AH228" s="255"/>
      <c r="AI228" s="255"/>
      <c r="AJ228" s="255"/>
      <c r="AK228" s="167">
        <f>SUM(E228:AJ228)</f>
        <v>0</v>
      </c>
      <c r="AL228" s="123"/>
      <c r="AM228" s="123"/>
      <c r="AN228" s="211"/>
    </row>
    <row r="229" spans="1:40" hidden="1">
      <c r="A229" s="9">
        <v>0</v>
      </c>
      <c r="B229" s="378"/>
      <c r="C229" s="146" t="s">
        <v>15</v>
      </c>
      <c r="D229" s="147">
        <v>0.08</v>
      </c>
      <c r="E229" s="80"/>
      <c r="F229" s="257">
        <f t="shared" ref="F229:AJ229" si="135">ROUND(F228*$D229,0)</f>
        <v>0</v>
      </c>
      <c r="G229" s="257">
        <f t="shared" si="135"/>
        <v>0</v>
      </c>
      <c r="H229" s="257">
        <f t="shared" si="135"/>
        <v>0</v>
      </c>
      <c r="I229" s="257">
        <f t="shared" si="135"/>
        <v>0</v>
      </c>
      <c r="J229" s="257">
        <f t="shared" si="135"/>
        <v>0</v>
      </c>
      <c r="K229" s="257">
        <f t="shared" si="135"/>
        <v>0</v>
      </c>
      <c r="L229" s="257">
        <f t="shared" si="135"/>
        <v>0</v>
      </c>
      <c r="M229" s="257">
        <f t="shared" si="135"/>
        <v>0</v>
      </c>
      <c r="N229" s="257">
        <f t="shared" si="135"/>
        <v>0</v>
      </c>
      <c r="O229" s="257">
        <f t="shared" si="135"/>
        <v>0</v>
      </c>
      <c r="P229" s="257">
        <f t="shared" si="135"/>
        <v>0</v>
      </c>
      <c r="Q229" s="257">
        <f t="shared" si="135"/>
        <v>0</v>
      </c>
      <c r="R229" s="257">
        <f t="shared" si="135"/>
        <v>0</v>
      </c>
      <c r="S229" s="257">
        <f t="shared" si="135"/>
        <v>0</v>
      </c>
      <c r="T229" s="257">
        <f t="shared" si="135"/>
        <v>0</v>
      </c>
      <c r="U229" s="257">
        <f t="shared" si="135"/>
        <v>0</v>
      </c>
      <c r="V229" s="257">
        <f t="shared" si="135"/>
        <v>0</v>
      </c>
      <c r="W229" s="257">
        <f t="shared" si="135"/>
        <v>0</v>
      </c>
      <c r="X229" s="257">
        <f t="shared" si="135"/>
        <v>0</v>
      </c>
      <c r="Y229" s="257">
        <f t="shared" si="135"/>
        <v>0</v>
      </c>
      <c r="Z229" s="257">
        <f t="shared" si="135"/>
        <v>0</v>
      </c>
      <c r="AA229" s="257">
        <f t="shared" si="135"/>
        <v>0</v>
      </c>
      <c r="AB229" s="257">
        <f t="shared" si="135"/>
        <v>0</v>
      </c>
      <c r="AC229" s="257">
        <f t="shared" si="135"/>
        <v>0</v>
      </c>
      <c r="AD229" s="257">
        <f t="shared" si="135"/>
        <v>0</v>
      </c>
      <c r="AE229" s="257">
        <f t="shared" si="135"/>
        <v>0</v>
      </c>
      <c r="AF229" s="257">
        <f t="shared" si="135"/>
        <v>0</v>
      </c>
      <c r="AG229" s="257">
        <f t="shared" si="135"/>
        <v>0</v>
      </c>
      <c r="AH229" s="257">
        <f t="shared" si="135"/>
        <v>0</v>
      </c>
      <c r="AI229" s="257">
        <f t="shared" si="135"/>
        <v>0</v>
      </c>
      <c r="AJ229" s="257">
        <f t="shared" si="135"/>
        <v>0</v>
      </c>
      <c r="AK229" s="128">
        <f>SUM(F229:AJ229)</f>
        <v>0</v>
      </c>
      <c r="AL229" s="32"/>
      <c r="AM229" s="32"/>
    </row>
    <row r="230" spans="1:40" hidden="1">
      <c r="A230" s="9">
        <v>0</v>
      </c>
      <c r="B230" s="378"/>
      <c r="C230" s="148" t="s">
        <v>16</v>
      </c>
      <c r="D230" s="149"/>
      <c r="E230" s="66"/>
      <c r="F230" s="255">
        <f t="shared" ref="F230:AJ230" si="136">E230+F229-F231</f>
        <v>0</v>
      </c>
      <c r="G230" s="255">
        <f t="shared" si="136"/>
        <v>0</v>
      </c>
      <c r="H230" s="255">
        <f t="shared" si="136"/>
        <v>0</v>
      </c>
      <c r="I230" s="255">
        <f t="shared" si="136"/>
        <v>0</v>
      </c>
      <c r="J230" s="255">
        <f t="shared" si="136"/>
        <v>0</v>
      </c>
      <c r="K230" s="255">
        <f t="shared" si="136"/>
        <v>0</v>
      </c>
      <c r="L230" s="255">
        <f t="shared" si="136"/>
        <v>0</v>
      </c>
      <c r="M230" s="255">
        <f t="shared" si="136"/>
        <v>0</v>
      </c>
      <c r="N230" s="255">
        <f t="shared" si="136"/>
        <v>0</v>
      </c>
      <c r="O230" s="255">
        <f t="shared" si="136"/>
        <v>0</v>
      </c>
      <c r="P230" s="255">
        <f t="shared" si="136"/>
        <v>0</v>
      </c>
      <c r="Q230" s="255">
        <f t="shared" si="136"/>
        <v>0</v>
      </c>
      <c r="R230" s="255">
        <f t="shared" si="136"/>
        <v>0</v>
      </c>
      <c r="S230" s="255">
        <f t="shared" si="136"/>
        <v>0</v>
      </c>
      <c r="T230" s="255">
        <f t="shared" si="136"/>
        <v>0</v>
      </c>
      <c r="U230" s="255">
        <f t="shared" si="136"/>
        <v>0</v>
      </c>
      <c r="V230" s="255">
        <f t="shared" si="136"/>
        <v>0</v>
      </c>
      <c r="W230" s="255">
        <f t="shared" si="136"/>
        <v>0</v>
      </c>
      <c r="X230" s="255">
        <f t="shared" si="136"/>
        <v>0</v>
      </c>
      <c r="Y230" s="255">
        <f t="shared" si="136"/>
        <v>0</v>
      </c>
      <c r="Z230" s="255">
        <f t="shared" si="136"/>
        <v>0</v>
      </c>
      <c r="AA230" s="255">
        <f t="shared" si="136"/>
        <v>0</v>
      </c>
      <c r="AB230" s="255">
        <f t="shared" si="136"/>
        <v>0</v>
      </c>
      <c r="AC230" s="255">
        <f t="shared" si="136"/>
        <v>0</v>
      </c>
      <c r="AD230" s="255">
        <f t="shared" si="136"/>
        <v>0</v>
      </c>
      <c r="AE230" s="255">
        <f t="shared" si="136"/>
        <v>0</v>
      </c>
      <c r="AF230" s="255">
        <f t="shared" si="136"/>
        <v>0</v>
      </c>
      <c r="AG230" s="255">
        <f t="shared" si="136"/>
        <v>0</v>
      </c>
      <c r="AH230" s="255">
        <f t="shared" si="136"/>
        <v>0</v>
      </c>
      <c r="AI230" s="255">
        <f t="shared" si="136"/>
        <v>0</v>
      </c>
      <c r="AJ230" s="255">
        <f t="shared" si="136"/>
        <v>0</v>
      </c>
      <c r="AK230" s="129">
        <f>AJ230</f>
        <v>0</v>
      </c>
      <c r="AL230" s="32"/>
      <c r="AM230" s="32"/>
    </row>
    <row r="231" spans="1:40" hidden="1">
      <c r="A231" s="9">
        <v>0</v>
      </c>
      <c r="B231" s="378"/>
      <c r="C231" s="148" t="s">
        <v>17</v>
      </c>
      <c r="D231" s="149"/>
      <c r="E231" s="80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  <c r="AD231" s="255"/>
      <c r="AE231" s="255"/>
      <c r="AF231" s="255"/>
      <c r="AG231" s="255"/>
      <c r="AH231" s="255"/>
      <c r="AI231" s="255"/>
      <c r="AJ231" s="255"/>
      <c r="AK231" s="129">
        <f>SUM(F231:AJ231)</f>
        <v>0</v>
      </c>
      <c r="AL231" s="32"/>
      <c r="AM231" s="32"/>
    </row>
    <row r="232" spans="1:40" hidden="1">
      <c r="A232" s="9">
        <v>0</v>
      </c>
      <c r="B232" s="378"/>
      <c r="C232" s="150" t="s">
        <v>18</v>
      </c>
      <c r="D232" s="151">
        <v>0.5</v>
      </c>
      <c r="E232" s="81"/>
      <c r="F232" s="258">
        <f t="shared" ref="F232:AJ232" si="137">ROUND(F231*$D232,0)</f>
        <v>0</v>
      </c>
      <c r="G232" s="258">
        <f t="shared" si="137"/>
        <v>0</v>
      </c>
      <c r="H232" s="258">
        <f t="shared" si="137"/>
        <v>0</v>
      </c>
      <c r="I232" s="258">
        <f t="shared" si="137"/>
        <v>0</v>
      </c>
      <c r="J232" s="258">
        <f t="shared" si="137"/>
        <v>0</v>
      </c>
      <c r="K232" s="258">
        <f t="shared" si="137"/>
        <v>0</v>
      </c>
      <c r="L232" s="258">
        <f t="shared" si="137"/>
        <v>0</v>
      </c>
      <c r="M232" s="258">
        <f t="shared" si="137"/>
        <v>0</v>
      </c>
      <c r="N232" s="258">
        <f t="shared" si="137"/>
        <v>0</v>
      </c>
      <c r="O232" s="258">
        <f t="shared" si="137"/>
        <v>0</v>
      </c>
      <c r="P232" s="258">
        <f t="shared" si="137"/>
        <v>0</v>
      </c>
      <c r="Q232" s="258">
        <f t="shared" si="137"/>
        <v>0</v>
      </c>
      <c r="R232" s="258">
        <f t="shared" si="137"/>
        <v>0</v>
      </c>
      <c r="S232" s="258">
        <f t="shared" si="137"/>
        <v>0</v>
      </c>
      <c r="T232" s="258">
        <f t="shared" si="137"/>
        <v>0</v>
      </c>
      <c r="U232" s="258">
        <f t="shared" si="137"/>
        <v>0</v>
      </c>
      <c r="V232" s="258">
        <f t="shared" si="137"/>
        <v>0</v>
      </c>
      <c r="W232" s="258">
        <f t="shared" si="137"/>
        <v>0</v>
      </c>
      <c r="X232" s="258">
        <f t="shared" si="137"/>
        <v>0</v>
      </c>
      <c r="Y232" s="258">
        <f t="shared" si="137"/>
        <v>0</v>
      </c>
      <c r="Z232" s="258">
        <f t="shared" si="137"/>
        <v>0</v>
      </c>
      <c r="AA232" s="258">
        <f t="shared" si="137"/>
        <v>0</v>
      </c>
      <c r="AB232" s="258">
        <f t="shared" si="137"/>
        <v>0</v>
      </c>
      <c r="AC232" s="258">
        <f t="shared" si="137"/>
        <v>0</v>
      </c>
      <c r="AD232" s="258">
        <f t="shared" si="137"/>
        <v>0</v>
      </c>
      <c r="AE232" s="258">
        <f t="shared" si="137"/>
        <v>0</v>
      </c>
      <c r="AF232" s="258">
        <f t="shared" si="137"/>
        <v>0</v>
      </c>
      <c r="AG232" s="258">
        <f t="shared" si="137"/>
        <v>0</v>
      </c>
      <c r="AH232" s="258">
        <f t="shared" si="137"/>
        <v>0</v>
      </c>
      <c r="AI232" s="258">
        <f t="shared" si="137"/>
        <v>0</v>
      </c>
      <c r="AJ232" s="258">
        <f t="shared" si="137"/>
        <v>0</v>
      </c>
      <c r="AK232" s="130">
        <f>SUM(F232:AJ232)</f>
        <v>0</v>
      </c>
      <c r="AL232" s="32"/>
      <c r="AM232" s="32"/>
    </row>
    <row r="233" spans="1:40" hidden="1">
      <c r="A233" s="9">
        <v>1</v>
      </c>
      <c r="B233" s="378"/>
      <c r="C233" s="135" t="s">
        <v>19</v>
      </c>
      <c r="D233" s="136">
        <f>1-D229</f>
        <v>0.92</v>
      </c>
      <c r="E233" s="90"/>
      <c r="F233" s="255">
        <f t="shared" ref="F233:AJ233" si="138">(F228-F229)+(F231-F232)</f>
        <v>0</v>
      </c>
      <c r="G233" s="255">
        <f t="shared" si="138"/>
        <v>0</v>
      </c>
      <c r="H233" s="255">
        <f t="shared" si="138"/>
        <v>0</v>
      </c>
      <c r="I233" s="255">
        <f t="shared" si="138"/>
        <v>0</v>
      </c>
      <c r="J233" s="255">
        <f t="shared" si="138"/>
        <v>0</v>
      </c>
      <c r="K233" s="255">
        <f t="shared" si="138"/>
        <v>0</v>
      </c>
      <c r="L233" s="255">
        <f t="shared" si="138"/>
        <v>0</v>
      </c>
      <c r="M233" s="255">
        <f t="shared" si="138"/>
        <v>0</v>
      </c>
      <c r="N233" s="255">
        <f t="shared" si="138"/>
        <v>0</v>
      </c>
      <c r="O233" s="255">
        <f t="shared" si="138"/>
        <v>0</v>
      </c>
      <c r="P233" s="255">
        <f t="shared" si="138"/>
        <v>0</v>
      </c>
      <c r="Q233" s="255">
        <f t="shared" si="138"/>
        <v>0</v>
      </c>
      <c r="R233" s="255">
        <f t="shared" si="138"/>
        <v>0</v>
      </c>
      <c r="S233" s="255">
        <f t="shared" si="138"/>
        <v>0</v>
      </c>
      <c r="T233" s="255">
        <f t="shared" si="138"/>
        <v>0</v>
      </c>
      <c r="U233" s="255">
        <f t="shared" si="138"/>
        <v>0</v>
      </c>
      <c r="V233" s="255">
        <f t="shared" si="138"/>
        <v>0</v>
      </c>
      <c r="W233" s="255">
        <f t="shared" si="138"/>
        <v>0</v>
      </c>
      <c r="X233" s="255">
        <f t="shared" si="138"/>
        <v>0</v>
      </c>
      <c r="Y233" s="255">
        <f t="shared" si="138"/>
        <v>0</v>
      </c>
      <c r="Z233" s="255">
        <f t="shared" si="138"/>
        <v>0</v>
      </c>
      <c r="AA233" s="255">
        <f t="shared" si="138"/>
        <v>0</v>
      </c>
      <c r="AB233" s="255">
        <f t="shared" si="138"/>
        <v>0</v>
      </c>
      <c r="AC233" s="255">
        <f t="shared" si="138"/>
        <v>0</v>
      </c>
      <c r="AD233" s="255">
        <f t="shared" si="138"/>
        <v>0</v>
      </c>
      <c r="AE233" s="255">
        <f t="shared" si="138"/>
        <v>0</v>
      </c>
      <c r="AF233" s="255">
        <f t="shared" si="138"/>
        <v>0</v>
      </c>
      <c r="AG233" s="255">
        <f t="shared" si="138"/>
        <v>0</v>
      </c>
      <c r="AH233" s="255">
        <f t="shared" si="138"/>
        <v>0</v>
      </c>
      <c r="AI233" s="255">
        <f t="shared" si="138"/>
        <v>0</v>
      </c>
      <c r="AJ233" s="255">
        <f t="shared" si="138"/>
        <v>0</v>
      </c>
      <c r="AK233" s="167">
        <f>SUM(E233:AJ233)</f>
        <v>0</v>
      </c>
      <c r="AL233" s="82" t="e">
        <f>ROUNDUP(#REF!*1.1,0)</f>
        <v>#REF!</v>
      </c>
      <c r="AM233" s="82" t="e">
        <f>ROUNDUP(#REF!*1.1,0)</f>
        <v>#REF!</v>
      </c>
      <c r="AN233" s="212"/>
    </row>
    <row r="234" spans="1:40" ht="14" hidden="1">
      <c r="A234" s="9">
        <v>1</v>
      </c>
      <c r="B234" s="391"/>
      <c r="C234" s="109" t="s">
        <v>20</v>
      </c>
      <c r="D234" s="109"/>
      <c r="E234" s="7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257"/>
      <c r="AG234" s="257"/>
      <c r="AH234" s="257"/>
      <c r="AI234" s="257"/>
      <c r="AJ234" s="257"/>
      <c r="AK234" s="168">
        <f>SUM(F234:AJ234)</f>
        <v>0</v>
      </c>
      <c r="AL234" s="112"/>
      <c r="AM234" s="112"/>
      <c r="AN234" s="207"/>
    </row>
    <row r="235" spans="1:40" hidden="1">
      <c r="A235" s="9">
        <v>1</v>
      </c>
      <c r="B235" s="325"/>
      <c r="C235" s="111" t="s">
        <v>66</v>
      </c>
      <c r="D235" s="111"/>
      <c r="E235" s="74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  <c r="AA235" s="267"/>
      <c r="AB235" s="267"/>
      <c r="AC235" s="267"/>
      <c r="AD235" s="267"/>
      <c r="AE235" s="267"/>
      <c r="AF235" s="267"/>
      <c r="AG235" s="267"/>
      <c r="AH235" s="267"/>
      <c r="AI235" s="267"/>
      <c r="AJ235" s="267"/>
      <c r="AK235" s="163">
        <f>SUM(F235:AJ235)</f>
        <v>0</v>
      </c>
      <c r="AL235" s="75"/>
      <c r="AM235" s="75"/>
      <c r="AN235" s="207"/>
    </row>
    <row r="236" spans="1:40" hidden="1">
      <c r="A236" s="9">
        <v>1</v>
      </c>
      <c r="B236" s="326"/>
      <c r="C236" s="152" t="s">
        <v>21</v>
      </c>
      <c r="D236" s="152"/>
      <c r="E236" s="67"/>
      <c r="F236" s="259">
        <f t="shared" ref="F236:AH236" si="139">SUBTOTAL(9,L234:L235)</f>
        <v>0</v>
      </c>
      <c r="G236" s="259">
        <f t="shared" si="139"/>
        <v>0</v>
      </c>
      <c r="H236" s="259">
        <f t="shared" si="139"/>
        <v>0</v>
      </c>
      <c r="I236" s="259">
        <f t="shared" si="139"/>
        <v>0</v>
      </c>
      <c r="J236" s="259">
        <f t="shared" si="139"/>
        <v>0</v>
      </c>
      <c r="K236" s="259">
        <f t="shared" si="139"/>
        <v>0</v>
      </c>
      <c r="L236" s="259">
        <f t="shared" si="139"/>
        <v>0</v>
      </c>
      <c r="M236" s="259">
        <f t="shared" si="139"/>
        <v>0</v>
      </c>
      <c r="N236" s="259">
        <f t="shared" si="139"/>
        <v>0</v>
      </c>
      <c r="O236" s="259">
        <f t="shared" si="139"/>
        <v>0</v>
      </c>
      <c r="P236" s="259">
        <f t="shared" si="139"/>
        <v>0</v>
      </c>
      <c r="Q236" s="259">
        <f t="shared" si="139"/>
        <v>0</v>
      </c>
      <c r="R236" s="259">
        <f t="shared" si="139"/>
        <v>0</v>
      </c>
      <c r="S236" s="259">
        <f t="shared" si="139"/>
        <v>0</v>
      </c>
      <c r="T236" s="259">
        <f t="shared" si="139"/>
        <v>0</v>
      </c>
      <c r="U236" s="259">
        <f t="shared" si="139"/>
        <v>0</v>
      </c>
      <c r="V236" s="259">
        <f t="shared" si="139"/>
        <v>0</v>
      </c>
      <c r="W236" s="259">
        <f t="shared" si="139"/>
        <v>0</v>
      </c>
      <c r="X236" s="259">
        <f t="shared" si="139"/>
        <v>0</v>
      </c>
      <c r="Y236" s="259">
        <f t="shared" si="139"/>
        <v>0</v>
      </c>
      <c r="Z236" s="259">
        <f t="shared" si="139"/>
        <v>0</v>
      </c>
      <c r="AA236" s="259">
        <f t="shared" si="139"/>
        <v>0</v>
      </c>
      <c r="AB236" s="259">
        <f t="shared" si="139"/>
        <v>0</v>
      </c>
      <c r="AC236" s="259">
        <f t="shared" si="139"/>
        <v>0</v>
      </c>
      <c r="AD236" s="259">
        <f t="shared" si="139"/>
        <v>0</v>
      </c>
      <c r="AE236" s="259">
        <f t="shared" si="139"/>
        <v>0</v>
      </c>
      <c r="AF236" s="259">
        <f t="shared" si="139"/>
        <v>0</v>
      </c>
      <c r="AG236" s="259">
        <f t="shared" si="139"/>
        <v>0</v>
      </c>
      <c r="AH236" s="259">
        <f t="shared" si="139"/>
        <v>0</v>
      </c>
      <c r="AI236" s="259"/>
      <c r="AJ236" s="259"/>
      <c r="AK236" s="164">
        <f>SUM(F236:AJ236)</f>
        <v>0</v>
      </c>
      <c r="AL236" s="32"/>
      <c r="AM236" s="32"/>
    </row>
    <row r="237" spans="1:40" hidden="1">
      <c r="A237" s="9">
        <v>1</v>
      </c>
      <c r="B237" s="379"/>
      <c r="C237" s="153" t="s">
        <v>22</v>
      </c>
      <c r="D237" s="153"/>
      <c r="E237" s="68"/>
      <c r="F237" s="260">
        <f t="shared" ref="F237:AJ237" si="140">E237+F233-F236</f>
        <v>0</v>
      </c>
      <c r="G237" s="260">
        <f t="shared" si="140"/>
        <v>0</v>
      </c>
      <c r="H237" s="260">
        <f t="shared" si="140"/>
        <v>0</v>
      </c>
      <c r="I237" s="260">
        <f t="shared" si="140"/>
        <v>0</v>
      </c>
      <c r="J237" s="260">
        <f t="shared" si="140"/>
        <v>0</v>
      </c>
      <c r="K237" s="260">
        <f t="shared" si="140"/>
        <v>0</v>
      </c>
      <c r="L237" s="260">
        <f t="shared" si="140"/>
        <v>0</v>
      </c>
      <c r="M237" s="260">
        <f t="shared" si="140"/>
        <v>0</v>
      </c>
      <c r="N237" s="260">
        <f t="shared" si="140"/>
        <v>0</v>
      </c>
      <c r="O237" s="260">
        <f t="shared" si="140"/>
        <v>0</v>
      </c>
      <c r="P237" s="260">
        <f t="shared" si="140"/>
        <v>0</v>
      </c>
      <c r="Q237" s="260">
        <f t="shared" si="140"/>
        <v>0</v>
      </c>
      <c r="R237" s="260">
        <f t="shared" si="140"/>
        <v>0</v>
      </c>
      <c r="S237" s="260">
        <f t="shared" si="140"/>
        <v>0</v>
      </c>
      <c r="T237" s="260">
        <f t="shared" si="140"/>
        <v>0</v>
      </c>
      <c r="U237" s="260">
        <f t="shared" si="140"/>
        <v>0</v>
      </c>
      <c r="V237" s="260">
        <f t="shared" si="140"/>
        <v>0</v>
      </c>
      <c r="W237" s="260">
        <f t="shared" si="140"/>
        <v>0</v>
      </c>
      <c r="X237" s="260">
        <f t="shared" si="140"/>
        <v>0</v>
      </c>
      <c r="Y237" s="260">
        <f t="shared" si="140"/>
        <v>0</v>
      </c>
      <c r="Z237" s="260">
        <f t="shared" si="140"/>
        <v>0</v>
      </c>
      <c r="AA237" s="260">
        <f t="shared" si="140"/>
        <v>0</v>
      </c>
      <c r="AB237" s="260">
        <f t="shared" si="140"/>
        <v>0</v>
      </c>
      <c r="AC237" s="260">
        <f t="shared" si="140"/>
        <v>0</v>
      </c>
      <c r="AD237" s="260">
        <f t="shared" si="140"/>
        <v>0</v>
      </c>
      <c r="AE237" s="260">
        <f t="shared" si="140"/>
        <v>0</v>
      </c>
      <c r="AF237" s="260">
        <f t="shared" si="140"/>
        <v>0</v>
      </c>
      <c r="AG237" s="260">
        <f t="shared" si="140"/>
        <v>0</v>
      </c>
      <c r="AH237" s="260">
        <f t="shared" si="140"/>
        <v>0</v>
      </c>
      <c r="AI237" s="260">
        <f t="shared" si="140"/>
        <v>0</v>
      </c>
      <c r="AJ237" s="260">
        <f t="shared" si="140"/>
        <v>0</v>
      </c>
      <c r="AK237" s="165"/>
      <c r="AL237" s="32"/>
      <c r="AM237" s="32"/>
    </row>
    <row r="238" spans="1:40" hidden="1">
      <c r="A238" s="9">
        <v>1</v>
      </c>
      <c r="B238" s="380"/>
      <c r="C238" s="138" t="s">
        <v>23</v>
      </c>
      <c r="D238" s="138"/>
      <c r="E238" s="215"/>
      <c r="F238" s="262">
        <f t="shared" ref="F238:AJ238" si="141">E238+F233-F234-F235</f>
        <v>0</v>
      </c>
      <c r="G238" s="262">
        <f t="shared" si="141"/>
        <v>0</v>
      </c>
      <c r="H238" s="262">
        <f t="shared" si="141"/>
        <v>0</v>
      </c>
      <c r="I238" s="262">
        <f t="shared" si="141"/>
        <v>0</v>
      </c>
      <c r="J238" s="262">
        <f t="shared" si="141"/>
        <v>0</v>
      </c>
      <c r="K238" s="262">
        <f t="shared" si="141"/>
        <v>0</v>
      </c>
      <c r="L238" s="262">
        <f t="shared" si="141"/>
        <v>0</v>
      </c>
      <c r="M238" s="262">
        <f t="shared" si="141"/>
        <v>0</v>
      </c>
      <c r="N238" s="262">
        <f t="shared" si="141"/>
        <v>0</v>
      </c>
      <c r="O238" s="262">
        <f t="shared" si="141"/>
        <v>0</v>
      </c>
      <c r="P238" s="262">
        <f t="shared" si="141"/>
        <v>0</v>
      </c>
      <c r="Q238" s="262">
        <f t="shared" si="141"/>
        <v>0</v>
      </c>
      <c r="R238" s="262">
        <f t="shared" si="141"/>
        <v>0</v>
      </c>
      <c r="S238" s="262">
        <f t="shared" si="141"/>
        <v>0</v>
      </c>
      <c r="T238" s="262">
        <f t="shared" si="141"/>
        <v>0</v>
      </c>
      <c r="U238" s="262">
        <f t="shared" si="141"/>
        <v>0</v>
      </c>
      <c r="V238" s="262">
        <f t="shared" si="141"/>
        <v>0</v>
      </c>
      <c r="W238" s="262">
        <f t="shared" si="141"/>
        <v>0</v>
      </c>
      <c r="X238" s="262">
        <f t="shared" si="141"/>
        <v>0</v>
      </c>
      <c r="Y238" s="262">
        <f t="shared" si="141"/>
        <v>0</v>
      </c>
      <c r="Z238" s="262">
        <f t="shared" si="141"/>
        <v>0</v>
      </c>
      <c r="AA238" s="262">
        <f t="shared" si="141"/>
        <v>0</v>
      </c>
      <c r="AB238" s="262">
        <f t="shared" si="141"/>
        <v>0</v>
      </c>
      <c r="AC238" s="262">
        <f t="shared" si="141"/>
        <v>0</v>
      </c>
      <c r="AD238" s="262">
        <f t="shared" si="141"/>
        <v>0</v>
      </c>
      <c r="AE238" s="262">
        <f t="shared" si="141"/>
        <v>0</v>
      </c>
      <c r="AF238" s="262">
        <f t="shared" si="141"/>
        <v>0</v>
      </c>
      <c r="AG238" s="262">
        <f t="shared" si="141"/>
        <v>0</v>
      </c>
      <c r="AH238" s="262">
        <f t="shared" si="141"/>
        <v>0</v>
      </c>
      <c r="AI238" s="262">
        <f t="shared" si="141"/>
        <v>0</v>
      </c>
      <c r="AJ238" s="262">
        <f t="shared" si="141"/>
        <v>0</v>
      </c>
      <c r="AK238" s="249">
        <f>AJ238</f>
        <v>0</v>
      </c>
      <c r="AL238" s="33"/>
      <c r="AM238" s="33"/>
      <c r="AN238" s="9">
        <f>AK238-AL234</f>
        <v>0</v>
      </c>
    </row>
    <row r="239" spans="1:40" ht="18.75" hidden="1" customHeight="1">
      <c r="A239" s="9">
        <v>1</v>
      </c>
      <c r="B239" s="325"/>
      <c r="C239" s="99" t="s">
        <v>12</v>
      </c>
      <c r="D239" s="99"/>
      <c r="E239" s="89"/>
      <c r="F239" s="266"/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  <c r="AA239" s="266"/>
      <c r="AB239" s="266"/>
      <c r="AC239" s="266"/>
      <c r="AD239" s="266"/>
      <c r="AE239" s="266"/>
      <c r="AF239" s="266"/>
      <c r="AG239" s="266"/>
      <c r="AH239" s="266"/>
      <c r="AI239" s="266"/>
      <c r="AJ239" s="266"/>
      <c r="AK239" s="100">
        <f>SUM(F239:AJ239)</f>
        <v>0</v>
      </c>
      <c r="AL239" s="96" t="e">
        <f>ROUNDUP(AL246/0.92,0)</f>
        <v>#REF!</v>
      </c>
      <c r="AM239" s="96" t="e">
        <f>ROUNDUP(AM246/0.92,0)</f>
        <v>#REF!</v>
      </c>
      <c r="AN239" s="251"/>
    </row>
    <row r="240" spans="1:40" ht="18.75" hidden="1" customHeight="1">
      <c r="A240" s="9">
        <v>1</v>
      </c>
      <c r="B240" s="326"/>
      <c r="C240" s="145" t="s">
        <v>125</v>
      </c>
      <c r="D240" s="154"/>
      <c r="E240" s="35"/>
      <c r="F240" s="256">
        <f t="shared" ref="F240:AJ240" si="142">E240+F239-F241</f>
        <v>0</v>
      </c>
      <c r="G240" s="256">
        <f t="shared" si="142"/>
        <v>0</v>
      </c>
      <c r="H240" s="256">
        <f t="shared" si="142"/>
        <v>0</v>
      </c>
      <c r="I240" s="256">
        <f t="shared" si="142"/>
        <v>0</v>
      </c>
      <c r="J240" s="256">
        <f t="shared" si="142"/>
        <v>0</v>
      </c>
      <c r="K240" s="256">
        <f t="shared" si="142"/>
        <v>0</v>
      </c>
      <c r="L240" s="256">
        <f t="shared" si="142"/>
        <v>0</v>
      </c>
      <c r="M240" s="256">
        <f t="shared" si="142"/>
        <v>0</v>
      </c>
      <c r="N240" s="256">
        <f t="shared" si="142"/>
        <v>0</v>
      </c>
      <c r="O240" s="256">
        <f t="shared" si="142"/>
        <v>0</v>
      </c>
      <c r="P240" s="256">
        <f t="shared" si="142"/>
        <v>0</v>
      </c>
      <c r="Q240" s="256">
        <f t="shared" si="142"/>
        <v>0</v>
      </c>
      <c r="R240" s="256">
        <f t="shared" si="142"/>
        <v>0</v>
      </c>
      <c r="S240" s="256">
        <f t="shared" si="142"/>
        <v>0</v>
      </c>
      <c r="T240" s="256">
        <f t="shared" si="142"/>
        <v>0</v>
      </c>
      <c r="U240" s="256">
        <f t="shared" si="142"/>
        <v>0</v>
      </c>
      <c r="V240" s="256">
        <f t="shared" si="142"/>
        <v>0</v>
      </c>
      <c r="W240" s="256">
        <f t="shared" si="142"/>
        <v>0</v>
      </c>
      <c r="X240" s="256">
        <f t="shared" si="142"/>
        <v>0</v>
      </c>
      <c r="Y240" s="256">
        <f t="shared" si="142"/>
        <v>0</v>
      </c>
      <c r="Z240" s="256">
        <f t="shared" si="142"/>
        <v>0</v>
      </c>
      <c r="AA240" s="256">
        <f t="shared" si="142"/>
        <v>0</v>
      </c>
      <c r="AB240" s="256">
        <f t="shared" si="142"/>
        <v>0</v>
      </c>
      <c r="AC240" s="256">
        <f t="shared" si="142"/>
        <v>0</v>
      </c>
      <c r="AD240" s="256">
        <f t="shared" si="142"/>
        <v>0</v>
      </c>
      <c r="AE240" s="256">
        <f t="shared" si="142"/>
        <v>0</v>
      </c>
      <c r="AF240" s="256">
        <f t="shared" si="142"/>
        <v>0</v>
      </c>
      <c r="AG240" s="256">
        <f t="shared" si="142"/>
        <v>0</v>
      </c>
      <c r="AH240" s="256">
        <f t="shared" si="142"/>
        <v>0</v>
      </c>
      <c r="AI240" s="256">
        <f t="shared" si="142"/>
        <v>0</v>
      </c>
      <c r="AJ240" s="256">
        <f t="shared" si="142"/>
        <v>0</v>
      </c>
      <c r="AK240" s="170">
        <f>AJ240</f>
        <v>0</v>
      </c>
      <c r="AL240" s="32"/>
      <c r="AM240" s="32"/>
    </row>
    <row r="241" spans="1:40" ht="18.75" hidden="1" customHeight="1">
      <c r="A241" s="9">
        <v>1</v>
      </c>
      <c r="B241" s="327"/>
      <c r="C241" s="135" t="s">
        <v>14</v>
      </c>
      <c r="D241" s="135"/>
      <c r="E241" s="90"/>
      <c r="F241" s="255"/>
      <c r="G241" s="255"/>
      <c r="H241" s="255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255"/>
      <c r="AE241" s="255"/>
      <c r="AF241" s="255"/>
      <c r="AG241" s="255"/>
      <c r="AH241" s="255"/>
      <c r="AI241" s="255"/>
      <c r="AJ241" s="255"/>
      <c r="AK241" s="167">
        <f>SUM(E241:AJ241)</f>
        <v>0</v>
      </c>
      <c r="AL241" s="123"/>
      <c r="AM241" s="123"/>
      <c r="AN241" s="211"/>
    </row>
    <row r="242" spans="1:40" ht="18.75" hidden="1" customHeight="1">
      <c r="A242" s="9">
        <v>0</v>
      </c>
      <c r="B242" s="378"/>
      <c r="C242" s="146" t="s">
        <v>15</v>
      </c>
      <c r="D242" s="147">
        <v>0.05</v>
      </c>
      <c r="E242" s="80"/>
      <c r="F242" s="257">
        <f t="shared" ref="F242:AJ242" si="143">ROUND(F241*$D242,0)</f>
        <v>0</v>
      </c>
      <c r="G242" s="257">
        <f t="shared" si="143"/>
        <v>0</v>
      </c>
      <c r="H242" s="257">
        <f t="shared" si="143"/>
        <v>0</v>
      </c>
      <c r="I242" s="257">
        <f t="shared" si="143"/>
        <v>0</v>
      </c>
      <c r="J242" s="257">
        <f t="shared" si="143"/>
        <v>0</v>
      </c>
      <c r="K242" s="257">
        <f t="shared" si="143"/>
        <v>0</v>
      </c>
      <c r="L242" s="257">
        <f t="shared" si="143"/>
        <v>0</v>
      </c>
      <c r="M242" s="257">
        <f t="shared" si="143"/>
        <v>0</v>
      </c>
      <c r="N242" s="257">
        <f t="shared" si="143"/>
        <v>0</v>
      </c>
      <c r="O242" s="257">
        <f t="shared" si="143"/>
        <v>0</v>
      </c>
      <c r="P242" s="257">
        <f t="shared" si="143"/>
        <v>0</v>
      </c>
      <c r="Q242" s="257">
        <f t="shared" si="143"/>
        <v>0</v>
      </c>
      <c r="R242" s="257">
        <f t="shared" si="143"/>
        <v>0</v>
      </c>
      <c r="S242" s="257">
        <f t="shared" si="143"/>
        <v>0</v>
      </c>
      <c r="T242" s="257">
        <f t="shared" si="143"/>
        <v>0</v>
      </c>
      <c r="U242" s="257">
        <f t="shared" si="143"/>
        <v>0</v>
      </c>
      <c r="V242" s="257">
        <f t="shared" si="143"/>
        <v>0</v>
      </c>
      <c r="W242" s="257">
        <f t="shared" si="143"/>
        <v>0</v>
      </c>
      <c r="X242" s="257">
        <f t="shared" si="143"/>
        <v>0</v>
      </c>
      <c r="Y242" s="257">
        <f t="shared" si="143"/>
        <v>0</v>
      </c>
      <c r="Z242" s="257">
        <f t="shared" si="143"/>
        <v>0</v>
      </c>
      <c r="AA242" s="257">
        <f t="shared" si="143"/>
        <v>0</v>
      </c>
      <c r="AB242" s="257">
        <f t="shared" si="143"/>
        <v>0</v>
      </c>
      <c r="AC242" s="257">
        <f t="shared" si="143"/>
        <v>0</v>
      </c>
      <c r="AD242" s="257">
        <f t="shared" si="143"/>
        <v>0</v>
      </c>
      <c r="AE242" s="257">
        <f t="shared" si="143"/>
        <v>0</v>
      </c>
      <c r="AF242" s="257">
        <f t="shared" si="143"/>
        <v>0</v>
      </c>
      <c r="AG242" s="257">
        <f t="shared" si="143"/>
        <v>0</v>
      </c>
      <c r="AH242" s="257">
        <f t="shared" si="143"/>
        <v>0</v>
      </c>
      <c r="AI242" s="257">
        <f t="shared" si="143"/>
        <v>0</v>
      </c>
      <c r="AJ242" s="257">
        <f t="shared" si="143"/>
        <v>0</v>
      </c>
      <c r="AK242" s="128">
        <f>SUM(F242:AJ242)</f>
        <v>0</v>
      </c>
      <c r="AL242" s="32"/>
      <c r="AM242" s="32"/>
    </row>
    <row r="243" spans="1:40" ht="18.75" hidden="1" customHeight="1">
      <c r="A243" s="9">
        <v>0</v>
      </c>
      <c r="B243" s="378"/>
      <c r="C243" s="148" t="s">
        <v>16</v>
      </c>
      <c r="D243" s="149"/>
      <c r="E243" s="66"/>
      <c r="F243" s="255">
        <f t="shared" ref="F243:AJ243" si="144">E243+F242-F244</f>
        <v>0</v>
      </c>
      <c r="G243" s="255">
        <f t="shared" si="144"/>
        <v>0</v>
      </c>
      <c r="H243" s="255">
        <f t="shared" si="144"/>
        <v>0</v>
      </c>
      <c r="I243" s="255">
        <f t="shared" si="144"/>
        <v>0</v>
      </c>
      <c r="J243" s="255">
        <f t="shared" si="144"/>
        <v>0</v>
      </c>
      <c r="K243" s="255">
        <f t="shared" si="144"/>
        <v>0</v>
      </c>
      <c r="L243" s="255">
        <f t="shared" si="144"/>
        <v>0</v>
      </c>
      <c r="M243" s="255">
        <f t="shared" si="144"/>
        <v>0</v>
      </c>
      <c r="N243" s="255">
        <f t="shared" si="144"/>
        <v>0</v>
      </c>
      <c r="O243" s="255">
        <f t="shared" si="144"/>
        <v>0</v>
      </c>
      <c r="P243" s="255">
        <f t="shared" si="144"/>
        <v>0</v>
      </c>
      <c r="Q243" s="255">
        <f t="shared" si="144"/>
        <v>0</v>
      </c>
      <c r="R243" s="255">
        <f t="shared" si="144"/>
        <v>0</v>
      </c>
      <c r="S243" s="255">
        <f t="shared" si="144"/>
        <v>0</v>
      </c>
      <c r="T243" s="255">
        <f t="shared" si="144"/>
        <v>0</v>
      </c>
      <c r="U243" s="255">
        <f t="shared" si="144"/>
        <v>0</v>
      </c>
      <c r="V243" s="255">
        <f t="shared" si="144"/>
        <v>0</v>
      </c>
      <c r="W243" s="255">
        <f t="shared" si="144"/>
        <v>0</v>
      </c>
      <c r="X243" s="255">
        <f t="shared" si="144"/>
        <v>0</v>
      </c>
      <c r="Y243" s="255">
        <f t="shared" si="144"/>
        <v>0</v>
      </c>
      <c r="Z243" s="255">
        <f t="shared" si="144"/>
        <v>0</v>
      </c>
      <c r="AA243" s="255">
        <f t="shared" si="144"/>
        <v>0</v>
      </c>
      <c r="AB243" s="255">
        <f t="shared" si="144"/>
        <v>0</v>
      </c>
      <c r="AC243" s="255">
        <f t="shared" si="144"/>
        <v>0</v>
      </c>
      <c r="AD243" s="255">
        <f t="shared" si="144"/>
        <v>0</v>
      </c>
      <c r="AE243" s="255">
        <f t="shared" si="144"/>
        <v>0</v>
      </c>
      <c r="AF243" s="255">
        <f t="shared" si="144"/>
        <v>0</v>
      </c>
      <c r="AG243" s="255">
        <f t="shared" si="144"/>
        <v>0</v>
      </c>
      <c r="AH243" s="255">
        <f t="shared" si="144"/>
        <v>0</v>
      </c>
      <c r="AI243" s="255">
        <f t="shared" si="144"/>
        <v>0</v>
      </c>
      <c r="AJ243" s="255">
        <f t="shared" si="144"/>
        <v>0</v>
      </c>
      <c r="AK243" s="129">
        <f>AJ243</f>
        <v>0</v>
      </c>
      <c r="AL243" s="32"/>
      <c r="AM243" s="32"/>
    </row>
    <row r="244" spans="1:40" ht="18.75" hidden="1" customHeight="1">
      <c r="A244" s="9">
        <v>0</v>
      </c>
      <c r="B244" s="378"/>
      <c r="C244" s="148" t="s">
        <v>17</v>
      </c>
      <c r="D244" s="149"/>
      <c r="E244" s="80"/>
      <c r="F244" s="255"/>
      <c r="G244" s="255"/>
      <c r="H244" s="255"/>
      <c r="I244" s="255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  <c r="AD244" s="255"/>
      <c r="AE244" s="255"/>
      <c r="AF244" s="255"/>
      <c r="AG244" s="255"/>
      <c r="AH244" s="255"/>
      <c r="AI244" s="255"/>
      <c r="AJ244" s="255"/>
      <c r="AK244" s="129">
        <f>SUM(F244:AJ244)</f>
        <v>0</v>
      </c>
      <c r="AL244" s="32"/>
      <c r="AM244" s="32"/>
    </row>
    <row r="245" spans="1:40" ht="18.75" hidden="1" customHeight="1">
      <c r="A245" s="9">
        <v>0</v>
      </c>
      <c r="B245" s="378"/>
      <c r="C245" s="150" t="s">
        <v>18</v>
      </c>
      <c r="D245" s="151">
        <v>0.5</v>
      </c>
      <c r="E245" s="81"/>
      <c r="F245" s="258">
        <f t="shared" ref="F245:AJ245" si="145">ROUND(F244*$D245,0)</f>
        <v>0</v>
      </c>
      <c r="G245" s="258">
        <f t="shared" si="145"/>
        <v>0</v>
      </c>
      <c r="H245" s="258">
        <f t="shared" si="145"/>
        <v>0</v>
      </c>
      <c r="I245" s="258">
        <f t="shared" si="145"/>
        <v>0</v>
      </c>
      <c r="J245" s="258">
        <f t="shared" si="145"/>
        <v>0</v>
      </c>
      <c r="K245" s="258">
        <f t="shared" si="145"/>
        <v>0</v>
      </c>
      <c r="L245" s="258">
        <f t="shared" si="145"/>
        <v>0</v>
      </c>
      <c r="M245" s="258">
        <f t="shared" si="145"/>
        <v>0</v>
      </c>
      <c r="N245" s="258">
        <f t="shared" si="145"/>
        <v>0</v>
      </c>
      <c r="O245" s="258">
        <f t="shared" si="145"/>
        <v>0</v>
      </c>
      <c r="P245" s="258">
        <f t="shared" si="145"/>
        <v>0</v>
      </c>
      <c r="Q245" s="258">
        <f t="shared" si="145"/>
        <v>0</v>
      </c>
      <c r="R245" s="258">
        <f t="shared" si="145"/>
        <v>0</v>
      </c>
      <c r="S245" s="258">
        <f t="shared" si="145"/>
        <v>0</v>
      </c>
      <c r="T245" s="258">
        <f t="shared" si="145"/>
        <v>0</v>
      </c>
      <c r="U245" s="258">
        <f t="shared" si="145"/>
        <v>0</v>
      </c>
      <c r="V245" s="258">
        <f t="shared" si="145"/>
        <v>0</v>
      </c>
      <c r="W245" s="258">
        <f t="shared" si="145"/>
        <v>0</v>
      </c>
      <c r="X245" s="258">
        <f t="shared" si="145"/>
        <v>0</v>
      </c>
      <c r="Y245" s="258">
        <f t="shared" si="145"/>
        <v>0</v>
      </c>
      <c r="Z245" s="258">
        <f t="shared" si="145"/>
        <v>0</v>
      </c>
      <c r="AA245" s="258">
        <f t="shared" si="145"/>
        <v>0</v>
      </c>
      <c r="AB245" s="258">
        <f t="shared" si="145"/>
        <v>0</v>
      </c>
      <c r="AC245" s="258">
        <f t="shared" si="145"/>
        <v>0</v>
      </c>
      <c r="AD245" s="258">
        <f t="shared" si="145"/>
        <v>0</v>
      </c>
      <c r="AE245" s="258">
        <f t="shared" si="145"/>
        <v>0</v>
      </c>
      <c r="AF245" s="258">
        <f t="shared" si="145"/>
        <v>0</v>
      </c>
      <c r="AG245" s="258">
        <f t="shared" si="145"/>
        <v>0</v>
      </c>
      <c r="AH245" s="258">
        <f t="shared" si="145"/>
        <v>0</v>
      </c>
      <c r="AI245" s="258">
        <f t="shared" si="145"/>
        <v>0</v>
      </c>
      <c r="AJ245" s="258">
        <f t="shared" si="145"/>
        <v>0</v>
      </c>
      <c r="AK245" s="130">
        <f>SUM(F245:AJ245)</f>
        <v>0</v>
      </c>
      <c r="AL245" s="32"/>
      <c r="AM245" s="32"/>
    </row>
    <row r="246" spans="1:40" ht="18.75" hidden="1" customHeight="1">
      <c r="A246" s="9">
        <v>1</v>
      </c>
      <c r="B246" s="378"/>
      <c r="C246" s="135" t="s">
        <v>19</v>
      </c>
      <c r="D246" s="136">
        <f>1-D242</f>
        <v>0.95</v>
      </c>
      <c r="E246" s="90"/>
      <c r="F246" s="255">
        <f t="shared" ref="F246:AJ246" si="146">(F241-F242)+(F244-F245)</f>
        <v>0</v>
      </c>
      <c r="G246" s="255">
        <f t="shared" si="146"/>
        <v>0</v>
      </c>
      <c r="H246" s="255">
        <f t="shared" si="146"/>
        <v>0</v>
      </c>
      <c r="I246" s="255">
        <f t="shared" si="146"/>
        <v>0</v>
      </c>
      <c r="J246" s="255">
        <f t="shared" si="146"/>
        <v>0</v>
      </c>
      <c r="K246" s="255">
        <f t="shared" si="146"/>
        <v>0</v>
      </c>
      <c r="L246" s="255">
        <f t="shared" si="146"/>
        <v>0</v>
      </c>
      <c r="M246" s="255">
        <f t="shared" si="146"/>
        <v>0</v>
      </c>
      <c r="N246" s="255">
        <f t="shared" si="146"/>
        <v>0</v>
      </c>
      <c r="O246" s="255">
        <f t="shared" si="146"/>
        <v>0</v>
      </c>
      <c r="P246" s="255">
        <f t="shared" si="146"/>
        <v>0</v>
      </c>
      <c r="Q246" s="255">
        <f t="shared" si="146"/>
        <v>0</v>
      </c>
      <c r="R246" s="255">
        <f t="shared" si="146"/>
        <v>0</v>
      </c>
      <c r="S246" s="255">
        <f t="shared" si="146"/>
        <v>0</v>
      </c>
      <c r="T246" s="255">
        <f t="shared" si="146"/>
        <v>0</v>
      </c>
      <c r="U246" s="255">
        <f t="shared" si="146"/>
        <v>0</v>
      </c>
      <c r="V246" s="255">
        <f t="shared" si="146"/>
        <v>0</v>
      </c>
      <c r="W246" s="255">
        <f t="shared" si="146"/>
        <v>0</v>
      </c>
      <c r="X246" s="255">
        <f t="shared" si="146"/>
        <v>0</v>
      </c>
      <c r="Y246" s="255">
        <f t="shared" si="146"/>
        <v>0</v>
      </c>
      <c r="Z246" s="255">
        <f t="shared" si="146"/>
        <v>0</v>
      </c>
      <c r="AA246" s="255">
        <f t="shared" si="146"/>
        <v>0</v>
      </c>
      <c r="AB246" s="255">
        <f t="shared" si="146"/>
        <v>0</v>
      </c>
      <c r="AC246" s="255">
        <f t="shared" si="146"/>
        <v>0</v>
      </c>
      <c r="AD246" s="255">
        <f t="shared" si="146"/>
        <v>0</v>
      </c>
      <c r="AE246" s="255">
        <f t="shared" si="146"/>
        <v>0</v>
      </c>
      <c r="AF246" s="255">
        <f t="shared" si="146"/>
        <v>0</v>
      </c>
      <c r="AG246" s="255">
        <f t="shared" si="146"/>
        <v>0</v>
      </c>
      <c r="AH246" s="255">
        <f t="shared" si="146"/>
        <v>0</v>
      </c>
      <c r="AI246" s="255">
        <f t="shared" si="146"/>
        <v>0</v>
      </c>
      <c r="AJ246" s="255">
        <f t="shared" si="146"/>
        <v>0</v>
      </c>
      <c r="AK246" s="167">
        <f>SUM(E246:AJ246)</f>
        <v>0</v>
      </c>
      <c r="AL246" s="82" t="e">
        <f>ROUNDUP(#REF!*1.1,0)</f>
        <v>#REF!</v>
      </c>
      <c r="AM246" s="82" t="e">
        <f>ROUNDUP(#REF!*1.1,0)</f>
        <v>#REF!</v>
      </c>
      <c r="AN246" s="211"/>
    </row>
    <row r="247" spans="1:40" ht="18.75" hidden="1" customHeight="1">
      <c r="A247" s="9">
        <v>1</v>
      </c>
      <c r="B247" s="325"/>
      <c r="C247" s="109" t="s">
        <v>20</v>
      </c>
      <c r="D247" s="109"/>
      <c r="E247" s="7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  <c r="AD247" s="257"/>
      <c r="AE247" s="257"/>
      <c r="AF247" s="257"/>
      <c r="AG247" s="257"/>
      <c r="AH247" s="257"/>
      <c r="AI247" s="257"/>
      <c r="AJ247" s="257"/>
      <c r="AK247" s="104">
        <f>SUM(F247:AJ247)</f>
        <v>0</v>
      </c>
      <c r="AL247" s="112"/>
      <c r="AM247" s="112"/>
      <c r="AN247" s="207"/>
    </row>
    <row r="248" spans="1:40" ht="18.75" hidden="1" customHeight="1">
      <c r="A248" s="9">
        <v>1</v>
      </c>
      <c r="B248" s="325"/>
      <c r="C248" s="111" t="s">
        <v>66</v>
      </c>
      <c r="D248" s="111"/>
      <c r="E248" s="74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  <c r="AA248" s="267"/>
      <c r="AB248" s="267"/>
      <c r="AC248" s="267"/>
      <c r="AD248" s="267"/>
      <c r="AE248" s="267"/>
      <c r="AF248" s="267"/>
      <c r="AG248" s="267"/>
      <c r="AH248" s="267"/>
      <c r="AI248" s="267"/>
      <c r="AJ248" s="267"/>
      <c r="AK248" s="163">
        <f>SUM(F248:AJ248)</f>
        <v>0</v>
      </c>
      <c r="AL248" s="75"/>
      <c r="AM248" s="75"/>
      <c r="AN248" s="207"/>
    </row>
    <row r="249" spans="1:40" ht="18.75" hidden="1" customHeight="1">
      <c r="A249" s="9">
        <v>1</v>
      </c>
      <c r="B249" s="326"/>
      <c r="C249" s="152" t="s">
        <v>21</v>
      </c>
      <c r="D249" s="152"/>
      <c r="E249" s="67"/>
      <c r="F249" s="259">
        <f t="shared" ref="F249:AH249" si="147">SUBTOTAL(9,L247:L248)</f>
        <v>0</v>
      </c>
      <c r="G249" s="259">
        <f t="shared" si="147"/>
        <v>0</v>
      </c>
      <c r="H249" s="259">
        <f t="shared" si="147"/>
        <v>0</v>
      </c>
      <c r="I249" s="259">
        <f t="shared" si="147"/>
        <v>0</v>
      </c>
      <c r="J249" s="259">
        <f t="shared" si="147"/>
        <v>0</v>
      </c>
      <c r="K249" s="259">
        <f t="shared" si="147"/>
        <v>0</v>
      </c>
      <c r="L249" s="259">
        <f t="shared" si="147"/>
        <v>0</v>
      </c>
      <c r="M249" s="259">
        <f t="shared" si="147"/>
        <v>0</v>
      </c>
      <c r="N249" s="259">
        <f t="shared" si="147"/>
        <v>0</v>
      </c>
      <c r="O249" s="259">
        <f t="shared" si="147"/>
        <v>0</v>
      </c>
      <c r="P249" s="259">
        <f t="shared" si="147"/>
        <v>0</v>
      </c>
      <c r="Q249" s="259">
        <f t="shared" si="147"/>
        <v>0</v>
      </c>
      <c r="R249" s="259">
        <f t="shared" si="147"/>
        <v>0</v>
      </c>
      <c r="S249" s="259">
        <f t="shared" si="147"/>
        <v>0</v>
      </c>
      <c r="T249" s="259">
        <f t="shared" si="147"/>
        <v>0</v>
      </c>
      <c r="U249" s="259">
        <f t="shared" si="147"/>
        <v>0</v>
      </c>
      <c r="V249" s="259">
        <f t="shared" si="147"/>
        <v>0</v>
      </c>
      <c r="W249" s="259">
        <f t="shared" si="147"/>
        <v>0</v>
      </c>
      <c r="X249" s="259">
        <f t="shared" si="147"/>
        <v>0</v>
      </c>
      <c r="Y249" s="259">
        <f t="shared" si="147"/>
        <v>0</v>
      </c>
      <c r="Z249" s="259">
        <f t="shared" si="147"/>
        <v>0</v>
      </c>
      <c r="AA249" s="259">
        <f t="shared" si="147"/>
        <v>0</v>
      </c>
      <c r="AB249" s="259">
        <f t="shared" si="147"/>
        <v>0</v>
      </c>
      <c r="AC249" s="259">
        <f t="shared" si="147"/>
        <v>0</v>
      </c>
      <c r="AD249" s="259">
        <f t="shared" si="147"/>
        <v>0</v>
      </c>
      <c r="AE249" s="259">
        <f t="shared" si="147"/>
        <v>0</v>
      </c>
      <c r="AF249" s="259">
        <f t="shared" si="147"/>
        <v>0</v>
      </c>
      <c r="AG249" s="259">
        <f t="shared" si="147"/>
        <v>0</v>
      </c>
      <c r="AH249" s="259">
        <f t="shared" si="147"/>
        <v>0</v>
      </c>
      <c r="AI249" s="259"/>
      <c r="AJ249" s="259"/>
      <c r="AK249" s="164">
        <f>SUM(F249:AJ249)</f>
        <v>0</v>
      </c>
      <c r="AL249" s="32"/>
      <c r="AM249" s="32"/>
    </row>
    <row r="250" spans="1:40" ht="18.75" hidden="1" customHeight="1">
      <c r="A250" s="9">
        <v>1</v>
      </c>
      <c r="B250" s="379"/>
      <c r="C250" s="153" t="s">
        <v>22</v>
      </c>
      <c r="D250" s="153"/>
      <c r="E250" s="68"/>
      <c r="F250" s="260">
        <f t="shared" ref="F250:AJ250" si="148">E250+F246-F249</f>
        <v>0</v>
      </c>
      <c r="G250" s="260">
        <f t="shared" si="148"/>
        <v>0</v>
      </c>
      <c r="H250" s="260">
        <f t="shared" si="148"/>
        <v>0</v>
      </c>
      <c r="I250" s="260">
        <f t="shared" si="148"/>
        <v>0</v>
      </c>
      <c r="J250" s="260">
        <f t="shared" si="148"/>
        <v>0</v>
      </c>
      <c r="K250" s="260">
        <f t="shared" si="148"/>
        <v>0</v>
      </c>
      <c r="L250" s="260">
        <f t="shared" si="148"/>
        <v>0</v>
      </c>
      <c r="M250" s="260">
        <f t="shared" si="148"/>
        <v>0</v>
      </c>
      <c r="N250" s="260">
        <f t="shared" si="148"/>
        <v>0</v>
      </c>
      <c r="O250" s="260">
        <f t="shared" si="148"/>
        <v>0</v>
      </c>
      <c r="P250" s="260">
        <f t="shared" si="148"/>
        <v>0</v>
      </c>
      <c r="Q250" s="260">
        <f t="shared" si="148"/>
        <v>0</v>
      </c>
      <c r="R250" s="260">
        <f t="shared" si="148"/>
        <v>0</v>
      </c>
      <c r="S250" s="260">
        <f t="shared" si="148"/>
        <v>0</v>
      </c>
      <c r="T250" s="260">
        <f t="shared" si="148"/>
        <v>0</v>
      </c>
      <c r="U250" s="260">
        <f t="shared" si="148"/>
        <v>0</v>
      </c>
      <c r="V250" s="260">
        <f t="shared" si="148"/>
        <v>0</v>
      </c>
      <c r="W250" s="260">
        <f t="shared" si="148"/>
        <v>0</v>
      </c>
      <c r="X250" s="260">
        <f t="shared" si="148"/>
        <v>0</v>
      </c>
      <c r="Y250" s="260">
        <f t="shared" si="148"/>
        <v>0</v>
      </c>
      <c r="Z250" s="260">
        <f t="shared" si="148"/>
        <v>0</v>
      </c>
      <c r="AA250" s="260">
        <f t="shared" si="148"/>
        <v>0</v>
      </c>
      <c r="AB250" s="260">
        <f t="shared" si="148"/>
        <v>0</v>
      </c>
      <c r="AC250" s="260">
        <f t="shared" si="148"/>
        <v>0</v>
      </c>
      <c r="AD250" s="260">
        <f t="shared" si="148"/>
        <v>0</v>
      </c>
      <c r="AE250" s="260">
        <f t="shared" si="148"/>
        <v>0</v>
      </c>
      <c r="AF250" s="260">
        <f t="shared" si="148"/>
        <v>0</v>
      </c>
      <c r="AG250" s="260">
        <f t="shared" si="148"/>
        <v>0</v>
      </c>
      <c r="AH250" s="260">
        <f t="shared" si="148"/>
        <v>0</v>
      </c>
      <c r="AI250" s="260">
        <f t="shared" si="148"/>
        <v>0</v>
      </c>
      <c r="AJ250" s="260">
        <f t="shared" si="148"/>
        <v>0</v>
      </c>
      <c r="AK250" s="165"/>
      <c r="AL250" s="32"/>
      <c r="AM250" s="32"/>
    </row>
    <row r="251" spans="1:40" ht="18.75" hidden="1" customHeight="1">
      <c r="A251" s="9">
        <v>1</v>
      </c>
      <c r="B251" s="379"/>
      <c r="C251" s="532" t="s">
        <v>23</v>
      </c>
      <c r="D251" s="532"/>
      <c r="E251" s="215"/>
      <c r="F251" s="261">
        <f t="shared" ref="F251:AJ251" si="149">E251+F246-F247-F248</f>
        <v>0</v>
      </c>
      <c r="G251" s="261">
        <f t="shared" si="149"/>
        <v>0</v>
      </c>
      <c r="H251" s="261">
        <f t="shared" si="149"/>
        <v>0</v>
      </c>
      <c r="I251" s="261">
        <f t="shared" si="149"/>
        <v>0</v>
      </c>
      <c r="J251" s="261">
        <f t="shared" si="149"/>
        <v>0</v>
      </c>
      <c r="K251" s="261">
        <f t="shared" si="149"/>
        <v>0</v>
      </c>
      <c r="L251" s="261">
        <f t="shared" si="149"/>
        <v>0</v>
      </c>
      <c r="M251" s="261">
        <f t="shared" si="149"/>
        <v>0</v>
      </c>
      <c r="N251" s="261">
        <f t="shared" si="149"/>
        <v>0</v>
      </c>
      <c r="O251" s="261">
        <f t="shared" si="149"/>
        <v>0</v>
      </c>
      <c r="P251" s="261">
        <f t="shared" si="149"/>
        <v>0</v>
      </c>
      <c r="Q251" s="261">
        <f t="shared" si="149"/>
        <v>0</v>
      </c>
      <c r="R251" s="261">
        <f t="shared" si="149"/>
        <v>0</v>
      </c>
      <c r="S251" s="261">
        <f t="shared" si="149"/>
        <v>0</v>
      </c>
      <c r="T251" s="261">
        <f t="shared" si="149"/>
        <v>0</v>
      </c>
      <c r="U251" s="261">
        <f t="shared" si="149"/>
        <v>0</v>
      </c>
      <c r="V251" s="261">
        <f t="shared" si="149"/>
        <v>0</v>
      </c>
      <c r="W251" s="261">
        <f t="shared" si="149"/>
        <v>0</v>
      </c>
      <c r="X251" s="261">
        <f t="shared" si="149"/>
        <v>0</v>
      </c>
      <c r="Y251" s="261">
        <f t="shared" si="149"/>
        <v>0</v>
      </c>
      <c r="Z251" s="261">
        <f t="shared" si="149"/>
        <v>0</v>
      </c>
      <c r="AA251" s="261">
        <f t="shared" si="149"/>
        <v>0</v>
      </c>
      <c r="AB251" s="261">
        <f t="shared" si="149"/>
        <v>0</v>
      </c>
      <c r="AC251" s="261">
        <f t="shared" si="149"/>
        <v>0</v>
      </c>
      <c r="AD251" s="261">
        <f t="shared" si="149"/>
        <v>0</v>
      </c>
      <c r="AE251" s="261">
        <f t="shared" si="149"/>
        <v>0</v>
      </c>
      <c r="AF251" s="261">
        <f t="shared" si="149"/>
        <v>0</v>
      </c>
      <c r="AG251" s="261">
        <f t="shared" si="149"/>
        <v>0</v>
      </c>
      <c r="AH251" s="261">
        <f t="shared" si="149"/>
        <v>0</v>
      </c>
      <c r="AI251" s="261">
        <f t="shared" si="149"/>
        <v>0</v>
      </c>
      <c r="AJ251" s="261">
        <f t="shared" si="149"/>
        <v>0</v>
      </c>
      <c r="AK251" s="223">
        <f>AJ251</f>
        <v>0</v>
      </c>
      <c r="AL251" s="32"/>
      <c r="AM251" s="32"/>
      <c r="AN251" s="9">
        <f>AK251-AL247</f>
        <v>0</v>
      </c>
    </row>
    <row r="252" spans="1:40" ht="18.75" hidden="1" customHeight="1">
      <c r="A252" s="9">
        <v>1</v>
      </c>
      <c r="B252" s="385"/>
      <c r="C252" s="101" t="s">
        <v>12</v>
      </c>
      <c r="D252" s="101"/>
      <c r="E252" s="89"/>
      <c r="F252" s="263"/>
      <c r="G252" s="263"/>
      <c r="H252" s="263"/>
      <c r="I252" s="263"/>
      <c r="J252" s="263"/>
      <c r="K252" s="263"/>
      <c r="L252" s="263"/>
      <c r="M252" s="263"/>
      <c r="N252" s="263"/>
      <c r="O252" s="263"/>
      <c r="P252" s="263"/>
      <c r="Q252" s="263"/>
      <c r="R252" s="263"/>
      <c r="S252" s="263"/>
      <c r="T252" s="263"/>
      <c r="U252" s="263"/>
      <c r="V252" s="263"/>
      <c r="W252" s="263"/>
      <c r="X252" s="263"/>
      <c r="Y252" s="263"/>
      <c r="Z252" s="263"/>
      <c r="AA252" s="263"/>
      <c r="AB252" s="263"/>
      <c r="AC252" s="263"/>
      <c r="AD252" s="263"/>
      <c r="AE252" s="263"/>
      <c r="AF252" s="263"/>
      <c r="AG252" s="263"/>
      <c r="AH252" s="263"/>
      <c r="AI252" s="263"/>
      <c r="AJ252" s="263"/>
      <c r="AK252" s="166">
        <f>SUM(F252:AJ252)</f>
        <v>0</v>
      </c>
      <c r="AL252" s="198" t="e">
        <f>ROUNDUP(AL259/0.92,0)</f>
        <v>#REF!</v>
      </c>
      <c r="AM252" s="198" t="e">
        <f>ROUNDUP(AM259/0.92,0)</f>
        <v>#REF!</v>
      </c>
      <c r="AN252" s="251"/>
    </row>
    <row r="253" spans="1:40" ht="19.5" hidden="1" customHeight="1">
      <c r="A253" s="9">
        <v>1</v>
      </c>
      <c r="B253" s="326"/>
      <c r="C253" s="145" t="s">
        <v>125</v>
      </c>
      <c r="D253" s="154"/>
      <c r="E253" s="35"/>
      <c r="F253" s="397">
        <f t="shared" ref="F253:AJ253" si="150">E253+F252-F254</f>
        <v>0</v>
      </c>
      <c r="G253" s="397">
        <f t="shared" si="150"/>
        <v>0</v>
      </c>
      <c r="H253" s="397">
        <f t="shared" si="150"/>
        <v>0</v>
      </c>
      <c r="I253" s="397">
        <f t="shared" si="150"/>
        <v>0</v>
      </c>
      <c r="J253" s="397">
        <f t="shared" si="150"/>
        <v>0</v>
      </c>
      <c r="K253" s="397">
        <f t="shared" si="150"/>
        <v>0</v>
      </c>
      <c r="L253" s="397">
        <f t="shared" si="150"/>
        <v>0</v>
      </c>
      <c r="M253" s="397">
        <f t="shared" si="150"/>
        <v>0</v>
      </c>
      <c r="N253" s="397">
        <f t="shared" si="150"/>
        <v>0</v>
      </c>
      <c r="O253" s="397">
        <f t="shared" si="150"/>
        <v>0</v>
      </c>
      <c r="P253" s="397">
        <f t="shared" si="150"/>
        <v>0</v>
      </c>
      <c r="Q253" s="397">
        <f t="shared" si="150"/>
        <v>0</v>
      </c>
      <c r="R253" s="397">
        <f t="shared" si="150"/>
        <v>0</v>
      </c>
      <c r="S253" s="397">
        <f t="shared" si="150"/>
        <v>0</v>
      </c>
      <c r="T253" s="397">
        <f t="shared" si="150"/>
        <v>0</v>
      </c>
      <c r="U253" s="397">
        <f t="shared" si="150"/>
        <v>0</v>
      </c>
      <c r="V253" s="397">
        <f t="shared" si="150"/>
        <v>0</v>
      </c>
      <c r="W253" s="397">
        <f t="shared" si="150"/>
        <v>0</v>
      </c>
      <c r="X253" s="397">
        <f t="shared" si="150"/>
        <v>0</v>
      </c>
      <c r="Y253" s="397">
        <f t="shared" si="150"/>
        <v>0</v>
      </c>
      <c r="Z253" s="397">
        <f t="shared" si="150"/>
        <v>0</v>
      </c>
      <c r="AA253" s="397">
        <f t="shared" si="150"/>
        <v>0</v>
      </c>
      <c r="AB253" s="397">
        <f t="shared" si="150"/>
        <v>0</v>
      </c>
      <c r="AC253" s="397">
        <f t="shared" si="150"/>
        <v>0</v>
      </c>
      <c r="AD253" s="397">
        <f t="shared" si="150"/>
        <v>0</v>
      </c>
      <c r="AE253" s="397">
        <f t="shared" si="150"/>
        <v>0</v>
      </c>
      <c r="AF253" s="397">
        <f t="shared" si="150"/>
        <v>0</v>
      </c>
      <c r="AG253" s="397">
        <f t="shared" si="150"/>
        <v>0</v>
      </c>
      <c r="AH253" s="397">
        <f t="shared" si="150"/>
        <v>0</v>
      </c>
      <c r="AI253" s="397">
        <f t="shared" si="150"/>
        <v>0</v>
      </c>
      <c r="AJ253" s="397">
        <f t="shared" si="150"/>
        <v>0</v>
      </c>
      <c r="AK253" s="171">
        <f>AJ253</f>
        <v>0</v>
      </c>
      <c r="AL253" s="32"/>
      <c r="AM253" s="32"/>
    </row>
    <row r="254" spans="1:40" ht="18.75" hidden="1" customHeight="1">
      <c r="A254" s="9">
        <v>1</v>
      </c>
      <c r="B254" s="378"/>
      <c r="C254" s="135" t="s">
        <v>14</v>
      </c>
      <c r="D254" s="135"/>
      <c r="E254" s="90"/>
      <c r="F254" s="255"/>
      <c r="G254" s="255"/>
      <c r="H254" s="255"/>
      <c r="I254" s="255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  <c r="AD254" s="255"/>
      <c r="AE254" s="255"/>
      <c r="AF254" s="255"/>
      <c r="AG254" s="255"/>
      <c r="AH254" s="255"/>
      <c r="AI254" s="255"/>
      <c r="AJ254" s="255"/>
      <c r="AK254" s="167">
        <f>SUM(E254:AJ254)</f>
        <v>0</v>
      </c>
      <c r="AL254" s="123"/>
      <c r="AM254" s="123"/>
      <c r="AN254" s="211"/>
    </row>
    <row r="255" spans="1:40" ht="18.75" hidden="1" customHeight="1">
      <c r="A255" s="9">
        <v>0</v>
      </c>
      <c r="B255" s="392"/>
      <c r="C255" s="146" t="s">
        <v>15</v>
      </c>
      <c r="D255" s="147">
        <v>0.05</v>
      </c>
      <c r="E255" s="80"/>
      <c r="F255" s="257">
        <f t="shared" ref="F255:AJ255" si="151">ROUND(F254*$D255,0)</f>
        <v>0</v>
      </c>
      <c r="G255" s="257">
        <f t="shared" si="151"/>
        <v>0</v>
      </c>
      <c r="H255" s="257">
        <f t="shared" si="151"/>
        <v>0</v>
      </c>
      <c r="I255" s="257">
        <f t="shared" si="151"/>
        <v>0</v>
      </c>
      <c r="J255" s="257">
        <f t="shared" si="151"/>
        <v>0</v>
      </c>
      <c r="K255" s="257">
        <f t="shared" si="151"/>
        <v>0</v>
      </c>
      <c r="L255" s="257">
        <f t="shared" si="151"/>
        <v>0</v>
      </c>
      <c r="M255" s="257">
        <f t="shared" si="151"/>
        <v>0</v>
      </c>
      <c r="N255" s="257">
        <f t="shared" si="151"/>
        <v>0</v>
      </c>
      <c r="O255" s="257">
        <f t="shared" si="151"/>
        <v>0</v>
      </c>
      <c r="P255" s="257">
        <f t="shared" si="151"/>
        <v>0</v>
      </c>
      <c r="Q255" s="257">
        <f t="shared" si="151"/>
        <v>0</v>
      </c>
      <c r="R255" s="257">
        <f t="shared" si="151"/>
        <v>0</v>
      </c>
      <c r="S255" s="257">
        <f t="shared" si="151"/>
        <v>0</v>
      </c>
      <c r="T255" s="257">
        <f t="shared" si="151"/>
        <v>0</v>
      </c>
      <c r="U255" s="257">
        <f t="shared" si="151"/>
        <v>0</v>
      </c>
      <c r="V255" s="257">
        <f t="shared" si="151"/>
        <v>0</v>
      </c>
      <c r="W255" s="257">
        <f t="shared" si="151"/>
        <v>0</v>
      </c>
      <c r="X255" s="257">
        <f t="shared" si="151"/>
        <v>0</v>
      </c>
      <c r="Y255" s="257">
        <f t="shared" si="151"/>
        <v>0</v>
      </c>
      <c r="Z255" s="257">
        <f t="shared" si="151"/>
        <v>0</v>
      </c>
      <c r="AA255" s="257">
        <f t="shared" si="151"/>
        <v>0</v>
      </c>
      <c r="AB255" s="257">
        <f t="shared" si="151"/>
        <v>0</v>
      </c>
      <c r="AC255" s="257">
        <f t="shared" si="151"/>
        <v>0</v>
      </c>
      <c r="AD255" s="257">
        <f t="shared" si="151"/>
        <v>0</v>
      </c>
      <c r="AE255" s="257">
        <f t="shared" si="151"/>
        <v>0</v>
      </c>
      <c r="AF255" s="257">
        <f t="shared" si="151"/>
        <v>0</v>
      </c>
      <c r="AG255" s="257">
        <f t="shared" si="151"/>
        <v>0</v>
      </c>
      <c r="AH255" s="257">
        <f t="shared" si="151"/>
        <v>0</v>
      </c>
      <c r="AI255" s="257">
        <f t="shared" si="151"/>
        <v>0</v>
      </c>
      <c r="AJ255" s="257">
        <f t="shared" si="151"/>
        <v>0</v>
      </c>
      <c r="AK255" s="128">
        <f>SUM(F255:AJ255)</f>
        <v>0</v>
      </c>
      <c r="AL255" s="32"/>
      <c r="AM255" s="32"/>
    </row>
    <row r="256" spans="1:40" ht="18.75" hidden="1" customHeight="1">
      <c r="A256" s="9">
        <v>0</v>
      </c>
      <c r="B256" s="392"/>
      <c r="C256" s="148" t="s">
        <v>16</v>
      </c>
      <c r="D256" s="149"/>
      <c r="E256" s="66"/>
      <c r="F256" s="255">
        <f t="shared" ref="F256:AJ256" si="152">E256+F255-F257</f>
        <v>0</v>
      </c>
      <c r="G256" s="255">
        <f t="shared" si="152"/>
        <v>0</v>
      </c>
      <c r="H256" s="255">
        <f t="shared" si="152"/>
        <v>0</v>
      </c>
      <c r="I256" s="255">
        <f t="shared" si="152"/>
        <v>0</v>
      </c>
      <c r="J256" s="255">
        <f t="shared" si="152"/>
        <v>0</v>
      </c>
      <c r="K256" s="255">
        <f t="shared" si="152"/>
        <v>0</v>
      </c>
      <c r="L256" s="255">
        <f t="shared" si="152"/>
        <v>0</v>
      </c>
      <c r="M256" s="255">
        <f t="shared" si="152"/>
        <v>0</v>
      </c>
      <c r="N256" s="255">
        <f t="shared" si="152"/>
        <v>0</v>
      </c>
      <c r="O256" s="255">
        <f t="shared" si="152"/>
        <v>0</v>
      </c>
      <c r="P256" s="255">
        <f t="shared" si="152"/>
        <v>0</v>
      </c>
      <c r="Q256" s="255">
        <f t="shared" si="152"/>
        <v>0</v>
      </c>
      <c r="R256" s="255">
        <f t="shared" si="152"/>
        <v>0</v>
      </c>
      <c r="S256" s="255">
        <f t="shared" si="152"/>
        <v>0</v>
      </c>
      <c r="T256" s="255">
        <f t="shared" si="152"/>
        <v>0</v>
      </c>
      <c r="U256" s="255">
        <f t="shared" si="152"/>
        <v>0</v>
      </c>
      <c r="V256" s="255">
        <f t="shared" si="152"/>
        <v>0</v>
      </c>
      <c r="W256" s="255">
        <f t="shared" si="152"/>
        <v>0</v>
      </c>
      <c r="X256" s="255">
        <f t="shared" si="152"/>
        <v>0</v>
      </c>
      <c r="Y256" s="255">
        <f t="shared" si="152"/>
        <v>0</v>
      </c>
      <c r="Z256" s="255">
        <f t="shared" si="152"/>
        <v>0</v>
      </c>
      <c r="AA256" s="255">
        <f t="shared" si="152"/>
        <v>0</v>
      </c>
      <c r="AB256" s="255">
        <f t="shared" si="152"/>
        <v>0</v>
      </c>
      <c r="AC256" s="255">
        <f t="shared" si="152"/>
        <v>0</v>
      </c>
      <c r="AD256" s="255">
        <f t="shared" si="152"/>
        <v>0</v>
      </c>
      <c r="AE256" s="255">
        <f t="shared" si="152"/>
        <v>0</v>
      </c>
      <c r="AF256" s="255">
        <f t="shared" si="152"/>
        <v>0</v>
      </c>
      <c r="AG256" s="255">
        <f t="shared" si="152"/>
        <v>0</v>
      </c>
      <c r="AH256" s="255">
        <f t="shared" si="152"/>
        <v>0</v>
      </c>
      <c r="AI256" s="255">
        <f t="shared" si="152"/>
        <v>0</v>
      </c>
      <c r="AJ256" s="255">
        <f t="shared" si="152"/>
        <v>0</v>
      </c>
      <c r="AK256" s="129">
        <f>AJ256</f>
        <v>0</v>
      </c>
      <c r="AL256" s="32"/>
      <c r="AM256" s="32"/>
    </row>
    <row r="257" spans="1:40" ht="18.75" hidden="1" customHeight="1">
      <c r="A257" s="9">
        <v>0</v>
      </c>
      <c r="B257" s="392"/>
      <c r="C257" s="148" t="s">
        <v>17</v>
      </c>
      <c r="D257" s="149"/>
      <c r="E257" s="80"/>
      <c r="F257" s="255"/>
      <c r="G257" s="255"/>
      <c r="H257" s="255"/>
      <c r="I257" s="255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  <c r="AF257" s="255"/>
      <c r="AG257" s="255"/>
      <c r="AH257" s="255"/>
      <c r="AI257" s="255"/>
      <c r="AJ257" s="255"/>
      <c r="AK257" s="129">
        <f>SUM(F257:AJ257)</f>
        <v>0</v>
      </c>
      <c r="AL257" s="32"/>
      <c r="AM257" s="32"/>
    </row>
    <row r="258" spans="1:40" ht="18.75" hidden="1" customHeight="1">
      <c r="A258" s="9">
        <v>0</v>
      </c>
      <c r="B258" s="378"/>
      <c r="C258" s="150" t="s">
        <v>18</v>
      </c>
      <c r="D258" s="151">
        <v>0.5</v>
      </c>
      <c r="E258" s="81"/>
      <c r="F258" s="258">
        <f t="shared" ref="F258:AJ258" si="153">ROUND(F257*$D258,0)</f>
        <v>0</v>
      </c>
      <c r="G258" s="258">
        <f t="shared" si="153"/>
        <v>0</v>
      </c>
      <c r="H258" s="258">
        <f t="shared" si="153"/>
        <v>0</v>
      </c>
      <c r="I258" s="258">
        <f t="shared" si="153"/>
        <v>0</v>
      </c>
      <c r="J258" s="258">
        <f t="shared" si="153"/>
        <v>0</v>
      </c>
      <c r="K258" s="258">
        <f t="shared" si="153"/>
        <v>0</v>
      </c>
      <c r="L258" s="258">
        <f t="shared" si="153"/>
        <v>0</v>
      </c>
      <c r="M258" s="258">
        <f t="shared" si="153"/>
        <v>0</v>
      </c>
      <c r="N258" s="258">
        <f t="shared" si="153"/>
        <v>0</v>
      </c>
      <c r="O258" s="258">
        <f t="shared" si="153"/>
        <v>0</v>
      </c>
      <c r="P258" s="258">
        <f t="shared" si="153"/>
        <v>0</v>
      </c>
      <c r="Q258" s="258">
        <f t="shared" si="153"/>
        <v>0</v>
      </c>
      <c r="R258" s="258">
        <f t="shared" si="153"/>
        <v>0</v>
      </c>
      <c r="S258" s="258">
        <f t="shared" si="153"/>
        <v>0</v>
      </c>
      <c r="T258" s="258">
        <f t="shared" si="153"/>
        <v>0</v>
      </c>
      <c r="U258" s="258">
        <f t="shared" si="153"/>
        <v>0</v>
      </c>
      <c r="V258" s="258">
        <f t="shared" si="153"/>
        <v>0</v>
      </c>
      <c r="W258" s="258">
        <f t="shared" si="153"/>
        <v>0</v>
      </c>
      <c r="X258" s="258">
        <f t="shared" si="153"/>
        <v>0</v>
      </c>
      <c r="Y258" s="258">
        <f t="shared" si="153"/>
        <v>0</v>
      </c>
      <c r="Z258" s="258">
        <f t="shared" si="153"/>
        <v>0</v>
      </c>
      <c r="AA258" s="258">
        <f t="shared" si="153"/>
        <v>0</v>
      </c>
      <c r="AB258" s="258">
        <f t="shared" si="153"/>
        <v>0</v>
      </c>
      <c r="AC258" s="258">
        <f t="shared" si="153"/>
        <v>0</v>
      </c>
      <c r="AD258" s="258">
        <f t="shared" si="153"/>
        <v>0</v>
      </c>
      <c r="AE258" s="258">
        <f t="shared" si="153"/>
        <v>0</v>
      </c>
      <c r="AF258" s="258">
        <f t="shared" si="153"/>
        <v>0</v>
      </c>
      <c r="AG258" s="258">
        <f t="shared" si="153"/>
        <v>0</v>
      </c>
      <c r="AH258" s="258">
        <f t="shared" si="153"/>
        <v>0</v>
      </c>
      <c r="AI258" s="258">
        <f t="shared" si="153"/>
        <v>0</v>
      </c>
      <c r="AJ258" s="258">
        <f t="shared" si="153"/>
        <v>0</v>
      </c>
      <c r="AK258" s="130">
        <f>SUM(F258:AJ258)</f>
        <v>0</v>
      </c>
      <c r="AL258" s="32"/>
      <c r="AM258" s="32"/>
    </row>
    <row r="259" spans="1:40" ht="18.75" hidden="1" customHeight="1">
      <c r="A259" s="9">
        <v>1</v>
      </c>
      <c r="B259" s="327"/>
      <c r="C259" s="135" t="s">
        <v>19</v>
      </c>
      <c r="D259" s="136">
        <f>1-D255</f>
        <v>0.95</v>
      </c>
      <c r="E259" s="90"/>
      <c r="F259" s="255">
        <f t="shared" ref="F259:AJ259" si="154">(F254-F255)+(F257-F258)</f>
        <v>0</v>
      </c>
      <c r="G259" s="255">
        <f t="shared" si="154"/>
        <v>0</v>
      </c>
      <c r="H259" s="255">
        <f t="shared" si="154"/>
        <v>0</v>
      </c>
      <c r="I259" s="255">
        <f t="shared" si="154"/>
        <v>0</v>
      </c>
      <c r="J259" s="255">
        <f t="shared" si="154"/>
        <v>0</v>
      </c>
      <c r="K259" s="255">
        <f t="shared" si="154"/>
        <v>0</v>
      </c>
      <c r="L259" s="255">
        <f t="shared" si="154"/>
        <v>0</v>
      </c>
      <c r="M259" s="255">
        <f t="shared" si="154"/>
        <v>0</v>
      </c>
      <c r="N259" s="255">
        <f t="shared" si="154"/>
        <v>0</v>
      </c>
      <c r="O259" s="255">
        <f t="shared" si="154"/>
        <v>0</v>
      </c>
      <c r="P259" s="255">
        <f t="shared" si="154"/>
        <v>0</v>
      </c>
      <c r="Q259" s="255">
        <f t="shared" si="154"/>
        <v>0</v>
      </c>
      <c r="R259" s="255">
        <f t="shared" si="154"/>
        <v>0</v>
      </c>
      <c r="S259" s="255">
        <f t="shared" si="154"/>
        <v>0</v>
      </c>
      <c r="T259" s="255">
        <f t="shared" si="154"/>
        <v>0</v>
      </c>
      <c r="U259" s="255">
        <f t="shared" si="154"/>
        <v>0</v>
      </c>
      <c r="V259" s="255">
        <f t="shared" si="154"/>
        <v>0</v>
      </c>
      <c r="W259" s="255">
        <f t="shared" si="154"/>
        <v>0</v>
      </c>
      <c r="X259" s="255">
        <f t="shared" si="154"/>
        <v>0</v>
      </c>
      <c r="Y259" s="255">
        <f t="shared" si="154"/>
        <v>0</v>
      </c>
      <c r="Z259" s="255">
        <f t="shared" si="154"/>
        <v>0</v>
      </c>
      <c r="AA259" s="255">
        <f t="shared" si="154"/>
        <v>0</v>
      </c>
      <c r="AB259" s="255">
        <f t="shared" si="154"/>
        <v>0</v>
      </c>
      <c r="AC259" s="255">
        <f t="shared" si="154"/>
        <v>0</v>
      </c>
      <c r="AD259" s="255">
        <f t="shared" si="154"/>
        <v>0</v>
      </c>
      <c r="AE259" s="255">
        <f t="shared" si="154"/>
        <v>0</v>
      </c>
      <c r="AF259" s="255">
        <f t="shared" si="154"/>
        <v>0</v>
      </c>
      <c r="AG259" s="255">
        <f t="shared" si="154"/>
        <v>0</v>
      </c>
      <c r="AH259" s="255">
        <f t="shared" si="154"/>
        <v>0</v>
      </c>
      <c r="AI259" s="255">
        <f t="shared" si="154"/>
        <v>0</v>
      </c>
      <c r="AJ259" s="255">
        <f t="shared" si="154"/>
        <v>0</v>
      </c>
      <c r="AK259" s="167">
        <f>SUM(E259:AJ259)</f>
        <v>0</v>
      </c>
      <c r="AL259" s="82" t="e">
        <f>ROUNDUP(#REF!*1.1,0)</f>
        <v>#REF!</v>
      </c>
      <c r="AM259" s="82" t="e">
        <f>ROUNDUP(#REF!*1.1,0)</f>
        <v>#REF!</v>
      </c>
      <c r="AN259" s="211"/>
    </row>
    <row r="260" spans="1:40" ht="18.75" hidden="1" customHeight="1">
      <c r="A260" s="9">
        <v>1</v>
      </c>
      <c r="B260" s="325"/>
      <c r="C260" s="109" t="s">
        <v>48</v>
      </c>
      <c r="D260" s="109"/>
      <c r="E260" s="7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  <c r="AD260" s="257"/>
      <c r="AE260" s="257"/>
      <c r="AF260" s="257"/>
      <c r="AG260" s="257"/>
      <c r="AH260" s="257"/>
      <c r="AI260" s="257"/>
      <c r="AJ260" s="257"/>
      <c r="AK260" s="168">
        <f>SUM(F260:AJ260)</f>
        <v>0</v>
      </c>
      <c r="AL260" s="112"/>
      <c r="AM260" s="112"/>
      <c r="AN260" s="207"/>
    </row>
    <row r="261" spans="1:40" ht="18.75" hidden="1" customHeight="1">
      <c r="A261" s="9">
        <v>1</v>
      </c>
      <c r="B261" s="325"/>
      <c r="C261" s="111" t="s">
        <v>66</v>
      </c>
      <c r="D261" s="111"/>
      <c r="E261" s="74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7"/>
      <c r="AC261" s="267"/>
      <c r="AD261" s="267"/>
      <c r="AE261" s="267"/>
      <c r="AF261" s="267"/>
      <c r="AG261" s="267"/>
      <c r="AH261" s="267"/>
      <c r="AI261" s="267"/>
      <c r="AJ261" s="267"/>
      <c r="AK261" s="163">
        <f>SUM(F261:AJ261)</f>
        <v>0</v>
      </c>
      <c r="AL261" s="75"/>
      <c r="AM261" s="75"/>
      <c r="AN261" s="207"/>
    </row>
    <row r="262" spans="1:40" ht="18.75" hidden="1" customHeight="1">
      <c r="A262" s="9">
        <v>1</v>
      </c>
      <c r="B262" s="326"/>
      <c r="C262" s="152" t="s">
        <v>21</v>
      </c>
      <c r="D262" s="152"/>
      <c r="E262" s="67"/>
      <c r="F262" s="259">
        <f t="shared" ref="F262:AH262" si="155">SUBTOTAL(9,L260:L261)</f>
        <v>0</v>
      </c>
      <c r="G262" s="259">
        <f t="shared" si="155"/>
        <v>0</v>
      </c>
      <c r="H262" s="259">
        <f t="shared" si="155"/>
        <v>0</v>
      </c>
      <c r="I262" s="259">
        <f t="shared" si="155"/>
        <v>0</v>
      </c>
      <c r="J262" s="259">
        <f t="shared" si="155"/>
        <v>0</v>
      </c>
      <c r="K262" s="259">
        <f t="shared" si="155"/>
        <v>0</v>
      </c>
      <c r="L262" s="259">
        <f t="shared" si="155"/>
        <v>0</v>
      </c>
      <c r="M262" s="259">
        <f t="shared" si="155"/>
        <v>0</v>
      </c>
      <c r="N262" s="259">
        <f t="shared" si="155"/>
        <v>0</v>
      </c>
      <c r="O262" s="259">
        <f t="shared" si="155"/>
        <v>0</v>
      </c>
      <c r="P262" s="259">
        <f t="shared" si="155"/>
        <v>0</v>
      </c>
      <c r="Q262" s="259">
        <f t="shared" si="155"/>
        <v>0</v>
      </c>
      <c r="R262" s="259">
        <f t="shared" si="155"/>
        <v>0</v>
      </c>
      <c r="S262" s="259">
        <f t="shared" si="155"/>
        <v>0</v>
      </c>
      <c r="T262" s="259">
        <f t="shared" si="155"/>
        <v>0</v>
      </c>
      <c r="U262" s="259">
        <f t="shared" si="155"/>
        <v>0</v>
      </c>
      <c r="V262" s="259">
        <f t="shared" si="155"/>
        <v>0</v>
      </c>
      <c r="W262" s="259">
        <f t="shared" si="155"/>
        <v>0</v>
      </c>
      <c r="X262" s="259">
        <f t="shared" si="155"/>
        <v>0</v>
      </c>
      <c r="Y262" s="259">
        <f t="shared" si="155"/>
        <v>0</v>
      </c>
      <c r="Z262" s="259">
        <f t="shared" si="155"/>
        <v>0</v>
      </c>
      <c r="AA262" s="259">
        <f t="shared" si="155"/>
        <v>0</v>
      </c>
      <c r="AB262" s="259">
        <f t="shared" si="155"/>
        <v>0</v>
      </c>
      <c r="AC262" s="259">
        <f t="shared" si="155"/>
        <v>0</v>
      </c>
      <c r="AD262" s="259">
        <f t="shared" si="155"/>
        <v>0</v>
      </c>
      <c r="AE262" s="259">
        <f t="shared" si="155"/>
        <v>0</v>
      </c>
      <c r="AF262" s="259">
        <f t="shared" si="155"/>
        <v>0</v>
      </c>
      <c r="AG262" s="259">
        <f t="shared" si="155"/>
        <v>0</v>
      </c>
      <c r="AH262" s="259">
        <f t="shared" si="155"/>
        <v>0</v>
      </c>
      <c r="AI262" s="259"/>
      <c r="AJ262" s="259"/>
      <c r="AK262" s="164">
        <f>SUM(F262:AJ262)</f>
        <v>0</v>
      </c>
      <c r="AL262" s="32"/>
      <c r="AM262" s="32"/>
    </row>
    <row r="263" spans="1:40" ht="18.75" hidden="1" customHeight="1">
      <c r="A263" s="9">
        <v>1</v>
      </c>
      <c r="B263" s="379"/>
      <c r="C263" s="153" t="s">
        <v>22</v>
      </c>
      <c r="D263" s="153"/>
      <c r="E263" s="68"/>
      <c r="F263" s="260">
        <f t="shared" ref="F263:AJ263" si="156">E263+F259-F262</f>
        <v>0</v>
      </c>
      <c r="G263" s="260">
        <f t="shared" si="156"/>
        <v>0</v>
      </c>
      <c r="H263" s="260">
        <f t="shared" si="156"/>
        <v>0</v>
      </c>
      <c r="I263" s="260">
        <f t="shared" si="156"/>
        <v>0</v>
      </c>
      <c r="J263" s="260">
        <f t="shared" si="156"/>
        <v>0</v>
      </c>
      <c r="K263" s="260">
        <f t="shared" si="156"/>
        <v>0</v>
      </c>
      <c r="L263" s="260">
        <f t="shared" si="156"/>
        <v>0</v>
      </c>
      <c r="M263" s="260">
        <f t="shared" si="156"/>
        <v>0</v>
      </c>
      <c r="N263" s="260">
        <f t="shared" si="156"/>
        <v>0</v>
      </c>
      <c r="O263" s="260">
        <f t="shared" si="156"/>
        <v>0</v>
      </c>
      <c r="P263" s="260">
        <f t="shared" si="156"/>
        <v>0</v>
      </c>
      <c r="Q263" s="260">
        <f t="shared" si="156"/>
        <v>0</v>
      </c>
      <c r="R263" s="260">
        <f t="shared" si="156"/>
        <v>0</v>
      </c>
      <c r="S263" s="260">
        <f t="shared" si="156"/>
        <v>0</v>
      </c>
      <c r="T263" s="260">
        <f t="shared" si="156"/>
        <v>0</v>
      </c>
      <c r="U263" s="260">
        <f t="shared" si="156"/>
        <v>0</v>
      </c>
      <c r="V263" s="260">
        <f t="shared" si="156"/>
        <v>0</v>
      </c>
      <c r="W263" s="260">
        <f t="shared" si="156"/>
        <v>0</v>
      </c>
      <c r="X263" s="260">
        <f t="shared" si="156"/>
        <v>0</v>
      </c>
      <c r="Y263" s="260">
        <f t="shared" si="156"/>
        <v>0</v>
      </c>
      <c r="Z263" s="260">
        <f t="shared" si="156"/>
        <v>0</v>
      </c>
      <c r="AA263" s="260">
        <f t="shared" si="156"/>
        <v>0</v>
      </c>
      <c r="AB263" s="260">
        <f t="shared" si="156"/>
        <v>0</v>
      </c>
      <c r="AC263" s="260">
        <f t="shared" si="156"/>
        <v>0</v>
      </c>
      <c r="AD263" s="260">
        <f t="shared" si="156"/>
        <v>0</v>
      </c>
      <c r="AE263" s="260">
        <f t="shared" si="156"/>
        <v>0</v>
      </c>
      <c r="AF263" s="260">
        <f t="shared" si="156"/>
        <v>0</v>
      </c>
      <c r="AG263" s="260">
        <f t="shared" si="156"/>
        <v>0</v>
      </c>
      <c r="AH263" s="260">
        <f t="shared" si="156"/>
        <v>0</v>
      </c>
      <c r="AI263" s="260">
        <f t="shared" si="156"/>
        <v>0</v>
      </c>
      <c r="AJ263" s="260">
        <f t="shared" si="156"/>
        <v>0</v>
      </c>
      <c r="AK263" s="165"/>
      <c r="AL263" s="32"/>
      <c r="AM263" s="32"/>
    </row>
    <row r="264" spans="1:40" ht="19.5" hidden="1" customHeight="1">
      <c r="A264" s="9">
        <v>1</v>
      </c>
      <c r="B264" s="380"/>
      <c r="C264" s="138" t="s">
        <v>23</v>
      </c>
      <c r="D264" s="138"/>
      <c r="E264" s="334"/>
      <c r="F264" s="262">
        <f t="shared" ref="F264:AJ264" si="157">E264+F259-F260-F261</f>
        <v>0</v>
      </c>
      <c r="G264" s="262">
        <f t="shared" si="157"/>
        <v>0</v>
      </c>
      <c r="H264" s="262">
        <f t="shared" si="157"/>
        <v>0</v>
      </c>
      <c r="I264" s="262">
        <f t="shared" si="157"/>
        <v>0</v>
      </c>
      <c r="J264" s="262">
        <f t="shared" si="157"/>
        <v>0</v>
      </c>
      <c r="K264" s="262">
        <f t="shared" si="157"/>
        <v>0</v>
      </c>
      <c r="L264" s="262">
        <f t="shared" si="157"/>
        <v>0</v>
      </c>
      <c r="M264" s="262">
        <f t="shared" si="157"/>
        <v>0</v>
      </c>
      <c r="N264" s="262">
        <f t="shared" si="157"/>
        <v>0</v>
      </c>
      <c r="O264" s="262">
        <f t="shared" si="157"/>
        <v>0</v>
      </c>
      <c r="P264" s="262">
        <f t="shared" si="157"/>
        <v>0</v>
      </c>
      <c r="Q264" s="262">
        <f t="shared" si="157"/>
        <v>0</v>
      </c>
      <c r="R264" s="262">
        <f t="shared" si="157"/>
        <v>0</v>
      </c>
      <c r="S264" s="262">
        <f t="shared" si="157"/>
        <v>0</v>
      </c>
      <c r="T264" s="262">
        <f t="shared" si="157"/>
        <v>0</v>
      </c>
      <c r="U264" s="262">
        <f t="shared" si="157"/>
        <v>0</v>
      </c>
      <c r="V264" s="262">
        <f t="shared" si="157"/>
        <v>0</v>
      </c>
      <c r="W264" s="262">
        <f t="shared" si="157"/>
        <v>0</v>
      </c>
      <c r="X264" s="262">
        <f t="shared" si="157"/>
        <v>0</v>
      </c>
      <c r="Y264" s="262">
        <f t="shared" si="157"/>
        <v>0</v>
      </c>
      <c r="Z264" s="262">
        <f t="shared" si="157"/>
        <v>0</v>
      </c>
      <c r="AA264" s="262">
        <f t="shared" si="157"/>
        <v>0</v>
      </c>
      <c r="AB264" s="262">
        <f t="shared" si="157"/>
        <v>0</v>
      </c>
      <c r="AC264" s="262">
        <f t="shared" si="157"/>
        <v>0</v>
      </c>
      <c r="AD264" s="262">
        <f t="shared" si="157"/>
        <v>0</v>
      </c>
      <c r="AE264" s="262">
        <f t="shared" si="157"/>
        <v>0</v>
      </c>
      <c r="AF264" s="262">
        <f t="shared" si="157"/>
        <v>0</v>
      </c>
      <c r="AG264" s="262">
        <f t="shared" si="157"/>
        <v>0</v>
      </c>
      <c r="AH264" s="262">
        <f t="shared" si="157"/>
        <v>0</v>
      </c>
      <c r="AI264" s="262">
        <f t="shared" si="157"/>
        <v>0</v>
      </c>
      <c r="AJ264" s="262">
        <f t="shared" si="157"/>
        <v>0</v>
      </c>
      <c r="AK264" s="224">
        <f>AJ264</f>
        <v>0</v>
      </c>
      <c r="AL264" s="33"/>
      <c r="AM264" s="33"/>
      <c r="AN264" s="9">
        <f>AK264-AL260</f>
        <v>0</v>
      </c>
    </row>
    <row r="265" spans="1:40" ht="18.75" hidden="1" customHeight="1">
      <c r="A265" s="9">
        <v>1</v>
      </c>
      <c r="B265" s="385"/>
      <c r="C265" s="101" t="s">
        <v>12</v>
      </c>
      <c r="D265" s="101"/>
      <c r="E265" s="89"/>
      <c r="F265" s="263"/>
      <c r="G265" s="263"/>
      <c r="H265" s="263"/>
      <c r="I265" s="263"/>
      <c r="J265" s="263"/>
      <c r="K265" s="263"/>
      <c r="L265" s="263"/>
      <c r="M265" s="263"/>
      <c r="N265" s="263"/>
      <c r="O265" s="263"/>
      <c r="P265" s="263"/>
      <c r="Q265" s="263"/>
      <c r="R265" s="263"/>
      <c r="S265" s="263"/>
      <c r="T265" s="263"/>
      <c r="U265" s="263"/>
      <c r="V265" s="263"/>
      <c r="W265" s="263"/>
      <c r="X265" s="263"/>
      <c r="Y265" s="263"/>
      <c r="Z265" s="263"/>
      <c r="AA265" s="263"/>
      <c r="AB265" s="263"/>
      <c r="AC265" s="263"/>
      <c r="AD265" s="263"/>
      <c r="AE265" s="263"/>
      <c r="AF265" s="263"/>
      <c r="AG265" s="263"/>
      <c r="AH265" s="263"/>
      <c r="AI265" s="263"/>
      <c r="AJ265" s="263"/>
      <c r="AK265" s="166">
        <f>SUM(F265:AJ265)</f>
        <v>0</v>
      </c>
      <c r="AL265" s="198" t="e">
        <f>ROUNDUP(AL272/0.92,0)</f>
        <v>#REF!</v>
      </c>
      <c r="AM265" s="198" t="e">
        <f>ROUNDUP(AM272/0.92,0)</f>
        <v>#REF!</v>
      </c>
      <c r="AN265" s="251"/>
    </row>
    <row r="266" spans="1:40" ht="19.5" hidden="1" customHeight="1">
      <c r="A266" s="9">
        <v>1</v>
      </c>
      <c r="B266" s="326"/>
      <c r="C266" s="145" t="s">
        <v>125</v>
      </c>
      <c r="D266" s="154"/>
      <c r="E266" s="35"/>
      <c r="F266" s="256">
        <f t="shared" ref="F266:AJ266" si="158">E266+F265-F267</f>
        <v>0</v>
      </c>
      <c r="G266" s="256">
        <f t="shared" si="158"/>
        <v>0</v>
      </c>
      <c r="H266" s="256">
        <f t="shared" si="158"/>
        <v>0</v>
      </c>
      <c r="I266" s="256">
        <f t="shared" si="158"/>
        <v>0</v>
      </c>
      <c r="J266" s="256">
        <f t="shared" si="158"/>
        <v>0</v>
      </c>
      <c r="K266" s="256">
        <f t="shared" si="158"/>
        <v>0</v>
      </c>
      <c r="L266" s="256">
        <f t="shared" si="158"/>
        <v>0</v>
      </c>
      <c r="M266" s="256">
        <f t="shared" si="158"/>
        <v>0</v>
      </c>
      <c r="N266" s="256">
        <f t="shared" si="158"/>
        <v>0</v>
      </c>
      <c r="O266" s="256">
        <f t="shared" si="158"/>
        <v>0</v>
      </c>
      <c r="P266" s="256">
        <f t="shared" si="158"/>
        <v>0</v>
      </c>
      <c r="Q266" s="256">
        <f t="shared" si="158"/>
        <v>0</v>
      </c>
      <c r="R266" s="256">
        <f t="shared" si="158"/>
        <v>0</v>
      </c>
      <c r="S266" s="256">
        <f t="shared" si="158"/>
        <v>0</v>
      </c>
      <c r="T266" s="256">
        <f t="shared" si="158"/>
        <v>0</v>
      </c>
      <c r="U266" s="256">
        <f t="shared" si="158"/>
        <v>0</v>
      </c>
      <c r="V266" s="256">
        <f t="shared" si="158"/>
        <v>0</v>
      </c>
      <c r="W266" s="256">
        <f t="shared" si="158"/>
        <v>0</v>
      </c>
      <c r="X266" s="256">
        <f t="shared" si="158"/>
        <v>0</v>
      </c>
      <c r="Y266" s="256">
        <f t="shared" si="158"/>
        <v>0</v>
      </c>
      <c r="Z266" s="256">
        <f t="shared" si="158"/>
        <v>0</v>
      </c>
      <c r="AA266" s="256">
        <f t="shared" si="158"/>
        <v>0</v>
      </c>
      <c r="AB266" s="256">
        <f t="shared" si="158"/>
        <v>0</v>
      </c>
      <c r="AC266" s="256">
        <f t="shared" si="158"/>
        <v>0</v>
      </c>
      <c r="AD266" s="256">
        <f t="shared" si="158"/>
        <v>0</v>
      </c>
      <c r="AE266" s="256">
        <f t="shared" si="158"/>
        <v>0</v>
      </c>
      <c r="AF266" s="256">
        <f t="shared" si="158"/>
        <v>0</v>
      </c>
      <c r="AG266" s="256">
        <f t="shared" si="158"/>
        <v>0</v>
      </c>
      <c r="AH266" s="256">
        <f t="shared" si="158"/>
        <v>0</v>
      </c>
      <c r="AI266" s="256">
        <f t="shared" si="158"/>
        <v>0</v>
      </c>
      <c r="AJ266" s="256">
        <f t="shared" si="158"/>
        <v>0</v>
      </c>
      <c r="AK266" s="171">
        <f>AJ266</f>
        <v>0</v>
      </c>
      <c r="AL266" s="32"/>
      <c r="AM266" s="32"/>
    </row>
    <row r="267" spans="1:40" ht="18.75" hidden="1" customHeight="1">
      <c r="A267" s="9">
        <v>1</v>
      </c>
      <c r="B267" s="378"/>
      <c r="C267" s="135" t="s">
        <v>14</v>
      </c>
      <c r="D267" s="135"/>
      <c r="E267" s="90"/>
      <c r="F267" s="255"/>
      <c r="G267" s="255"/>
      <c r="H267" s="255"/>
      <c r="I267" s="255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  <c r="AD267" s="255"/>
      <c r="AE267" s="255"/>
      <c r="AF267" s="255"/>
      <c r="AG267" s="255"/>
      <c r="AH267" s="255"/>
      <c r="AI267" s="255"/>
      <c r="AJ267" s="255"/>
      <c r="AK267" s="167">
        <f>SUM(E267:AJ267)</f>
        <v>0</v>
      </c>
      <c r="AL267" s="123"/>
      <c r="AM267" s="123"/>
      <c r="AN267" s="211"/>
    </row>
    <row r="268" spans="1:40" ht="18.75" hidden="1" customHeight="1">
      <c r="A268" s="9">
        <v>0</v>
      </c>
      <c r="B268" s="378"/>
      <c r="C268" s="146" t="s">
        <v>15</v>
      </c>
      <c r="D268" s="147">
        <v>0.08</v>
      </c>
      <c r="E268" s="80"/>
      <c r="F268" s="257">
        <f t="shared" ref="F268:AJ268" si="159">ROUND(F267*$D268,0)</f>
        <v>0</v>
      </c>
      <c r="G268" s="257">
        <f t="shared" si="159"/>
        <v>0</v>
      </c>
      <c r="H268" s="257">
        <f t="shared" si="159"/>
        <v>0</v>
      </c>
      <c r="I268" s="257">
        <f t="shared" si="159"/>
        <v>0</v>
      </c>
      <c r="J268" s="257">
        <f t="shared" si="159"/>
        <v>0</v>
      </c>
      <c r="K268" s="257">
        <f t="shared" si="159"/>
        <v>0</v>
      </c>
      <c r="L268" s="257">
        <f t="shared" si="159"/>
        <v>0</v>
      </c>
      <c r="M268" s="257">
        <f t="shared" si="159"/>
        <v>0</v>
      </c>
      <c r="N268" s="257">
        <f t="shared" si="159"/>
        <v>0</v>
      </c>
      <c r="O268" s="257">
        <f t="shared" si="159"/>
        <v>0</v>
      </c>
      <c r="P268" s="257">
        <f t="shared" si="159"/>
        <v>0</v>
      </c>
      <c r="Q268" s="257">
        <f t="shared" si="159"/>
        <v>0</v>
      </c>
      <c r="R268" s="257">
        <f t="shared" si="159"/>
        <v>0</v>
      </c>
      <c r="S268" s="257">
        <f t="shared" si="159"/>
        <v>0</v>
      </c>
      <c r="T268" s="257">
        <f t="shared" si="159"/>
        <v>0</v>
      </c>
      <c r="U268" s="257">
        <f t="shared" si="159"/>
        <v>0</v>
      </c>
      <c r="V268" s="257">
        <f t="shared" si="159"/>
        <v>0</v>
      </c>
      <c r="W268" s="257">
        <f t="shared" si="159"/>
        <v>0</v>
      </c>
      <c r="X268" s="257">
        <f t="shared" si="159"/>
        <v>0</v>
      </c>
      <c r="Y268" s="257">
        <f t="shared" si="159"/>
        <v>0</v>
      </c>
      <c r="Z268" s="257">
        <f t="shared" si="159"/>
        <v>0</v>
      </c>
      <c r="AA268" s="257">
        <f t="shared" si="159"/>
        <v>0</v>
      </c>
      <c r="AB268" s="257">
        <f t="shared" si="159"/>
        <v>0</v>
      </c>
      <c r="AC268" s="257">
        <f t="shared" si="159"/>
        <v>0</v>
      </c>
      <c r="AD268" s="257">
        <f t="shared" si="159"/>
        <v>0</v>
      </c>
      <c r="AE268" s="257">
        <f t="shared" si="159"/>
        <v>0</v>
      </c>
      <c r="AF268" s="257">
        <f t="shared" si="159"/>
        <v>0</v>
      </c>
      <c r="AG268" s="257">
        <f t="shared" si="159"/>
        <v>0</v>
      </c>
      <c r="AH268" s="257">
        <f t="shared" si="159"/>
        <v>0</v>
      </c>
      <c r="AI268" s="257">
        <f t="shared" si="159"/>
        <v>0</v>
      </c>
      <c r="AJ268" s="257">
        <f t="shared" si="159"/>
        <v>0</v>
      </c>
      <c r="AK268" s="128">
        <f>SUM(F268:AJ268)</f>
        <v>0</v>
      </c>
      <c r="AL268" s="32"/>
      <c r="AM268" s="32"/>
    </row>
    <row r="269" spans="1:40" ht="18.75" hidden="1" customHeight="1">
      <c r="A269" s="9">
        <v>0</v>
      </c>
      <c r="B269" s="378"/>
      <c r="C269" s="148" t="s">
        <v>16</v>
      </c>
      <c r="D269" s="149"/>
      <c r="E269" s="66"/>
      <c r="F269" s="255">
        <f t="shared" ref="F269:AJ269" si="160">E269+F268-F270</f>
        <v>0</v>
      </c>
      <c r="G269" s="255">
        <f t="shared" si="160"/>
        <v>0</v>
      </c>
      <c r="H269" s="255">
        <f t="shared" si="160"/>
        <v>0</v>
      </c>
      <c r="I269" s="255">
        <f t="shared" si="160"/>
        <v>0</v>
      </c>
      <c r="J269" s="255">
        <f t="shared" si="160"/>
        <v>0</v>
      </c>
      <c r="K269" s="255">
        <f t="shared" si="160"/>
        <v>0</v>
      </c>
      <c r="L269" s="255">
        <f t="shared" si="160"/>
        <v>0</v>
      </c>
      <c r="M269" s="255">
        <f t="shared" si="160"/>
        <v>0</v>
      </c>
      <c r="N269" s="255">
        <f t="shared" si="160"/>
        <v>0</v>
      </c>
      <c r="O269" s="255">
        <f t="shared" si="160"/>
        <v>0</v>
      </c>
      <c r="P269" s="255">
        <f t="shared" si="160"/>
        <v>0</v>
      </c>
      <c r="Q269" s="255">
        <f t="shared" si="160"/>
        <v>0</v>
      </c>
      <c r="R269" s="255">
        <f t="shared" si="160"/>
        <v>0</v>
      </c>
      <c r="S269" s="255">
        <f t="shared" si="160"/>
        <v>0</v>
      </c>
      <c r="T269" s="255">
        <f t="shared" si="160"/>
        <v>0</v>
      </c>
      <c r="U269" s="255">
        <f t="shared" si="160"/>
        <v>0</v>
      </c>
      <c r="V269" s="255">
        <f t="shared" si="160"/>
        <v>0</v>
      </c>
      <c r="W269" s="255">
        <f t="shared" si="160"/>
        <v>0</v>
      </c>
      <c r="X269" s="255">
        <f t="shared" si="160"/>
        <v>0</v>
      </c>
      <c r="Y269" s="255">
        <f t="shared" si="160"/>
        <v>0</v>
      </c>
      <c r="Z269" s="255">
        <f t="shared" si="160"/>
        <v>0</v>
      </c>
      <c r="AA269" s="255">
        <f t="shared" si="160"/>
        <v>0</v>
      </c>
      <c r="AB269" s="255">
        <f t="shared" si="160"/>
        <v>0</v>
      </c>
      <c r="AC269" s="255">
        <f t="shared" si="160"/>
        <v>0</v>
      </c>
      <c r="AD269" s="255">
        <f t="shared" si="160"/>
        <v>0</v>
      </c>
      <c r="AE269" s="255">
        <f t="shared" si="160"/>
        <v>0</v>
      </c>
      <c r="AF269" s="255">
        <f t="shared" si="160"/>
        <v>0</v>
      </c>
      <c r="AG269" s="255">
        <f t="shared" si="160"/>
        <v>0</v>
      </c>
      <c r="AH269" s="255">
        <f t="shared" si="160"/>
        <v>0</v>
      </c>
      <c r="AI269" s="255">
        <f t="shared" si="160"/>
        <v>0</v>
      </c>
      <c r="AJ269" s="255">
        <f t="shared" si="160"/>
        <v>0</v>
      </c>
      <c r="AK269" s="129">
        <f>AJ269</f>
        <v>0</v>
      </c>
      <c r="AL269" s="32"/>
      <c r="AM269" s="32"/>
    </row>
    <row r="270" spans="1:40" ht="18.75" hidden="1" customHeight="1">
      <c r="A270" s="9">
        <v>0</v>
      </c>
      <c r="B270" s="378"/>
      <c r="C270" s="148" t="s">
        <v>17</v>
      </c>
      <c r="D270" s="149"/>
      <c r="E270" s="80"/>
      <c r="F270" s="255"/>
      <c r="G270" s="255"/>
      <c r="H270" s="255"/>
      <c r="I270" s="255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  <c r="AD270" s="255"/>
      <c r="AE270" s="255"/>
      <c r="AF270" s="255"/>
      <c r="AG270" s="255"/>
      <c r="AH270" s="255"/>
      <c r="AI270" s="255"/>
      <c r="AJ270" s="255"/>
      <c r="AK270" s="129">
        <f>SUM(F270:AJ270)</f>
        <v>0</v>
      </c>
      <c r="AL270" s="32"/>
      <c r="AM270" s="32"/>
    </row>
    <row r="271" spans="1:40" ht="18.75" hidden="1" customHeight="1">
      <c r="A271" s="9">
        <v>0</v>
      </c>
      <c r="B271" s="378"/>
      <c r="C271" s="150" t="s">
        <v>18</v>
      </c>
      <c r="D271" s="151">
        <v>0.5</v>
      </c>
      <c r="E271" s="81"/>
      <c r="F271" s="258">
        <f t="shared" ref="F271:AJ271" si="161">ROUND(F270*$D271,0)</f>
        <v>0</v>
      </c>
      <c r="G271" s="258">
        <f t="shared" si="161"/>
        <v>0</v>
      </c>
      <c r="H271" s="258">
        <f t="shared" si="161"/>
        <v>0</v>
      </c>
      <c r="I271" s="258">
        <f t="shared" si="161"/>
        <v>0</v>
      </c>
      <c r="J271" s="258">
        <f t="shared" si="161"/>
        <v>0</v>
      </c>
      <c r="K271" s="258">
        <f t="shared" si="161"/>
        <v>0</v>
      </c>
      <c r="L271" s="258">
        <f t="shared" si="161"/>
        <v>0</v>
      </c>
      <c r="M271" s="258">
        <f t="shared" si="161"/>
        <v>0</v>
      </c>
      <c r="N271" s="258">
        <f t="shared" si="161"/>
        <v>0</v>
      </c>
      <c r="O271" s="258">
        <f t="shared" si="161"/>
        <v>0</v>
      </c>
      <c r="P271" s="258">
        <f t="shared" si="161"/>
        <v>0</v>
      </c>
      <c r="Q271" s="258">
        <f t="shared" si="161"/>
        <v>0</v>
      </c>
      <c r="R271" s="258">
        <f t="shared" si="161"/>
        <v>0</v>
      </c>
      <c r="S271" s="258">
        <f t="shared" si="161"/>
        <v>0</v>
      </c>
      <c r="T271" s="258">
        <f t="shared" si="161"/>
        <v>0</v>
      </c>
      <c r="U271" s="258">
        <f t="shared" si="161"/>
        <v>0</v>
      </c>
      <c r="V271" s="258">
        <f t="shared" si="161"/>
        <v>0</v>
      </c>
      <c r="W271" s="258">
        <f t="shared" si="161"/>
        <v>0</v>
      </c>
      <c r="X271" s="258">
        <f t="shared" si="161"/>
        <v>0</v>
      </c>
      <c r="Y271" s="258">
        <f t="shared" si="161"/>
        <v>0</v>
      </c>
      <c r="Z271" s="258">
        <f t="shared" si="161"/>
        <v>0</v>
      </c>
      <c r="AA271" s="258">
        <f t="shared" si="161"/>
        <v>0</v>
      </c>
      <c r="AB271" s="258">
        <f t="shared" si="161"/>
        <v>0</v>
      </c>
      <c r="AC271" s="258">
        <f t="shared" si="161"/>
        <v>0</v>
      </c>
      <c r="AD271" s="258">
        <f t="shared" si="161"/>
        <v>0</v>
      </c>
      <c r="AE271" s="258">
        <f t="shared" si="161"/>
        <v>0</v>
      </c>
      <c r="AF271" s="258">
        <f t="shared" si="161"/>
        <v>0</v>
      </c>
      <c r="AG271" s="258">
        <f t="shared" si="161"/>
        <v>0</v>
      </c>
      <c r="AH271" s="258">
        <f t="shared" si="161"/>
        <v>0</v>
      </c>
      <c r="AI271" s="258">
        <f t="shared" si="161"/>
        <v>0</v>
      </c>
      <c r="AJ271" s="258">
        <f t="shared" si="161"/>
        <v>0</v>
      </c>
      <c r="AK271" s="130">
        <f>SUM(F271:AJ271)</f>
        <v>0</v>
      </c>
      <c r="AL271" s="32"/>
      <c r="AM271" s="32"/>
    </row>
    <row r="272" spans="1:40" ht="18.75" hidden="1" customHeight="1">
      <c r="A272" s="9">
        <v>1</v>
      </c>
      <c r="B272" s="327"/>
      <c r="C272" s="135" t="s">
        <v>19</v>
      </c>
      <c r="D272" s="136">
        <f>1-D268</f>
        <v>0.92</v>
      </c>
      <c r="E272" s="90"/>
      <c r="F272" s="255">
        <f t="shared" ref="F272:AJ272" si="162">(F267-F268)+(F270-F271)</f>
        <v>0</v>
      </c>
      <c r="G272" s="255">
        <f t="shared" si="162"/>
        <v>0</v>
      </c>
      <c r="H272" s="255">
        <f t="shared" si="162"/>
        <v>0</v>
      </c>
      <c r="I272" s="255">
        <f t="shared" si="162"/>
        <v>0</v>
      </c>
      <c r="J272" s="255">
        <f t="shared" si="162"/>
        <v>0</v>
      </c>
      <c r="K272" s="255">
        <f t="shared" si="162"/>
        <v>0</v>
      </c>
      <c r="L272" s="255">
        <f t="shared" si="162"/>
        <v>0</v>
      </c>
      <c r="M272" s="255">
        <f t="shared" si="162"/>
        <v>0</v>
      </c>
      <c r="N272" s="255">
        <f t="shared" si="162"/>
        <v>0</v>
      </c>
      <c r="O272" s="255">
        <f t="shared" si="162"/>
        <v>0</v>
      </c>
      <c r="P272" s="255">
        <f t="shared" si="162"/>
        <v>0</v>
      </c>
      <c r="Q272" s="255">
        <f t="shared" si="162"/>
        <v>0</v>
      </c>
      <c r="R272" s="255">
        <f t="shared" si="162"/>
        <v>0</v>
      </c>
      <c r="S272" s="255">
        <f t="shared" si="162"/>
        <v>0</v>
      </c>
      <c r="T272" s="255">
        <f t="shared" si="162"/>
        <v>0</v>
      </c>
      <c r="U272" s="255">
        <f t="shared" si="162"/>
        <v>0</v>
      </c>
      <c r="V272" s="255">
        <f t="shared" si="162"/>
        <v>0</v>
      </c>
      <c r="W272" s="255">
        <f t="shared" si="162"/>
        <v>0</v>
      </c>
      <c r="X272" s="255">
        <f t="shared" si="162"/>
        <v>0</v>
      </c>
      <c r="Y272" s="255">
        <f t="shared" si="162"/>
        <v>0</v>
      </c>
      <c r="Z272" s="255">
        <f t="shared" si="162"/>
        <v>0</v>
      </c>
      <c r="AA272" s="255">
        <f t="shared" si="162"/>
        <v>0</v>
      </c>
      <c r="AB272" s="255">
        <f t="shared" si="162"/>
        <v>0</v>
      </c>
      <c r="AC272" s="255">
        <f t="shared" si="162"/>
        <v>0</v>
      </c>
      <c r="AD272" s="255">
        <f t="shared" si="162"/>
        <v>0</v>
      </c>
      <c r="AE272" s="255">
        <f t="shared" si="162"/>
        <v>0</v>
      </c>
      <c r="AF272" s="255">
        <f t="shared" si="162"/>
        <v>0</v>
      </c>
      <c r="AG272" s="255">
        <f t="shared" si="162"/>
        <v>0</v>
      </c>
      <c r="AH272" s="255">
        <f t="shared" si="162"/>
        <v>0</v>
      </c>
      <c r="AI272" s="255">
        <f t="shared" si="162"/>
        <v>0</v>
      </c>
      <c r="AJ272" s="255">
        <f t="shared" si="162"/>
        <v>0</v>
      </c>
      <c r="AK272" s="167">
        <f>SUM(E272:AJ272)</f>
        <v>0</v>
      </c>
      <c r="AL272" s="82" t="e">
        <f>ROUNDUP(#REF!*1.1,0)</f>
        <v>#REF!</v>
      </c>
      <c r="AM272" s="82" t="e">
        <f>ROUNDUP(#REF!*1.1,0)</f>
        <v>#REF!</v>
      </c>
      <c r="AN272" s="211"/>
    </row>
    <row r="273" spans="1:40" ht="18.75" hidden="1" customHeight="1">
      <c r="A273" s="9">
        <v>1</v>
      </c>
      <c r="B273" s="325"/>
      <c r="C273" s="109" t="s">
        <v>48</v>
      </c>
      <c r="D273" s="109"/>
      <c r="E273" s="7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  <c r="W273" s="257"/>
      <c r="X273" s="257"/>
      <c r="Y273" s="257"/>
      <c r="Z273" s="257"/>
      <c r="AA273" s="257"/>
      <c r="AB273" s="257"/>
      <c r="AC273" s="257"/>
      <c r="AD273" s="257"/>
      <c r="AE273" s="257"/>
      <c r="AF273" s="257"/>
      <c r="AG273" s="257"/>
      <c r="AH273" s="257"/>
      <c r="AI273" s="257"/>
      <c r="AJ273" s="257"/>
      <c r="AK273" s="168">
        <v>0</v>
      </c>
      <c r="AL273" s="112"/>
      <c r="AM273" s="112"/>
      <c r="AN273" s="207"/>
    </row>
    <row r="274" spans="1:40" ht="18.75" hidden="1" customHeight="1">
      <c r="A274" s="9">
        <v>1</v>
      </c>
      <c r="B274" s="325"/>
      <c r="C274" s="111" t="s">
        <v>66</v>
      </c>
      <c r="D274" s="111"/>
      <c r="E274" s="74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  <c r="AA274" s="267"/>
      <c r="AB274" s="267"/>
      <c r="AC274" s="267"/>
      <c r="AD274" s="267"/>
      <c r="AE274" s="267"/>
      <c r="AF274" s="267"/>
      <c r="AG274" s="267"/>
      <c r="AH274" s="267"/>
      <c r="AI274" s="267"/>
      <c r="AJ274" s="267"/>
      <c r="AK274" s="163">
        <f>SUM(F274:AJ274)</f>
        <v>0</v>
      </c>
      <c r="AL274" s="75"/>
      <c r="AM274" s="75"/>
      <c r="AN274" s="207"/>
    </row>
    <row r="275" spans="1:40" ht="18.75" hidden="1" customHeight="1">
      <c r="A275" s="9">
        <v>1</v>
      </c>
      <c r="B275" s="326"/>
      <c r="C275" s="152" t="s">
        <v>21</v>
      </c>
      <c r="D275" s="152"/>
      <c r="E275" s="67"/>
      <c r="F275" s="259">
        <f t="shared" ref="F275:AH275" si="163">SUBTOTAL(9,L273:L274)</f>
        <v>0</v>
      </c>
      <c r="G275" s="259">
        <f t="shared" si="163"/>
        <v>0</v>
      </c>
      <c r="H275" s="259">
        <f t="shared" si="163"/>
        <v>0</v>
      </c>
      <c r="I275" s="259">
        <f t="shared" si="163"/>
        <v>0</v>
      </c>
      <c r="J275" s="259">
        <f t="shared" si="163"/>
        <v>0</v>
      </c>
      <c r="K275" s="259">
        <f t="shared" si="163"/>
        <v>0</v>
      </c>
      <c r="L275" s="259">
        <f t="shared" si="163"/>
        <v>0</v>
      </c>
      <c r="M275" s="259">
        <f t="shared" si="163"/>
        <v>0</v>
      </c>
      <c r="N275" s="259">
        <f t="shared" si="163"/>
        <v>0</v>
      </c>
      <c r="O275" s="259">
        <f t="shared" si="163"/>
        <v>0</v>
      </c>
      <c r="P275" s="259">
        <f t="shared" si="163"/>
        <v>0</v>
      </c>
      <c r="Q275" s="259">
        <f t="shared" si="163"/>
        <v>0</v>
      </c>
      <c r="R275" s="259">
        <f t="shared" si="163"/>
        <v>0</v>
      </c>
      <c r="S275" s="259">
        <f t="shared" si="163"/>
        <v>0</v>
      </c>
      <c r="T275" s="259">
        <f t="shared" si="163"/>
        <v>0</v>
      </c>
      <c r="U275" s="259">
        <f t="shared" si="163"/>
        <v>0</v>
      </c>
      <c r="V275" s="259">
        <f t="shared" si="163"/>
        <v>0</v>
      </c>
      <c r="W275" s="259">
        <f t="shared" si="163"/>
        <v>0</v>
      </c>
      <c r="X275" s="259">
        <f t="shared" si="163"/>
        <v>0</v>
      </c>
      <c r="Y275" s="259">
        <f t="shared" si="163"/>
        <v>0</v>
      </c>
      <c r="Z275" s="259">
        <f t="shared" si="163"/>
        <v>0</v>
      </c>
      <c r="AA275" s="259">
        <f t="shared" si="163"/>
        <v>0</v>
      </c>
      <c r="AB275" s="259">
        <f t="shared" si="163"/>
        <v>0</v>
      </c>
      <c r="AC275" s="259">
        <f t="shared" si="163"/>
        <v>0</v>
      </c>
      <c r="AD275" s="259">
        <f t="shared" si="163"/>
        <v>0</v>
      </c>
      <c r="AE275" s="259">
        <f t="shared" si="163"/>
        <v>0</v>
      </c>
      <c r="AF275" s="259">
        <f t="shared" si="163"/>
        <v>0</v>
      </c>
      <c r="AG275" s="259">
        <f t="shared" si="163"/>
        <v>0</v>
      </c>
      <c r="AH275" s="259">
        <f t="shared" si="163"/>
        <v>0</v>
      </c>
      <c r="AI275" s="259"/>
      <c r="AJ275" s="259"/>
      <c r="AK275" s="164">
        <f>SUM(F275:AJ275)</f>
        <v>0</v>
      </c>
      <c r="AL275" s="32"/>
      <c r="AM275" s="32"/>
    </row>
    <row r="276" spans="1:40" ht="18.75" hidden="1" customHeight="1">
      <c r="A276" s="9">
        <v>1</v>
      </c>
      <c r="B276" s="379"/>
      <c r="C276" s="153" t="s">
        <v>22</v>
      </c>
      <c r="D276" s="153"/>
      <c r="E276" s="68"/>
      <c r="F276" s="260">
        <f t="shared" ref="F276:AJ276" si="164">E276+F272-F275</f>
        <v>0</v>
      </c>
      <c r="G276" s="260">
        <f t="shared" si="164"/>
        <v>0</v>
      </c>
      <c r="H276" s="260">
        <f t="shared" si="164"/>
        <v>0</v>
      </c>
      <c r="I276" s="260">
        <f t="shared" si="164"/>
        <v>0</v>
      </c>
      <c r="J276" s="260">
        <f t="shared" si="164"/>
        <v>0</v>
      </c>
      <c r="K276" s="260">
        <f t="shared" si="164"/>
        <v>0</v>
      </c>
      <c r="L276" s="260">
        <f t="shared" si="164"/>
        <v>0</v>
      </c>
      <c r="M276" s="260">
        <f t="shared" si="164"/>
        <v>0</v>
      </c>
      <c r="N276" s="260">
        <f t="shared" si="164"/>
        <v>0</v>
      </c>
      <c r="O276" s="260">
        <f t="shared" si="164"/>
        <v>0</v>
      </c>
      <c r="P276" s="260">
        <f t="shared" si="164"/>
        <v>0</v>
      </c>
      <c r="Q276" s="260">
        <f t="shared" si="164"/>
        <v>0</v>
      </c>
      <c r="R276" s="260">
        <f t="shared" si="164"/>
        <v>0</v>
      </c>
      <c r="S276" s="260">
        <f t="shared" si="164"/>
        <v>0</v>
      </c>
      <c r="T276" s="260">
        <f t="shared" si="164"/>
        <v>0</v>
      </c>
      <c r="U276" s="260">
        <f t="shared" si="164"/>
        <v>0</v>
      </c>
      <c r="V276" s="260">
        <f t="shared" si="164"/>
        <v>0</v>
      </c>
      <c r="W276" s="260">
        <f t="shared" si="164"/>
        <v>0</v>
      </c>
      <c r="X276" s="260">
        <f t="shared" si="164"/>
        <v>0</v>
      </c>
      <c r="Y276" s="260">
        <f t="shared" si="164"/>
        <v>0</v>
      </c>
      <c r="Z276" s="260">
        <f t="shared" si="164"/>
        <v>0</v>
      </c>
      <c r="AA276" s="260">
        <f t="shared" si="164"/>
        <v>0</v>
      </c>
      <c r="AB276" s="260">
        <f t="shared" si="164"/>
        <v>0</v>
      </c>
      <c r="AC276" s="260">
        <f t="shared" si="164"/>
        <v>0</v>
      </c>
      <c r="AD276" s="260">
        <f t="shared" si="164"/>
        <v>0</v>
      </c>
      <c r="AE276" s="260">
        <f t="shared" si="164"/>
        <v>0</v>
      </c>
      <c r="AF276" s="260">
        <f t="shared" si="164"/>
        <v>0</v>
      </c>
      <c r="AG276" s="260">
        <f t="shared" si="164"/>
        <v>0</v>
      </c>
      <c r="AH276" s="260">
        <f t="shared" si="164"/>
        <v>0</v>
      </c>
      <c r="AI276" s="260">
        <f t="shared" si="164"/>
        <v>0</v>
      </c>
      <c r="AJ276" s="260">
        <f t="shared" si="164"/>
        <v>0</v>
      </c>
      <c r="AK276" s="165"/>
      <c r="AL276" s="32"/>
      <c r="AM276" s="32"/>
    </row>
    <row r="277" spans="1:40" hidden="1">
      <c r="A277" s="9">
        <v>1</v>
      </c>
      <c r="B277" s="380"/>
      <c r="C277" s="138" t="s">
        <v>23</v>
      </c>
      <c r="D277" s="138"/>
      <c r="E277" s="215"/>
      <c r="F277" s="262">
        <f t="shared" ref="F277:AJ277" si="165">E277+F272-F273-F274</f>
        <v>0</v>
      </c>
      <c r="G277" s="262">
        <f t="shared" si="165"/>
        <v>0</v>
      </c>
      <c r="H277" s="262">
        <f t="shared" si="165"/>
        <v>0</v>
      </c>
      <c r="I277" s="262">
        <f t="shared" si="165"/>
        <v>0</v>
      </c>
      <c r="J277" s="262">
        <f t="shared" si="165"/>
        <v>0</v>
      </c>
      <c r="K277" s="262">
        <f t="shared" si="165"/>
        <v>0</v>
      </c>
      <c r="L277" s="262">
        <f t="shared" si="165"/>
        <v>0</v>
      </c>
      <c r="M277" s="262">
        <f t="shared" si="165"/>
        <v>0</v>
      </c>
      <c r="N277" s="262">
        <f t="shared" si="165"/>
        <v>0</v>
      </c>
      <c r="O277" s="262">
        <f t="shared" si="165"/>
        <v>0</v>
      </c>
      <c r="P277" s="262">
        <f t="shared" si="165"/>
        <v>0</v>
      </c>
      <c r="Q277" s="262">
        <f t="shared" si="165"/>
        <v>0</v>
      </c>
      <c r="R277" s="262">
        <f t="shared" si="165"/>
        <v>0</v>
      </c>
      <c r="S277" s="262">
        <f t="shared" si="165"/>
        <v>0</v>
      </c>
      <c r="T277" s="262">
        <f t="shared" si="165"/>
        <v>0</v>
      </c>
      <c r="U277" s="262">
        <f t="shared" si="165"/>
        <v>0</v>
      </c>
      <c r="V277" s="262">
        <f t="shared" si="165"/>
        <v>0</v>
      </c>
      <c r="W277" s="262">
        <f t="shared" si="165"/>
        <v>0</v>
      </c>
      <c r="X277" s="262">
        <f t="shared" si="165"/>
        <v>0</v>
      </c>
      <c r="Y277" s="262">
        <f t="shared" si="165"/>
        <v>0</v>
      </c>
      <c r="Z277" s="262">
        <f t="shared" si="165"/>
        <v>0</v>
      </c>
      <c r="AA277" s="262">
        <f t="shared" si="165"/>
        <v>0</v>
      </c>
      <c r="AB277" s="262">
        <f t="shared" si="165"/>
        <v>0</v>
      </c>
      <c r="AC277" s="262">
        <f t="shared" si="165"/>
        <v>0</v>
      </c>
      <c r="AD277" s="262">
        <f t="shared" si="165"/>
        <v>0</v>
      </c>
      <c r="AE277" s="262">
        <f t="shared" si="165"/>
        <v>0</v>
      </c>
      <c r="AF277" s="262">
        <f t="shared" si="165"/>
        <v>0</v>
      </c>
      <c r="AG277" s="262">
        <f t="shared" si="165"/>
        <v>0</v>
      </c>
      <c r="AH277" s="262">
        <f t="shared" si="165"/>
        <v>0</v>
      </c>
      <c r="AI277" s="262">
        <f t="shared" si="165"/>
        <v>0</v>
      </c>
      <c r="AJ277" s="262">
        <f t="shared" si="165"/>
        <v>0</v>
      </c>
      <c r="AK277" s="224">
        <f>AJ277</f>
        <v>0</v>
      </c>
      <c r="AL277" s="33"/>
      <c r="AM277" s="33"/>
      <c r="AN277" s="9">
        <f>AK277-AL273</f>
        <v>0</v>
      </c>
    </row>
    <row r="278" spans="1:40" hidden="1">
      <c r="A278" s="9">
        <v>1</v>
      </c>
      <c r="B278" s="385"/>
      <c r="C278" s="101" t="s">
        <v>12</v>
      </c>
      <c r="D278" s="101"/>
      <c r="E278" s="88"/>
      <c r="F278" s="263"/>
      <c r="G278" s="263"/>
      <c r="H278" s="263"/>
      <c r="I278" s="263"/>
      <c r="J278" s="263"/>
      <c r="K278" s="263"/>
      <c r="L278" s="263"/>
      <c r="M278" s="263"/>
      <c r="N278" s="263"/>
      <c r="O278" s="263"/>
      <c r="P278" s="263"/>
      <c r="Q278" s="263"/>
      <c r="R278" s="263"/>
      <c r="S278" s="263"/>
      <c r="T278" s="263"/>
      <c r="U278" s="263"/>
      <c r="V278" s="263"/>
      <c r="W278" s="263"/>
      <c r="X278" s="263"/>
      <c r="Y278" s="263"/>
      <c r="Z278" s="263"/>
      <c r="AA278" s="263"/>
      <c r="AB278" s="263"/>
      <c r="AC278" s="263"/>
      <c r="AD278" s="263"/>
      <c r="AE278" s="263"/>
      <c r="AF278" s="263"/>
      <c r="AG278" s="263"/>
      <c r="AH278" s="263"/>
      <c r="AI278" s="263"/>
      <c r="AJ278" s="263"/>
      <c r="AK278" s="166">
        <f>SUM(E278:AJ278)</f>
        <v>0</v>
      </c>
      <c r="AL278" s="198" t="e">
        <f>ROUNDUP(AL285/0.92,0)</f>
        <v>#REF!</v>
      </c>
      <c r="AM278" s="198" t="e">
        <f>ROUNDUP(AM285/0.92,0)</f>
        <v>#REF!</v>
      </c>
      <c r="AN278" s="251"/>
    </row>
    <row r="279" spans="1:40" hidden="1">
      <c r="A279" s="9">
        <v>1</v>
      </c>
      <c r="B279" s="326"/>
      <c r="C279" s="145" t="s">
        <v>125</v>
      </c>
      <c r="D279" s="154"/>
      <c r="E279" s="35"/>
      <c r="F279" s="397">
        <f t="shared" ref="F279:AJ279" si="166">E279+F278-F280</f>
        <v>0</v>
      </c>
      <c r="G279" s="397">
        <f t="shared" si="166"/>
        <v>0</v>
      </c>
      <c r="H279" s="397">
        <f t="shared" si="166"/>
        <v>0</v>
      </c>
      <c r="I279" s="397">
        <f t="shared" si="166"/>
        <v>0</v>
      </c>
      <c r="J279" s="397">
        <f t="shared" si="166"/>
        <v>0</v>
      </c>
      <c r="K279" s="397">
        <f t="shared" si="166"/>
        <v>0</v>
      </c>
      <c r="L279" s="397">
        <f t="shared" si="166"/>
        <v>0</v>
      </c>
      <c r="M279" s="397">
        <f t="shared" si="166"/>
        <v>0</v>
      </c>
      <c r="N279" s="397">
        <f t="shared" si="166"/>
        <v>0</v>
      </c>
      <c r="O279" s="397">
        <f t="shared" si="166"/>
        <v>0</v>
      </c>
      <c r="P279" s="397">
        <f t="shared" si="166"/>
        <v>0</v>
      </c>
      <c r="Q279" s="397">
        <f t="shared" si="166"/>
        <v>0</v>
      </c>
      <c r="R279" s="397">
        <f t="shared" si="166"/>
        <v>0</v>
      </c>
      <c r="S279" s="397">
        <f t="shared" si="166"/>
        <v>0</v>
      </c>
      <c r="T279" s="397">
        <f t="shared" si="166"/>
        <v>0</v>
      </c>
      <c r="U279" s="397">
        <f t="shared" si="166"/>
        <v>0</v>
      </c>
      <c r="V279" s="397">
        <f t="shared" si="166"/>
        <v>0</v>
      </c>
      <c r="W279" s="397">
        <f t="shared" si="166"/>
        <v>0</v>
      </c>
      <c r="X279" s="397">
        <f t="shared" si="166"/>
        <v>0</v>
      </c>
      <c r="Y279" s="397">
        <f t="shared" si="166"/>
        <v>0</v>
      </c>
      <c r="Z279" s="397">
        <f t="shared" si="166"/>
        <v>0</v>
      </c>
      <c r="AA279" s="397">
        <f t="shared" si="166"/>
        <v>0</v>
      </c>
      <c r="AB279" s="397">
        <f t="shared" si="166"/>
        <v>0</v>
      </c>
      <c r="AC279" s="397">
        <f t="shared" si="166"/>
        <v>0</v>
      </c>
      <c r="AD279" s="397">
        <f t="shared" si="166"/>
        <v>0</v>
      </c>
      <c r="AE279" s="397">
        <f t="shared" si="166"/>
        <v>0</v>
      </c>
      <c r="AF279" s="397">
        <f t="shared" si="166"/>
        <v>0</v>
      </c>
      <c r="AG279" s="397">
        <f t="shared" si="166"/>
        <v>0</v>
      </c>
      <c r="AH279" s="397">
        <f t="shared" si="166"/>
        <v>0</v>
      </c>
      <c r="AI279" s="397">
        <f t="shared" si="166"/>
        <v>0</v>
      </c>
      <c r="AJ279" s="397">
        <f t="shared" si="166"/>
        <v>0</v>
      </c>
      <c r="AK279" s="171">
        <f>AJ279</f>
        <v>0</v>
      </c>
      <c r="AL279" s="32"/>
      <c r="AM279" s="32"/>
    </row>
    <row r="280" spans="1:40" hidden="1">
      <c r="A280" s="9">
        <v>1</v>
      </c>
      <c r="B280" s="327"/>
      <c r="C280" s="135" t="s">
        <v>14</v>
      </c>
      <c r="D280" s="135"/>
      <c r="E280" s="90"/>
      <c r="F280" s="255"/>
      <c r="G280" s="255"/>
      <c r="H280" s="255"/>
      <c r="I280" s="255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  <c r="AF280" s="255"/>
      <c r="AG280" s="255"/>
      <c r="AH280" s="255"/>
      <c r="AI280" s="255"/>
      <c r="AJ280" s="255"/>
      <c r="AK280" s="167">
        <f>SUM(E280:AJ280)</f>
        <v>0</v>
      </c>
      <c r="AL280" s="123"/>
      <c r="AM280" s="123"/>
      <c r="AN280" s="211"/>
    </row>
    <row r="281" spans="1:40" hidden="1">
      <c r="A281" s="9">
        <v>0</v>
      </c>
      <c r="B281" s="378"/>
      <c r="C281" s="146" t="s">
        <v>15</v>
      </c>
      <c r="D281" s="147">
        <v>0.08</v>
      </c>
      <c r="E281" s="80"/>
      <c r="F281" s="257">
        <f t="shared" ref="F281:AJ281" si="167">ROUND(F280*$D281,0)</f>
        <v>0</v>
      </c>
      <c r="G281" s="257">
        <f t="shared" si="167"/>
        <v>0</v>
      </c>
      <c r="H281" s="257">
        <f t="shared" si="167"/>
        <v>0</v>
      </c>
      <c r="I281" s="257">
        <f t="shared" si="167"/>
        <v>0</v>
      </c>
      <c r="J281" s="257">
        <f t="shared" si="167"/>
        <v>0</v>
      </c>
      <c r="K281" s="257">
        <f t="shared" si="167"/>
        <v>0</v>
      </c>
      <c r="L281" s="257">
        <f t="shared" si="167"/>
        <v>0</v>
      </c>
      <c r="M281" s="257">
        <f t="shared" si="167"/>
        <v>0</v>
      </c>
      <c r="N281" s="257">
        <f t="shared" si="167"/>
        <v>0</v>
      </c>
      <c r="O281" s="257">
        <f t="shared" si="167"/>
        <v>0</v>
      </c>
      <c r="P281" s="257">
        <f t="shared" si="167"/>
        <v>0</v>
      </c>
      <c r="Q281" s="257">
        <f t="shared" si="167"/>
        <v>0</v>
      </c>
      <c r="R281" s="257">
        <f t="shared" si="167"/>
        <v>0</v>
      </c>
      <c r="S281" s="257">
        <f t="shared" si="167"/>
        <v>0</v>
      </c>
      <c r="T281" s="257">
        <f t="shared" si="167"/>
        <v>0</v>
      </c>
      <c r="U281" s="257">
        <f t="shared" si="167"/>
        <v>0</v>
      </c>
      <c r="V281" s="257">
        <f t="shared" si="167"/>
        <v>0</v>
      </c>
      <c r="W281" s="257">
        <f t="shared" si="167"/>
        <v>0</v>
      </c>
      <c r="X281" s="257">
        <f t="shared" si="167"/>
        <v>0</v>
      </c>
      <c r="Y281" s="257">
        <f t="shared" si="167"/>
        <v>0</v>
      </c>
      <c r="Z281" s="257">
        <f t="shared" si="167"/>
        <v>0</v>
      </c>
      <c r="AA281" s="257">
        <f t="shared" si="167"/>
        <v>0</v>
      </c>
      <c r="AB281" s="257">
        <f t="shared" si="167"/>
        <v>0</v>
      </c>
      <c r="AC281" s="257">
        <f t="shared" si="167"/>
        <v>0</v>
      </c>
      <c r="AD281" s="257">
        <f t="shared" si="167"/>
        <v>0</v>
      </c>
      <c r="AE281" s="257">
        <f t="shared" si="167"/>
        <v>0</v>
      </c>
      <c r="AF281" s="257">
        <f t="shared" si="167"/>
        <v>0</v>
      </c>
      <c r="AG281" s="257">
        <f t="shared" si="167"/>
        <v>0</v>
      </c>
      <c r="AH281" s="257">
        <f t="shared" si="167"/>
        <v>0</v>
      </c>
      <c r="AI281" s="257">
        <f t="shared" si="167"/>
        <v>0</v>
      </c>
      <c r="AJ281" s="257">
        <f t="shared" si="167"/>
        <v>0</v>
      </c>
      <c r="AK281" s="128">
        <f>SUM(F281:AJ281)</f>
        <v>0</v>
      </c>
      <c r="AL281" s="32"/>
      <c r="AM281" s="32"/>
    </row>
    <row r="282" spans="1:40" hidden="1">
      <c r="A282" s="9">
        <v>0</v>
      </c>
      <c r="B282" s="378"/>
      <c r="C282" s="148" t="s">
        <v>16</v>
      </c>
      <c r="D282" s="149"/>
      <c r="E282" s="66"/>
      <c r="F282" s="255">
        <f t="shared" ref="F282:AJ282" si="168">E282+F281-F283</f>
        <v>0</v>
      </c>
      <c r="G282" s="255">
        <f t="shared" si="168"/>
        <v>0</v>
      </c>
      <c r="H282" s="255">
        <f t="shared" si="168"/>
        <v>0</v>
      </c>
      <c r="I282" s="255">
        <f t="shared" si="168"/>
        <v>0</v>
      </c>
      <c r="J282" s="255">
        <f t="shared" si="168"/>
        <v>0</v>
      </c>
      <c r="K282" s="255">
        <f t="shared" si="168"/>
        <v>0</v>
      </c>
      <c r="L282" s="255">
        <f t="shared" si="168"/>
        <v>0</v>
      </c>
      <c r="M282" s="255">
        <f t="shared" si="168"/>
        <v>0</v>
      </c>
      <c r="N282" s="255">
        <f t="shared" si="168"/>
        <v>0</v>
      </c>
      <c r="O282" s="255">
        <f t="shared" si="168"/>
        <v>0</v>
      </c>
      <c r="P282" s="255">
        <f t="shared" si="168"/>
        <v>0</v>
      </c>
      <c r="Q282" s="255">
        <f t="shared" si="168"/>
        <v>0</v>
      </c>
      <c r="R282" s="255">
        <f t="shared" si="168"/>
        <v>0</v>
      </c>
      <c r="S282" s="255">
        <f t="shared" si="168"/>
        <v>0</v>
      </c>
      <c r="T282" s="255">
        <f t="shared" si="168"/>
        <v>0</v>
      </c>
      <c r="U282" s="255">
        <f t="shared" si="168"/>
        <v>0</v>
      </c>
      <c r="V282" s="255">
        <f t="shared" si="168"/>
        <v>0</v>
      </c>
      <c r="W282" s="255">
        <f t="shared" si="168"/>
        <v>0</v>
      </c>
      <c r="X282" s="255">
        <f t="shared" si="168"/>
        <v>0</v>
      </c>
      <c r="Y282" s="255">
        <f t="shared" si="168"/>
        <v>0</v>
      </c>
      <c r="Z282" s="255">
        <f t="shared" si="168"/>
        <v>0</v>
      </c>
      <c r="AA282" s="255">
        <f t="shared" si="168"/>
        <v>0</v>
      </c>
      <c r="AB282" s="255">
        <f t="shared" si="168"/>
        <v>0</v>
      </c>
      <c r="AC282" s="255">
        <f t="shared" si="168"/>
        <v>0</v>
      </c>
      <c r="AD282" s="255">
        <f t="shared" si="168"/>
        <v>0</v>
      </c>
      <c r="AE282" s="255">
        <f t="shared" si="168"/>
        <v>0</v>
      </c>
      <c r="AF282" s="255">
        <f t="shared" si="168"/>
        <v>0</v>
      </c>
      <c r="AG282" s="255">
        <f t="shared" si="168"/>
        <v>0</v>
      </c>
      <c r="AH282" s="255">
        <f t="shared" si="168"/>
        <v>0</v>
      </c>
      <c r="AI282" s="255">
        <f t="shared" si="168"/>
        <v>0</v>
      </c>
      <c r="AJ282" s="255">
        <f t="shared" si="168"/>
        <v>0</v>
      </c>
      <c r="AK282" s="129">
        <f>AJ282</f>
        <v>0</v>
      </c>
      <c r="AL282" s="32"/>
      <c r="AM282" s="32"/>
    </row>
    <row r="283" spans="1:40" hidden="1">
      <c r="A283" s="9">
        <v>0</v>
      </c>
      <c r="B283" s="378"/>
      <c r="C283" s="148" t="s">
        <v>17</v>
      </c>
      <c r="D283" s="149"/>
      <c r="E283" s="80"/>
      <c r="F283" s="255"/>
      <c r="G283" s="255"/>
      <c r="H283" s="255"/>
      <c r="I283" s="255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  <c r="AD283" s="255"/>
      <c r="AE283" s="255"/>
      <c r="AF283" s="255"/>
      <c r="AG283" s="255"/>
      <c r="AH283" s="255"/>
      <c r="AI283" s="255"/>
      <c r="AJ283" s="255"/>
      <c r="AK283" s="129">
        <f>SUM(F283:AJ283)</f>
        <v>0</v>
      </c>
      <c r="AL283" s="32"/>
      <c r="AM283" s="32"/>
    </row>
    <row r="284" spans="1:40" hidden="1">
      <c r="A284" s="9">
        <v>0</v>
      </c>
      <c r="B284" s="378"/>
      <c r="C284" s="150" t="s">
        <v>18</v>
      </c>
      <c r="D284" s="151">
        <v>0.5</v>
      </c>
      <c r="E284" s="81"/>
      <c r="F284" s="258">
        <f t="shared" ref="F284:AJ284" si="169">ROUND(F283*$D284,0)</f>
        <v>0</v>
      </c>
      <c r="G284" s="258">
        <f t="shared" si="169"/>
        <v>0</v>
      </c>
      <c r="H284" s="258">
        <f t="shared" si="169"/>
        <v>0</v>
      </c>
      <c r="I284" s="258">
        <f t="shared" si="169"/>
        <v>0</v>
      </c>
      <c r="J284" s="258">
        <f t="shared" si="169"/>
        <v>0</v>
      </c>
      <c r="K284" s="258">
        <f t="shared" si="169"/>
        <v>0</v>
      </c>
      <c r="L284" s="258">
        <f t="shared" si="169"/>
        <v>0</v>
      </c>
      <c r="M284" s="258">
        <f t="shared" si="169"/>
        <v>0</v>
      </c>
      <c r="N284" s="258">
        <f t="shared" si="169"/>
        <v>0</v>
      </c>
      <c r="O284" s="258">
        <f t="shared" si="169"/>
        <v>0</v>
      </c>
      <c r="P284" s="258">
        <f t="shared" si="169"/>
        <v>0</v>
      </c>
      <c r="Q284" s="258">
        <f t="shared" si="169"/>
        <v>0</v>
      </c>
      <c r="R284" s="258">
        <f t="shared" si="169"/>
        <v>0</v>
      </c>
      <c r="S284" s="258">
        <f t="shared" si="169"/>
        <v>0</v>
      </c>
      <c r="T284" s="258">
        <f t="shared" si="169"/>
        <v>0</v>
      </c>
      <c r="U284" s="258">
        <f t="shared" si="169"/>
        <v>0</v>
      </c>
      <c r="V284" s="258">
        <f t="shared" si="169"/>
        <v>0</v>
      </c>
      <c r="W284" s="258">
        <f t="shared" si="169"/>
        <v>0</v>
      </c>
      <c r="X284" s="258">
        <f t="shared" si="169"/>
        <v>0</v>
      </c>
      <c r="Y284" s="258">
        <f t="shared" si="169"/>
        <v>0</v>
      </c>
      <c r="Z284" s="258">
        <f t="shared" si="169"/>
        <v>0</v>
      </c>
      <c r="AA284" s="258">
        <f t="shared" si="169"/>
        <v>0</v>
      </c>
      <c r="AB284" s="258">
        <f t="shared" si="169"/>
        <v>0</v>
      </c>
      <c r="AC284" s="258">
        <f t="shared" si="169"/>
        <v>0</v>
      </c>
      <c r="AD284" s="258">
        <f t="shared" si="169"/>
        <v>0</v>
      </c>
      <c r="AE284" s="258">
        <f t="shared" si="169"/>
        <v>0</v>
      </c>
      <c r="AF284" s="258">
        <f t="shared" si="169"/>
        <v>0</v>
      </c>
      <c r="AG284" s="258">
        <f t="shared" si="169"/>
        <v>0</v>
      </c>
      <c r="AH284" s="258">
        <f t="shared" si="169"/>
        <v>0</v>
      </c>
      <c r="AI284" s="258">
        <f t="shared" si="169"/>
        <v>0</v>
      </c>
      <c r="AJ284" s="258">
        <f t="shared" si="169"/>
        <v>0</v>
      </c>
      <c r="AK284" s="130">
        <f>SUM(F284:AJ284)</f>
        <v>0</v>
      </c>
      <c r="AL284" s="32"/>
      <c r="AM284" s="32"/>
    </row>
    <row r="285" spans="1:40" hidden="1">
      <c r="A285" s="9">
        <v>1</v>
      </c>
      <c r="B285" s="327"/>
      <c r="C285" s="135" t="s">
        <v>19</v>
      </c>
      <c r="D285" s="136">
        <f>1-D281</f>
        <v>0.92</v>
      </c>
      <c r="E285" s="90"/>
      <c r="F285" s="255">
        <f t="shared" ref="F285:AJ285" si="170">(F280-F281)+(F283-F284)</f>
        <v>0</v>
      </c>
      <c r="G285" s="255">
        <f t="shared" si="170"/>
        <v>0</v>
      </c>
      <c r="H285" s="255">
        <f t="shared" si="170"/>
        <v>0</v>
      </c>
      <c r="I285" s="255">
        <f t="shared" si="170"/>
        <v>0</v>
      </c>
      <c r="J285" s="255">
        <f t="shared" si="170"/>
        <v>0</v>
      </c>
      <c r="K285" s="255">
        <f t="shared" si="170"/>
        <v>0</v>
      </c>
      <c r="L285" s="255">
        <f t="shared" si="170"/>
        <v>0</v>
      </c>
      <c r="M285" s="255">
        <f t="shared" si="170"/>
        <v>0</v>
      </c>
      <c r="N285" s="255">
        <f t="shared" si="170"/>
        <v>0</v>
      </c>
      <c r="O285" s="255">
        <f t="shared" si="170"/>
        <v>0</v>
      </c>
      <c r="P285" s="255">
        <f t="shared" si="170"/>
        <v>0</v>
      </c>
      <c r="Q285" s="255">
        <f t="shared" si="170"/>
        <v>0</v>
      </c>
      <c r="R285" s="255">
        <f t="shared" si="170"/>
        <v>0</v>
      </c>
      <c r="S285" s="255">
        <f t="shared" si="170"/>
        <v>0</v>
      </c>
      <c r="T285" s="255">
        <f t="shared" si="170"/>
        <v>0</v>
      </c>
      <c r="U285" s="255">
        <f t="shared" si="170"/>
        <v>0</v>
      </c>
      <c r="V285" s="255">
        <f t="shared" si="170"/>
        <v>0</v>
      </c>
      <c r="W285" s="255">
        <f t="shared" si="170"/>
        <v>0</v>
      </c>
      <c r="X285" s="255">
        <f t="shared" si="170"/>
        <v>0</v>
      </c>
      <c r="Y285" s="255">
        <f t="shared" si="170"/>
        <v>0</v>
      </c>
      <c r="Z285" s="255">
        <f t="shared" si="170"/>
        <v>0</v>
      </c>
      <c r="AA285" s="255">
        <f t="shared" si="170"/>
        <v>0</v>
      </c>
      <c r="AB285" s="255">
        <f t="shared" si="170"/>
        <v>0</v>
      </c>
      <c r="AC285" s="255">
        <f t="shared" si="170"/>
        <v>0</v>
      </c>
      <c r="AD285" s="255">
        <f t="shared" si="170"/>
        <v>0</v>
      </c>
      <c r="AE285" s="255">
        <f t="shared" si="170"/>
        <v>0</v>
      </c>
      <c r="AF285" s="255">
        <f t="shared" si="170"/>
        <v>0</v>
      </c>
      <c r="AG285" s="255">
        <f t="shared" si="170"/>
        <v>0</v>
      </c>
      <c r="AH285" s="255">
        <f t="shared" si="170"/>
        <v>0</v>
      </c>
      <c r="AI285" s="255">
        <f t="shared" si="170"/>
        <v>0</v>
      </c>
      <c r="AJ285" s="255">
        <f t="shared" si="170"/>
        <v>0</v>
      </c>
      <c r="AK285" s="167">
        <f>SUM(E285:AJ285)</f>
        <v>0</v>
      </c>
      <c r="AL285" s="82" t="e">
        <f>ROUNDUP(#REF!*1.1,0)</f>
        <v>#REF!</v>
      </c>
      <c r="AM285" s="82" t="e">
        <f>ROUNDUP(#REF!*1.1,0)</f>
        <v>#REF!</v>
      </c>
      <c r="AN285" s="211"/>
    </row>
    <row r="286" spans="1:40" hidden="1">
      <c r="A286" s="9">
        <v>1</v>
      </c>
      <c r="B286" s="325"/>
      <c r="C286" s="109" t="s">
        <v>48</v>
      </c>
      <c r="D286" s="109"/>
      <c r="E286" s="7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  <c r="AD286" s="257"/>
      <c r="AE286" s="257"/>
      <c r="AF286" s="257"/>
      <c r="AG286" s="257"/>
      <c r="AH286" s="257"/>
      <c r="AI286" s="257"/>
      <c r="AJ286" s="257"/>
      <c r="AK286" s="168">
        <f>SUM(F286:AJ286)</f>
        <v>0</v>
      </c>
      <c r="AL286" s="112"/>
      <c r="AM286" s="112"/>
      <c r="AN286" s="207"/>
    </row>
    <row r="287" spans="1:40" hidden="1">
      <c r="A287" s="9">
        <v>1</v>
      </c>
      <c r="B287" s="325"/>
      <c r="C287" s="111" t="s">
        <v>66</v>
      </c>
      <c r="D287" s="111"/>
      <c r="E287" s="74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  <c r="AA287" s="267"/>
      <c r="AB287" s="267"/>
      <c r="AC287" s="267"/>
      <c r="AD287" s="267"/>
      <c r="AE287" s="267"/>
      <c r="AF287" s="267"/>
      <c r="AG287" s="267"/>
      <c r="AH287" s="267"/>
      <c r="AI287" s="267"/>
      <c r="AJ287" s="267"/>
      <c r="AK287" s="163">
        <f>SUM(F287:AJ287)</f>
        <v>0</v>
      </c>
      <c r="AL287" s="75"/>
      <c r="AM287" s="75"/>
      <c r="AN287" s="207"/>
    </row>
    <row r="288" spans="1:40" hidden="1">
      <c r="A288" s="9">
        <v>1</v>
      </c>
      <c r="B288" s="326"/>
      <c r="C288" s="152" t="s">
        <v>21</v>
      </c>
      <c r="D288" s="152"/>
      <c r="E288" s="67"/>
      <c r="F288" s="259">
        <f t="shared" ref="F288:AH288" si="171">SUBTOTAL(9,L286:L287)</f>
        <v>0</v>
      </c>
      <c r="G288" s="259">
        <f t="shared" si="171"/>
        <v>0</v>
      </c>
      <c r="H288" s="259">
        <f t="shared" si="171"/>
        <v>0</v>
      </c>
      <c r="I288" s="259">
        <f t="shared" si="171"/>
        <v>0</v>
      </c>
      <c r="J288" s="259">
        <f t="shared" si="171"/>
        <v>0</v>
      </c>
      <c r="K288" s="259">
        <f t="shared" si="171"/>
        <v>0</v>
      </c>
      <c r="L288" s="259">
        <f t="shared" si="171"/>
        <v>0</v>
      </c>
      <c r="M288" s="259">
        <f t="shared" si="171"/>
        <v>0</v>
      </c>
      <c r="N288" s="259">
        <f t="shared" si="171"/>
        <v>0</v>
      </c>
      <c r="O288" s="259">
        <f t="shared" si="171"/>
        <v>0</v>
      </c>
      <c r="P288" s="259">
        <f t="shared" si="171"/>
        <v>0</v>
      </c>
      <c r="Q288" s="259">
        <f t="shared" si="171"/>
        <v>0</v>
      </c>
      <c r="R288" s="259">
        <f t="shared" si="171"/>
        <v>0</v>
      </c>
      <c r="S288" s="259">
        <f t="shared" si="171"/>
        <v>0</v>
      </c>
      <c r="T288" s="259">
        <f t="shared" si="171"/>
        <v>0</v>
      </c>
      <c r="U288" s="259">
        <f t="shared" si="171"/>
        <v>0</v>
      </c>
      <c r="V288" s="259">
        <f t="shared" si="171"/>
        <v>0</v>
      </c>
      <c r="W288" s="259">
        <f t="shared" si="171"/>
        <v>0</v>
      </c>
      <c r="X288" s="259">
        <f t="shared" si="171"/>
        <v>0</v>
      </c>
      <c r="Y288" s="259">
        <f t="shared" si="171"/>
        <v>0</v>
      </c>
      <c r="Z288" s="259">
        <f t="shared" si="171"/>
        <v>0</v>
      </c>
      <c r="AA288" s="259">
        <f t="shared" si="171"/>
        <v>0</v>
      </c>
      <c r="AB288" s="259">
        <f t="shared" si="171"/>
        <v>0</v>
      </c>
      <c r="AC288" s="259">
        <f t="shared" si="171"/>
        <v>0</v>
      </c>
      <c r="AD288" s="259">
        <f t="shared" si="171"/>
        <v>0</v>
      </c>
      <c r="AE288" s="259">
        <f t="shared" si="171"/>
        <v>0</v>
      </c>
      <c r="AF288" s="259">
        <f t="shared" si="171"/>
        <v>0</v>
      </c>
      <c r="AG288" s="259">
        <f t="shared" si="171"/>
        <v>0</v>
      </c>
      <c r="AH288" s="259">
        <f t="shared" si="171"/>
        <v>0</v>
      </c>
      <c r="AI288" s="259"/>
      <c r="AJ288" s="259"/>
      <c r="AK288" s="164">
        <f>SUM(F288:AJ288)</f>
        <v>0</v>
      </c>
      <c r="AL288" s="32"/>
      <c r="AM288" s="32"/>
    </row>
    <row r="289" spans="1:40" hidden="1">
      <c r="A289" s="9">
        <v>1</v>
      </c>
      <c r="B289" s="379"/>
      <c r="C289" s="153" t="s">
        <v>22</v>
      </c>
      <c r="D289" s="153"/>
      <c r="E289" s="68"/>
      <c r="F289" s="260">
        <f t="shared" ref="F289:AJ289" si="172">E289+F285-F288</f>
        <v>0</v>
      </c>
      <c r="G289" s="260">
        <f t="shared" si="172"/>
        <v>0</v>
      </c>
      <c r="H289" s="260">
        <f t="shared" si="172"/>
        <v>0</v>
      </c>
      <c r="I289" s="260">
        <f t="shared" si="172"/>
        <v>0</v>
      </c>
      <c r="J289" s="260">
        <f t="shared" si="172"/>
        <v>0</v>
      </c>
      <c r="K289" s="260">
        <f t="shared" si="172"/>
        <v>0</v>
      </c>
      <c r="L289" s="260">
        <f t="shared" si="172"/>
        <v>0</v>
      </c>
      <c r="M289" s="260">
        <f t="shared" si="172"/>
        <v>0</v>
      </c>
      <c r="N289" s="260">
        <f t="shared" si="172"/>
        <v>0</v>
      </c>
      <c r="O289" s="260">
        <f t="shared" si="172"/>
        <v>0</v>
      </c>
      <c r="P289" s="260">
        <f t="shared" si="172"/>
        <v>0</v>
      </c>
      <c r="Q289" s="260">
        <f t="shared" si="172"/>
        <v>0</v>
      </c>
      <c r="R289" s="260">
        <f t="shared" si="172"/>
        <v>0</v>
      </c>
      <c r="S289" s="260">
        <f t="shared" si="172"/>
        <v>0</v>
      </c>
      <c r="T289" s="260">
        <f t="shared" si="172"/>
        <v>0</v>
      </c>
      <c r="U289" s="260">
        <f t="shared" si="172"/>
        <v>0</v>
      </c>
      <c r="V289" s="260">
        <f t="shared" si="172"/>
        <v>0</v>
      </c>
      <c r="W289" s="260">
        <f t="shared" si="172"/>
        <v>0</v>
      </c>
      <c r="X289" s="260">
        <f t="shared" si="172"/>
        <v>0</v>
      </c>
      <c r="Y289" s="260">
        <f t="shared" si="172"/>
        <v>0</v>
      </c>
      <c r="Z289" s="260">
        <f t="shared" si="172"/>
        <v>0</v>
      </c>
      <c r="AA289" s="260">
        <f t="shared" si="172"/>
        <v>0</v>
      </c>
      <c r="AB289" s="260">
        <f t="shared" si="172"/>
        <v>0</v>
      </c>
      <c r="AC289" s="260">
        <f t="shared" si="172"/>
        <v>0</v>
      </c>
      <c r="AD289" s="260">
        <f t="shared" si="172"/>
        <v>0</v>
      </c>
      <c r="AE289" s="260">
        <f t="shared" si="172"/>
        <v>0</v>
      </c>
      <c r="AF289" s="260">
        <f t="shared" si="172"/>
        <v>0</v>
      </c>
      <c r="AG289" s="260">
        <f t="shared" si="172"/>
        <v>0</v>
      </c>
      <c r="AH289" s="260">
        <f t="shared" si="172"/>
        <v>0</v>
      </c>
      <c r="AI289" s="260">
        <f t="shared" si="172"/>
        <v>0</v>
      </c>
      <c r="AJ289" s="260">
        <f t="shared" si="172"/>
        <v>0</v>
      </c>
      <c r="AK289" s="165"/>
      <c r="AL289" s="32"/>
      <c r="AM289" s="32"/>
    </row>
    <row r="290" spans="1:40" hidden="1">
      <c r="A290" s="9">
        <v>1</v>
      </c>
      <c r="B290" s="379"/>
      <c r="C290" s="532" t="s">
        <v>23</v>
      </c>
      <c r="D290" s="532"/>
      <c r="E290" s="215"/>
      <c r="F290" s="261">
        <f t="shared" ref="F290:AJ290" si="173">E290+F285-F286-F287</f>
        <v>0</v>
      </c>
      <c r="G290" s="261">
        <f t="shared" si="173"/>
        <v>0</v>
      </c>
      <c r="H290" s="261">
        <f t="shared" si="173"/>
        <v>0</v>
      </c>
      <c r="I290" s="261">
        <f t="shared" si="173"/>
        <v>0</v>
      </c>
      <c r="J290" s="261">
        <f t="shared" si="173"/>
        <v>0</v>
      </c>
      <c r="K290" s="261">
        <f t="shared" si="173"/>
        <v>0</v>
      </c>
      <c r="L290" s="261">
        <f t="shared" si="173"/>
        <v>0</v>
      </c>
      <c r="M290" s="261">
        <f t="shared" si="173"/>
        <v>0</v>
      </c>
      <c r="N290" s="261">
        <f t="shared" si="173"/>
        <v>0</v>
      </c>
      <c r="O290" s="261">
        <f t="shared" si="173"/>
        <v>0</v>
      </c>
      <c r="P290" s="261">
        <f t="shared" si="173"/>
        <v>0</v>
      </c>
      <c r="Q290" s="261">
        <f t="shared" si="173"/>
        <v>0</v>
      </c>
      <c r="R290" s="261">
        <f t="shared" si="173"/>
        <v>0</v>
      </c>
      <c r="S290" s="261">
        <f t="shared" si="173"/>
        <v>0</v>
      </c>
      <c r="T290" s="261">
        <f t="shared" si="173"/>
        <v>0</v>
      </c>
      <c r="U290" s="261">
        <f t="shared" si="173"/>
        <v>0</v>
      </c>
      <c r="V290" s="261">
        <f t="shared" si="173"/>
        <v>0</v>
      </c>
      <c r="W290" s="261">
        <f t="shared" si="173"/>
        <v>0</v>
      </c>
      <c r="X290" s="261">
        <f t="shared" si="173"/>
        <v>0</v>
      </c>
      <c r="Y290" s="261">
        <f t="shared" si="173"/>
        <v>0</v>
      </c>
      <c r="Z290" s="261">
        <f t="shared" si="173"/>
        <v>0</v>
      </c>
      <c r="AA290" s="261">
        <f t="shared" si="173"/>
        <v>0</v>
      </c>
      <c r="AB290" s="261">
        <f t="shared" si="173"/>
        <v>0</v>
      </c>
      <c r="AC290" s="261">
        <f t="shared" si="173"/>
        <v>0</v>
      </c>
      <c r="AD290" s="261">
        <f t="shared" si="173"/>
        <v>0</v>
      </c>
      <c r="AE290" s="261">
        <f t="shared" si="173"/>
        <v>0</v>
      </c>
      <c r="AF290" s="261">
        <f t="shared" si="173"/>
        <v>0</v>
      </c>
      <c r="AG290" s="261">
        <f t="shared" si="173"/>
        <v>0</v>
      </c>
      <c r="AH290" s="261">
        <f t="shared" si="173"/>
        <v>0</v>
      </c>
      <c r="AI290" s="261">
        <f t="shared" si="173"/>
        <v>0</v>
      </c>
      <c r="AJ290" s="261">
        <f t="shared" si="173"/>
        <v>0</v>
      </c>
      <c r="AK290" s="223">
        <f>AJ290</f>
        <v>0</v>
      </c>
      <c r="AL290" s="32"/>
      <c r="AM290" s="32"/>
      <c r="AN290" s="9">
        <f>AK290-AL286</f>
        <v>0</v>
      </c>
    </row>
    <row r="291" spans="1:40" hidden="1">
      <c r="A291" s="9">
        <v>1</v>
      </c>
      <c r="B291" s="385"/>
      <c r="C291" s="101" t="s">
        <v>12</v>
      </c>
      <c r="D291" s="101"/>
      <c r="E291" s="88"/>
      <c r="F291" s="263"/>
      <c r="G291" s="263"/>
      <c r="H291" s="263"/>
      <c r="I291" s="263"/>
      <c r="J291" s="263"/>
      <c r="K291" s="263"/>
      <c r="L291" s="263"/>
      <c r="M291" s="263"/>
      <c r="N291" s="263"/>
      <c r="O291" s="263"/>
      <c r="P291" s="263"/>
      <c r="Q291" s="263"/>
      <c r="R291" s="263"/>
      <c r="S291" s="263"/>
      <c r="T291" s="263"/>
      <c r="U291" s="263"/>
      <c r="V291" s="263"/>
      <c r="W291" s="263"/>
      <c r="X291" s="263"/>
      <c r="Y291" s="263"/>
      <c r="Z291" s="263"/>
      <c r="AA291" s="263"/>
      <c r="AB291" s="263"/>
      <c r="AC291" s="263"/>
      <c r="AD291" s="263"/>
      <c r="AE291" s="263"/>
      <c r="AF291" s="263"/>
      <c r="AG291" s="263"/>
      <c r="AH291" s="263"/>
      <c r="AI291" s="263"/>
      <c r="AJ291" s="263"/>
      <c r="AK291" s="166">
        <f>SUM(E291:AJ291)</f>
        <v>0</v>
      </c>
      <c r="AL291" s="198" t="e">
        <f>ROUNDUP(AL298/0.92,0)</f>
        <v>#REF!</v>
      </c>
      <c r="AM291" s="198" t="e">
        <f>ROUNDUP(AM298/0.92,0)</f>
        <v>#REF!</v>
      </c>
      <c r="AN291" s="251"/>
    </row>
    <row r="292" spans="1:40" ht="19.5" hidden="1" customHeight="1">
      <c r="A292" s="9">
        <v>1</v>
      </c>
      <c r="B292" s="326"/>
      <c r="C292" s="145" t="s">
        <v>125</v>
      </c>
      <c r="D292" s="154"/>
      <c r="E292" s="35"/>
      <c r="F292" s="397">
        <f t="shared" ref="F292:AJ292" si="174">E292+F291-F293</f>
        <v>0</v>
      </c>
      <c r="G292" s="397">
        <f t="shared" si="174"/>
        <v>0</v>
      </c>
      <c r="H292" s="397">
        <f t="shared" si="174"/>
        <v>0</v>
      </c>
      <c r="I292" s="397">
        <f t="shared" si="174"/>
        <v>0</v>
      </c>
      <c r="J292" s="397">
        <f t="shared" si="174"/>
        <v>0</v>
      </c>
      <c r="K292" s="397">
        <f t="shared" si="174"/>
        <v>0</v>
      </c>
      <c r="L292" s="397">
        <f t="shared" si="174"/>
        <v>0</v>
      </c>
      <c r="M292" s="397">
        <f t="shared" si="174"/>
        <v>0</v>
      </c>
      <c r="N292" s="397">
        <f t="shared" si="174"/>
        <v>0</v>
      </c>
      <c r="O292" s="397">
        <f t="shared" si="174"/>
        <v>0</v>
      </c>
      <c r="P292" s="397">
        <f t="shared" si="174"/>
        <v>0</v>
      </c>
      <c r="Q292" s="397">
        <f t="shared" si="174"/>
        <v>0</v>
      </c>
      <c r="R292" s="397">
        <f t="shared" si="174"/>
        <v>0</v>
      </c>
      <c r="S292" s="397">
        <f t="shared" si="174"/>
        <v>0</v>
      </c>
      <c r="T292" s="397">
        <f t="shared" si="174"/>
        <v>0</v>
      </c>
      <c r="U292" s="397">
        <f t="shared" si="174"/>
        <v>0</v>
      </c>
      <c r="V292" s="397">
        <f t="shared" si="174"/>
        <v>0</v>
      </c>
      <c r="W292" s="397">
        <f t="shared" si="174"/>
        <v>0</v>
      </c>
      <c r="X292" s="397">
        <f t="shared" si="174"/>
        <v>0</v>
      </c>
      <c r="Y292" s="397">
        <f t="shared" si="174"/>
        <v>0</v>
      </c>
      <c r="Z292" s="397">
        <f t="shared" si="174"/>
        <v>0</v>
      </c>
      <c r="AA292" s="397">
        <f t="shared" si="174"/>
        <v>0</v>
      </c>
      <c r="AB292" s="397">
        <f t="shared" si="174"/>
        <v>0</v>
      </c>
      <c r="AC292" s="397">
        <f t="shared" si="174"/>
        <v>0</v>
      </c>
      <c r="AD292" s="397">
        <f t="shared" si="174"/>
        <v>0</v>
      </c>
      <c r="AE292" s="397">
        <f t="shared" si="174"/>
        <v>0</v>
      </c>
      <c r="AF292" s="397">
        <f t="shared" si="174"/>
        <v>0</v>
      </c>
      <c r="AG292" s="397">
        <f t="shared" si="174"/>
        <v>0</v>
      </c>
      <c r="AH292" s="397">
        <f t="shared" si="174"/>
        <v>0</v>
      </c>
      <c r="AI292" s="397">
        <f t="shared" si="174"/>
        <v>0</v>
      </c>
      <c r="AJ292" s="397">
        <f t="shared" si="174"/>
        <v>0</v>
      </c>
      <c r="AK292" s="171">
        <f>AJ292</f>
        <v>0</v>
      </c>
      <c r="AL292" s="32"/>
      <c r="AM292" s="32"/>
    </row>
    <row r="293" spans="1:40" ht="18.75" hidden="1" customHeight="1">
      <c r="A293" s="9">
        <v>1</v>
      </c>
      <c r="B293" s="326"/>
      <c r="C293" s="135" t="s">
        <v>14</v>
      </c>
      <c r="D293" s="135"/>
      <c r="E293" s="90"/>
      <c r="F293" s="255"/>
      <c r="G293" s="255"/>
      <c r="H293" s="255"/>
      <c r="I293" s="255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  <c r="AD293" s="255"/>
      <c r="AE293" s="255"/>
      <c r="AF293" s="255"/>
      <c r="AG293" s="255"/>
      <c r="AH293" s="255"/>
      <c r="AI293" s="255"/>
      <c r="AJ293" s="255"/>
      <c r="AK293" s="167">
        <f>SUM(E293:AJ293)</f>
        <v>0</v>
      </c>
      <c r="AL293" s="123"/>
      <c r="AM293" s="123"/>
      <c r="AN293" s="211"/>
    </row>
    <row r="294" spans="1:40" ht="18.75" hidden="1" customHeight="1">
      <c r="A294" s="9">
        <v>0</v>
      </c>
      <c r="B294" s="378"/>
      <c r="C294" s="146" t="s">
        <v>15</v>
      </c>
      <c r="D294" s="147">
        <v>0.08</v>
      </c>
      <c r="E294" s="80"/>
      <c r="F294" s="257">
        <f t="shared" ref="F294:AJ294" si="175">ROUND(F293*$D294,0)</f>
        <v>0</v>
      </c>
      <c r="G294" s="257">
        <f t="shared" si="175"/>
        <v>0</v>
      </c>
      <c r="H294" s="257">
        <f t="shared" si="175"/>
        <v>0</v>
      </c>
      <c r="I294" s="257">
        <f t="shared" si="175"/>
        <v>0</v>
      </c>
      <c r="J294" s="257">
        <f t="shared" si="175"/>
        <v>0</v>
      </c>
      <c r="K294" s="257">
        <f t="shared" si="175"/>
        <v>0</v>
      </c>
      <c r="L294" s="257">
        <f t="shared" si="175"/>
        <v>0</v>
      </c>
      <c r="M294" s="257">
        <f t="shared" si="175"/>
        <v>0</v>
      </c>
      <c r="N294" s="257">
        <f t="shared" si="175"/>
        <v>0</v>
      </c>
      <c r="O294" s="257">
        <f t="shared" si="175"/>
        <v>0</v>
      </c>
      <c r="P294" s="257">
        <f t="shared" si="175"/>
        <v>0</v>
      </c>
      <c r="Q294" s="257">
        <f t="shared" si="175"/>
        <v>0</v>
      </c>
      <c r="R294" s="257">
        <f t="shared" si="175"/>
        <v>0</v>
      </c>
      <c r="S294" s="257">
        <f t="shared" si="175"/>
        <v>0</v>
      </c>
      <c r="T294" s="257">
        <f t="shared" si="175"/>
        <v>0</v>
      </c>
      <c r="U294" s="257">
        <f t="shared" si="175"/>
        <v>0</v>
      </c>
      <c r="V294" s="257">
        <f t="shared" si="175"/>
        <v>0</v>
      </c>
      <c r="W294" s="257">
        <f t="shared" si="175"/>
        <v>0</v>
      </c>
      <c r="X294" s="257">
        <f t="shared" si="175"/>
        <v>0</v>
      </c>
      <c r="Y294" s="257">
        <f t="shared" si="175"/>
        <v>0</v>
      </c>
      <c r="Z294" s="257">
        <f t="shared" si="175"/>
        <v>0</v>
      </c>
      <c r="AA294" s="257">
        <f t="shared" si="175"/>
        <v>0</v>
      </c>
      <c r="AB294" s="257">
        <f t="shared" si="175"/>
        <v>0</v>
      </c>
      <c r="AC294" s="257">
        <f t="shared" si="175"/>
        <v>0</v>
      </c>
      <c r="AD294" s="257">
        <f t="shared" si="175"/>
        <v>0</v>
      </c>
      <c r="AE294" s="257">
        <f t="shared" si="175"/>
        <v>0</v>
      </c>
      <c r="AF294" s="257">
        <f t="shared" si="175"/>
        <v>0</v>
      </c>
      <c r="AG294" s="257">
        <f t="shared" si="175"/>
        <v>0</v>
      </c>
      <c r="AH294" s="257">
        <f t="shared" si="175"/>
        <v>0</v>
      </c>
      <c r="AI294" s="257">
        <f t="shared" si="175"/>
        <v>0</v>
      </c>
      <c r="AJ294" s="257">
        <f t="shared" si="175"/>
        <v>0</v>
      </c>
      <c r="AK294" s="128">
        <f>SUM(F294:AJ294)</f>
        <v>0</v>
      </c>
      <c r="AL294" s="32"/>
      <c r="AM294" s="32"/>
    </row>
    <row r="295" spans="1:40" ht="18.75" hidden="1" customHeight="1">
      <c r="A295" s="9">
        <v>0</v>
      </c>
      <c r="B295" s="378"/>
      <c r="C295" s="148" t="s">
        <v>16</v>
      </c>
      <c r="D295" s="149"/>
      <c r="E295" s="66"/>
      <c r="F295" s="255">
        <f t="shared" ref="F295:AJ295" si="176">E295+F294-F296</f>
        <v>0</v>
      </c>
      <c r="G295" s="255">
        <f t="shared" si="176"/>
        <v>0</v>
      </c>
      <c r="H295" s="255">
        <f t="shared" si="176"/>
        <v>0</v>
      </c>
      <c r="I295" s="255">
        <f t="shared" si="176"/>
        <v>0</v>
      </c>
      <c r="J295" s="255">
        <f t="shared" si="176"/>
        <v>0</v>
      </c>
      <c r="K295" s="255">
        <f t="shared" si="176"/>
        <v>0</v>
      </c>
      <c r="L295" s="255">
        <f t="shared" si="176"/>
        <v>0</v>
      </c>
      <c r="M295" s="255">
        <f t="shared" si="176"/>
        <v>0</v>
      </c>
      <c r="N295" s="255">
        <f t="shared" si="176"/>
        <v>0</v>
      </c>
      <c r="O295" s="255">
        <f t="shared" si="176"/>
        <v>0</v>
      </c>
      <c r="P295" s="255">
        <f t="shared" si="176"/>
        <v>0</v>
      </c>
      <c r="Q295" s="255">
        <f t="shared" si="176"/>
        <v>0</v>
      </c>
      <c r="R295" s="255">
        <f t="shared" si="176"/>
        <v>0</v>
      </c>
      <c r="S295" s="255">
        <f t="shared" si="176"/>
        <v>0</v>
      </c>
      <c r="T295" s="255">
        <f t="shared" si="176"/>
        <v>0</v>
      </c>
      <c r="U295" s="255">
        <f t="shared" si="176"/>
        <v>0</v>
      </c>
      <c r="V295" s="255">
        <f t="shared" si="176"/>
        <v>0</v>
      </c>
      <c r="W295" s="255">
        <f t="shared" si="176"/>
        <v>0</v>
      </c>
      <c r="X295" s="255">
        <f t="shared" si="176"/>
        <v>0</v>
      </c>
      <c r="Y295" s="255">
        <f t="shared" si="176"/>
        <v>0</v>
      </c>
      <c r="Z295" s="255">
        <f t="shared" si="176"/>
        <v>0</v>
      </c>
      <c r="AA295" s="255">
        <f t="shared" si="176"/>
        <v>0</v>
      </c>
      <c r="AB295" s="255">
        <f t="shared" si="176"/>
        <v>0</v>
      </c>
      <c r="AC295" s="255">
        <f t="shared" si="176"/>
        <v>0</v>
      </c>
      <c r="AD295" s="255">
        <f t="shared" si="176"/>
        <v>0</v>
      </c>
      <c r="AE295" s="255">
        <f t="shared" si="176"/>
        <v>0</v>
      </c>
      <c r="AF295" s="255">
        <f t="shared" si="176"/>
        <v>0</v>
      </c>
      <c r="AG295" s="255">
        <f t="shared" si="176"/>
        <v>0</v>
      </c>
      <c r="AH295" s="255">
        <f t="shared" si="176"/>
        <v>0</v>
      </c>
      <c r="AI295" s="255">
        <f t="shared" si="176"/>
        <v>0</v>
      </c>
      <c r="AJ295" s="255">
        <f t="shared" si="176"/>
        <v>0</v>
      </c>
      <c r="AK295" s="129">
        <f>AJ295</f>
        <v>0</v>
      </c>
      <c r="AL295" s="32"/>
      <c r="AM295" s="32"/>
    </row>
    <row r="296" spans="1:40" ht="18.75" hidden="1" customHeight="1">
      <c r="A296" s="9">
        <v>0</v>
      </c>
      <c r="B296" s="378"/>
      <c r="C296" s="148" t="s">
        <v>17</v>
      </c>
      <c r="D296" s="149"/>
      <c r="E296" s="80"/>
      <c r="F296" s="255"/>
      <c r="G296" s="255"/>
      <c r="H296" s="255"/>
      <c r="I296" s="255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  <c r="AD296" s="255"/>
      <c r="AE296" s="255"/>
      <c r="AF296" s="255"/>
      <c r="AG296" s="255"/>
      <c r="AH296" s="255"/>
      <c r="AI296" s="255"/>
      <c r="AJ296" s="255"/>
      <c r="AK296" s="129">
        <f>SUM(F296:AJ296)</f>
        <v>0</v>
      </c>
      <c r="AL296" s="32"/>
      <c r="AM296" s="32"/>
    </row>
    <row r="297" spans="1:40" ht="18.75" hidden="1" customHeight="1">
      <c r="A297" s="9">
        <v>0</v>
      </c>
      <c r="B297" s="378"/>
      <c r="C297" s="150" t="s">
        <v>18</v>
      </c>
      <c r="D297" s="151">
        <v>0.5</v>
      </c>
      <c r="E297" s="81"/>
      <c r="F297" s="258">
        <f t="shared" ref="F297:AJ297" si="177">ROUND(F296*$D297,0)</f>
        <v>0</v>
      </c>
      <c r="G297" s="258">
        <f t="shared" si="177"/>
        <v>0</v>
      </c>
      <c r="H297" s="258">
        <f t="shared" si="177"/>
        <v>0</v>
      </c>
      <c r="I297" s="258">
        <f t="shared" si="177"/>
        <v>0</v>
      </c>
      <c r="J297" s="258">
        <f t="shared" si="177"/>
        <v>0</v>
      </c>
      <c r="K297" s="258">
        <f t="shared" si="177"/>
        <v>0</v>
      </c>
      <c r="L297" s="258">
        <f t="shared" si="177"/>
        <v>0</v>
      </c>
      <c r="M297" s="258">
        <f t="shared" si="177"/>
        <v>0</v>
      </c>
      <c r="N297" s="258">
        <f t="shared" si="177"/>
        <v>0</v>
      </c>
      <c r="O297" s="258">
        <f t="shared" si="177"/>
        <v>0</v>
      </c>
      <c r="P297" s="258">
        <f t="shared" si="177"/>
        <v>0</v>
      </c>
      <c r="Q297" s="258">
        <f t="shared" si="177"/>
        <v>0</v>
      </c>
      <c r="R297" s="258">
        <f t="shared" si="177"/>
        <v>0</v>
      </c>
      <c r="S297" s="258">
        <f t="shared" si="177"/>
        <v>0</v>
      </c>
      <c r="T297" s="258">
        <f t="shared" si="177"/>
        <v>0</v>
      </c>
      <c r="U297" s="258">
        <f t="shared" si="177"/>
        <v>0</v>
      </c>
      <c r="V297" s="258">
        <f t="shared" si="177"/>
        <v>0</v>
      </c>
      <c r="W297" s="258">
        <f t="shared" si="177"/>
        <v>0</v>
      </c>
      <c r="X297" s="258">
        <f t="shared" si="177"/>
        <v>0</v>
      </c>
      <c r="Y297" s="258">
        <f t="shared" si="177"/>
        <v>0</v>
      </c>
      <c r="Z297" s="258">
        <f t="shared" si="177"/>
        <v>0</v>
      </c>
      <c r="AA297" s="258">
        <f t="shared" si="177"/>
        <v>0</v>
      </c>
      <c r="AB297" s="258">
        <f t="shared" si="177"/>
        <v>0</v>
      </c>
      <c r="AC297" s="258">
        <f t="shared" si="177"/>
        <v>0</v>
      </c>
      <c r="AD297" s="258">
        <f t="shared" si="177"/>
        <v>0</v>
      </c>
      <c r="AE297" s="258">
        <f t="shared" si="177"/>
        <v>0</v>
      </c>
      <c r="AF297" s="258">
        <f t="shared" si="177"/>
        <v>0</v>
      </c>
      <c r="AG297" s="258">
        <f t="shared" si="177"/>
        <v>0</v>
      </c>
      <c r="AH297" s="258">
        <f t="shared" si="177"/>
        <v>0</v>
      </c>
      <c r="AI297" s="258">
        <f t="shared" si="177"/>
        <v>0</v>
      </c>
      <c r="AJ297" s="258">
        <f t="shared" si="177"/>
        <v>0</v>
      </c>
      <c r="AK297" s="130">
        <f>SUM(F297:AJ297)</f>
        <v>0</v>
      </c>
      <c r="AL297" s="32"/>
      <c r="AM297" s="32"/>
    </row>
    <row r="298" spans="1:40" ht="18.75" hidden="1" customHeight="1">
      <c r="A298" s="9">
        <v>1</v>
      </c>
      <c r="B298" s="327"/>
      <c r="C298" s="135" t="s">
        <v>19</v>
      </c>
      <c r="D298" s="136">
        <f>1-D294</f>
        <v>0.92</v>
      </c>
      <c r="E298" s="90"/>
      <c r="F298" s="255">
        <f t="shared" ref="F298:AJ298" si="178">(F293-F294)+(F296-F297)</f>
        <v>0</v>
      </c>
      <c r="G298" s="255">
        <f t="shared" si="178"/>
        <v>0</v>
      </c>
      <c r="H298" s="255">
        <f t="shared" si="178"/>
        <v>0</v>
      </c>
      <c r="I298" s="255">
        <f t="shared" si="178"/>
        <v>0</v>
      </c>
      <c r="J298" s="255">
        <f t="shared" si="178"/>
        <v>0</v>
      </c>
      <c r="K298" s="255">
        <f t="shared" si="178"/>
        <v>0</v>
      </c>
      <c r="L298" s="255">
        <f t="shared" si="178"/>
        <v>0</v>
      </c>
      <c r="M298" s="255">
        <f t="shared" si="178"/>
        <v>0</v>
      </c>
      <c r="N298" s="255">
        <f t="shared" si="178"/>
        <v>0</v>
      </c>
      <c r="O298" s="255">
        <f t="shared" si="178"/>
        <v>0</v>
      </c>
      <c r="P298" s="255">
        <f t="shared" si="178"/>
        <v>0</v>
      </c>
      <c r="Q298" s="255">
        <f t="shared" si="178"/>
        <v>0</v>
      </c>
      <c r="R298" s="255">
        <f t="shared" si="178"/>
        <v>0</v>
      </c>
      <c r="S298" s="255">
        <f t="shared" si="178"/>
        <v>0</v>
      </c>
      <c r="T298" s="255">
        <f t="shared" si="178"/>
        <v>0</v>
      </c>
      <c r="U298" s="255">
        <f t="shared" si="178"/>
        <v>0</v>
      </c>
      <c r="V298" s="255">
        <f t="shared" si="178"/>
        <v>0</v>
      </c>
      <c r="W298" s="255">
        <f t="shared" si="178"/>
        <v>0</v>
      </c>
      <c r="X298" s="255">
        <f t="shared" si="178"/>
        <v>0</v>
      </c>
      <c r="Y298" s="255">
        <f t="shared" si="178"/>
        <v>0</v>
      </c>
      <c r="Z298" s="255">
        <f t="shared" si="178"/>
        <v>0</v>
      </c>
      <c r="AA298" s="255">
        <f t="shared" si="178"/>
        <v>0</v>
      </c>
      <c r="AB298" s="255">
        <f t="shared" si="178"/>
        <v>0</v>
      </c>
      <c r="AC298" s="255">
        <f t="shared" si="178"/>
        <v>0</v>
      </c>
      <c r="AD298" s="255">
        <f t="shared" si="178"/>
        <v>0</v>
      </c>
      <c r="AE298" s="255">
        <f t="shared" si="178"/>
        <v>0</v>
      </c>
      <c r="AF298" s="255">
        <f t="shared" si="178"/>
        <v>0</v>
      </c>
      <c r="AG298" s="255">
        <f t="shared" si="178"/>
        <v>0</v>
      </c>
      <c r="AH298" s="255">
        <f t="shared" si="178"/>
        <v>0</v>
      </c>
      <c r="AI298" s="255">
        <f t="shared" si="178"/>
        <v>0</v>
      </c>
      <c r="AJ298" s="255">
        <f t="shared" si="178"/>
        <v>0</v>
      </c>
      <c r="AK298" s="167">
        <f>SUM(E298:AJ298)</f>
        <v>0</v>
      </c>
      <c r="AL298" s="82" t="e">
        <f>ROUNDUP(#REF!*1.1,0)</f>
        <v>#REF!</v>
      </c>
      <c r="AM298" s="82" t="e">
        <f>ROUNDUP(#REF!*1.1,0)</f>
        <v>#REF!</v>
      </c>
      <c r="AN298" s="211"/>
    </row>
    <row r="299" spans="1:40" ht="18.75" hidden="1" customHeight="1">
      <c r="A299" s="9">
        <v>1</v>
      </c>
      <c r="B299" s="325"/>
      <c r="C299" s="109" t="s">
        <v>48</v>
      </c>
      <c r="D299" s="109"/>
      <c r="E299" s="7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7"/>
      <c r="AG299" s="257"/>
      <c r="AH299" s="257"/>
      <c r="AI299" s="257"/>
      <c r="AJ299" s="257"/>
      <c r="AK299" s="168">
        <f>SUM(F299:AJ299)</f>
        <v>0</v>
      </c>
      <c r="AL299" s="112"/>
      <c r="AM299" s="112"/>
      <c r="AN299" s="207"/>
    </row>
    <row r="300" spans="1:40" ht="18.75" hidden="1" customHeight="1">
      <c r="A300" s="9">
        <v>1</v>
      </c>
      <c r="B300" s="325"/>
      <c r="C300" s="111" t="s">
        <v>66</v>
      </c>
      <c r="D300" s="111"/>
      <c r="E300" s="74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  <c r="AA300" s="267"/>
      <c r="AB300" s="267"/>
      <c r="AC300" s="267"/>
      <c r="AD300" s="267"/>
      <c r="AE300" s="267"/>
      <c r="AF300" s="267"/>
      <c r="AG300" s="267"/>
      <c r="AH300" s="267"/>
      <c r="AI300" s="267"/>
      <c r="AJ300" s="267"/>
      <c r="AK300" s="163">
        <f>SUM(F300:AJ300)</f>
        <v>0</v>
      </c>
      <c r="AL300" s="75"/>
      <c r="AM300" s="75"/>
      <c r="AN300" s="207"/>
    </row>
    <row r="301" spans="1:40" ht="18.75" hidden="1" customHeight="1">
      <c r="A301" s="9">
        <v>1</v>
      </c>
      <c r="B301" s="326"/>
      <c r="C301" s="152" t="s">
        <v>21</v>
      </c>
      <c r="D301" s="152"/>
      <c r="E301" s="67"/>
      <c r="F301" s="259">
        <f t="shared" ref="F301:AH301" si="179">SUBTOTAL(9,L299:L300)</f>
        <v>0</v>
      </c>
      <c r="G301" s="259">
        <f t="shared" si="179"/>
        <v>0</v>
      </c>
      <c r="H301" s="259">
        <f t="shared" si="179"/>
        <v>0</v>
      </c>
      <c r="I301" s="259">
        <f t="shared" si="179"/>
        <v>0</v>
      </c>
      <c r="J301" s="259">
        <f t="shared" si="179"/>
        <v>0</v>
      </c>
      <c r="K301" s="259">
        <f t="shared" si="179"/>
        <v>0</v>
      </c>
      <c r="L301" s="259">
        <f t="shared" si="179"/>
        <v>0</v>
      </c>
      <c r="M301" s="259">
        <f t="shared" si="179"/>
        <v>0</v>
      </c>
      <c r="N301" s="259">
        <f t="shared" si="179"/>
        <v>0</v>
      </c>
      <c r="O301" s="259">
        <f t="shared" si="179"/>
        <v>0</v>
      </c>
      <c r="P301" s="259">
        <f t="shared" si="179"/>
        <v>0</v>
      </c>
      <c r="Q301" s="259">
        <f t="shared" si="179"/>
        <v>0</v>
      </c>
      <c r="R301" s="259">
        <f t="shared" si="179"/>
        <v>0</v>
      </c>
      <c r="S301" s="259">
        <f t="shared" si="179"/>
        <v>0</v>
      </c>
      <c r="T301" s="259">
        <f t="shared" si="179"/>
        <v>0</v>
      </c>
      <c r="U301" s="259">
        <f t="shared" si="179"/>
        <v>0</v>
      </c>
      <c r="V301" s="259">
        <f t="shared" si="179"/>
        <v>0</v>
      </c>
      <c r="W301" s="259">
        <f t="shared" si="179"/>
        <v>0</v>
      </c>
      <c r="X301" s="259">
        <f t="shared" si="179"/>
        <v>0</v>
      </c>
      <c r="Y301" s="259">
        <f t="shared" si="179"/>
        <v>0</v>
      </c>
      <c r="Z301" s="259">
        <f t="shared" si="179"/>
        <v>0</v>
      </c>
      <c r="AA301" s="259">
        <f t="shared" si="179"/>
        <v>0</v>
      </c>
      <c r="AB301" s="259">
        <f t="shared" si="179"/>
        <v>0</v>
      </c>
      <c r="AC301" s="259">
        <f t="shared" si="179"/>
        <v>0</v>
      </c>
      <c r="AD301" s="259">
        <f t="shared" si="179"/>
        <v>0</v>
      </c>
      <c r="AE301" s="259">
        <f t="shared" si="179"/>
        <v>0</v>
      </c>
      <c r="AF301" s="259">
        <f t="shared" si="179"/>
        <v>0</v>
      </c>
      <c r="AG301" s="259">
        <f t="shared" si="179"/>
        <v>0</v>
      </c>
      <c r="AH301" s="259">
        <f t="shared" si="179"/>
        <v>0</v>
      </c>
      <c r="AI301" s="259"/>
      <c r="AJ301" s="259"/>
      <c r="AK301" s="164">
        <f>SUM(F301:AJ301)</f>
        <v>0</v>
      </c>
      <c r="AL301" s="32"/>
      <c r="AM301" s="32"/>
    </row>
    <row r="302" spans="1:40" ht="18.75" hidden="1" customHeight="1">
      <c r="A302" s="9">
        <v>1</v>
      </c>
      <c r="B302" s="379"/>
      <c r="C302" s="153" t="s">
        <v>22</v>
      </c>
      <c r="D302" s="153"/>
      <c r="E302" s="68"/>
      <c r="F302" s="260">
        <f t="shared" ref="F302:AJ302" si="180">E302+F298-F301</f>
        <v>0</v>
      </c>
      <c r="G302" s="260">
        <f t="shared" si="180"/>
        <v>0</v>
      </c>
      <c r="H302" s="260">
        <f t="shared" si="180"/>
        <v>0</v>
      </c>
      <c r="I302" s="260">
        <f t="shared" si="180"/>
        <v>0</v>
      </c>
      <c r="J302" s="260">
        <f t="shared" si="180"/>
        <v>0</v>
      </c>
      <c r="K302" s="260">
        <f t="shared" si="180"/>
        <v>0</v>
      </c>
      <c r="L302" s="260">
        <f t="shared" si="180"/>
        <v>0</v>
      </c>
      <c r="M302" s="260">
        <f t="shared" si="180"/>
        <v>0</v>
      </c>
      <c r="N302" s="260">
        <f t="shared" si="180"/>
        <v>0</v>
      </c>
      <c r="O302" s="260">
        <f t="shared" si="180"/>
        <v>0</v>
      </c>
      <c r="P302" s="260">
        <f t="shared" si="180"/>
        <v>0</v>
      </c>
      <c r="Q302" s="260">
        <f t="shared" si="180"/>
        <v>0</v>
      </c>
      <c r="R302" s="260">
        <f t="shared" si="180"/>
        <v>0</v>
      </c>
      <c r="S302" s="260">
        <f t="shared" si="180"/>
        <v>0</v>
      </c>
      <c r="T302" s="260">
        <f t="shared" si="180"/>
        <v>0</v>
      </c>
      <c r="U302" s="260">
        <f t="shared" si="180"/>
        <v>0</v>
      </c>
      <c r="V302" s="260">
        <f t="shared" si="180"/>
        <v>0</v>
      </c>
      <c r="W302" s="260">
        <f t="shared" si="180"/>
        <v>0</v>
      </c>
      <c r="X302" s="260">
        <f t="shared" si="180"/>
        <v>0</v>
      </c>
      <c r="Y302" s="260">
        <f t="shared" si="180"/>
        <v>0</v>
      </c>
      <c r="Z302" s="260">
        <f t="shared" si="180"/>
        <v>0</v>
      </c>
      <c r="AA302" s="260">
        <f t="shared" si="180"/>
        <v>0</v>
      </c>
      <c r="AB302" s="260">
        <f t="shared" si="180"/>
        <v>0</v>
      </c>
      <c r="AC302" s="260">
        <f t="shared" si="180"/>
        <v>0</v>
      </c>
      <c r="AD302" s="260">
        <f t="shared" si="180"/>
        <v>0</v>
      </c>
      <c r="AE302" s="260">
        <f t="shared" si="180"/>
        <v>0</v>
      </c>
      <c r="AF302" s="260">
        <f t="shared" si="180"/>
        <v>0</v>
      </c>
      <c r="AG302" s="260">
        <f t="shared" si="180"/>
        <v>0</v>
      </c>
      <c r="AH302" s="260">
        <f t="shared" si="180"/>
        <v>0</v>
      </c>
      <c r="AI302" s="260">
        <f t="shared" si="180"/>
        <v>0</v>
      </c>
      <c r="AJ302" s="260">
        <f t="shared" si="180"/>
        <v>0</v>
      </c>
      <c r="AK302" s="165"/>
      <c r="AL302" s="32"/>
      <c r="AM302" s="32"/>
    </row>
    <row r="303" spans="1:40" ht="19.5" hidden="1" customHeight="1">
      <c r="A303" s="9">
        <v>1</v>
      </c>
      <c r="B303" s="379"/>
      <c r="C303" s="532" t="s">
        <v>23</v>
      </c>
      <c r="D303" s="532"/>
      <c r="E303" s="215"/>
      <c r="F303" s="261">
        <f t="shared" ref="F303:AJ303" si="181">E303+F298-F299-F300</f>
        <v>0</v>
      </c>
      <c r="G303" s="261">
        <f t="shared" si="181"/>
        <v>0</v>
      </c>
      <c r="H303" s="261">
        <f t="shared" si="181"/>
        <v>0</v>
      </c>
      <c r="I303" s="261">
        <f t="shared" si="181"/>
        <v>0</v>
      </c>
      <c r="J303" s="261">
        <f t="shared" si="181"/>
        <v>0</v>
      </c>
      <c r="K303" s="261">
        <f t="shared" si="181"/>
        <v>0</v>
      </c>
      <c r="L303" s="261">
        <f t="shared" si="181"/>
        <v>0</v>
      </c>
      <c r="M303" s="261">
        <f t="shared" si="181"/>
        <v>0</v>
      </c>
      <c r="N303" s="261">
        <f t="shared" si="181"/>
        <v>0</v>
      </c>
      <c r="O303" s="261">
        <f t="shared" si="181"/>
        <v>0</v>
      </c>
      <c r="P303" s="261">
        <f t="shared" si="181"/>
        <v>0</v>
      </c>
      <c r="Q303" s="261">
        <f t="shared" si="181"/>
        <v>0</v>
      </c>
      <c r="R303" s="261">
        <f t="shared" si="181"/>
        <v>0</v>
      </c>
      <c r="S303" s="261">
        <f t="shared" si="181"/>
        <v>0</v>
      </c>
      <c r="T303" s="261">
        <f t="shared" si="181"/>
        <v>0</v>
      </c>
      <c r="U303" s="261">
        <f t="shared" si="181"/>
        <v>0</v>
      </c>
      <c r="V303" s="261">
        <f t="shared" si="181"/>
        <v>0</v>
      </c>
      <c r="W303" s="261">
        <f t="shared" si="181"/>
        <v>0</v>
      </c>
      <c r="X303" s="261">
        <f t="shared" si="181"/>
        <v>0</v>
      </c>
      <c r="Y303" s="261">
        <f t="shared" si="181"/>
        <v>0</v>
      </c>
      <c r="Z303" s="261">
        <f t="shared" si="181"/>
        <v>0</v>
      </c>
      <c r="AA303" s="261">
        <f t="shared" si="181"/>
        <v>0</v>
      </c>
      <c r="AB303" s="261">
        <f t="shared" si="181"/>
        <v>0</v>
      </c>
      <c r="AC303" s="261">
        <f t="shared" si="181"/>
        <v>0</v>
      </c>
      <c r="AD303" s="261">
        <f t="shared" si="181"/>
        <v>0</v>
      </c>
      <c r="AE303" s="261">
        <f t="shared" si="181"/>
        <v>0</v>
      </c>
      <c r="AF303" s="261">
        <f t="shared" si="181"/>
        <v>0</v>
      </c>
      <c r="AG303" s="261">
        <f t="shared" si="181"/>
        <v>0</v>
      </c>
      <c r="AH303" s="261">
        <f t="shared" si="181"/>
        <v>0</v>
      </c>
      <c r="AI303" s="261">
        <f t="shared" si="181"/>
        <v>0</v>
      </c>
      <c r="AJ303" s="261">
        <f t="shared" si="181"/>
        <v>0</v>
      </c>
      <c r="AK303" s="223">
        <f>AJ303</f>
        <v>0</v>
      </c>
      <c r="AL303" s="32"/>
      <c r="AM303" s="32"/>
      <c r="AN303" s="9">
        <f>AK303-AL299</f>
        <v>0</v>
      </c>
    </row>
    <row r="304" spans="1:40" ht="19.5" hidden="1" customHeight="1">
      <c r="A304" s="9">
        <v>1</v>
      </c>
      <c r="B304" s="393"/>
      <c r="C304" s="101" t="s">
        <v>12</v>
      </c>
      <c r="D304" s="101"/>
      <c r="E304" s="88"/>
      <c r="F304" s="263"/>
      <c r="G304" s="263"/>
      <c r="H304" s="263"/>
      <c r="I304" s="263"/>
      <c r="J304" s="263"/>
      <c r="K304" s="263"/>
      <c r="L304" s="263"/>
      <c r="M304" s="263"/>
      <c r="N304" s="263"/>
      <c r="O304" s="263"/>
      <c r="P304" s="263"/>
      <c r="Q304" s="263"/>
      <c r="R304" s="263"/>
      <c r="S304" s="263"/>
      <c r="T304" s="263"/>
      <c r="U304" s="263"/>
      <c r="V304" s="263"/>
      <c r="W304" s="263"/>
      <c r="X304" s="263"/>
      <c r="Y304" s="263"/>
      <c r="Z304" s="263"/>
      <c r="AA304" s="263"/>
      <c r="AB304" s="263"/>
      <c r="AC304" s="263"/>
      <c r="AD304" s="263"/>
      <c r="AE304" s="263"/>
      <c r="AF304" s="263"/>
      <c r="AG304" s="263"/>
      <c r="AH304" s="263"/>
      <c r="AI304" s="263"/>
      <c r="AJ304" s="263"/>
      <c r="AK304" s="166">
        <f>SUM(E304:AJ304)</f>
        <v>0</v>
      </c>
      <c r="AL304" s="198" t="e">
        <f>ROUNDUP(AL314/0.92,0)</f>
        <v>#REF!</v>
      </c>
      <c r="AM304" s="198" t="e">
        <f>ROUNDUP(AM314/0.92,0)</f>
        <v>#REF!</v>
      </c>
      <c r="AN304" s="251"/>
    </row>
    <row r="305" spans="1:40" ht="19.5" hidden="1" customHeight="1">
      <c r="A305" s="9"/>
      <c r="B305" s="384"/>
      <c r="C305" s="359" t="s">
        <v>27</v>
      </c>
      <c r="D305" s="359"/>
      <c r="E305" s="360"/>
      <c r="F305" s="264">
        <f t="shared" ref="F305:AJ305" si="182">E305+F304-F306</f>
        <v>0</v>
      </c>
      <c r="G305" s="264">
        <f t="shared" si="182"/>
        <v>0</v>
      </c>
      <c r="H305" s="264">
        <f t="shared" si="182"/>
        <v>0</v>
      </c>
      <c r="I305" s="264">
        <f t="shared" si="182"/>
        <v>0</v>
      </c>
      <c r="J305" s="264">
        <f t="shared" si="182"/>
        <v>0</v>
      </c>
      <c r="K305" s="264">
        <f t="shared" si="182"/>
        <v>0</v>
      </c>
      <c r="L305" s="264">
        <f t="shared" si="182"/>
        <v>0</v>
      </c>
      <c r="M305" s="264">
        <f t="shared" si="182"/>
        <v>0</v>
      </c>
      <c r="N305" s="264">
        <f t="shared" si="182"/>
        <v>0</v>
      </c>
      <c r="O305" s="264">
        <f t="shared" si="182"/>
        <v>0</v>
      </c>
      <c r="P305" s="264">
        <f t="shared" si="182"/>
        <v>0</v>
      </c>
      <c r="Q305" s="264">
        <f t="shared" si="182"/>
        <v>0</v>
      </c>
      <c r="R305" s="264">
        <f t="shared" si="182"/>
        <v>0</v>
      </c>
      <c r="S305" s="264">
        <f t="shared" si="182"/>
        <v>0</v>
      </c>
      <c r="T305" s="264">
        <f t="shared" si="182"/>
        <v>0</v>
      </c>
      <c r="U305" s="264">
        <f t="shared" si="182"/>
        <v>0</v>
      </c>
      <c r="V305" s="264">
        <f t="shared" si="182"/>
        <v>0</v>
      </c>
      <c r="W305" s="264">
        <f t="shared" si="182"/>
        <v>0</v>
      </c>
      <c r="X305" s="264">
        <f t="shared" si="182"/>
        <v>0</v>
      </c>
      <c r="Y305" s="264">
        <f t="shared" si="182"/>
        <v>0</v>
      </c>
      <c r="Z305" s="264">
        <f t="shared" si="182"/>
        <v>0</v>
      </c>
      <c r="AA305" s="264">
        <f t="shared" si="182"/>
        <v>0</v>
      </c>
      <c r="AB305" s="264">
        <f t="shared" si="182"/>
        <v>0</v>
      </c>
      <c r="AC305" s="264">
        <f t="shared" si="182"/>
        <v>0</v>
      </c>
      <c r="AD305" s="264">
        <f t="shared" si="182"/>
        <v>0</v>
      </c>
      <c r="AE305" s="264">
        <f t="shared" si="182"/>
        <v>0</v>
      </c>
      <c r="AF305" s="264">
        <f t="shared" si="182"/>
        <v>0</v>
      </c>
      <c r="AG305" s="264">
        <f t="shared" si="182"/>
        <v>0</v>
      </c>
      <c r="AH305" s="264">
        <f t="shared" si="182"/>
        <v>0</v>
      </c>
      <c r="AI305" s="264">
        <f t="shared" si="182"/>
        <v>0</v>
      </c>
      <c r="AJ305" s="264">
        <f t="shared" si="182"/>
        <v>0</v>
      </c>
      <c r="AK305" s="361">
        <f>AJ305</f>
        <v>0</v>
      </c>
      <c r="AL305" s="362"/>
      <c r="AM305" s="362"/>
      <c r="AN305" s="363"/>
    </row>
    <row r="306" spans="1:40" ht="19.5" hidden="1" customHeight="1">
      <c r="A306" s="9">
        <v>1</v>
      </c>
      <c r="B306" s="326"/>
      <c r="C306" s="364" t="s">
        <v>150</v>
      </c>
      <c r="D306" s="365"/>
      <c r="E306" s="278"/>
      <c r="F306" s="398"/>
      <c r="G306" s="398"/>
      <c r="H306" s="398"/>
      <c r="I306" s="398"/>
      <c r="J306" s="398"/>
      <c r="K306" s="398"/>
      <c r="L306" s="398"/>
      <c r="M306" s="398"/>
      <c r="N306" s="398"/>
      <c r="O306" s="398"/>
      <c r="P306" s="398"/>
      <c r="Q306" s="398"/>
      <c r="R306" s="398"/>
      <c r="S306" s="398"/>
      <c r="T306" s="398"/>
      <c r="U306" s="398"/>
      <c r="V306" s="398"/>
      <c r="W306" s="398"/>
      <c r="X306" s="398"/>
      <c r="Y306" s="398"/>
      <c r="Z306" s="398"/>
      <c r="AA306" s="398"/>
      <c r="AB306" s="398"/>
      <c r="AC306" s="398"/>
      <c r="AD306" s="398"/>
      <c r="AE306" s="398"/>
      <c r="AF306" s="398"/>
      <c r="AG306" s="398"/>
      <c r="AH306" s="398"/>
      <c r="AI306" s="398"/>
      <c r="AJ306" s="398"/>
      <c r="AK306" s="366">
        <f>AJ306</f>
        <v>0</v>
      </c>
      <c r="AL306" s="281"/>
      <c r="AM306" s="281"/>
      <c r="AN306" s="211"/>
    </row>
    <row r="307" spans="1:40" ht="19.5" hidden="1" customHeight="1">
      <c r="A307" s="9"/>
      <c r="B307" s="326"/>
      <c r="C307" s="353" t="s">
        <v>151</v>
      </c>
      <c r="D307" s="354"/>
      <c r="E307" s="355"/>
      <c r="F307" s="399">
        <f t="shared" ref="F307:AJ307" si="183">E307+F306-F309</f>
        <v>0</v>
      </c>
      <c r="G307" s="399">
        <f t="shared" si="183"/>
        <v>0</v>
      </c>
      <c r="H307" s="399">
        <f t="shared" si="183"/>
        <v>0</v>
      </c>
      <c r="I307" s="399">
        <f t="shared" si="183"/>
        <v>0</v>
      </c>
      <c r="J307" s="399">
        <f t="shared" si="183"/>
        <v>0</v>
      </c>
      <c r="K307" s="399">
        <f t="shared" si="183"/>
        <v>0</v>
      </c>
      <c r="L307" s="399">
        <f t="shared" si="183"/>
        <v>0</v>
      </c>
      <c r="M307" s="399">
        <f t="shared" si="183"/>
        <v>0</v>
      </c>
      <c r="N307" s="399">
        <f t="shared" si="183"/>
        <v>0</v>
      </c>
      <c r="O307" s="399">
        <f t="shared" si="183"/>
        <v>0</v>
      </c>
      <c r="P307" s="399">
        <f t="shared" si="183"/>
        <v>0</v>
      </c>
      <c r="Q307" s="399">
        <f t="shared" si="183"/>
        <v>0</v>
      </c>
      <c r="R307" s="399">
        <f t="shared" si="183"/>
        <v>0</v>
      </c>
      <c r="S307" s="399">
        <f t="shared" si="183"/>
        <v>0</v>
      </c>
      <c r="T307" s="399">
        <f t="shared" si="183"/>
        <v>0</v>
      </c>
      <c r="U307" s="399">
        <f t="shared" si="183"/>
        <v>0</v>
      </c>
      <c r="V307" s="399">
        <f t="shared" si="183"/>
        <v>0</v>
      </c>
      <c r="W307" s="399">
        <f t="shared" si="183"/>
        <v>0</v>
      </c>
      <c r="X307" s="399">
        <f t="shared" si="183"/>
        <v>0</v>
      </c>
      <c r="Y307" s="399">
        <f t="shared" si="183"/>
        <v>0</v>
      </c>
      <c r="Z307" s="399">
        <f t="shared" si="183"/>
        <v>0</v>
      </c>
      <c r="AA307" s="399">
        <f t="shared" si="183"/>
        <v>0</v>
      </c>
      <c r="AB307" s="399">
        <f t="shared" si="183"/>
        <v>0</v>
      </c>
      <c r="AC307" s="399">
        <f t="shared" si="183"/>
        <v>0</v>
      </c>
      <c r="AD307" s="399">
        <f t="shared" si="183"/>
        <v>0</v>
      </c>
      <c r="AE307" s="399">
        <f t="shared" si="183"/>
        <v>0</v>
      </c>
      <c r="AF307" s="399">
        <f t="shared" si="183"/>
        <v>0</v>
      </c>
      <c r="AG307" s="399">
        <f t="shared" si="183"/>
        <v>0</v>
      </c>
      <c r="AH307" s="399">
        <f t="shared" si="183"/>
        <v>0</v>
      </c>
      <c r="AI307" s="399">
        <f t="shared" si="183"/>
        <v>0</v>
      </c>
      <c r="AJ307" s="399">
        <f t="shared" si="183"/>
        <v>0</v>
      </c>
      <c r="AK307" s="356">
        <f>AJ307</f>
        <v>0</v>
      </c>
      <c r="AL307" s="285"/>
      <c r="AM307" s="285"/>
    </row>
    <row r="308" spans="1:40" ht="18.75" hidden="1" customHeight="1">
      <c r="A308" s="9">
        <v>1</v>
      </c>
      <c r="B308" s="326"/>
      <c r="C308" s="135" t="s">
        <v>14</v>
      </c>
      <c r="D308" s="135"/>
      <c r="E308" s="90"/>
      <c r="F308" s="255"/>
      <c r="G308" s="255"/>
      <c r="H308" s="255"/>
      <c r="I308" s="255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  <c r="AD308" s="255"/>
      <c r="AE308" s="255"/>
      <c r="AF308" s="255"/>
      <c r="AG308" s="255"/>
      <c r="AH308" s="255"/>
      <c r="AI308" s="255"/>
      <c r="AJ308" s="255"/>
      <c r="AK308" s="167">
        <f>SUM(E308:AJ308)</f>
        <v>0</v>
      </c>
      <c r="AL308" s="123"/>
      <c r="AM308" s="123"/>
      <c r="AN308" s="211"/>
    </row>
    <row r="309" spans="1:40" ht="18.75" hidden="1" customHeight="1">
      <c r="A309" s="9">
        <v>0</v>
      </c>
      <c r="B309" s="388"/>
      <c r="C309" s="146" t="s">
        <v>15</v>
      </c>
      <c r="D309" s="147">
        <v>0.08</v>
      </c>
      <c r="E309" s="80"/>
      <c r="F309" s="257">
        <f t="shared" ref="F309:AJ309" si="184">ROUND(F308*$D309,0)</f>
        <v>0</v>
      </c>
      <c r="G309" s="257">
        <f t="shared" si="184"/>
        <v>0</v>
      </c>
      <c r="H309" s="257">
        <f t="shared" si="184"/>
        <v>0</v>
      </c>
      <c r="I309" s="257">
        <f t="shared" si="184"/>
        <v>0</v>
      </c>
      <c r="J309" s="257">
        <f t="shared" si="184"/>
        <v>0</v>
      </c>
      <c r="K309" s="257">
        <f t="shared" si="184"/>
        <v>0</v>
      </c>
      <c r="L309" s="257">
        <f t="shared" si="184"/>
        <v>0</v>
      </c>
      <c r="M309" s="257">
        <f t="shared" si="184"/>
        <v>0</v>
      </c>
      <c r="N309" s="257">
        <f t="shared" si="184"/>
        <v>0</v>
      </c>
      <c r="O309" s="257">
        <f t="shared" si="184"/>
        <v>0</v>
      </c>
      <c r="P309" s="257">
        <f t="shared" si="184"/>
        <v>0</v>
      </c>
      <c r="Q309" s="257">
        <f t="shared" si="184"/>
        <v>0</v>
      </c>
      <c r="R309" s="257">
        <f t="shared" si="184"/>
        <v>0</v>
      </c>
      <c r="S309" s="257">
        <f t="shared" si="184"/>
        <v>0</v>
      </c>
      <c r="T309" s="257">
        <f t="shared" si="184"/>
        <v>0</v>
      </c>
      <c r="U309" s="257">
        <f t="shared" si="184"/>
        <v>0</v>
      </c>
      <c r="V309" s="257">
        <f t="shared" si="184"/>
        <v>0</v>
      </c>
      <c r="W309" s="257">
        <f t="shared" si="184"/>
        <v>0</v>
      </c>
      <c r="X309" s="257">
        <f t="shared" si="184"/>
        <v>0</v>
      </c>
      <c r="Y309" s="257">
        <f t="shared" si="184"/>
        <v>0</v>
      </c>
      <c r="Z309" s="257">
        <f t="shared" si="184"/>
        <v>0</v>
      </c>
      <c r="AA309" s="257">
        <f t="shared" si="184"/>
        <v>0</v>
      </c>
      <c r="AB309" s="257">
        <f t="shared" si="184"/>
        <v>0</v>
      </c>
      <c r="AC309" s="257">
        <f t="shared" si="184"/>
        <v>0</v>
      </c>
      <c r="AD309" s="257">
        <f t="shared" si="184"/>
        <v>0</v>
      </c>
      <c r="AE309" s="257">
        <f t="shared" si="184"/>
        <v>0</v>
      </c>
      <c r="AF309" s="257">
        <f t="shared" si="184"/>
        <v>0</v>
      </c>
      <c r="AG309" s="257">
        <f t="shared" si="184"/>
        <v>0</v>
      </c>
      <c r="AH309" s="257">
        <f t="shared" si="184"/>
        <v>0</v>
      </c>
      <c r="AI309" s="257">
        <f t="shared" si="184"/>
        <v>0</v>
      </c>
      <c r="AJ309" s="257">
        <f t="shared" si="184"/>
        <v>0</v>
      </c>
      <c r="AK309" s="128">
        <f>SUM(F309:AJ309)</f>
        <v>0</v>
      </c>
      <c r="AL309" s="32"/>
      <c r="AM309" s="32"/>
    </row>
    <row r="310" spans="1:40" ht="18.75" hidden="1" customHeight="1">
      <c r="A310" s="9">
        <v>0</v>
      </c>
      <c r="B310" s="388"/>
      <c r="C310" s="148" t="s">
        <v>16</v>
      </c>
      <c r="D310" s="149"/>
      <c r="E310" s="66"/>
      <c r="F310" s="255">
        <f t="shared" ref="F310:AJ310" si="185">E310+F309-F311</f>
        <v>0</v>
      </c>
      <c r="G310" s="255">
        <f t="shared" si="185"/>
        <v>0</v>
      </c>
      <c r="H310" s="255">
        <f t="shared" si="185"/>
        <v>0</v>
      </c>
      <c r="I310" s="255">
        <f t="shared" si="185"/>
        <v>0</v>
      </c>
      <c r="J310" s="255">
        <f t="shared" si="185"/>
        <v>0</v>
      </c>
      <c r="K310" s="255">
        <f t="shared" si="185"/>
        <v>0</v>
      </c>
      <c r="L310" s="255">
        <f t="shared" si="185"/>
        <v>0</v>
      </c>
      <c r="M310" s="255">
        <f t="shared" si="185"/>
        <v>0</v>
      </c>
      <c r="N310" s="255">
        <f t="shared" si="185"/>
        <v>0</v>
      </c>
      <c r="O310" s="255">
        <f t="shared" si="185"/>
        <v>0</v>
      </c>
      <c r="P310" s="255">
        <f t="shared" si="185"/>
        <v>0</v>
      </c>
      <c r="Q310" s="255">
        <f t="shared" si="185"/>
        <v>0</v>
      </c>
      <c r="R310" s="255">
        <f t="shared" si="185"/>
        <v>0</v>
      </c>
      <c r="S310" s="255">
        <f t="shared" si="185"/>
        <v>0</v>
      </c>
      <c r="T310" s="255">
        <f t="shared" si="185"/>
        <v>0</v>
      </c>
      <c r="U310" s="255">
        <f t="shared" si="185"/>
        <v>0</v>
      </c>
      <c r="V310" s="255">
        <f t="shared" si="185"/>
        <v>0</v>
      </c>
      <c r="W310" s="255">
        <f t="shared" si="185"/>
        <v>0</v>
      </c>
      <c r="X310" s="255">
        <f t="shared" si="185"/>
        <v>0</v>
      </c>
      <c r="Y310" s="255">
        <f t="shared" si="185"/>
        <v>0</v>
      </c>
      <c r="Z310" s="255">
        <f t="shared" si="185"/>
        <v>0</v>
      </c>
      <c r="AA310" s="255">
        <f t="shared" si="185"/>
        <v>0</v>
      </c>
      <c r="AB310" s="255">
        <f t="shared" si="185"/>
        <v>0</v>
      </c>
      <c r="AC310" s="255">
        <f t="shared" si="185"/>
        <v>0</v>
      </c>
      <c r="AD310" s="255">
        <f t="shared" si="185"/>
        <v>0</v>
      </c>
      <c r="AE310" s="255">
        <f t="shared" si="185"/>
        <v>0</v>
      </c>
      <c r="AF310" s="255">
        <f t="shared" si="185"/>
        <v>0</v>
      </c>
      <c r="AG310" s="255">
        <f t="shared" si="185"/>
        <v>0</v>
      </c>
      <c r="AH310" s="255">
        <f t="shared" si="185"/>
        <v>0</v>
      </c>
      <c r="AI310" s="255">
        <f t="shared" si="185"/>
        <v>0</v>
      </c>
      <c r="AJ310" s="255">
        <f t="shared" si="185"/>
        <v>0</v>
      </c>
      <c r="AK310" s="129">
        <f>AJ310</f>
        <v>0</v>
      </c>
      <c r="AL310" s="32"/>
      <c r="AM310" s="32"/>
    </row>
    <row r="311" spans="1:40" ht="18.75" hidden="1" customHeight="1">
      <c r="A311" s="9">
        <v>0</v>
      </c>
      <c r="B311" s="388"/>
      <c r="C311" s="148" t="s">
        <v>17</v>
      </c>
      <c r="D311" s="149"/>
      <c r="E311" s="80"/>
      <c r="F311" s="255"/>
      <c r="G311" s="255"/>
      <c r="H311" s="255"/>
      <c r="I311" s="255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  <c r="AD311" s="255"/>
      <c r="AE311" s="255"/>
      <c r="AF311" s="255"/>
      <c r="AG311" s="255"/>
      <c r="AH311" s="255"/>
      <c r="AI311" s="255"/>
      <c r="AJ311" s="255"/>
      <c r="AK311" s="129">
        <f>SUM(F311:AJ311)</f>
        <v>0</v>
      </c>
      <c r="AL311" s="32"/>
      <c r="AM311" s="32"/>
    </row>
    <row r="312" spans="1:40" ht="18.75" hidden="1" customHeight="1">
      <c r="A312" s="9">
        <v>0</v>
      </c>
      <c r="B312" s="388"/>
      <c r="C312" s="150" t="s">
        <v>18</v>
      </c>
      <c r="D312" s="151">
        <v>0.5</v>
      </c>
      <c r="E312" s="81"/>
      <c r="F312" s="258">
        <f t="shared" ref="F312:AJ312" si="186">ROUND(F311*$D312,0)</f>
        <v>0</v>
      </c>
      <c r="G312" s="258">
        <f t="shared" si="186"/>
        <v>0</v>
      </c>
      <c r="H312" s="258">
        <f t="shared" si="186"/>
        <v>0</v>
      </c>
      <c r="I312" s="258">
        <f t="shared" si="186"/>
        <v>0</v>
      </c>
      <c r="J312" s="258">
        <f t="shared" si="186"/>
        <v>0</v>
      </c>
      <c r="K312" s="258">
        <f t="shared" si="186"/>
        <v>0</v>
      </c>
      <c r="L312" s="258">
        <f t="shared" si="186"/>
        <v>0</v>
      </c>
      <c r="M312" s="258">
        <f t="shared" si="186"/>
        <v>0</v>
      </c>
      <c r="N312" s="258">
        <f t="shared" si="186"/>
        <v>0</v>
      </c>
      <c r="O312" s="258">
        <f t="shared" si="186"/>
        <v>0</v>
      </c>
      <c r="P312" s="258">
        <f t="shared" si="186"/>
        <v>0</v>
      </c>
      <c r="Q312" s="258">
        <f t="shared" si="186"/>
        <v>0</v>
      </c>
      <c r="R312" s="258">
        <f t="shared" si="186"/>
        <v>0</v>
      </c>
      <c r="S312" s="258">
        <f t="shared" si="186"/>
        <v>0</v>
      </c>
      <c r="T312" s="258">
        <f t="shared" si="186"/>
        <v>0</v>
      </c>
      <c r="U312" s="258">
        <f t="shared" si="186"/>
        <v>0</v>
      </c>
      <c r="V312" s="258">
        <f t="shared" si="186"/>
        <v>0</v>
      </c>
      <c r="W312" s="258">
        <f t="shared" si="186"/>
        <v>0</v>
      </c>
      <c r="X312" s="258">
        <f t="shared" si="186"/>
        <v>0</v>
      </c>
      <c r="Y312" s="258">
        <f t="shared" si="186"/>
        <v>0</v>
      </c>
      <c r="Z312" s="258">
        <f t="shared" si="186"/>
        <v>0</v>
      </c>
      <c r="AA312" s="258">
        <f t="shared" si="186"/>
        <v>0</v>
      </c>
      <c r="AB312" s="258">
        <f t="shared" si="186"/>
        <v>0</v>
      </c>
      <c r="AC312" s="258">
        <f t="shared" si="186"/>
        <v>0</v>
      </c>
      <c r="AD312" s="258">
        <f t="shared" si="186"/>
        <v>0</v>
      </c>
      <c r="AE312" s="258">
        <f t="shared" si="186"/>
        <v>0</v>
      </c>
      <c r="AF312" s="258">
        <f t="shared" si="186"/>
        <v>0</v>
      </c>
      <c r="AG312" s="258">
        <f t="shared" si="186"/>
        <v>0</v>
      </c>
      <c r="AH312" s="258">
        <f t="shared" si="186"/>
        <v>0</v>
      </c>
      <c r="AI312" s="258">
        <f t="shared" si="186"/>
        <v>0</v>
      </c>
      <c r="AJ312" s="258">
        <f t="shared" si="186"/>
        <v>0</v>
      </c>
      <c r="AK312" s="130">
        <f>SUM(F312:AJ312)</f>
        <v>0</v>
      </c>
      <c r="AL312" s="32"/>
      <c r="AM312" s="32"/>
    </row>
    <row r="313" spans="1:40" ht="18.75" hidden="1" customHeight="1">
      <c r="A313" s="9"/>
      <c r="B313" s="388"/>
      <c r="C313" s="373" t="s">
        <v>153</v>
      </c>
      <c r="D313" s="374"/>
      <c r="E313" s="375"/>
      <c r="F313" s="258"/>
      <c r="G313" s="258"/>
      <c r="H313" s="258"/>
      <c r="I313" s="258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  <c r="AD313" s="258"/>
      <c r="AE313" s="258"/>
      <c r="AF313" s="258"/>
      <c r="AG313" s="258"/>
      <c r="AH313" s="258"/>
      <c r="AI313" s="258"/>
      <c r="AJ313" s="258"/>
      <c r="AK313" s="377"/>
      <c r="AL313" s="31"/>
      <c r="AM313" s="31"/>
    </row>
    <row r="314" spans="1:40" ht="18.75" hidden="1" customHeight="1">
      <c r="A314" s="9">
        <v>1</v>
      </c>
      <c r="B314" s="384"/>
      <c r="C314" s="135" t="s">
        <v>19</v>
      </c>
      <c r="D314" s="136">
        <f>1-D309</f>
        <v>0.92</v>
      </c>
      <c r="E314" s="90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255"/>
      <c r="AE314" s="255"/>
      <c r="AF314" s="255"/>
      <c r="AG314" s="255"/>
      <c r="AH314" s="255"/>
      <c r="AI314" s="255"/>
      <c r="AJ314" s="255"/>
      <c r="AK314" s="117">
        <f>SUM(E314:AJ314)</f>
        <v>0</v>
      </c>
      <c r="AL314" s="82" t="e">
        <f>ROUNDUP(#REF!*1.1,0)</f>
        <v>#REF!</v>
      </c>
      <c r="AM314" s="82" t="e">
        <f>ROUNDUP(#REF!*1.1,0)</f>
        <v>#REF!</v>
      </c>
      <c r="AN314" s="211"/>
    </row>
    <row r="315" spans="1:40" ht="18.75" hidden="1" customHeight="1">
      <c r="A315" s="9">
        <v>1</v>
      </c>
      <c r="B315" s="384"/>
      <c r="C315" s="109" t="s">
        <v>48</v>
      </c>
      <c r="D315" s="109"/>
      <c r="E315" s="7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  <c r="AD315" s="257"/>
      <c r="AE315" s="257"/>
      <c r="AF315" s="257"/>
      <c r="AG315" s="257"/>
      <c r="AH315" s="257"/>
      <c r="AI315" s="257"/>
      <c r="AJ315" s="257"/>
      <c r="AK315" s="104">
        <f>SUM(F315:AJ315)</f>
        <v>0</v>
      </c>
      <c r="AL315" s="112"/>
      <c r="AM315" s="112"/>
      <c r="AN315" s="207"/>
    </row>
    <row r="316" spans="1:40" ht="18.75" hidden="1" customHeight="1">
      <c r="A316" s="9">
        <v>1</v>
      </c>
      <c r="B316" s="388"/>
      <c r="C316" s="111" t="s">
        <v>66</v>
      </c>
      <c r="D316" s="111"/>
      <c r="E316" s="74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  <c r="AA316" s="267"/>
      <c r="AB316" s="267"/>
      <c r="AC316" s="267"/>
      <c r="AD316" s="267"/>
      <c r="AE316" s="267"/>
      <c r="AF316" s="267"/>
      <c r="AG316" s="267"/>
      <c r="AH316" s="267"/>
      <c r="AI316" s="267"/>
      <c r="AJ316" s="267"/>
      <c r="AK316" s="107">
        <f>SUM(F316:AJ316)</f>
        <v>0</v>
      </c>
      <c r="AL316" s="75"/>
      <c r="AM316" s="75"/>
      <c r="AN316" s="207"/>
    </row>
    <row r="317" spans="1:40" ht="18.75" hidden="1" customHeight="1">
      <c r="A317" s="9">
        <v>1</v>
      </c>
      <c r="B317" s="326"/>
      <c r="C317" s="152" t="s">
        <v>21</v>
      </c>
      <c r="D317" s="152"/>
      <c r="E317" s="67"/>
      <c r="F317" s="259">
        <f t="shared" ref="F317:AH317" si="187">SUBTOTAL(9,L315:L316)</f>
        <v>0</v>
      </c>
      <c r="G317" s="259">
        <f t="shared" si="187"/>
        <v>0</v>
      </c>
      <c r="H317" s="259">
        <f t="shared" si="187"/>
        <v>0</v>
      </c>
      <c r="I317" s="259">
        <f t="shared" si="187"/>
        <v>0</v>
      </c>
      <c r="J317" s="259">
        <f t="shared" si="187"/>
        <v>0</v>
      </c>
      <c r="K317" s="259">
        <f t="shared" si="187"/>
        <v>0</v>
      </c>
      <c r="L317" s="259">
        <f t="shared" si="187"/>
        <v>0</v>
      </c>
      <c r="M317" s="259">
        <f t="shared" si="187"/>
        <v>0</v>
      </c>
      <c r="N317" s="259">
        <f t="shared" si="187"/>
        <v>0</v>
      </c>
      <c r="O317" s="259">
        <f t="shared" si="187"/>
        <v>0</v>
      </c>
      <c r="P317" s="259">
        <f t="shared" si="187"/>
        <v>0</v>
      </c>
      <c r="Q317" s="259">
        <f t="shared" si="187"/>
        <v>0</v>
      </c>
      <c r="R317" s="259">
        <f t="shared" si="187"/>
        <v>0</v>
      </c>
      <c r="S317" s="259">
        <f t="shared" si="187"/>
        <v>0</v>
      </c>
      <c r="T317" s="259">
        <f t="shared" si="187"/>
        <v>0</v>
      </c>
      <c r="U317" s="259">
        <f t="shared" si="187"/>
        <v>0</v>
      </c>
      <c r="V317" s="259">
        <f t="shared" si="187"/>
        <v>0</v>
      </c>
      <c r="W317" s="259">
        <f t="shared" si="187"/>
        <v>0</v>
      </c>
      <c r="X317" s="259">
        <f t="shared" si="187"/>
        <v>0</v>
      </c>
      <c r="Y317" s="259">
        <f t="shared" si="187"/>
        <v>0</v>
      </c>
      <c r="Z317" s="259">
        <f t="shared" si="187"/>
        <v>0</v>
      </c>
      <c r="AA317" s="259">
        <f t="shared" si="187"/>
        <v>0</v>
      </c>
      <c r="AB317" s="259">
        <f t="shared" si="187"/>
        <v>0</v>
      </c>
      <c r="AC317" s="259">
        <f t="shared" si="187"/>
        <v>0</v>
      </c>
      <c r="AD317" s="259">
        <f t="shared" si="187"/>
        <v>0</v>
      </c>
      <c r="AE317" s="259">
        <f t="shared" si="187"/>
        <v>0</v>
      </c>
      <c r="AF317" s="259">
        <f t="shared" si="187"/>
        <v>0</v>
      </c>
      <c r="AG317" s="259">
        <f t="shared" si="187"/>
        <v>0</v>
      </c>
      <c r="AH317" s="259">
        <f t="shared" si="187"/>
        <v>0</v>
      </c>
      <c r="AI317" s="259"/>
      <c r="AJ317" s="259"/>
      <c r="AK317" s="131">
        <f>SUM(F317:AJ317)</f>
        <v>0</v>
      </c>
      <c r="AL317" s="32"/>
      <c r="AM317" s="32"/>
    </row>
    <row r="318" spans="1:40" ht="18.75" hidden="1" customHeight="1">
      <c r="A318" s="9">
        <v>1</v>
      </c>
      <c r="B318" s="379"/>
      <c r="C318" s="153" t="s">
        <v>22</v>
      </c>
      <c r="D318" s="153"/>
      <c r="E318" s="68"/>
      <c r="F318" s="260">
        <f t="shared" ref="F318:AJ318" si="188">E318+F314-F317</f>
        <v>0</v>
      </c>
      <c r="G318" s="260">
        <f t="shared" si="188"/>
        <v>0</v>
      </c>
      <c r="H318" s="260">
        <f t="shared" si="188"/>
        <v>0</v>
      </c>
      <c r="I318" s="260">
        <f t="shared" si="188"/>
        <v>0</v>
      </c>
      <c r="J318" s="260">
        <f t="shared" si="188"/>
        <v>0</v>
      </c>
      <c r="K318" s="260">
        <f t="shared" si="188"/>
        <v>0</v>
      </c>
      <c r="L318" s="260">
        <f t="shared" si="188"/>
        <v>0</v>
      </c>
      <c r="M318" s="260">
        <f t="shared" si="188"/>
        <v>0</v>
      </c>
      <c r="N318" s="260">
        <f t="shared" si="188"/>
        <v>0</v>
      </c>
      <c r="O318" s="260">
        <f t="shared" si="188"/>
        <v>0</v>
      </c>
      <c r="P318" s="260">
        <f t="shared" si="188"/>
        <v>0</v>
      </c>
      <c r="Q318" s="260">
        <f t="shared" si="188"/>
        <v>0</v>
      </c>
      <c r="R318" s="260">
        <f t="shared" si="188"/>
        <v>0</v>
      </c>
      <c r="S318" s="260">
        <f t="shared" si="188"/>
        <v>0</v>
      </c>
      <c r="T318" s="260">
        <f t="shared" si="188"/>
        <v>0</v>
      </c>
      <c r="U318" s="260">
        <f t="shared" si="188"/>
        <v>0</v>
      </c>
      <c r="V318" s="260">
        <f t="shared" si="188"/>
        <v>0</v>
      </c>
      <c r="W318" s="260">
        <f t="shared" si="188"/>
        <v>0</v>
      </c>
      <c r="X318" s="260">
        <f t="shared" si="188"/>
        <v>0</v>
      </c>
      <c r="Y318" s="260">
        <f t="shared" si="188"/>
        <v>0</v>
      </c>
      <c r="Z318" s="260">
        <f t="shared" si="188"/>
        <v>0</v>
      </c>
      <c r="AA318" s="260">
        <f t="shared" si="188"/>
        <v>0</v>
      </c>
      <c r="AB318" s="260">
        <f t="shared" si="188"/>
        <v>0</v>
      </c>
      <c r="AC318" s="260">
        <f t="shared" si="188"/>
        <v>0</v>
      </c>
      <c r="AD318" s="260">
        <f t="shared" si="188"/>
        <v>0</v>
      </c>
      <c r="AE318" s="260">
        <f t="shared" si="188"/>
        <v>0</v>
      </c>
      <c r="AF318" s="260">
        <f t="shared" si="188"/>
        <v>0</v>
      </c>
      <c r="AG318" s="260">
        <f t="shared" si="188"/>
        <v>0</v>
      </c>
      <c r="AH318" s="260">
        <f t="shared" si="188"/>
        <v>0</v>
      </c>
      <c r="AI318" s="260">
        <f t="shared" si="188"/>
        <v>0</v>
      </c>
      <c r="AJ318" s="260">
        <f t="shared" si="188"/>
        <v>0</v>
      </c>
      <c r="AK318" s="132"/>
      <c r="AL318" s="32"/>
      <c r="AM318" s="32"/>
    </row>
    <row r="319" spans="1:40" ht="19.5" hidden="1" customHeight="1">
      <c r="A319" s="9">
        <v>1</v>
      </c>
      <c r="B319" s="380"/>
      <c r="C319" s="138" t="s">
        <v>23</v>
      </c>
      <c r="D319" s="138"/>
      <c r="E319" s="215"/>
      <c r="F319" s="262">
        <f t="shared" ref="F319:AJ319" si="189">E319+F314-F315-F316</f>
        <v>0</v>
      </c>
      <c r="G319" s="262">
        <f t="shared" si="189"/>
        <v>0</v>
      </c>
      <c r="H319" s="262">
        <f t="shared" si="189"/>
        <v>0</v>
      </c>
      <c r="I319" s="262">
        <f t="shared" si="189"/>
        <v>0</v>
      </c>
      <c r="J319" s="262">
        <f t="shared" si="189"/>
        <v>0</v>
      </c>
      <c r="K319" s="262">
        <f t="shared" si="189"/>
        <v>0</v>
      </c>
      <c r="L319" s="262">
        <f t="shared" si="189"/>
        <v>0</v>
      </c>
      <c r="M319" s="262">
        <f t="shared" si="189"/>
        <v>0</v>
      </c>
      <c r="N319" s="262">
        <f t="shared" si="189"/>
        <v>0</v>
      </c>
      <c r="O319" s="262">
        <f t="shared" si="189"/>
        <v>0</v>
      </c>
      <c r="P319" s="262">
        <f t="shared" si="189"/>
        <v>0</v>
      </c>
      <c r="Q319" s="262">
        <f t="shared" si="189"/>
        <v>0</v>
      </c>
      <c r="R319" s="262">
        <f t="shared" si="189"/>
        <v>0</v>
      </c>
      <c r="S319" s="262">
        <f t="shared" si="189"/>
        <v>0</v>
      </c>
      <c r="T319" s="262">
        <f t="shared" si="189"/>
        <v>0</v>
      </c>
      <c r="U319" s="262">
        <f t="shared" si="189"/>
        <v>0</v>
      </c>
      <c r="V319" s="262">
        <f t="shared" si="189"/>
        <v>0</v>
      </c>
      <c r="W319" s="262">
        <f t="shared" si="189"/>
        <v>0</v>
      </c>
      <c r="X319" s="262">
        <f t="shared" si="189"/>
        <v>0</v>
      </c>
      <c r="Y319" s="262">
        <f t="shared" si="189"/>
        <v>0</v>
      </c>
      <c r="Z319" s="262">
        <f t="shared" si="189"/>
        <v>0</v>
      </c>
      <c r="AA319" s="262">
        <f t="shared" si="189"/>
        <v>0</v>
      </c>
      <c r="AB319" s="262">
        <f t="shared" si="189"/>
        <v>0</v>
      </c>
      <c r="AC319" s="262">
        <f t="shared" si="189"/>
        <v>0</v>
      </c>
      <c r="AD319" s="262">
        <f t="shared" si="189"/>
        <v>0</v>
      </c>
      <c r="AE319" s="262">
        <f t="shared" si="189"/>
        <v>0</v>
      </c>
      <c r="AF319" s="262">
        <f t="shared" si="189"/>
        <v>0</v>
      </c>
      <c r="AG319" s="262">
        <f t="shared" si="189"/>
        <v>0</v>
      </c>
      <c r="AH319" s="262">
        <f t="shared" si="189"/>
        <v>0</v>
      </c>
      <c r="AI319" s="262">
        <f t="shared" si="189"/>
        <v>0</v>
      </c>
      <c r="AJ319" s="262">
        <f t="shared" si="189"/>
        <v>0</v>
      </c>
      <c r="AK319" s="222">
        <f>AJ319</f>
        <v>0</v>
      </c>
      <c r="AL319" s="33"/>
      <c r="AM319" s="33"/>
      <c r="AN319" s="9">
        <f>AK319-AL315</f>
        <v>0</v>
      </c>
    </row>
    <row r="320" spans="1:40" ht="19.5" hidden="1" customHeight="1">
      <c r="A320" s="9">
        <v>1</v>
      </c>
      <c r="B320" s="393"/>
      <c r="C320" s="101" t="s">
        <v>12</v>
      </c>
      <c r="D320" s="101"/>
      <c r="E320" s="88"/>
      <c r="F320" s="263"/>
      <c r="G320" s="263"/>
      <c r="H320" s="263"/>
      <c r="I320" s="263"/>
      <c r="J320" s="263"/>
      <c r="K320" s="263"/>
      <c r="L320" s="263"/>
      <c r="M320" s="263"/>
      <c r="N320" s="263"/>
      <c r="O320" s="263"/>
      <c r="P320" s="263"/>
      <c r="Q320" s="263"/>
      <c r="R320" s="263"/>
      <c r="S320" s="263"/>
      <c r="T320" s="263"/>
      <c r="U320" s="263"/>
      <c r="V320" s="263"/>
      <c r="W320" s="263"/>
      <c r="X320" s="263"/>
      <c r="Y320" s="263"/>
      <c r="Z320" s="263"/>
      <c r="AA320" s="263"/>
      <c r="AB320" s="263"/>
      <c r="AC320" s="263"/>
      <c r="AD320" s="263"/>
      <c r="AE320" s="263"/>
      <c r="AF320" s="263"/>
      <c r="AG320" s="263"/>
      <c r="AH320" s="263"/>
      <c r="AI320" s="263"/>
      <c r="AJ320" s="263"/>
      <c r="AK320" s="166">
        <f>SUM(E320:AJ320)</f>
        <v>0</v>
      </c>
      <c r="AL320" s="198" t="e">
        <f>ROUNDUP(AL327/0.92,0)</f>
        <v>#REF!</v>
      </c>
      <c r="AM320" s="198" t="e">
        <f>ROUNDUP(AM327/0.92,0)</f>
        <v>#REF!</v>
      </c>
      <c r="AN320" s="251"/>
    </row>
    <row r="321" spans="1:40" ht="19.5" hidden="1" customHeight="1">
      <c r="A321" s="9">
        <v>1</v>
      </c>
      <c r="B321" s="326"/>
      <c r="C321" s="145" t="s">
        <v>125</v>
      </c>
      <c r="D321" s="154"/>
      <c r="E321" s="35"/>
      <c r="F321" s="397">
        <f t="shared" ref="F321:AJ321" si="190">E321+F320-F322</f>
        <v>0</v>
      </c>
      <c r="G321" s="397">
        <f t="shared" si="190"/>
        <v>0</v>
      </c>
      <c r="H321" s="397">
        <f t="shared" si="190"/>
        <v>0</v>
      </c>
      <c r="I321" s="397">
        <f t="shared" si="190"/>
        <v>0</v>
      </c>
      <c r="J321" s="397">
        <f t="shared" si="190"/>
        <v>0</v>
      </c>
      <c r="K321" s="397">
        <f t="shared" si="190"/>
        <v>0</v>
      </c>
      <c r="L321" s="397">
        <f t="shared" si="190"/>
        <v>0</v>
      </c>
      <c r="M321" s="397">
        <f t="shared" si="190"/>
        <v>0</v>
      </c>
      <c r="N321" s="397">
        <f t="shared" si="190"/>
        <v>0</v>
      </c>
      <c r="O321" s="397">
        <f t="shared" si="190"/>
        <v>0</v>
      </c>
      <c r="P321" s="397">
        <f t="shared" si="190"/>
        <v>0</v>
      </c>
      <c r="Q321" s="397">
        <f t="shared" si="190"/>
        <v>0</v>
      </c>
      <c r="R321" s="397">
        <f t="shared" si="190"/>
        <v>0</v>
      </c>
      <c r="S321" s="397">
        <f t="shared" si="190"/>
        <v>0</v>
      </c>
      <c r="T321" s="397">
        <f t="shared" si="190"/>
        <v>0</v>
      </c>
      <c r="U321" s="397">
        <f t="shared" si="190"/>
        <v>0</v>
      </c>
      <c r="V321" s="397">
        <f t="shared" si="190"/>
        <v>0</v>
      </c>
      <c r="W321" s="397">
        <f t="shared" si="190"/>
        <v>0</v>
      </c>
      <c r="X321" s="397">
        <f t="shared" si="190"/>
        <v>0</v>
      </c>
      <c r="Y321" s="397">
        <f t="shared" si="190"/>
        <v>0</v>
      </c>
      <c r="Z321" s="397">
        <f t="shared" si="190"/>
        <v>0</v>
      </c>
      <c r="AA321" s="397">
        <f t="shared" si="190"/>
        <v>0</v>
      </c>
      <c r="AB321" s="397">
        <f t="shared" si="190"/>
        <v>0</v>
      </c>
      <c r="AC321" s="397">
        <f t="shared" si="190"/>
        <v>0</v>
      </c>
      <c r="AD321" s="397">
        <f t="shared" si="190"/>
        <v>0</v>
      </c>
      <c r="AE321" s="397">
        <f t="shared" si="190"/>
        <v>0</v>
      </c>
      <c r="AF321" s="397">
        <f t="shared" si="190"/>
        <v>0</v>
      </c>
      <c r="AG321" s="397">
        <f t="shared" si="190"/>
        <v>0</v>
      </c>
      <c r="AH321" s="397">
        <f t="shared" si="190"/>
        <v>0</v>
      </c>
      <c r="AI321" s="397">
        <f t="shared" si="190"/>
        <v>0</v>
      </c>
      <c r="AJ321" s="397">
        <f t="shared" si="190"/>
        <v>0</v>
      </c>
      <c r="AK321" s="171">
        <f>AJ321</f>
        <v>0</v>
      </c>
      <c r="AL321" s="32"/>
      <c r="AM321" s="32"/>
    </row>
    <row r="322" spans="1:40" ht="18.75" hidden="1" customHeight="1">
      <c r="A322" s="9">
        <v>1</v>
      </c>
      <c r="B322" s="326"/>
      <c r="C322" s="135" t="s">
        <v>14</v>
      </c>
      <c r="D322" s="135"/>
      <c r="E322" s="90"/>
      <c r="F322" s="255"/>
      <c r="G322" s="255"/>
      <c r="H322" s="255"/>
      <c r="I322" s="255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  <c r="AD322" s="255"/>
      <c r="AE322" s="255"/>
      <c r="AF322" s="255"/>
      <c r="AG322" s="255"/>
      <c r="AH322" s="255"/>
      <c r="AI322" s="255"/>
      <c r="AJ322" s="255"/>
      <c r="AK322" s="167">
        <f>SUM(E322:AJ322)</f>
        <v>0</v>
      </c>
      <c r="AL322" s="123"/>
      <c r="AM322" s="123"/>
      <c r="AN322" s="211"/>
    </row>
    <row r="323" spans="1:40" ht="18.75" hidden="1" customHeight="1">
      <c r="A323" s="9">
        <v>0</v>
      </c>
      <c r="B323" s="388"/>
      <c r="C323" s="146" t="s">
        <v>15</v>
      </c>
      <c r="D323" s="147">
        <v>0.08</v>
      </c>
      <c r="E323" s="80"/>
      <c r="F323" s="257">
        <f t="shared" ref="F323:AJ323" si="191">ROUND(F322*$D323,0)</f>
        <v>0</v>
      </c>
      <c r="G323" s="257">
        <f t="shared" si="191"/>
        <v>0</v>
      </c>
      <c r="H323" s="257">
        <f t="shared" si="191"/>
        <v>0</v>
      </c>
      <c r="I323" s="257">
        <f t="shared" si="191"/>
        <v>0</v>
      </c>
      <c r="J323" s="257">
        <f t="shared" si="191"/>
        <v>0</v>
      </c>
      <c r="K323" s="257">
        <f t="shared" si="191"/>
        <v>0</v>
      </c>
      <c r="L323" s="257">
        <f t="shared" si="191"/>
        <v>0</v>
      </c>
      <c r="M323" s="257">
        <f t="shared" si="191"/>
        <v>0</v>
      </c>
      <c r="N323" s="257">
        <f t="shared" si="191"/>
        <v>0</v>
      </c>
      <c r="O323" s="257">
        <f t="shared" si="191"/>
        <v>0</v>
      </c>
      <c r="P323" s="257">
        <f t="shared" si="191"/>
        <v>0</v>
      </c>
      <c r="Q323" s="257">
        <f t="shared" si="191"/>
        <v>0</v>
      </c>
      <c r="R323" s="257">
        <f t="shared" si="191"/>
        <v>0</v>
      </c>
      <c r="S323" s="257">
        <f t="shared" si="191"/>
        <v>0</v>
      </c>
      <c r="T323" s="257">
        <f t="shared" si="191"/>
        <v>0</v>
      </c>
      <c r="U323" s="257">
        <f t="shared" si="191"/>
        <v>0</v>
      </c>
      <c r="V323" s="257">
        <f t="shared" si="191"/>
        <v>0</v>
      </c>
      <c r="W323" s="257">
        <f t="shared" si="191"/>
        <v>0</v>
      </c>
      <c r="X323" s="257">
        <f t="shared" si="191"/>
        <v>0</v>
      </c>
      <c r="Y323" s="257">
        <f t="shared" si="191"/>
        <v>0</v>
      </c>
      <c r="Z323" s="257">
        <f t="shared" si="191"/>
        <v>0</v>
      </c>
      <c r="AA323" s="257">
        <f t="shared" si="191"/>
        <v>0</v>
      </c>
      <c r="AB323" s="257">
        <f t="shared" si="191"/>
        <v>0</v>
      </c>
      <c r="AC323" s="257">
        <f t="shared" si="191"/>
        <v>0</v>
      </c>
      <c r="AD323" s="257">
        <f t="shared" si="191"/>
        <v>0</v>
      </c>
      <c r="AE323" s="257">
        <f t="shared" si="191"/>
        <v>0</v>
      </c>
      <c r="AF323" s="257">
        <f t="shared" si="191"/>
        <v>0</v>
      </c>
      <c r="AG323" s="257">
        <f t="shared" si="191"/>
        <v>0</v>
      </c>
      <c r="AH323" s="257">
        <f t="shared" si="191"/>
        <v>0</v>
      </c>
      <c r="AI323" s="257">
        <f t="shared" si="191"/>
        <v>0</v>
      </c>
      <c r="AJ323" s="257">
        <f t="shared" si="191"/>
        <v>0</v>
      </c>
      <c r="AK323" s="338">
        <f>SUM(F323:AJ323)</f>
        <v>0</v>
      </c>
      <c r="AL323" s="32"/>
      <c r="AM323" s="32"/>
    </row>
    <row r="324" spans="1:40" ht="18.75" hidden="1" customHeight="1">
      <c r="A324" s="9">
        <v>0</v>
      </c>
      <c r="B324" s="388"/>
      <c r="C324" s="148" t="s">
        <v>16</v>
      </c>
      <c r="D324" s="149"/>
      <c r="E324" s="66"/>
      <c r="F324" s="255">
        <f t="shared" ref="F324:AJ324" si="192">E324+F323-F325</f>
        <v>0</v>
      </c>
      <c r="G324" s="255">
        <f t="shared" si="192"/>
        <v>0</v>
      </c>
      <c r="H324" s="255">
        <f t="shared" si="192"/>
        <v>0</v>
      </c>
      <c r="I324" s="255">
        <f t="shared" si="192"/>
        <v>0</v>
      </c>
      <c r="J324" s="255">
        <f t="shared" si="192"/>
        <v>0</v>
      </c>
      <c r="K324" s="255">
        <f t="shared" si="192"/>
        <v>0</v>
      </c>
      <c r="L324" s="255">
        <f t="shared" si="192"/>
        <v>0</v>
      </c>
      <c r="M324" s="255">
        <f t="shared" si="192"/>
        <v>0</v>
      </c>
      <c r="N324" s="255">
        <f t="shared" si="192"/>
        <v>0</v>
      </c>
      <c r="O324" s="255">
        <f t="shared" si="192"/>
        <v>0</v>
      </c>
      <c r="P324" s="255">
        <f t="shared" si="192"/>
        <v>0</v>
      </c>
      <c r="Q324" s="255">
        <f t="shared" si="192"/>
        <v>0</v>
      </c>
      <c r="R324" s="255">
        <f t="shared" si="192"/>
        <v>0</v>
      </c>
      <c r="S324" s="255">
        <f t="shared" si="192"/>
        <v>0</v>
      </c>
      <c r="T324" s="255">
        <f t="shared" si="192"/>
        <v>0</v>
      </c>
      <c r="U324" s="255">
        <f t="shared" si="192"/>
        <v>0</v>
      </c>
      <c r="V324" s="255">
        <f t="shared" si="192"/>
        <v>0</v>
      </c>
      <c r="W324" s="255">
        <f t="shared" si="192"/>
        <v>0</v>
      </c>
      <c r="X324" s="255">
        <f t="shared" si="192"/>
        <v>0</v>
      </c>
      <c r="Y324" s="255">
        <f t="shared" si="192"/>
        <v>0</v>
      </c>
      <c r="Z324" s="255">
        <f t="shared" si="192"/>
        <v>0</v>
      </c>
      <c r="AA324" s="255">
        <f t="shared" si="192"/>
        <v>0</v>
      </c>
      <c r="AB324" s="255">
        <f t="shared" si="192"/>
        <v>0</v>
      </c>
      <c r="AC324" s="255">
        <f t="shared" si="192"/>
        <v>0</v>
      </c>
      <c r="AD324" s="255">
        <f t="shared" si="192"/>
        <v>0</v>
      </c>
      <c r="AE324" s="255">
        <f t="shared" si="192"/>
        <v>0</v>
      </c>
      <c r="AF324" s="255">
        <f t="shared" si="192"/>
        <v>0</v>
      </c>
      <c r="AG324" s="255">
        <f t="shared" si="192"/>
        <v>0</v>
      </c>
      <c r="AH324" s="255">
        <f t="shared" si="192"/>
        <v>0</v>
      </c>
      <c r="AI324" s="255">
        <f t="shared" si="192"/>
        <v>0</v>
      </c>
      <c r="AJ324" s="255">
        <f t="shared" si="192"/>
        <v>0</v>
      </c>
      <c r="AK324" s="340">
        <f>AJ324</f>
        <v>0</v>
      </c>
      <c r="AL324" s="32"/>
      <c r="AM324" s="32"/>
    </row>
    <row r="325" spans="1:40" ht="18.75" hidden="1" customHeight="1">
      <c r="A325" s="9">
        <v>0</v>
      </c>
      <c r="B325" s="388"/>
      <c r="C325" s="148" t="s">
        <v>17</v>
      </c>
      <c r="D325" s="149"/>
      <c r="E325" s="80"/>
      <c r="F325" s="255"/>
      <c r="G325" s="255"/>
      <c r="H325" s="255"/>
      <c r="I325" s="255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  <c r="AF325" s="255"/>
      <c r="AG325" s="255"/>
      <c r="AH325" s="255"/>
      <c r="AI325" s="255"/>
      <c r="AJ325" s="255"/>
      <c r="AK325" s="340">
        <f>SUM(F325:AJ325)</f>
        <v>0</v>
      </c>
      <c r="AL325" s="32"/>
      <c r="AM325" s="32"/>
    </row>
    <row r="326" spans="1:40" ht="18.75" hidden="1" customHeight="1">
      <c r="A326" s="9">
        <v>0</v>
      </c>
      <c r="B326" s="388"/>
      <c r="C326" s="150" t="s">
        <v>18</v>
      </c>
      <c r="D326" s="151">
        <v>0.5</v>
      </c>
      <c r="E326" s="81"/>
      <c r="F326" s="258">
        <f t="shared" ref="F326:AJ326" si="193">ROUND(F325*$D326,0)</f>
        <v>0</v>
      </c>
      <c r="G326" s="258">
        <f t="shared" si="193"/>
        <v>0</v>
      </c>
      <c r="H326" s="258">
        <f t="shared" si="193"/>
        <v>0</v>
      </c>
      <c r="I326" s="258">
        <f t="shared" si="193"/>
        <v>0</v>
      </c>
      <c r="J326" s="258">
        <f t="shared" si="193"/>
        <v>0</v>
      </c>
      <c r="K326" s="258">
        <f t="shared" si="193"/>
        <v>0</v>
      </c>
      <c r="L326" s="258">
        <f t="shared" si="193"/>
        <v>0</v>
      </c>
      <c r="M326" s="258">
        <f t="shared" si="193"/>
        <v>0</v>
      </c>
      <c r="N326" s="258">
        <f t="shared" si="193"/>
        <v>0</v>
      </c>
      <c r="O326" s="258">
        <f t="shared" si="193"/>
        <v>0</v>
      </c>
      <c r="P326" s="258">
        <f t="shared" si="193"/>
        <v>0</v>
      </c>
      <c r="Q326" s="258">
        <f t="shared" si="193"/>
        <v>0</v>
      </c>
      <c r="R326" s="258">
        <f t="shared" si="193"/>
        <v>0</v>
      </c>
      <c r="S326" s="258">
        <f t="shared" si="193"/>
        <v>0</v>
      </c>
      <c r="T326" s="258">
        <f t="shared" si="193"/>
        <v>0</v>
      </c>
      <c r="U326" s="258">
        <f t="shared" si="193"/>
        <v>0</v>
      </c>
      <c r="V326" s="258">
        <f t="shared" si="193"/>
        <v>0</v>
      </c>
      <c r="W326" s="258">
        <f t="shared" si="193"/>
        <v>0</v>
      </c>
      <c r="X326" s="258">
        <f t="shared" si="193"/>
        <v>0</v>
      </c>
      <c r="Y326" s="258">
        <f t="shared" si="193"/>
        <v>0</v>
      </c>
      <c r="Z326" s="258">
        <f t="shared" si="193"/>
        <v>0</v>
      </c>
      <c r="AA326" s="258">
        <f t="shared" si="193"/>
        <v>0</v>
      </c>
      <c r="AB326" s="258">
        <f t="shared" si="193"/>
        <v>0</v>
      </c>
      <c r="AC326" s="258">
        <f t="shared" si="193"/>
        <v>0</v>
      </c>
      <c r="AD326" s="258">
        <f t="shared" si="193"/>
        <v>0</v>
      </c>
      <c r="AE326" s="258">
        <f t="shared" si="193"/>
        <v>0</v>
      </c>
      <c r="AF326" s="258">
        <f t="shared" si="193"/>
        <v>0</v>
      </c>
      <c r="AG326" s="258">
        <f t="shared" si="193"/>
        <v>0</v>
      </c>
      <c r="AH326" s="258">
        <f t="shared" si="193"/>
        <v>0</v>
      </c>
      <c r="AI326" s="258">
        <f t="shared" si="193"/>
        <v>0</v>
      </c>
      <c r="AJ326" s="258">
        <f t="shared" si="193"/>
        <v>0</v>
      </c>
      <c r="AK326" s="342">
        <f>SUM(F326:AJ326)</f>
        <v>0</v>
      </c>
      <c r="AL326" s="32"/>
      <c r="AM326" s="32"/>
    </row>
    <row r="327" spans="1:40" ht="18.75" hidden="1" customHeight="1">
      <c r="A327" s="9">
        <v>1</v>
      </c>
      <c r="B327" s="384"/>
      <c r="C327" s="135" t="s">
        <v>19</v>
      </c>
      <c r="D327" s="136">
        <f>1-D323</f>
        <v>0.92</v>
      </c>
      <c r="E327" s="90"/>
      <c r="F327" s="255">
        <f t="shared" ref="F327:AJ327" si="194">(F322-F323)+(F325-F326)</f>
        <v>0</v>
      </c>
      <c r="G327" s="255">
        <f t="shared" si="194"/>
        <v>0</v>
      </c>
      <c r="H327" s="255">
        <f t="shared" si="194"/>
        <v>0</v>
      </c>
      <c r="I327" s="255">
        <f t="shared" si="194"/>
        <v>0</v>
      </c>
      <c r="J327" s="255">
        <f t="shared" si="194"/>
        <v>0</v>
      </c>
      <c r="K327" s="255">
        <f t="shared" si="194"/>
        <v>0</v>
      </c>
      <c r="L327" s="255">
        <f t="shared" si="194"/>
        <v>0</v>
      </c>
      <c r="M327" s="255">
        <f t="shared" si="194"/>
        <v>0</v>
      </c>
      <c r="N327" s="255">
        <f t="shared" si="194"/>
        <v>0</v>
      </c>
      <c r="O327" s="255">
        <f t="shared" si="194"/>
        <v>0</v>
      </c>
      <c r="P327" s="255">
        <f t="shared" si="194"/>
        <v>0</v>
      </c>
      <c r="Q327" s="255">
        <f t="shared" si="194"/>
        <v>0</v>
      </c>
      <c r="R327" s="255">
        <f t="shared" si="194"/>
        <v>0</v>
      </c>
      <c r="S327" s="255">
        <f t="shared" si="194"/>
        <v>0</v>
      </c>
      <c r="T327" s="255">
        <f t="shared" si="194"/>
        <v>0</v>
      </c>
      <c r="U327" s="255">
        <f t="shared" si="194"/>
        <v>0</v>
      </c>
      <c r="V327" s="255">
        <f t="shared" si="194"/>
        <v>0</v>
      </c>
      <c r="W327" s="255">
        <f t="shared" si="194"/>
        <v>0</v>
      </c>
      <c r="X327" s="255">
        <f t="shared" si="194"/>
        <v>0</v>
      </c>
      <c r="Y327" s="255">
        <f t="shared" si="194"/>
        <v>0</v>
      </c>
      <c r="Z327" s="255">
        <f t="shared" si="194"/>
        <v>0</v>
      </c>
      <c r="AA327" s="255">
        <f t="shared" si="194"/>
        <v>0</v>
      </c>
      <c r="AB327" s="255">
        <f t="shared" si="194"/>
        <v>0</v>
      </c>
      <c r="AC327" s="255">
        <f t="shared" si="194"/>
        <v>0</v>
      </c>
      <c r="AD327" s="255">
        <f t="shared" si="194"/>
        <v>0</v>
      </c>
      <c r="AE327" s="255">
        <f t="shared" si="194"/>
        <v>0</v>
      </c>
      <c r="AF327" s="255">
        <f t="shared" si="194"/>
        <v>0</v>
      </c>
      <c r="AG327" s="255">
        <f t="shared" si="194"/>
        <v>0</v>
      </c>
      <c r="AH327" s="255">
        <f t="shared" si="194"/>
        <v>0</v>
      </c>
      <c r="AI327" s="255">
        <f t="shared" si="194"/>
        <v>0</v>
      </c>
      <c r="AJ327" s="255">
        <f t="shared" si="194"/>
        <v>0</v>
      </c>
      <c r="AK327" s="167">
        <f>SUM(E327:AJ327)</f>
        <v>0</v>
      </c>
      <c r="AL327" s="82" t="e">
        <f>ROUNDUP(#REF!*1.1,0)</f>
        <v>#REF!</v>
      </c>
      <c r="AM327" s="82" t="e">
        <f>ROUNDUP(#REF!*1.1,0)</f>
        <v>#REF!</v>
      </c>
      <c r="AN327" s="211"/>
    </row>
    <row r="328" spans="1:40" ht="18.75" hidden="1" customHeight="1">
      <c r="A328" s="9">
        <v>1</v>
      </c>
      <c r="B328" s="384"/>
      <c r="C328" s="109" t="s">
        <v>48</v>
      </c>
      <c r="D328" s="109"/>
      <c r="E328" s="7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  <c r="AD328" s="257"/>
      <c r="AE328" s="257"/>
      <c r="AF328" s="257"/>
      <c r="AG328" s="257"/>
      <c r="AH328" s="257"/>
      <c r="AI328" s="257"/>
      <c r="AJ328" s="257"/>
      <c r="AK328" s="168">
        <f>SUM(F328:AJ328)</f>
        <v>0</v>
      </c>
      <c r="AL328" s="112"/>
      <c r="AM328" s="112"/>
      <c r="AN328" s="207"/>
    </row>
    <row r="329" spans="1:40" ht="18.75" hidden="1" customHeight="1">
      <c r="A329" s="9">
        <v>1</v>
      </c>
      <c r="B329" s="388"/>
      <c r="C329" s="111" t="s">
        <v>66</v>
      </c>
      <c r="D329" s="111"/>
      <c r="E329" s="74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  <c r="AD329" s="267"/>
      <c r="AE329" s="267"/>
      <c r="AF329" s="267"/>
      <c r="AG329" s="267"/>
      <c r="AH329" s="267"/>
      <c r="AI329" s="267"/>
      <c r="AJ329" s="267"/>
      <c r="AK329" s="107">
        <f>SUM(F329:AJ329)</f>
        <v>0</v>
      </c>
      <c r="AL329" s="75"/>
      <c r="AM329" s="75"/>
      <c r="AN329" s="207"/>
    </row>
    <row r="330" spans="1:40" ht="18.75" hidden="1" customHeight="1">
      <c r="A330" s="9">
        <v>1</v>
      </c>
      <c r="B330" s="326"/>
      <c r="C330" s="152" t="s">
        <v>21</v>
      </c>
      <c r="D330" s="152"/>
      <c r="E330" s="67"/>
      <c r="F330" s="259">
        <f t="shared" ref="F330:AH330" si="195">SUBTOTAL(9,L328:L329)</f>
        <v>0</v>
      </c>
      <c r="G330" s="259">
        <f t="shared" si="195"/>
        <v>0</v>
      </c>
      <c r="H330" s="259">
        <f t="shared" si="195"/>
        <v>0</v>
      </c>
      <c r="I330" s="259">
        <f t="shared" si="195"/>
        <v>0</v>
      </c>
      <c r="J330" s="259">
        <f t="shared" si="195"/>
        <v>0</v>
      </c>
      <c r="K330" s="259">
        <f t="shared" si="195"/>
        <v>0</v>
      </c>
      <c r="L330" s="259">
        <f t="shared" si="195"/>
        <v>0</v>
      </c>
      <c r="M330" s="259">
        <f t="shared" si="195"/>
        <v>0</v>
      </c>
      <c r="N330" s="259">
        <f t="shared" si="195"/>
        <v>0</v>
      </c>
      <c r="O330" s="259">
        <f t="shared" si="195"/>
        <v>0</v>
      </c>
      <c r="P330" s="259">
        <f t="shared" si="195"/>
        <v>0</v>
      </c>
      <c r="Q330" s="259">
        <f t="shared" si="195"/>
        <v>0</v>
      </c>
      <c r="R330" s="259">
        <f t="shared" si="195"/>
        <v>0</v>
      </c>
      <c r="S330" s="259">
        <f t="shared" si="195"/>
        <v>0</v>
      </c>
      <c r="T330" s="259">
        <f t="shared" si="195"/>
        <v>0</v>
      </c>
      <c r="U330" s="259">
        <f t="shared" si="195"/>
        <v>0</v>
      </c>
      <c r="V330" s="259">
        <f t="shared" si="195"/>
        <v>0</v>
      </c>
      <c r="W330" s="259">
        <f t="shared" si="195"/>
        <v>0</v>
      </c>
      <c r="X330" s="259">
        <f t="shared" si="195"/>
        <v>0</v>
      </c>
      <c r="Y330" s="259">
        <f t="shared" si="195"/>
        <v>0</v>
      </c>
      <c r="Z330" s="259">
        <f t="shared" si="195"/>
        <v>0</v>
      </c>
      <c r="AA330" s="259">
        <f t="shared" si="195"/>
        <v>0</v>
      </c>
      <c r="AB330" s="259">
        <f t="shared" si="195"/>
        <v>0</v>
      </c>
      <c r="AC330" s="259">
        <f t="shared" si="195"/>
        <v>0</v>
      </c>
      <c r="AD330" s="259">
        <f t="shared" si="195"/>
        <v>0</v>
      </c>
      <c r="AE330" s="259">
        <f t="shared" si="195"/>
        <v>0</v>
      </c>
      <c r="AF330" s="259">
        <f t="shared" si="195"/>
        <v>0</v>
      </c>
      <c r="AG330" s="259">
        <f t="shared" si="195"/>
        <v>0</v>
      </c>
      <c r="AH330" s="259">
        <f t="shared" si="195"/>
        <v>0</v>
      </c>
      <c r="AI330" s="259"/>
      <c r="AJ330" s="259"/>
      <c r="AK330" s="131">
        <f>SUM(F330:AJ330)</f>
        <v>0</v>
      </c>
      <c r="AL330" s="32"/>
      <c r="AM330" s="32"/>
    </row>
    <row r="331" spans="1:40" ht="18.75" hidden="1" customHeight="1">
      <c r="A331" s="9">
        <v>1</v>
      </c>
      <c r="B331" s="379"/>
      <c r="C331" s="153" t="s">
        <v>22</v>
      </c>
      <c r="D331" s="153"/>
      <c r="E331" s="68"/>
      <c r="F331" s="260">
        <f t="shared" ref="F331:AJ331" si="196">E331+F327-F330</f>
        <v>0</v>
      </c>
      <c r="G331" s="260">
        <f t="shared" si="196"/>
        <v>0</v>
      </c>
      <c r="H331" s="260">
        <f t="shared" si="196"/>
        <v>0</v>
      </c>
      <c r="I331" s="260">
        <f t="shared" si="196"/>
        <v>0</v>
      </c>
      <c r="J331" s="260">
        <f t="shared" si="196"/>
        <v>0</v>
      </c>
      <c r="K331" s="260">
        <f t="shared" si="196"/>
        <v>0</v>
      </c>
      <c r="L331" s="260">
        <f t="shared" si="196"/>
        <v>0</v>
      </c>
      <c r="M331" s="260">
        <f t="shared" si="196"/>
        <v>0</v>
      </c>
      <c r="N331" s="260">
        <f t="shared" si="196"/>
        <v>0</v>
      </c>
      <c r="O331" s="260">
        <f t="shared" si="196"/>
        <v>0</v>
      </c>
      <c r="P331" s="260">
        <f t="shared" si="196"/>
        <v>0</v>
      </c>
      <c r="Q331" s="260">
        <f t="shared" si="196"/>
        <v>0</v>
      </c>
      <c r="R331" s="260">
        <f t="shared" si="196"/>
        <v>0</v>
      </c>
      <c r="S331" s="260">
        <f t="shared" si="196"/>
        <v>0</v>
      </c>
      <c r="T331" s="260">
        <f t="shared" si="196"/>
        <v>0</v>
      </c>
      <c r="U331" s="260">
        <f t="shared" si="196"/>
        <v>0</v>
      </c>
      <c r="V331" s="260">
        <f t="shared" si="196"/>
        <v>0</v>
      </c>
      <c r="W331" s="260">
        <f t="shared" si="196"/>
        <v>0</v>
      </c>
      <c r="X331" s="260">
        <f t="shared" si="196"/>
        <v>0</v>
      </c>
      <c r="Y331" s="260">
        <f t="shared" si="196"/>
        <v>0</v>
      </c>
      <c r="Z331" s="260">
        <f t="shared" si="196"/>
        <v>0</v>
      </c>
      <c r="AA331" s="260">
        <f t="shared" si="196"/>
        <v>0</v>
      </c>
      <c r="AB331" s="260">
        <f t="shared" si="196"/>
        <v>0</v>
      </c>
      <c r="AC331" s="260">
        <f t="shared" si="196"/>
        <v>0</v>
      </c>
      <c r="AD331" s="260">
        <f t="shared" si="196"/>
        <v>0</v>
      </c>
      <c r="AE331" s="260">
        <f t="shared" si="196"/>
        <v>0</v>
      </c>
      <c r="AF331" s="260">
        <f t="shared" si="196"/>
        <v>0</v>
      </c>
      <c r="AG331" s="260">
        <f t="shared" si="196"/>
        <v>0</v>
      </c>
      <c r="AH331" s="260">
        <f t="shared" si="196"/>
        <v>0</v>
      </c>
      <c r="AI331" s="260">
        <f t="shared" si="196"/>
        <v>0</v>
      </c>
      <c r="AJ331" s="260">
        <f t="shared" si="196"/>
        <v>0</v>
      </c>
      <c r="AK331" s="132"/>
      <c r="AL331" s="32"/>
      <c r="AM331" s="32"/>
    </row>
    <row r="332" spans="1:40" ht="19.5" hidden="1" customHeight="1">
      <c r="A332" s="9">
        <v>1</v>
      </c>
      <c r="B332" s="380"/>
      <c r="C332" s="138" t="s">
        <v>23</v>
      </c>
      <c r="D332" s="138"/>
      <c r="E332" s="215"/>
      <c r="F332" s="262">
        <f t="shared" ref="F332:AJ332" si="197">E332+F327-F328-F329</f>
        <v>0</v>
      </c>
      <c r="G332" s="262">
        <f t="shared" si="197"/>
        <v>0</v>
      </c>
      <c r="H332" s="262">
        <f t="shared" si="197"/>
        <v>0</v>
      </c>
      <c r="I332" s="262">
        <f t="shared" si="197"/>
        <v>0</v>
      </c>
      <c r="J332" s="262">
        <f t="shared" si="197"/>
        <v>0</v>
      </c>
      <c r="K332" s="262">
        <f t="shared" si="197"/>
        <v>0</v>
      </c>
      <c r="L332" s="262">
        <f t="shared" si="197"/>
        <v>0</v>
      </c>
      <c r="M332" s="262">
        <f t="shared" si="197"/>
        <v>0</v>
      </c>
      <c r="N332" s="262">
        <f t="shared" si="197"/>
        <v>0</v>
      </c>
      <c r="O332" s="262">
        <f t="shared" si="197"/>
        <v>0</v>
      </c>
      <c r="P332" s="262">
        <f t="shared" si="197"/>
        <v>0</v>
      </c>
      <c r="Q332" s="262">
        <f t="shared" si="197"/>
        <v>0</v>
      </c>
      <c r="R332" s="262">
        <f t="shared" si="197"/>
        <v>0</v>
      </c>
      <c r="S332" s="262">
        <f t="shared" si="197"/>
        <v>0</v>
      </c>
      <c r="T332" s="262">
        <f t="shared" si="197"/>
        <v>0</v>
      </c>
      <c r="U332" s="262">
        <f t="shared" si="197"/>
        <v>0</v>
      </c>
      <c r="V332" s="262">
        <f t="shared" si="197"/>
        <v>0</v>
      </c>
      <c r="W332" s="262">
        <f t="shared" si="197"/>
        <v>0</v>
      </c>
      <c r="X332" s="262">
        <f t="shared" si="197"/>
        <v>0</v>
      </c>
      <c r="Y332" s="262">
        <f t="shared" si="197"/>
        <v>0</v>
      </c>
      <c r="Z332" s="262">
        <f t="shared" si="197"/>
        <v>0</v>
      </c>
      <c r="AA332" s="262">
        <f t="shared" si="197"/>
        <v>0</v>
      </c>
      <c r="AB332" s="262">
        <f t="shared" si="197"/>
        <v>0</v>
      </c>
      <c r="AC332" s="262">
        <f t="shared" si="197"/>
        <v>0</v>
      </c>
      <c r="AD332" s="262">
        <f t="shared" si="197"/>
        <v>0</v>
      </c>
      <c r="AE332" s="262">
        <f t="shared" si="197"/>
        <v>0</v>
      </c>
      <c r="AF332" s="262">
        <f t="shared" si="197"/>
        <v>0</v>
      </c>
      <c r="AG332" s="262">
        <f t="shared" si="197"/>
        <v>0</v>
      </c>
      <c r="AH332" s="262">
        <f t="shared" si="197"/>
        <v>0</v>
      </c>
      <c r="AI332" s="262">
        <f t="shared" si="197"/>
        <v>0</v>
      </c>
      <c r="AJ332" s="262">
        <f t="shared" si="197"/>
        <v>0</v>
      </c>
      <c r="AK332" s="249">
        <f>AJ332</f>
        <v>0</v>
      </c>
      <c r="AL332" s="33"/>
      <c r="AM332" s="33"/>
      <c r="AN332" s="9">
        <f>AK332-AL328</f>
        <v>0</v>
      </c>
    </row>
    <row r="333" spans="1:40" ht="18.75" customHeight="1">
      <c r="A333" s="1">
        <v>1</v>
      </c>
      <c r="B333" s="4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192"/>
    </row>
    <row r="334" spans="1:40" ht="18.75" customHeight="1">
      <c r="A334" s="1">
        <v>1</v>
      </c>
      <c r="B334" s="4"/>
      <c r="C334" s="540"/>
      <c r="D334" s="541"/>
      <c r="E334" s="542"/>
      <c r="F334" s="304">
        <f t="shared" ref="F334:AJ334" si="198">F3</f>
        <v>46113</v>
      </c>
      <c r="G334" s="304">
        <f t="shared" si="198"/>
        <v>46114</v>
      </c>
      <c r="H334" s="304">
        <f t="shared" si="198"/>
        <v>46115</v>
      </c>
      <c r="I334" s="304">
        <f t="shared" si="198"/>
        <v>46116</v>
      </c>
      <c r="J334" s="304">
        <f t="shared" si="198"/>
        <v>46117</v>
      </c>
      <c r="K334" s="304">
        <f t="shared" si="198"/>
        <v>46118</v>
      </c>
      <c r="L334" s="304">
        <f t="shared" si="198"/>
        <v>46119</v>
      </c>
      <c r="M334" s="304">
        <f t="shared" si="198"/>
        <v>46120</v>
      </c>
      <c r="N334" s="304">
        <f t="shared" si="198"/>
        <v>46121</v>
      </c>
      <c r="O334" s="304">
        <f t="shared" si="198"/>
        <v>46122</v>
      </c>
      <c r="P334" s="304">
        <f t="shared" si="198"/>
        <v>46123</v>
      </c>
      <c r="Q334" s="304">
        <f t="shared" si="198"/>
        <v>46124</v>
      </c>
      <c r="R334" s="304">
        <f t="shared" si="198"/>
        <v>46125</v>
      </c>
      <c r="S334" s="304">
        <f t="shared" si="198"/>
        <v>46126</v>
      </c>
      <c r="T334" s="304">
        <f t="shared" si="198"/>
        <v>46127</v>
      </c>
      <c r="U334" s="304">
        <f t="shared" si="198"/>
        <v>46128</v>
      </c>
      <c r="V334" s="304">
        <f t="shared" si="198"/>
        <v>46129</v>
      </c>
      <c r="W334" s="304">
        <f t="shared" si="198"/>
        <v>46130</v>
      </c>
      <c r="X334" s="304">
        <f t="shared" si="198"/>
        <v>46131</v>
      </c>
      <c r="Y334" s="304">
        <f t="shared" si="198"/>
        <v>46132</v>
      </c>
      <c r="Z334" s="304">
        <f t="shared" si="198"/>
        <v>46133</v>
      </c>
      <c r="AA334" s="304">
        <f t="shared" si="198"/>
        <v>46134</v>
      </c>
      <c r="AB334" s="304">
        <f t="shared" si="198"/>
        <v>46135</v>
      </c>
      <c r="AC334" s="304">
        <f t="shared" si="198"/>
        <v>46136</v>
      </c>
      <c r="AD334" s="304">
        <f t="shared" si="198"/>
        <v>46137</v>
      </c>
      <c r="AE334" s="304">
        <f t="shared" si="198"/>
        <v>46138</v>
      </c>
      <c r="AF334" s="304">
        <f t="shared" si="198"/>
        <v>46139</v>
      </c>
      <c r="AG334" s="304">
        <f t="shared" si="198"/>
        <v>46140</v>
      </c>
      <c r="AH334" s="304">
        <f t="shared" si="198"/>
        <v>46141</v>
      </c>
      <c r="AI334" s="304">
        <f t="shared" si="198"/>
        <v>46142</v>
      </c>
      <c r="AJ334" s="304">
        <f t="shared" si="198"/>
        <v>46143</v>
      </c>
      <c r="AK334" s="546" t="s">
        <v>7</v>
      </c>
      <c r="AL334" s="548"/>
      <c r="AM334" s="548" t="s">
        <v>7</v>
      </c>
    </row>
    <row r="335" spans="1:40" ht="19.5" customHeight="1" thickBot="1">
      <c r="A335" s="1">
        <v>1</v>
      </c>
      <c r="B335" s="4"/>
      <c r="C335" s="543"/>
      <c r="D335" s="544"/>
      <c r="E335" s="545"/>
      <c r="F335" s="305">
        <f t="shared" ref="F335:AJ335" si="199">E335+1</f>
        <v>1</v>
      </c>
      <c r="G335" s="305">
        <f t="shared" si="199"/>
        <v>2</v>
      </c>
      <c r="H335" s="305">
        <f t="shared" si="199"/>
        <v>3</v>
      </c>
      <c r="I335" s="305">
        <f t="shared" si="199"/>
        <v>4</v>
      </c>
      <c r="J335" s="305">
        <f t="shared" si="199"/>
        <v>5</v>
      </c>
      <c r="K335" s="305">
        <f t="shared" si="199"/>
        <v>6</v>
      </c>
      <c r="L335" s="305">
        <f t="shared" si="199"/>
        <v>7</v>
      </c>
      <c r="M335" s="305">
        <f t="shared" si="199"/>
        <v>8</v>
      </c>
      <c r="N335" s="305">
        <f t="shared" si="199"/>
        <v>9</v>
      </c>
      <c r="O335" s="305">
        <f t="shared" si="199"/>
        <v>10</v>
      </c>
      <c r="P335" s="305">
        <f t="shared" si="199"/>
        <v>11</v>
      </c>
      <c r="Q335" s="305">
        <f t="shared" si="199"/>
        <v>12</v>
      </c>
      <c r="R335" s="305">
        <f t="shared" si="199"/>
        <v>13</v>
      </c>
      <c r="S335" s="305">
        <f t="shared" si="199"/>
        <v>14</v>
      </c>
      <c r="T335" s="305">
        <f t="shared" si="199"/>
        <v>15</v>
      </c>
      <c r="U335" s="305">
        <f t="shared" si="199"/>
        <v>16</v>
      </c>
      <c r="V335" s="305">
        <f t="shared" si="199"/>
        <v>17</v>
      </c>
      <c r="W335" s="305">
        <f t="shared" si="199"/>
        <v>18</v>
      </c>
      <c r="X335" s="305">
        <f t="shared" si="199"/>
        <v>19</v>
      </c>
      <c r="Y335" s="305">
        <f t="shared" si="199"/>
        <v>20</v>
      </c>
      <c r="Z335" s="305">
        <f t="shared" si="199"/>
        <v>21</v>
      </c>
      <c r="AA335" s="305">
        <f t="shared" si="199"/>
        <v>22</v>
      </c>
      <c r="AB335" s="305">
        <f t="shared" si="199"/>
        <v>23</v>
      </c>
      <c r="AC335" s="305">
        <f t="shared" si="199"/>
        <v>24</v>
      </c>
      <c r="AD335" s="305">
        <f t="shared" si="199"/>
        <v>25</v>
      </c>
      <c r="AE335" s="305">
        <f t="shared" si="199"/>
        <v>26</v>
      </c>
      <c r="AF335" s="305">
        <f t="shared" si="199"/>
        <v>27</v>
      </c>
      <c r="AG335" s="305">
        <f t="shared" si="199"/>
        <v>28</v>
      </c>
      <c r="AH335" s="305">
        <f t="shared" si="199"/>
        <v>29</v>
      </c>
      <c r="AI335" s="305">
        <f t="shared" si="199"/>
        <v>30</v>
      </c>
      <c r="AJ335" s="305">
        <f t="shared" si="199"/>
        <v>31</v>
      </c>
      <c r="AK335" s="547"/>
      <c r="AL335" s="549"/>
      <c r="AM335" s="549"/>
    </row>
    <row r="336" spans="1:40" ht="19.5" customHeight="1" thickTop="1">
      <c r="A336" s="1">
        <v>1</v>
      </c>
      <c r="B336" s="4"/>
      <c r="C336" s="551" t="s">
        <v>26</v>
      </c>
      <c r="D336" s="552"/>
      <c r="E336" s="203">
        <f>SUMIFS(E5:E333,$C$5:$C$333,$C$336)</f>
        <v>150</v>
      </c>
      <c r="F336" s="195">
        <f t="shared" ref="F336:AJ336" si="200">SUMIFS(F5:F43,$C$5:$C$43,$C$336)</f>
        <v>0</v>
      </c>
      <c r="G336" s="195">
        <f t="shared" si="200"/>
        <v>150</v>
      </c>
      <c r="H336" s="195">
        <f t="shared" si="200"/>
        <v>150</v>
      </c>
      <c r="I336" s="195">
        <f t="shared" si="200"/>
        <v>0</v>
      </c>
      <c r="J336" s="195">
        <f t="shared" si="200"/>
        <v>0</v>
      </c>
      <c r="K336" s="195">
        <f t="shared" si="200"/>
        <v>150</v>
      </c>
      <c r="L336" s="195">
        <f t="shared" si="200"/>
        <v>150</v>
      </c>
      <c r="M336" s="195">
        <f t="shared" si="200"/>
        <v>150</v>
      </c>
      <c r="N336" s="195">
        <f t="shared" si="200"/>
        <v>150</v>
      </c>
      <c r="O336" s="195">
        <f t="shared" si="200"/>
        <v>150</v>
      </c>
      <c r="P336" s="195">
        <f t="shared" si="200"/>
        <v>0</v>
      </c>
      <c r="Q336" s="195">
        <f t="shared" si="200"/>
        <v>0</v>
      </c>
      <c r="R336" s="195">
        <f t="shared" si="200"/>
        <v>150</v>
      </c>
      <c r="S336" s="195">
        <f t="shared" si="200"/>
        <v>150</v>
      </c>
      <c r="T336" s="195">
        <f t="shared" si="200"/>
        <v>150</v>
      </c>
      <c r="U336" s="195">
        <f t="shared" si="200"/>
        <v>150</v>
      </c>
      <c r="V336" s="195">
        <f t="shared" si="200"/>
        <v>150</v>
      </c>
      <c r="W336" s="195">
        <f t="shared" si="200"/>
        <v>0</v>
      </c>
      <c r="X336" s="195">
        <f t="shared" si="200"/>
        <v>0</v>
      </c>
      <c r="Y336" s="195">
        <f t="shared" si="200"/>
        <v>150</v>
      </c>
      <c r="Z336" s="195">
        <f t="shared" si="200"/>
        <v>150</v>
      </c>
      <c r="AA336" s="195">
        <f t="shared" si="200"/>
        <v>75</v>
      </c>
      <c r="AB336" s="195">
        <f t="shared" si="200"/>
        <v>0</v>
      </c>
      <c r="AC336" s="195">
        <f t="shared" si="200"/>
        <v>0</v>
      </c>
      <c r="AD336" s="195">
        <f t="shared" si="200"/>
        <v>0</v>
      </c>
      <c r="AE336" s="195">
        <f t="shared" si="200"/>
        <v>0</v>
      </c>
      <c r="AF336" s="195">
        <f t="shared" si="200"/>
        <v>0</v>
      </c>
      <c r="AG336" s="195">
        <f t="shared" si="200"/>
        <v>0</v>
      </c>
      <c r="AH336" s="195">
        <f t="shared" si="200"/>
        <v>0</v>
      </c>
      <c r="AI336" s="195">
        <f t="shared" si="200"/>
        <v>0</v>
      </c>
      <c r="AJ336" s="195">
        <f t="shared" si="200"/>
        <v>0</v>
      </c>
      <c r="AK336" s="202">
        <f>SUMIFS(AK5:AK333,$C$5:$C$333,$C$336)</f>
        <v>2175</v>
      </c>
      <c r="AL336" s="94" t="e">
        <f>SUMIFS(AL5:AL333,$C$5:$C$333,$C$336)</f>
        <v>#REF!</v>
      </c>
      <c r="AM336" s="94" t="e">
        <f>SUMIFS(AM5:AM333,$C$5:$C$333,$C$336)</f>
        <v>#REF!</v>
      </c>
      <c r="AN336" s="251"/>
    </row>
    <row r="337" spans="1:40" ht="19.5" customHeight="1">
      <c r="A337" s="1">
        <v>1</v>
      </c>
      <c r="B337" s="4"/>
      <c r="C337" s="553" t="s">
        <v>27</v>
      </c>
      <c r="D337" s="554"/>
      <c r="E337" s="275">
        <f t="shared" ref="E337:AK337" si="201">SUMIFS(E4:E332,$C$5:$C$333,$C$337)</f>
        <v>150</v>
      </c>
      <c r="F337" s="335">
        <f t="shared" si="201"/>
        <v>0</v>
      </c>
      <c r="G337" s="335">
        <f t="shared" si="201"/>
        <v>150</v>
      </c>
      <c r="H337" s="335">
        <f t="shared" si="201"/>
        <v>150</v>
      </c>
      <c r="I337" s="335">
        <f t="shared" si="201"/>
        <v>0</v>
      </c>
      <c r="J337" s="335">
        <f t="shared" si="201"/>
        <v>0</v>
      </c>
      <c r="K337" s="335">
        <f t="shared" si="201"/>
        <v>150</v>
      </c>
      <c r="L337" s="335">
        <f t="shared" si="201"/>
        <v>150</v>
      </c>
      <c r="M337" s="335">
        <f t="shared" si="201"/>
        <v>150</v>
      </c>
      <c r="N337" s="335">
        <f t="shared" si="201"/>
        <v>150</v>
      </c>
      <c r="O337" s="335">
        <f t="shared" si="201"/>
        <v>150</v>
      </c>
      <c r="P337" s="335">
        <f t="shared" si="201"/>
        <v>0</v>
      </c>
      <c r="Q337" s="335">
        <f t="shared" si="201"/>
        <v>0</v>
      </c>
      <c r="R337" s="335">
        <f t="shared" si="201"/>
        <v>150</v>
      </c>
      <c r="S337" s="335">
        <f t="shared" si="201"/>
        <v>150</v>
      </c>
      <c r="T337" s="335">
        <f t="shared" si="201"/>
        <v>150</v>
      </c>
      <c r="U337" s="335">
        <f t="shared" si="201"/>
        <v>150</v>
      </c>
      <c r="V337" s="335">
        <f t="shared" si="201"/>
        <v>150</v>
      </c>
      <c r="W337" s="335">
        <f t="shared" si="201"/>
        <v>0</v>
      </c>
      <c r="X337" s="335">
        <f t="shared" si="201"/>
        <v>0</v>
      </c>
      <c r="Y337" s="335">
        <f t="shared" si="201"/>
        <v>150</v>
      </c>
      <c r="Z337" s="335">
        <f t="shared" si="201"/>
        <v>150</v>
      </c>
      <c r="AA337" s="335">
        <f t="shared" si="201"/>
        <v>75</v>
      </c>
      <c r="AB337" s="335">
        <f t="shared" si="201"/>
        <v>0</v>
      </c>
      <c r="AC337" s="335">
        <f t="shared" si="201"/>
        <v>0</v>
      </c>
      <c r="AD337" s="335">
        <f t="shared" si="201"/>
        <v>0</v>
      </c>
      <c r="AE337" s="335">
        <f t="shared" si="201"/>
        <v>0</v>
      </c>
      <c r="AF337" s="335">
        <f t="shared" si="201"/>
        <v>0</v>
      </c>
      <c r="AG337" s="335">
        <f t="shared" si="201"/>
        <v>0</v>
      </c>
      <c r="AH337" s="335">
        <f t="shared" si="201"/>
        <v>0</v>
      </c>
      <c r="AI337" s="335">
        <f t="shared" si="201"/>
        <v>0</v>
      </c>
      <c r="AJ337" s="335">
        <f t="shared" si="201"/>
        <v>0</v>
      </c>
      <c r="AK337" s="205">
        <f t="shared" si="201"/>
        <v>2175</v>
      </c>
      <c r="AL337" s="127">
        <f>SUMIFS(AL5:AL333,$C$5:$C$333,$C$337)</f>
        <v>0</v>
      </c>
      <c r="AM337" s="32">
        <f>SUMIFS(AM5:AM333,$C$5:$C$333,$C$337)</f>
        <v>0</v>
      </c>
    </row>
    <row r="338" spans="1:40" ht="18.75" customHeight="1">
      <c r="A338" s="1">
        <v>1</v>
      </c>
      <c r="B338" s="4"/>
      <c r="C338" s="555" t="s">
        <v>28</v>
      </c>
      <c r="D338" s="556"/>
      <c r="E338" s="137"/>
      <c r="F338" s="196">
        <f t="shared" ref="F338:AM338" si="202">SUMIFS(F5:F333,$C$5:$C$333,$C$338)</f>
        <v>84</v>
      </c>
      <c r="G338" s="196">
        <f t="shared" si="202"/>
        <v>84</v>
      </c>
      <c r="H338" s="196">
        <f t="shared" si="202"/>
        <v>84</v>
      </c>
      <c r="I338" s="196">
        <f t="shared" si="202"/>
        <v>0</v>
      </c>
      <c r="J338" s="196">
        <f t="shared" si="202"/>
        <v>0</v>
      </c>
      <c r="K338" s="196">
        <f t="shared" si="202"/>
        <v>115</v>
      </c>
      <c r="L338" s="196">
        <f t="shared" si="202"/>
        <v>115</v>
      </c>
      <c r="M338" s="196">
        <f t="shared" si="202"/>
        <v>115</v>
      </c>
      <c r="N338" s="196">
        <f t="shared" si="202"/>
        <v>115</v>
      </c>
      <c r="O338" s="196">
        <f t="shared" si="202"/>
        <v>115</v>
      </c>
      <c r="P338" s="196">
        <f t="shared" si="202"/>
        <v>0</v>
      </c>
      <c r="Q338" s="196">
        <f t="shared" si="202"/>
        <v>0</v>
      </c>
      <c r="R338" s="196">
        <f t="shared" si="202"/>
        <v>115</v>
      </c>
      <c r="S338" s="196">
        <f t="shared" si="202"/>
        <v>115</v>
      </c>
      <c r="T338" s="196">
        <f t="shared" si="202"/>
        <v>115</v>
      </c>
      <c r="U338" s="196">
        <f t="shared" si="202"/>
        <v>115</v>
      </c>
      <c r="V338" s="196">
        <f t="shared" si="202"/>
        <v>115</v>
      </c>
      <c r="W338" s="196">
        <f t="shared" si="202"/>
        <v>0</v>
      </c>
      <c r="X338" s="196">
        <f t="shared" si="202"/>
        <v>0</v>
      </c>
      <c r="Y338" s="196">
        <f t="shared" si="202"/>
        <v>115</v>
      </c>
      <c r="Z338" s="196">
        <f t="shared" si="202"/>
        <v>115</v>
      </c>
      <c r="AA338" s="196">
        <f t="shared" si="202"/>
        <v>115</v>
      </c>
      <c r="AB338" s="196">
        <f t="shared" si="202"/>
        <v>115</v>
      </c>
      <c r="AC338" s="196">
        <f t="shared" si="202"/>
        <v>115</v>
      </c>
      <c r="AD338" s="196">
        <f t="shared" si="202"/>
        <v>0</v>
      </c>
      <c r="AE338" s="196">
        <f t="shared" si="202"/>
        <v>0</v>
      </c>
      <c r="AF338" s="196">
        <f t="shared" si="202"/>
        <v>115</v>
      </c>
      <c r="AG338" s="196">
        <f t="shared" si="202"/>
        <v>115</v>
      </c>
      <c r="AH338" s="196">
        <f t="shared" si="202"/>
        <v>0</v>
      </c>
      <c r="AI338" s="196">
        <f t="shared" si="202"/>
        <v>0</v>
      </c>
      <c r="AJ338" s="196">
        <f t="shared" si="202"/>
        <v>0</v>
      </c>
      <c r="AK338" s="206">
        <f t="shared" si="202"/>
        <v>2207</v>
      </c>
      <c r="AL338" s="123">
        <f t="shared" si="202"/>
        <v>0</v>
      </c>
      <c r="AM338" s="121">
        <f t="shared" si="202"/>
        <v>0</v>
      </c>
      <c r="AN338" s="211"/>
    </row>
    <row r="339" spans="1:40" ht="18.75" customHeight="1">
      <c r="A339" s="1">
        <v>1</v>
      </c>
      <c r="B339" s="4"/>
      <c r="C339" s="555" t="s">
        <v>19</v>
      </c>
      <c r="D339" s="556"/>
      <c r="E339" s="137"/>
      <c r="F339" s="197">
        <f t="shared" ref="F339:AM339" si="203">SUMIFS(F5:F333,$C$5:$C$333,$C$339)</f>
        <v>80</v>
      </c>
      <c r="G339" s="197">
        <f t="shared" si="203"/>
        <v>80</v>
      </c>
      <c r="H339" s="197">
        <f t="shared" si="203"/>
        <v>80</v>
      </c>
      <c r="I339" s="197">
        <f t="shared" si="203"/>
        <v>0</v>
      </c>
      <c r="J339" s="197">
        <f t="shared" si="203"/>
        <v>0</v>
      </c>
      <c r="K339" s="197">
        <f t="shared" si="203"/>
        <v>110</v>
      </c>
      <c r="L339" s="197">
        <f t="shared" si="203"/>
        <v>110</v>
      </c>
      <c r="M339" s="197">
        <f t="shared" si="203"/>
        <v>110</v>
      </c>
      <c r="N339" s="197">
        <f t="shared" si="203"/>
        <v>110</v>
      </c>
      <c r="O339" s="197">
        <f t="shared" si="203"/>
        <v>110</v>
      </c>
      <c r="P339" s="197">
        <f t="shared" si="203"/>
        <v>0</v>
      </c>
      <c r="Q339" s="197">
        <f t="shared" si="203"/>
        <v>0</v>
      </c>
      <c r="R339" s="197">
        <f t="shared" si="203"/>
        <v>110</v>
      </c>
      <c r="S339" s="197">
        <f t="shared" si="203"/>
        <v>110</v>
      </c>
      <c r="T339" s="197">
        <f t="shared" si="203"/>
        <v>110</v>
      </c>
      <c r="U339" s="197">
        <f t="shared" si="203"/>
        <v>110</v>
      </c>
      <c r="V339" s="197">
        <f t="shared" si="203"/>
        <v>110</v>
      </c>
      <c r="W339" s="197">
        <f t="shared" si="203"/>
        <v>0</v>
      </c>
      <c r="X339" s="197">
        <f t="shared" si="203"/>
        <v>0</v>
      </c>
      <c r="Y339" s="197">
        <f t="shared" si="203"/>
        <v>110</v>
      </c>
      <c r="Z339" s="197">
        <f t="shared" si="203"/>
        <v>110</v>
      </c>
      <c r="AA339" s="197">
        <f t="shared" si="203"/>
        <v>110</v>
      </c>
      <c r="AB339" s="197">
        <f t="shared" si="203"/>
        <v>110</v>
      </c>
      <c r="AC339" s="197">
        <f t="shared" si="203"/>
        <v>110</v>
      </c>
      <c r="AD339" s="197">
        <f t="shared" si="203"/>
        <v>0</v>
      </c>
      <c r="AE339" s="197">
        <f t="shared" si="203"/>
        <v>0</v>
      </c>
      <c r="AF339" s="197">
        <f t="shared" si="203"/>
        <v>110</v>
      </c>
      <c r="AG339" s="197">
        <f t="shared" si="203"/>
        <v>110</v>
      </c>
      <c r="AH339" s="197">
        <f t="shared" si="203"/>
        <v>0</v>
      </c>
      <c r="AI339" s="197">
        <f t="shared" si="203"/>
        <v>0</v>
      </c>
      <c r="AJ339" s="197">
        <f t="shared" si="203"/>
        <v>0</v>
      </c>
      <c r="AK339" s="200">
        <f t="shared" si="203"/>
        <v>2110</v>
      </c>
      <c r="AL339" s="213" t="e">
        <f t="shared" si="203"/>
        <v>#REF!</v>
      </c>
      <c r="AM339" s="213" t="e">
        <f t="shared" si="203"/>
        <v>#REF!</v>
      </c>
      <c r="AN339" s="211"/>
    </row>
    <row r="340" spans="1:40" ht="18.75" customHeight="1">
      <c r="A340" s="1">
        <v>1</v>
      </c>
      <c r="B340" s="4"/>
      <c r="C340" s="557" t="s">
        <v>29</v>
      </c>
      <c r="D340" s="558"/>
      <c r="E340" s="115"/>
      <c r="F340" s="178">
        <f t="shared" ref="F340:AJ340" si="204">F39+F40</f>
        <v>0</v>
      </c>
      <c r="G340" s="178">
        <f t="shared" si="204"/>
        <v>180</v>
      </c>
      <c r="H340" s="178">
        <f t="shared" si="204"/>
        <v>180</v>
      </c>
      <c r="I340" s="178">
        <f t="shared" si="204"/>
        <v>0</v>
      </c>
      <c r="J340" s="178">
        <f t="shared" si="204"/>
        <v>0</v>
      </c>
      <c r="K340" s="178">
        <f t="shared" si="204"/>
        <v>180</v>
      </c>
      <c r="L340" s="178">
        <f t="shared" si="204"/>
        <v>180</v>
      </c>
      <c r="M340" s="178">
        <f t="shared" si="204"/>
        <v>190</v>
      </c>
      <c r="N340" s="178">
        <f t="shared" si="204"/>
        <v>190</v>
      </c>
      <c r="O340" s="178">
        <f t="shared" si="204"/>
        <v>190</v>
      </c>
      <c r="P340" s="178">
        <f t="shared" si="204"/>
        <v>0</v>
      </c>
      <c r="Q340" s="178">
        <f t="shared" si="204"/>
        <v>0</v>
      </c>
      <c r="R340" s="178">
        <f t="shared" si="204"/>
        <v>190</v>
      </c>
      <c r="S340" s="178">
        <f t="shared" si="204"/>
        <v>190</v>
      </c>
      <c r="T340" s="178">
        <f t="shared" si="204"/>
        <v>190</v>
      </c>
      <c r="U340" s="178">
        <f t="shared" si="204"/>
        <v>190</v>
      </c>
      <c r="V340" s="178">
        <f t="shared" si="204"/>
        <v>190</v>
      </c>
      <c r="W340" s="178">
        <f t="shared" si="204"/>
        <v>0</v>
      </c>
      <c r="X340" s="178">
        <f t="shared" si="204"/>
        <v>0</v>
      </c>
      <c r="Y340" s="178">
        <f t="shared" si="204"/>
        <v>190</v>
      </c>
      <c r="Z340" s="178">
        <f t="shared" si="204"/>
        <v>190</v>
      </c>
      <c r="AA340" s="178">
        <f t="shared" si="204"/>
        <v>190</v>
      </c>
      <c r="AB340" s="178">
        <f t="shared" si="204"/>
        <v>190</v>
      </c>
      <c r="AC340" s="178">
        <f t="shared" si="204"/>
        <v>0</v>
      </c>
      <c r="AD340" s="178">
        <f t="shared" si="204"/>
        <v>0</v>
      </c>
      <c r="AE340" s="178">
        <f t="shared" si="204"/>
        <v>0</v>
      </c>
      <c r="AF340" s="178">
        <f t="shared" si="204"/>
        <v>0</v>
      </c>
      <c r="AG340" s="178">
        <f t="shared" si="204"/>
        <v>0</v>
      </c>
      <c r="AH340" s="178">
        <f t="shared" si="204"/>
        <v>0</v>
      </c>
      <c r="AI340" s="178">
        <f t="shared" si="204"/>
        <v>0</v>
      </c>
      <c r="AJ340" s="178">
        <f t="shared" si="204"/>
        <v>0</v>
      </c>
      <c r="AK340" s="201">
        <f>AK12+AK26+AK39+AK52+AK65+AK234+AK247+AK260+AK273+AK299+AK315+AK328</f>
        <v>5722</v>
      </c>
      <c r="AL340" s="116">
        <f>SUMIFS(AL5:AL333,$C$5:$C$333,$C$340)</f>
        <v>0</v>
      </c>
      <c r="AM340" s="76">
        <f>SUMIFS(AM5:AM333,$C$5:$C$333,$C$340)</f>
        <v>0</v>
      </c>
      <c r="AN340" s="207"/>
    </row>
    <row r="341" spans="1:40" ht="18.75" customHeight="1">
      <c r="A341" s="1">
        <v>1</v>
      </c>
      <c r="B341" s="4"/>
      <c r="C341" s="559" t="s">
        <v>126</v>
      </c>
      <c r="D341" s="560"/>
      <c r="E341" s="225">
        <f>E17+E30+E43+E56+E251+E264+E277+E303+E319+E332+E238+E69</f>
        <v>3120</v>
      </c>
      <c r="F341" s="336">
        <f t="shared" ref="F341:AJ341" si="205">F43</f>
        <v>1956</v>
      </c>
      <c r="G341" s="336">
        <f t="shared" si="205"/>
        <v>1856</v>
      </c>
      <c r="H341" s="336">
        <f t="shared" si="205"/>
        <v>1756</v>
      </c>
      <c r="I341" s="336">
        <f t="shared" si="205"/>
        <v>1756</v>
      </c>
      <c r="J341" s="336">
        <f t="shared" si="205"/>
        <v>1756</v>
      </c>
      <c r="K341" s="336">
        <f t="shared" si="205"/>
        <v>1686</v>
      </c>
      <c r="L341" s="336">
        <f t="shared" si="205"/>
        <v>1616</v>
      </c>
      <c r="M341" s="336">
        <f t="shared" si="205"/>
        <v>1536</v>
      </c>
      <c r="N341" s="336">
        <f t="shared" si="205"/>
        <v>1456</v>
      </c>
      <c r="O341" s="336">
        <f t="shared" si="205"/>
        <v>1376</v>
      </c>
      <c r="P341" s="336">
        <f t="shared" si="205"/>
        <v>1376</v>
      </c>
      <c r="Q341" s="336">
        <f t="shared" si="205"/>
        <v>1376</v>
      </c>
      <c r="R341" s="336">
        <f t="shared" si="205"/>
        <v>1296</v>
      </c>
      <c r="S341" s="336">
        <f t="shared" si="205"/>
        <v>1216</v>
      </c>
      <c r="T341" s="336">
        <f t="shared" si="205"/>
        <v>1136</v>
      </c>
      <c r="U341" s="336">
        <f t="shared" si="205"/>
        <v>1056</v>
      </c>
      <c r="V341" s="336">
        <f t="shared" si="205"/>
        <v>976</v>
      </c>
      <c r="W341" s="336">
        <f t="shared" si="205"/>
        <v>976</v>
      </c>
      <c r="X341" s="336">
        <f t="shared" si="205"/>
        <v>976</v>
      </c>
      <c r="Y341" s="336">
        <f t="shared" si="205"/>
        <v>896</v>
      </c>
      <c r="Z341" s="336">
        <f t="shared" si="205"/>
        <v>816</v>
      </c>
      <c r="AA341" s="336">
        <f t="shared" si="205"/>
        <v>736</v>
      </c>
      <c r="AB341" s="336">
        <f t="shared" si="205"/>
        <v>656</v>
      </c>
      <c r="AC341" s="336">
        <f t="shared" si="205"/>
        <v>766</v>
      </c>
      <c r="AD341" s="336">
        <f t="shared" si="205"/>
        <v>766</v>
      </c>
      <c r="AE341" s="336">
        <f t="shared" si="205"/>
        <v>766</v>
      </c>
      <c r="AF341" s="336">
        <f t="shared" si="205"/>
        <v>876</v>
      </c>
      <c r="AG341" s="336">
        <f t="shared" si="205"/>
        <v>986</v>
      </c>
      <c r="AH341" s="336">
        <f t="shared" si="205"/>
        <v>986</v>
      </c>
      <c r="AI341" s="336">
        <f t="shared" si="205"/>
        <v>986</v>
      </c>
      <c r="AJ341" s="336">
        <f t="shared" si="205"/>
        <v>986</v>
      </c>
      <c r="AK341" s="226">
        <f>+AJ17+AJ30+AJ43+AJ56+AJ251+AJ264+AJ277+AJ303+AJ319+AJ332</f>
        <v>1775</v>
      </c>
      <c r="AL341" s="245">
        <f>SUMIFS(AL5:AL333,$C$5:$C$333,$C$341)</f>
        <v>0</v>
      </c>
      <c r="AM341" s="33">
        <f>SUMIFS(AM5:AM333,$C$5:$C$333,$C$341)</f>
        <v>0</v>
      </c>
    </row>
    <row r="342" spans="1:40">
      <c r="A342" s="1"/>
      <c r="B342" s="4"/>
      <c r="C342" s="139"/>
      <c r="D342" s="139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</row>
    <row r="343" spans="1:40">
      <c r="A343" s="1"/>
      <c r="B343" s="4"/>
      <c r="C343" s="139"/>
      <c r="D343" s="139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M343" s="9"/>
    </row>
    <row r="344" spans="1:40">
      <c r="A344" s="1"/>
      <c r="B344" s="4"/>
      <c r="C344" s="540"/>
      <c r="D344" s="541"/>
      <c r="E344" s="542"/>
      <c r="F344" s="304">
        <f t="shared" ref="F344:AJ344" si="206">F334</f>
        <v>46113</v>
      </c>
      <c r="G344" s="304">
        <f t="shared" si="206"/>
        <v>46114</v>
      </c>
      <c r="H344" s="304">
        <f t="shared" si="206"/>
        <v>46115</v>
      </c>
      <c r="I344" s="304">
        <f t="shared" si="206"/>
        <v>46116</v>
      </c>
      <c r="J344" s="304">
        <f t="shared" si="206"/>
        <v>46117</v>
      </c>
      <c r="K344" s="304">
        <f t="shared" si="206"/>
        <v>46118</v>
      </c>
      <c r="L344" s="304">
        <f t="shared" si="206"/>
        <v>46119</v>
      </c>
      <c r="M344" s="304">
        <f t="shared" si="206"/>
        <v>46120</v>
      </c>
      <c r="N344" s="304">
        <f t="shared" si="206"/>
        <v>46121</v>
      </c>
      <c r="O344" s="304">
        <f t="shared" si="206"/>
        <v>46122</v>
      </c>
      <c r="P344" s="304">
        <f t="shared" si="206"/>
        <v>46123</v>
      </c>
      <c r="Q344" s="304">
        <f t="shared" si="206"/>
        <v>46124</v>
      </c>
      <c r="R344" s="304">
        <f t="shared" si="206"/>
        <v>46125</v>
      </c>
      <c r="S344" s="304">
        <f t="shared" si="206"/>
        <v>46126</v>
      </c>
      <c r="T344" s="304">
        <f t="shared" si="206"/>
        <v>46127</v>
      </c>
      <c r="U344" s="304">
        <f t="shared" si="206"/>
        <v>46128</v>
      </c>
      <c r="V344" s="304">
        <f t="shared" si="206"/>
        <v>46129</v>
      </c>
      <c r="W344" s="304">
        <f t="shared" si="206"/>
        <v>46130</v>
      </c>
      <c r="X344" s="304">
        <f t="shared" si="206"/>
        <v>46131</v>
      </c>
      <c r="Y344" s="304">
        <f t="shared" si="206"/>
        <v>46132</v>
      </c>
      <c r="Z344" s="304">
        <f t="shared" si="206"/>
        <v>46133</v>
      </c>
      <c r="AA344" s="304">
        <f t="shared" si="206"/>
        <v>46134</v>
      </c>
      <c r="AB344" s="304">
        <f t="shared" si="206"/>
        <v>46135</v>
      </c>
      <c r="AC344" s="304">
        <f t="shared" si="206"/>
        <v>46136</v>
      </c>
      <c r="AD344" s="304">
        <f t="shared" si="206"/>
        <v>46137</v>
      </c>
      <c r="AE344" s="304">
        <f t="shared" si="206"/>
        <v>46138</v>
      </c>
      <c r="AF344" s="304">
        <f t="shared" si="206"/>
        <v>46139</v>
      </c>
      <c r="AG344" s="304">
        <f t="shared" si="206"/>
        <v>46140</v>
      </c>
      <c r="AH344" s="304">
        <f t="shared" si="206"/>
        <v>46141</v>
      </c>
      <c r="AI344" s="304">
        <f t="shared" si="206"/>
        <v>46142</v>
      </c>
      <c r="AJ344" s="304">
        <f t="shared" si="206"/>
        <v>46143</v>
      </c>
      <c r="AK344" s="546" t="s">
        <v>7</v>
      </c>
      <c r="AL344" s="548"/>
      <c r="AM344" s="548" t="s">
        <v>7</v>
      </c>
    </row>
    <row r="345" spans="1:40" ht="13.5" thickBot="1">
      <c r="C345" s="543"/>
      <c r="D345" s="544"/>
      <c r="E345" s="545"/>
      <c r="F345" s="305">
        <f t="shared" ref="F345:AJ345" si="207">E345+1</f>
        <v>1</v>
      </c>
      <c r="G345" s="305">
        <f t="shared" si="207"/>
        <v>2</v>
      </c>
      <c r="H345" s="305">
        <f t="shared" si="207"/>
        <v>3</v>
      </c>
      <c r="I345" s="305">
        <f t="shared" si="207"/>
        <v>4</v>
      </c>
      <c r="J345" s="305">
        <f t="shared" si="207"/>
        <v>5</v>
      </c>
      <c r="K345" s="305">
        <f t="shared" si="207"/>
        <v>6</v>
      </c>
      <c r="L345" s="305">
        <f t="shared" si="207"/>
        <v>7</v>
      </c>
      <c r="M345" s="305">
        <f t="shared" si="207"/>
        <v>8</v>
      </c>
      <c r="N345" s="305">
        <f t="shared" si="207"/>
        <v>9</v>
      </c>
      <c r="O345" s="305">
        <f t="shared" si="207"/>
        <v>10</v>
      </c>
      <c r="P345" s="305">
        <f t="shared" si="207"/>
        <v>11</v>
      </c>
      <c r="Q345" s="305">
        <f t="shared" si="207"/>
        <v>12</v>
      </c>
      <c r="R345" s="305">
        <f t="shared" si="207"/>
        <v>13</v>
      </c>
      <c r="S345" s="305">
        <f t="shared" si="207"/>
        <v>14</v>
      </c>
      <c r="T345" s="305">
        <f t="shared" si="207"/>
        <v>15</v>
      </c>
      <c r="U345" s="305">
        <f t="shared" si="207"/>
        <v>16</v>
      </c>
      <c r="V345" s="305">
        <f t="shared" si="207"/>
        <v>17</v>
      </c>
      <c r="W345" s="305">
        <f t="shared" si="207"/>
        <v>18</v>
      </c>
      <c r="X345" s="305">
        <f t="shared" si="207"/>
        <v>19</v>
      </c>
      <c r="Y345" s="305">
        <f t="shared" si="207"/>
        <v>20</v>
      </c>
      <c r="Z345" s="305">
        <f t="shared" si="207"/>
        <v>21</v>
      </c>
      <c r="AA345" s="305">
        <f t="shared" si="207"/>
        <v>22</v>
      </c>
      <c r="AB345" s="305">
        <f t="shared" si="207"/>
        <v>23</v>
      </c>
      <c r="AC345" s="305">
        <f t="shared" si="207"/>
        <v>24</v>
      </c>
      <c r="AD345" s="305">
        <f t="shared" si="207"/>
        <v>25</v>
      </c>
      <c r="AE345" s="305">
        <f t="shared" si="207"/>
        <v>26</v>
      </c>
      <c r="AF345" s="305">
        <f t="shared" si="207"/>
        <v>27</v>
      </c>
      <c r="AG345" s="305">
        <f t="shared" si="207"/>
        <v>28</v>
      </c>
      <c r="AH345" s="305">
        <f t="shared" si="207"/>
        <v>29</v>
      </c>
      <c r="AI345" s="305">
        <f t="shared" si="207"/>
        <v>30</v>
      </c>
      <c r="AJ345" s="305">
        <f t="shared" si="207"/>
        <v>31</v>
      </c>
      <c r="AK345" s="547"/>
      <c r="AL345" s="549"/>
      <c r="AM345" s="549"/>
    </row>
    <row r="346" spans="1:40" ht="13.5" thickTop="1">
      <c r="C346" s="551" t="s">
        <v>26</v>
      </c>
      <c r="D346" s="552"/>
      <c r="E346" s="203">
        <f>SUMIFS(E15:E343,$C$5:$C$333,$C$336)</f>
        <v>517</v>
      </c>
      <c r="F346" s="195">
        <f t="shared" ref="F346:AJ348" si="208">F44</f>
        <v>0</v>
      </c>
      <c r="G346" s="195">
        <f t="shared" si="208"/>
        <v>0</v>
      </c>
      <c r="H346" s="195">
        <f t="shared" si="208"/>
        <v>0</v>
      </c>
      <c r="I346" s="195">
        <f t="shared" si="208"/>
        <v>0</v>
      </c>
      <c r="J346" s="195">
        <f t="shared" si="208"/>
        <v>0</v>
      </c>
      <c r="K346" s="195">
        <f t="shared" si="208"/>
        <v>0</v>
      </c>
      <c r="L346" s="195">
        <f t="shared" si="208"/>
        <v>0</v>
      </c>
      <c r="M346" s="195">
        <f t="shared" si="208"/>
        <v>0</v>
      </c>
      <c r="N346" s="195">
        <f t="shared" si="208"/>
        <v>0</v>
      </c>
      <c r="O346" s="195">
        <f t="shared" si="208"/>
        <v>0</v>
      </c>
      <c r="P346" s="195">
        <f t="shared" si="208"/>
        <v>0</v>
      </c>
      <c r="Q346" s="195">
        <f t="shared" si="208"/>
        <v>0</v>
      </c>
      <c r="R346" s="195">
        <f t="shared" si="208"/>
        <v>0</v>
      </c>
      <c r="S346" s="195">
        <f t="shared" si="208"/>
        <v>0</v>
      </c>
      <c r="T346" s="195">
        <f t="shared" si="208"/>
        <v>0</v>
      </c>
      <c r="U346" s="195">
        <f t="shared" si="208"/>
        <v>0</v>
      </c>
      <c r="V346" s="195">
        <f t="shared" si="208"/>
        <v>0</v>
      </c>
      <c r="W346" s="195">
        <f t="shared" si="208"/>
        <v>0</v>
      </c>
      <c r="X346" s="195">
        <f t="shared" si="208"/>
        <v>0</v>
      </c>
      <c r="Y346" s="195">
        <f t="shared" si="208"/>
        <v>0</v>
      </c>
      <c r="Z346" s="195">
        <f t="shared" si="208"/>
        <v>0</v>
      </c>
      <c r="AA346" s="195">
        <f t="shared" si="208"/>
        <v>0</v>
      </c>
      <c r="AB346" s="195">
        <f t="shared" si="208"/>
        <v>0</v>
      </c>
      <c r="AC346" s="195">
        <f t="shared" si="208"/>
        <v>0</v>
      </c>
      <c r="AD346" s="195">
        <f t="shared" si="208"/>
        <v>0</v>
      </c>
      <c r="AE346" s="195">
        <f t="shared" si="208"/>
        <v>0</v>
      </c>
      <c r="AF346" s="195">
        <f t="shared" si="208"/>
        <v>0</v>
      </c>
      <c r="AG346" s="195">
        <f t="shared" si="208"/>
        <v>0</v>
      </c>
      <c r="AH346" s="195">
        <f t="shared" si="208"/>
        <v>0</v>
      </c>
      <c r="AI346" s="195">
        <f t="shared" si="208"/>
        <v>0</v>
      </c>
      <c r="AJ346" s="195">
        <f t="shared" si="208"/>
        <v>0</v>
      </c>
      <c r="AK346" s="202" t="e">
        <f>SUMIFS(AK15:AK343,$C$5:$C$333,$C$336)</f>
        <v>#REF!</v>
      </c>
      <c r="AL346" s="94" t="e">
        <f>SUMIFS(AL15:AL343,$C$5:$C$333,$C$336)</f>
        <v>#REF!</v>
      </c>
      <c r="AM346" s="94" t="e">
        <f>SUMIFS(AM15:AM343,$C$5:$C$333,$C$336)</f>
        <v>#REF!</v>
      </c>
    </row>
    <row r="347" spans="1:40">
      <c r="B347" s="3"/>
      <c r="C347" s="553" t="s">
        <v>27</v>
      </c>
      <c r="D347" s="554"/>
      <c r="E347" s="275">
        <f>SUMIFS(E14:E342,$C$5:$C$333,$C$337)</f>
        <v>517</v>
      </c>
      <c r="F347" s="335" t="e">
        <f t="shared" si="208"/>
        <v>#REF!</v>
      </c>
      <c r="G347" s="335" t="e">
        <f t="shared" si="208"/>
        <v>#REF!</v>
      </c>
      <c r="H347" s="335" t="e">
        <f t="shared" si="208"/>
        <v>#REF!</v>
      </c>
      <c r="I347" s="335" t="e">
        <f t="shared" si="208"/>
        <v>#REF!</v>
      </c>
      <c r="J347" s="335" t="e">
        <f t="shared" si="208"/>
        <v>#REF!</v>
      </c>
      <c r="K347" s="335" t="e">
        <f t="shared" si="208"/>
        <v>#REF!</v>
      </c>
      <c r="L347" s="335" t="e">
        <f t="shared" si="208"/>
        <v>#REF!</v>
      </c>
      <c r="M347" s="335" t="e">
        <f t="shared" si="208"/>
        <v>#REF!</v>
      </c>
      <c r="N347" s="335" t="e">
        <f t="shared" si="208"/>
        <v>#REF!</v>
      </c>
      <c r="O347" s="335" t="e">
        <f t="shared" si="208"/>
        <v>#REF!</v>
      </c>
      <c r="P347" s="335" t="e">
        <f t="shared" si="208"/>
        <v>#REF!</v>
      </c>
      <c r="Q347" s="335" t="e">
        <f t="shared" si="208"/>
        <v>#REF!</v>
      </c>
      <c r="R347" s="335" t="e">
        <f t="shared" si="208"/>
        <v>#REF!</v>
      </c>
      <c r="S347" s="335" t="e">
        <f t="shared" si="208"/>
        <v>#REF!</v>
      </c>
      <c r="T347" s="335" t="e">
        <f t="shared" si="208"/>
        <v>#REF!</v>
      </c>
      <c r="U347" s="335" t="e">
        <f t="shared" si="208"/>
        <v>#REF!</v>
      </c>
      <c r="V347" s="335" t="e">
        <f t="shared" si="208"/>
        <v>#REF!</v>
      </c>
      <c r="W347" s="335" t="e">
        <f t="shared" si="208"/>
        <v>#REF!</v>
      </c>
      <c r="X347" s="335" t="e">
        <f t="shared" si="208"/>
        <v>#REF!</v>
      </c>
      <c r="Y347" s="335" t="e">
        <f t="shared" si="208"/>
        <v>#REF!</v>
      </c>
      <c r="Z347" s="335" t="e">
        <f t="shared" si="208"/>
        <v>#REF!</v>
      </c>
      <c r="AA347" s="335" t="e">
        <f t="shared" si="208"/>
        <v>#REF!</v>
      </c>
      <c r="AB347" s="335" t="e">
        <f t="shared" si="208"/>
        <v>#REF!</v>
      </c>
      <c r="AC347" s="335" t="e">
        <f t="shared" si="208"/>
        <v>#REF!</v>
      </c>
      <c r="AD347" s="335" t="e">
        <f t="shared" si="208"/>
        <v>#REF!</v>
      </c>
      <c r="AE347" s="335" t="e">
        <f t="shared" si="208"/>
        <v>#REF!</v>
      </c>
      <c r="AF347" s="335" t="e">
        <f t="shared" si="208"/>
        <v>#REF!</v>
      </c>
      <c r="AG347" s="335" t="e">
        <f t="shared" si="208"/>
        <v>#REF!</v>
      </c>
      <c r="AH347" s="335" t="e">
        <f t="shared" si="208"/>
        <v>#REF!</v>
      </c>
      <c r="AI347" s="335" t="e">
        <f t="shared" si="208"/>
        <v>#REF!</v>
      </c>
      <c r="AJ347" s="335" t="e">
        <f t="shared" si="208"/>
        <v>#REF!</v>
      </c>
      <c r="AK347" s="205" t="e">
        <f>SUMIFS(AK14:AK342,$C$5:$C$333,$C$337)</f>
        <v>#REF!</v>
      </c>
      <c r="AL347" s="127">
        <f>SUMIFS(AL15:AL343,$C$5:$C$333,$C$337)</f>
        <v>0</v>
      </c>
      <c r="AM347" s="32">
        <f>SUMIFS(AM15:AM343,$C$5:$C$333,$C$337)</f>
        <v>0</v>
      </c>
    </row>
    <row r="348" spans="1:40">
      <c r="B348" s="3"/>
      <c r="C348" s="555" t="s">
        <v>28</v>
      </c>
      <c r="D348" s="556"/>
      <c r="E348" s="137"/>
      <c r="F348" s="196">
        <f t="shared" si="208"/>
        <v>0</v>
      </c>
      <c r="G348" s="196">
        <f t="shared" si="208"/>
        <v>0</v>
      </c>
      <c r="H348" s="196">
        <f t="shared" si="208"/>
        <v>0</v>
      </c>
      <c r="I348" s="196">
        <f t="shared" si="208"/>
        <v>0</v>
      </c>
      <c r="J348" s="196">
        <f t="shared" si="208"/>
        <v>0</v>
      </c>
      <c r="K348" s="196">
        <f t="shared" si="208"/>
        <v>0</v>
      </c>
      <c r="L348" s="196">
        <f t="shared" si="208"/>
        <v>0</v>
      </c>
      <c r="M348" s="196">
        <f t="shared" si="208"/>
        <v>0</v>
      </c>
      <c r="N348" s="196">
        <f t="shared" si="208"/>
        <v>0</v>
      </c>
      <c r="O348" s="196">
        <f t="shared" si="208"/>
        <v>0</v>
      </c>
      <c r="P348" s="196">
        <f t="shared" si="208"/>
        <v>0</v>
      </c>
      <c r="Q348" s="196">
        <f t="shared" si="208"/>
        <v>0</v>
      </c>
      <c r="R348" s="196">
        <f t="shared" si="208"/>
        <v>0</v>
      </c>
      <c r="S348" s="196">
        <f t="shared" si="208"/>
        <v>0</v>
      </c>
      <c r="T348" s="196">
        <f t="shared" si="208"/>
        <v>0</v>
      </c>
      <c r="U348" s="196">
        <f t="shared" si="208"/>
        <v>0</v>
      </c>
      <c r="V348" s="196">
        <f t="shared" si="208"/>
        <v>0</v>
      </c>
      <c r="W348" s="196">
        <f t="shared" si="208"/>
        <v>0</v>
      </c>
      <c r="X348" s="196">
        <f t="shared" si="208"/>
        <v>0</v>
      </c>
      <c r="Y348" s="196">
        <f t="shared" si="208"/>
        <v>0</v>
      </c>
      <c r="Z348" s="196">
        <f t="shared" si="208"/>
        <v>0</v>
      </c>
      <c r="AA348" s="196">
        <f t="shared" si="208"/>
        <v>0</v>
      </c>
      <c r="AB348" s="196">
        <f t="shared" si="208"/>
        <v>0</v>
      </c>
      <c r="AC348" s="196">
        <f t="shared" si="208"/>
        <v>0</v>
      </c>
      <c r="AD348" s="196">
        <f t="shared" si="208"/>
        <v>0</v>
      </c>
      <c r="AE348" s="196">
        <f t="shared" si="208"/>
        <v>0</v>
      </c>
      <c r="AF348" s="196">
        <f t="shared" si="208"/>
        <v>0</v>
      </c>
      <c r="AG348" s="196">
        <f t="shared" si="208"/>
        <v>0</v>
      </c>
      <c r="AH348" s="196">
        <f t="shared" si="208"/>
        <v>0</v>
      </c>
      <c r="AI348" s="196">
        <f t="shared" si="208"/>
        <v>0</v>
      </c>
      <c r="AJ348" s="196">
        <f t="shared" si="208"/>
        <v>0</v>
      </c>
      <c r="AK348" s="206">
        <f>SUMIFS(AK15:AK343,$C$5:$C$333,$C$338)</f>
        <v>1775</v>
      </c>
      <c r="AL348" s="123">
        <f>SUMIFS(AL15:AL343,$C$5:$C$333,$C$338)</f>
        <v>0</v>
      </c>
      <c r="AM348" s="121">
        <f>SUMIFS(AM15:AM343,$C$5:$C$333,$C$338)</f>
        <v>0</v>
      </c>
    </row>
    <row r="349" spans="1:40">
      <c r="B349" s="3"/>
      <c r="C349" s="555" t="s">
        <v>19</v>
      </c>
      <c r="D349" s="556"/>
      <c r="E349" s="137"/>
      <c r="F349" s="197">
        <f t="shared" ref="F349:AJ349" si="209">F51</f>
        <v>0</v>
      </c>
      <c r="G349" s="197">
        <f t="shared" si="209"/>
        <v>0</v>
      </c>
      <c r="H349" s="197">
        <f t="shared" si="209"/>
        <v>0</v>
      </c>
      <c r="I349" s="197">
        <f t="shared" si="209"/>
        <v>0</v>
      </c>
      <c r="J349" s="197">
        <f t="shared" si="209"/>
        <v>0</v>
      </c>
      <c r="K349" s="197">
        <f t="shared" si="209"/>
        <v>0</v>
      </c>
      <c r="L349" s="197">
        <f t="shared" si="209"/>
        <v>0</v>
      </c>
      <c r="M349" s="197">
        <f t="shared" si="209"/>
        <v>0</v>
      </c>
      <c r="N349" s="197">
        <f t="shared" si="209"/>
        <v>0</v>
      </c>
      <c r="O349" s="197">
        <f t="shared" si="209"/>
        <v>0</v>
      </c>
      <c r="P349" s="197">
        <f t="shared" si="209"/>
        <v>0</v>
      </c>
      <c r="Q349" s="197">
        <f t="shared" si="209"/>
        <v>0</v>
      </c>
      <c r="R349" s="197">
        <f t="shared" si="209"/>
        <v>0</v>
      </c>
      <c r="S349" s="197">
        <f t="shared" si="209"/>
        <v>0</v>
      </c>
      <c r="T349" s="197">
        <f t="shared" si="209"/>
        <v>0</v>
      </c>
      <c r="U349" s="197">
        <f t="shared" si="209"/>
        <v>0</v>
      </c>
      <c r="V349" s="197">
        <f t="shared" si="209"/>
        <v>0</v>
      </c>
      <c r="W349" s="197">
        <f t="shared" si="209"/>
        <v>0</v>
      </c>
      <c r="X349" s="197">
        <f t="shared" si="209"/>
        <v>0</v>
      </c>
      <c r="Y349" s="197">
        <f t="shared" si="209"/>
        <v>0</v>
      </c>
      <c r="Z349" s="197">
        <f t="shared" si="209"/>
        <v>0</v>
      </c>
      <c r="AA349" s="197">
        <f t="shared" si="209"/>
        <v>0</v>
      </c>
      <c r="AB349" s="197">
        <f t="shared" si="209"/>
        <v>0</v>
      </c>
      <c r="AC349" s="197">
        <f t="shared" si="209"/>
        <v>0</v>
      </c>
      <c r="AD349" s="197">
        <f t="shared" si="209"/>
        <v>0</v>
      </c>
      <c r="AE349" s="197">
        <f t="shared" si="209"/>
        <v>0</v>
      </c>
      <c r="AF349" s="197">
        <f t="shared" si="209"/>
        <v>0</v>
      </c>
      <c r="AG349" s="197">
        <f t="shared" si="209"/>
        <v>0</v>
      </c>
      <c r="AH349" s="197">
        <f t="shared" si="209"/>
        <v>0</v>
      </c>
      <c r="AI349" s="197">
        <f t="shared" si="209"/>
        <v>0</v>
      </c>
      <c r="AJ349" s="197">
        <f t="shared" si="209"/>
        <v>0</v>
      </c>
      <c r="AK349" s="200">
        <f>SUMIFS(AK15:AK343,$C$5:$C$333,$C$339)</f>
        <v>2349</v>
      </c>
      <c r="AL349" s="213">
        <f>SUMIFS(AL15:AL343,$C$5:$C$333,$C$339)</f>
        <v>0</v>
      </c>
      <c r="AM349" s="213">
        <f>SUMIFS(AM15:AM343,$C$5:$C$333,$C$339)</f>
        <v>0</v>
      </c>
    </row>
    <row r="350" spans="1:40">
      <c r="B350" s="3"/>
      <c r="C350" s="557" t="s">
        <v>29</v>
      </c>
      <c r="D350" s="558"/>
      <c r="E350" s="115"/>
      <c r="F350" s="178">
        <f t="shared" ref="F350:AJ350" si="210">F52+F53</f>
        <v>0</v>
      </c>
      <c r="G350" s="178">
        <f t="shared" si="210"/>
        <v>157</v>
      </c>
      <c r="H350" s="178">
        <f t="shared" si="210"/>
        <v>180</v>
      </c>
      <c r="I350" s="178">
        <f t="shared" si="210"/>
        <v>0</v>
      </c>
      <c r="J350" s="178">
        <f t="shared" si="210"/>
        <v>0</v>
      </c>
      <c r="K350" s="178">
        <f t="shared" si="210"/>
        <v>147</v>
      </c>
      <c r="L350" s="178">
        <f t="shared" si="210"/>
        <v>134</v>
      </c>
      <c r="M350" s="178">
        <f t="shared" si="210"/>
        <v>101</v>
      </c>
      <c r="N350" s="178">
        <f t="shared" si="210"/>
        <v>137</v>
      </c>
      <c r="O350" s="178">
        <f t="shared" si="210"/>
        <v>197</v>
      </c>
      <c r="P350" s="178">
        <f t="shared" si="210"/>
        <v>0</v>
      </c>
      <c r="Q350" s="178">
        <f t="shared" si="210"/>
        <v>0</v>
      </c>
      <c r="R350" s="178">
        <f t="shared" si="210"/>
        <v>150</v>
      </c>
      <c r="S350" s="178">
        <f t="shared" si="210"/>
        <v>201</v>
      </c>
      <c r="T350" s="178">
        <f t="shared" si="210"/>
        <v>75</v>
      </c>
      <c r="U350" s="178">
        <f t="shared" si="210"/>
        <v>69</v>
      </c>
      <c r="V350" s="178">
        <f t="shared" si="210"/>
        <v>201</v>
      </c>
      <c r="W350" s="178">
        <f t="shared" si="210"/>
        <v>0</v>
      </c>
      <c r="X350" s="178">
        <f t="shared" si="210"/>
        <v>0</v>
      </c>
      <c r="Y350" s="178">
        <f t="shared" si="210"/>
        <v>130</v>
      </c>
      <c r="Z350" s="178">
        <f t="shared" si="210"/>
        <v>147</v>
      </c>
      <c r="AA350" s="178">
        <f t="shared" si="210"/>
        <v>122</v>
      </c>
      <c r="AB350" s="178">
        <f t="shared" si="210"/>
        <v>186</v>
      </c>
      <c r="AC350" s="178">
        <f t="shared" si="210"/>
        <v>129</v>
      </c>
      <c r="AD350" s="178">
        <f t="shared" si="210"/>
        <v>0</v>
      </c>
      <c r="AE350" s="178">
        <f t="shared" si="210"/>
        <v>0</v>
      </c>
      <c r="AF350" s="178">
        <f t="shared" si="210"/>
        <v>196</v>
      </c>
      <c r="AG350" s="178">
        <f t="shared" si="210"/>
        <v>63</v>
      </c>
      <c r="AH350" s="178">
        <f t="shared" si="210"/>
        <v>0</v>
      </c>
      <c r="AI350" s="178">
        <f t="shared" si="210"/>
        <v>0</v>
      </c>
      <c r="AJ350" s="178">
        <f t="shared" si="210"/>
        <v>0</v>
      </c>
      <c r="AK350" s="201">
        <f>AK22+AK36+AK49+AK62+AK75+AK244+AK257+AK270+AK283+AK309+AK325+AK338</f>
        <v>2207</v>
      </c>
      <c r="AL350" s="116">
        <f>SUMIFS(AL15:AL343,$C$5:$C$333,$C$340)</f>
        <v>0</v>
      </c>
      <c r="AM350" s="76">
        <f>SUMIFS(AM15:AM343,$C$5:$C$333,$C$340)</f>
        <v>0</v>
      </c>
    </row>
    <row r="351" spans="1:40">
      <c r="B351" s="3"/>
      <c r="C351" s="559" t="s">
        <v>126</v>
      </c>
      <c r="D351" s="560"/>
      <c r="E351" s="225">
        <f>E27+E40+E53+E66+E261+E274+E287+E313+E329+E342+E248+E79</f>
        <v>0</v>
      </c>
      <c r="F351" s="336">
        <f t="shared" ref="F351:AJ351" si="211">F56</f>
        <v>1144</v>
      </c>
      <c r="G351" s="336">
        <f t="shared" si="211"/>
        <v>1077</v>
      </c>
      <c r="H351" s="336">
        <f t="shared" si="211"/>
        <v>1023</v>
      </c>
      <c r="I351" s="336">
        <f t="shared" si="211"/>
        <v>1023</v>
      </c>
      <c r="J351" s="336">
        <f t="shared" si="211"/>
        <v>1023</v>
      </c>
      <c r="K351" s="336">
        <f t="shared" si="211"/>
        <v>1032</v>
      </c>
      <c r="L351" s="336">
        <f t="shared" si="211"/>
        <v>1005</v>
      </c>
      <c r="M351" s="336">
        <f t="shared" si="211"/>
        <v>918</v>
      </c>
      <c r="N351" s="336">
        <f t="shared" si="211"/>
        <v>878</v>
      </c>
      <c r="O351" s="336">
        <f t="shared" si="211"/>
        <v>787</v>
      </c>
      <c r="P351" s="336">
        <f t="shared" si="211"/>
        <v>787</v>
      </c>
      <c r="Q351" s="336">
        <f t="shared" si="211"/>
        <v>787</v>
      </c>
      <c r="R351" s="336">
        <f t="shared" si="211"/>
        <v>822</v>
      </c>
      <c r="S351" s="336">
        <f t="shared" si="211"/>
        <v>863</v>
      </c>
      <c r="T351" s="336">
        <f t="shared" si="211"/>
        <v>772</v>
      </c>
      <c r="U351" s="336">
        <f t="shared" si="211"/>
        <v>752</v>
      </c>
      <c r="V351" s="336">
        <f t="shared" si="211"/>
        <v>715</v>
      </c>
      <c r="W351" s="336">
        <f t="shared" si="211"/>
        <v>715</v>
      </c>
      <c r="X351" s="336">
        <f t="shared" si="211"/>
        <v>715</v>
      </c>
      <c r="Y351" s="336">
        <f t="shared" si="211"/>
        <v>703</v>
      </c>
      <c r="Z351" s="336">
        <f t="shared" si="211"/>
        <v>627</v>
      </c>
      <c r="AA351" s="336">
        <f t="shared" si="211"/>
        <v>608</v>
      </c>
      <c r="AB351" s="336">
        <f t="shared" si="211"/>
        <v>522</v>
      </c>
      <c r="AC351" s="336">
        <f t="shared" si="211"/>
        <v>569</v>
      </c>
      <c r="AD351" s="336">
        <f t="shared" si="211"/>
        <v>569</v>
      </c>
      <c r="AE351" s="336">
        <f t="shared" si="211"/>
        <v>569</v>
      </c>
      <c r="AF351" s="336">
        <f t="shared" si="211"/>
        <v>679</v>
      </c>
      <c r="AG351" s="336">
        <f t="shared" si="211"/>
        <v>789</v>
      </c>
      <c r="AH351" s="336">
        <f t="shared" si="211"/>
        <v>789</v>
      </c>
      <c r="AI351" s="336">
        <f t="shared" si="211"/>
        <v>789</v>
      </c>
      <c r="AJ351" s="336">
        <f t="shared" si="211"/>
        <v>789</v>
      </c>
      <c r="AK351" s="226">
        <f>+AJ27+AJ40+AJ53+AJ66+AJ261+AJ274+AJ287+AJ313+AJ329+AJ342</f>
        <v>0</v>
      </c>
      <c r="AL351" s="245">
        <f>SUMIFS(AL15:AL343,$C$5:$C$333,$C$341)</f>
        <v>0</v>
      </c>
      <c r="AM351" s="33">
        <f>SUMIFS(AM15:AM343,$C$5:$C$333,$C$341)</f>
        <v>0</v>
      </c>
    </row>
    <row r="352" spans="1:40">
      <c r="B352" s="3"/>
    </row>
    <row r="353" spans="2:40">
      <c r="B353" s="3"/>
    </row>
    <row r="354" spans="2:40">
      <c r="B354" s="3"/>
    </row>
    <row r="355" spans="2:40">
      <c r="B355" s="3"/>
    </row>
    <row r="356" spans="2:40">
      <c r="B356" s="3"/>
    </row>
    <row r="357" spans="2:40">
      <c r="B357" s="3"/>
    </row>
    <row r="358" spans="2:40">
      <c r="B358" s="3"/>
    </row>
    <row r="359" spans="2:40">
      <c r="B359" s="3"/>
    </row>
    <row r="360" spans="2:40">
      <c r="B360" s="3"/>
    </row>
    <row r="361" spans="2:40">
      <c r="B361" s="3"/>
    </row>
    <row r="362" spans="2:40">
      <c r="B362" s="3"/>
    </row>
    <row r="363" spans="2:40">
      <c r="B363" s="3"/>
      <c r="AL363" s="3"/>
      <c r="AM363" s="3"/>
      <c r="AN363" s="3"/>
    </row>
    <row r="364" spans="2:40">
      <c r="B364" s="3" t="s">
        <v>132</v>
      </c>
      <c r="C364" s="3">
        <v>450</v>
      </c>
      <c r="D364" s="3">
        <v>120</v>
      </c>
      <c r="E364" s="3">
        <f>D364/C364</f>
        <v>0.26666666666666666</v>
      </c>
      <c r="AL364" s="3"/>
      <c r="AM364" s="3"/>
      <c r="AN364" s="3"/>
    </row>
    <row r="365" spans="2:40">
      <c r="B365" s="3" t="s">
        <v>133</v>
      </c>
      <c r="C365" s="3">
        <v>360</v>
      </c>
      <c r="D365" s="3">
        <f>C365*E365</f>
        <v>96</v>
      </c>
      <c r="E365" s="3">
        <f>E364</f>
        <v>0.26666666666666666</v>
      </c>
      <c r="AL365" s="3"/>
      <c r="AM365" s="3"/>
      <c r="AN365" s="3"/>
    </row>
    <row r="366" spans="2:40">
      <c r="B366" s="3"/>
      <c r="C366" s="274">
        <f>C365/C364</f>
        <v>0.8</v>
      </c>
      <c r="AL366" s="3"/>
      <c r="AM366" s="3"/>
      <c r="AN366" s="3"/>
    </row>
    <row r="367" spans="2:40" ht="19.5" customHeight="1">
      <c r="B367" s="3"/>
      <c r="AL367" s="3"/>
      <c r="AM367" s="3"/>
      <c r="AN367" s="3"/>
    </row>
    <row r="368" spans="2:40" ht="19.5" customHeight="1">
      <c r="B368" s="3"/>
      <c r="E368" s="315" t="s">
        <v>88</v>
      </c>
      <c r="F368" s="317">
        <v>40</v>
      </c>
      <c r="G368" s="317">
        <v>40</v>
      </c>
      <c r="H368" s="317">
        <v>40</v>
      </c>
      <c r="I368" s="317">
        <v>40</v>
      </c>
      <c r="J368" s="317">
        <v>40</v>
      </c>
      <c r="K368" s="317">
        <v>40</v>
      </c>
      <c r="L368" s="317">
        <v>40</v>
      </c>
      <c r="M368" s="317">
        <v>40</v>
      </c>
      <c r="N368" s="317">
        <v>40</v>
      </c>
      <c r="O368" s="317">
        <v>40</v>
      </c>
      <c r="P368" s="317">
        <v>40</v>
      </c>
      <c r="Q368" s="317">
        <v>40</v>
      </c>
      <c r="R368" s="317">
        <v>40</v>
      </c>
      <c r="S368" s="317">
        <v>40</v>
      </c>
      <c r="T368" s="317">
        <v>40</v>
      </c>
      <c r="U368" s="317">
        <v>40</v>
      </c>
      <c r="V368" s="317">
        <v>40</v>
      </c>
      <c r="W368" s="317">
        <v>40</v>
      </c>
      <c r="X368" s="317">
        <v>40</v>
      </c>
      <c r="Y368" s="317">
        <v>40</v>
      </c>
      <c r="Z368" s="317">
        <v>40</v>
      </c>
      <c r="AA368" s="317">
        <v>40</v>
      </c>
      <c r="AB368" s="317">
        <v>40</v>
      </c>
      <c r="AC368" s="317">
        <v>40</v>
      </c>
      <c r="AD368" s="317">
        <v>40</v>
      </c>
      <c r="AE368" s="317">
        <v>40</v>
      </c>
      <c r="AF368" s="317">
        <v>40</v>
      </c>
      <c r="AG368" s="317">
        <v>40</v>
      </c>
      <c r="AH368" s="317">
        <v>40</v>
      </c>
      <c r="AI368" s="317">
        <v>40</v>
      </c>
      <c r="AJ368" s="317">
        <v>40</v>
      </c>
      <c r="AL368" s="3"/>
      <c r="AM368" s="3"/>
      <c r="AN368" s="3"/>
    </row>
    <row r="369" spans="5:36" s="3" customFormat="1" ht="14">
      <c r="E369" s="315" t="s">
        <v>138</v>
      </c>
      <c r="F369" s="317">
        <v>40</v>
      </c>
      <c r="G369" s="317">
        <v>40</v>
      </c>
      <c r="H369" s="317">
        <v>40</v>
      </c>
      <c r="I369" s="317">
        <v>40</v>
      </c>
      <c r="J369" s="317">
        <v>40</v>
      </c>
      <c r="K369" s="317">
        <v>40</v>
      </c>
      <c r="L369" s="317">
        <v>40</v>
      </c>
      <c r="M369" s="317">
        <v>40</v>
      </c>
      <c r="N369" s="317">
        <v>40</v>
      </c>
      <c r="O369" s="317">
        <v>40</v>
      </c>
      <c r="P369" s="317">
        <v>40</v>
      </c>
      <c r="Q369" s="317">
        <v>40</v>
      </c>
      <c r="R369" s="317">
        <v>40</v>
      </c>
      <c r="S369" s="317">
        <v>40</v>
      </c>
      <c r="T369" s="317">
        <v>40</v>
      </c>
      <c r="U369" s="317">
        <v>40</v>
      </c>
      <c r="V369" s="317">
        <v>40</v>
      </c>
      <c r="W369" s="317">
        <v>40</v>
      </c>
      <c r="X369" s="317">
        <v>40</v>
      </c>
      <c r="Y369" s="317">
        <v>40</v>
      </c>
      <c r="Z369" s="317">
        <v>40</v>
      </c>
      <c r="AA369" s="317">
        <v>40</v>
      </c>
      <c r="AB369" s="317">
        <v>40</v>
      </c>
      <c r="AC369" s="317">
        <v>40</v>
      </c>
      <c r="AD369" s="317">
        <v>40</v>
      </c>
      <c r="AE369" s="317">
        <v>40</v>
      </c>
      <c r="AF369" s="317">
        <v>40</v>
      </c>
      <c r="AG369" s="317">
        <v>40</v>
      </c>
      <c r="AH369" s="317">
        <v>40</v>
      </c>
      <c r="AI369" s="317">
        <v>40</v>
      </c>
      <c r="AJ369" s="317">
        <v>40</v>
      </c>
    </row>
    <row r="370" spans="5:36" s="3" customFormat="1" ht="14">
      <c r="E370" s="315" t="s">
        <v>139</v>
      </c>
      <c r="F370" s="317">
        <v>49</v>
      </c>
      <c r="G370" s="317">
        <v>49</v>
      </c>
      <c r="H370" s="317">
        <v>49</v>
      </c>
      <c r="I370" s="317">
        <v>49</v>
      </c>
      <c r="J370" s="317">
        <v>49</v>
      </c>
      <c r="K370" s="317">
        <v>49</v>
      </c>
      <c r="L370" s="317">
        <v>49</v>
      </c>
      <c r="M370" s="317">
        <v>49</v>
      </c>
      <c r="N370" s="317">
        <v>49</v>
      </c>
      <c r="O370" s="317">
        <v>49</v>
      </c>
      <c r="P370" s="317">
        <v>49</v>
      </c>
      <c r="Q370" s="317">
        <v>49</v>
      </c>
      <c r="R370" s="317">
        <v>49</v>
      </c>
      <c r="S370" s="317">
        <v>49</v>
      </c>
      <c r="T370" s="317">
        <v>49</v>
      </c>
      <c r="U370" s="317">
        <v>49</v>
      </c>
      <c r="V370" s="317">
        <v>49</v>
      </c>
      <c r="W370" s="317">
        <v>49</v>
      </c>
      <c r="X370" s="317">
        <v>49</v>
      </c>
      <c r="Y370" s="317">
        <v>49</v>
      </c>
      <c r="Z370" s="317">
        <v>49</v>
      </c>
      <c r="AA370" s="317">
        <v>49</v>
      </c>
      <c r="AB370" s="317">
        <v>49</v>
      </c>
      <c r="AC370" s="317">
        <v>49</v>
      </c>
      <c r="AD370" s="317">
        <v>49</v>
      </c>
      <c r="AE370" s="317">
        <v>49</v>
      </c>
      <c r="AF370" s="317">
        <v>49</v>
      </c>
      <c r="AG370" s="317">
        <v>49</v>
      </c>
      <c r="AH370" s="317">
        <v>49</v>
      </c>
      <c r="AI370" s="317">
        <v>49</v>
      </c>
      <c r="AJ370" s="317">
        <v>49</v>
      </c>
    </row>
    <row r="371" spans="5:36" s="3" customFormat="1" ht="19.5" customHeight="1">
      <c r="E371" s="315" t="s">
        <v>104</v>
      </c>
      <c r="F371" s="317">
        <v>49</v>
      </c>
      <c r="G371" s="317">
        <v>49</v>
      </c>
      <c r="H371" s="317">
        <v>49</v>
      </c>
      <c r="I371" s="317">
        <v>49</v>
      </c>
      <c r="J371" s="317">
        <v>49</v>
      </c>
      <c r="K371" s="317">
        <v>49</v>
      </c>
      <c r="L371" s="317">
        <v>49</v>
      </c>
      <c r="M371" s="317">
        <v>49</v>
      </c>
      <c r="N371" s="317">
        <v>49</v>
      </c>
      <c r="O371" s="317">
        <v>49</v>
      </c>
      <c r="P371" s="317">
        <v>49</v>
      </c>
      <c r="Q371" s="317">
        <v>49</v>
      </c>
      <c r="R371" s="317">
        <v>49</v>
      </c>
      <c r="S371" s="317">
        <v>49</v>
      </c>
      <c r="T371" s="317">
        <v>49</v>
      </c>
      <c r="U371" s="317">
        <v>49</v>
      </c>
      <c r="V371" s="317">
        <v>49</v>
      </c>
      <c r="W371" s="317">
        <v>49</v>
      </c>
      <c r="X371" s="317">
        <v>49</v>
      </c>
      <c r="Y371" s="317">
        <v>49</v>
      </c>
      <c r="Z371" s="317">
        <v>49</v>
      </c>
      <c r="AA371" s="317">
        <v>49</v>
      </c>
      <c r="AB371" s="317">
        <v>49</v>
      </c>
      <c r="AC371" s="317">
        <v>49</v>
      </c>
      <c r="AD371" s="317">
        <v>49</v>
      </c>
      <c r="AE371" s="317">
        <v>49</v>
      </c>
      <c r="AF371" s="317">
        <v>49</v>
      </c>
      <c r="AG371" s="317">
        <v>49</v>
      </c>
      <c r="AH371" s="317">
        <v>49</v>
      </c>
      <c r="AI371" s="317">
        <v>49</v>
      </c>
      <c r="AJ371" s="317">
        <v>49</v>
      </c>
    </row>
    <row r="372" spans="5:36" s="3" customFormat="1" ht="14">
      <c r="E372" s="315" t="s">
        <v>140</v>
      </c>
      <c r="F372" s="317">
        <v>49</v>
      </c>
      <c r="G372" s="317">
        <v>49</v>
      </c>
      <c r="H372" s="317">
        <v>49</v>
      </c>
      <c r="I372" s="317">
        <v>49</v>
      </c>
      <c r="J372" s="317">
        <v>49</v>
      </c>
      <c r="K372" s="317">
        <v>49</v>
      </c>
      <c r="L372" s="317">
        <v>49</v>
      </c>
      <c r="M372" s="317">
        <v>49</v>
      </c>
      <c r="N372" s="317">
        <v>49</v>
      </c>
      <c r="O372" s="317">
        <v>49</v>
      </c>
      <c r="P372" s="317">
        <v>49</v>
      </c>
      <c r="Q372" s="317">
        <v>49</v>
      </c>
      <c r="R372" s="317">
        <v>49</v>
      </c>
      <c r="S372" s="317">
        <v>49</v>
      </c>
      <c r="T372" s="317">
        <v>49</v>
      </c>
      <c r="U372" s="317">
        <v>49</v>
      </c>
      <c r="V372" s="317">
        <v>49</v>
      </c>
      <c r="W372" s="317">
        <v>49</v>
      </c>
      <c r="X372" s="317">
        <v>49</v>
      </c>
      <c r="Y372" s="317">
        <v>49</v>
      </c>
      <c r="Z372" s="317">
        <v>49</v>
      </c>
      <c r="AA372" s="317">
        <v>49</v>
      </c>
      <c r="AB372" s="317">
        <v>49</v>
      </c>
      <c r="AC372" s="317">
        <v>49</v>
      </c>
      <c r="AD372" s="317">
        <v>49</v>
      </c>
      <c r="AE372" s="317">
        <v>49</v>
      </c>
      <c r="AF372" s="317">
        <v>49</v>
      </c>
      <c r="AG372" s="317">
        <v>49</v>
      </c>
      <c r="AH372" s="317">
        <v>49</v>
      </c>
      <c r="AI372" s="317">
        <v>49</v>
      </c>
      <c r="AJ372" s="317">
        <v>49</v>
      </c>
    </row>
    <row r="373" spans="5:36" s="3" customFormat="1" ht="18.75" customHeight="1">
      <c r="E373" s="315" t="s">
        <v>141</v>
      </c>
      <c r="F373" s="317">
        <v>49</v>
      </c>
      <c r="G373" s="317">
        <v>49</v>
      </c>
      <c r="H373" s="317">
        <v>49</v>
      </c>
      <c r="I373" s="317">
        <v>49</v>
      </c>
      <c r="J373" s="317">
        <v>49</v>
      </c>
      <c r="K373" s="317">
        <v>49</v>
      </c>
      <c r="L373" s="317">
        <v>49</v>
      </c>
      <c r="M373" s="317">
        <v>49</v>
      </c>
      <c r="N373" s="317">
        <v>49</v>
      </c>
      <c r="O373" s="317">
        <v>49</v>
      </c>
      <c r="P373" s="317">
        <v>49</v>
      </c>
      <c r="Q373" s="317">
        <v>49</v>
      </c>
      <c r="R373" s="317">
        <v>49</v>
      </c>
      <c r="S373" s="317">
        <v>49</v>
      </c>
      <c r="T373" s="317">
        <v>49</v>
      </c>
      <c r="U373" s="317">
        <v>49</v>
      </c>
      <c r="V373" s="317">
        <v>49</v>
      </c>
      <c r="W373" s="317">
        <v>49</v>
      </c>
      <c r="X373" s="317">
        <v>49</v>
      </c>
      <c r="Y373" s="317">
        <v>49</v>
      </c>
      <c r="Z373" s="317">
        <v>49</v>
      </c>
      <c r="AA373" s="317">
        <v>49</v>
      </c>
      <c r="AB373" s="317">
        <v>49</v>
      </c>
      <c r="AC373" s="317">
        <v>49</v>
      </c>
      <c r="AD373" s="317">
        <v>49</v>
      </c>
      <c r="AE373" s="317">
        <v>49</v>
      </c>
      <c r="AF373" s="317">
        <v>49</v>
      </c>
      <c r="AG373" s="317">
        <v>49</v>
      </c>
      <c r="AH373" s="317">
        <v>49</v>
      </c>
      <c r="AI373" s="317">
        <v>49</v>
      </c>
      <c r="AJ373" s="317">
        <v>49</v>
      </c>
    </row>
    <row r="374" spans="5:36" s="3" customFormat="1" ht="14">
      <c r="E374" s="315" t="s">
        <v>84</v>
      </c>
      <c r="F374" s="317">
        <v>40</v>
      </c>
      <c r="G374" s="317">
        <v>40</v>
      </c>
      <c r="H374" s="317">
        <v>40</v>
      </c>
      <c r="I374" s="317">
        <v>40</v>
      </c>
      <c r="J374" s="317">
        <v>40</v>
      </c>
      <c r="K374" s="317">
        <v>40</v>
      </c>
      <c r="L374" s="317">
        <v>40</v>
      </c>
      <c r="M374" s="317">
        <v>40</v>
      </c>
      <c r="N374" s="317">
        <v>40</v>
      </c>
      <c r="O374" s="317">
        <v>40</v>
      </c>
      <c r="P374" s="317">
        <v>40</v>
      </c>
      <c r="Q374" s="317">
        <v>40</v>
      </c>
      <c r="R374" s="317">
        <v>40</v>
      </c>
      <c r="S374" s="317">
        <v>40</v>
      </c>
      <c r="T374" s="317">
        <v>40</v>
      </c>
      <c r="U374" s="317">
        <v>40</v>
      </c>
      <c r="V374" s="317">
        <v>40</v>
      </c>
      <c r="W374" s="317">
        <v>40</v>
      </c>
      <c r="X374" s="317">
        <v>40</v>
      </c>
      <c r="Y374" s="317">
        <v>40</v>
      </c>
      <c r="Z374" s="317">
        <v>40</v>
      </c>
      <c r="AA374" s="317">
        <v>40</v>
      </c>
      <c r="AB374" s="317">
        <v>40</v>
      </c>
      <c r="AC374" s="317">
        <v>40</v>
      </c>
      <c r="AD374" s="317">
        <v>40</v>
      </c>
      <c r="AE374" s="317">
        <v>40</v>
      </c>
      <c r="AF374" s="317">
        <v>40</v>
      </c>
      <c r="AG374" s="317">
        <v>40</v>
      </c>
      <c r="AH374" s="317">
        <v>40</v>
      </c>
      <c r="AI374" s="317">
        <v>40</v>
      </c>
      <c r="AJ374" s="317">
        <v>40</v>
      </c>
    </row>
    <row r="375" spans="5:36" s="3" customFormat="1" ht="14">
      <c r="E375" s="315" t="s">
        <v>142</v>
      </c>
      <c r="F375" s="317">
        <v>40</v>
      </c>
      <c r="G375" s="317">
        <v>40</v>
      </c>
      <c r="H375" s="317">
        <v>40</v>
      </c>
      <c r="I375" s="317">
        <v>40</v>
      </c>
      <c r="J375" s="317">
        <v>40</v>
      </c>
      <c r="K375" s="317">
        <v>40</v>
      </c>
      <c r="L375" s="317">
        <v>40</v>
      </c>
      <c r="M375" s="317">
        <v>40</v>
      </c>
      <c r="N375" s="317">
        <v>40</v>
      </c>
      <c r="O375" s="317">
        <v>40</v>
      </c>
      <c r="P375" s="317">
        <v>40</v>
      </c>
      <c r="Q375" s="317">
        <v>40</v>
      </c>
      <c r="R375" s="317">
        <v>40</v>
      </c>
      <c r="S375" s="317">
        <v>40</v>
      </c>
      <c r="T375" s="317">
        <v>40</v>
      </c>
      <c r="U375" s="317">
        <v>40</v>
      </c>
      <c r="V375" s="317">
        <v>40</v>
      </c>
      <c r="W375" s="317">
        <v>40</v>
      </c>
      <c r="X375" s="317">
        <v>40</v>
      </c>
      <c r="Y375" s="317">
        <v>40</v>
      </c>
      <c r="Z375" s="317">
        <v>40</v>
      </c>
      <c r="AA375" s="317">
        <v>40</v>
      </c>
      <c r="AB375" s="317">
        <v>40</v>
      </c>
      <c r="AC375" s="317">
        <v>40</v>
      </c>
      <c r="AD375" s="317">
        <v>40</v>
      </c>
      <c r="AE375" s="317">
        <v>40</v>
      </c>
      <c r="AF375" s="317">
        <v>40</v>
      </c>
      <c r="AG375" s="317">
        <v>40</v>
      </c>
      <c r="AH375" s="317">
        <v>40</v>
      </c>
      <c r="AI375" s="317">
        <v>40</v>
      </c>
      <c r="AJ375" s="317">
        <v>40</v>
      </c>
    </row>
    <row r="376" spans="5:36" s="3" customFormat="1"/>
    <row r="377" spans="5:36" s="3" customFormat="1"/>
    <row r="378" spans="5:36" s="3" customFormat="1" ht="14">
      <c r="E378" s="315" t="s">
        <v>88</v>
      </c>
      <c r="F378" s="316">
        <f t="shared" ref="F378:AJ378" si="212">F43/F368</f>
        <v>48.9</v>
      </c>
      <c r="G378" s="316">
        <f t="shared" si="212"/>
        <v>46.4</v>
      </c>
      <c r="H378" s="316">
        <f t="shared" si="212"/>
        <v>43.9</v>
      </c>
      <c r="I378" s="316">
        <f t="shared" si="212"/>
        <v>43.9</v>
      </c>
      <c r="J378" s="316">
        <f t="shared" si="212"/>
        <v>43.9</v>
      </c>
      <c r="K378" s="316">
        <f t="shared" si="212"/>
        <v>42.15</v>
      </c>
      <c r="L378" s="316">
        <f t="shared" si="212"/>
        <v>40.4</v>
      </c>
      <c r="M378" s="316">
        <f t="shared" si="212"/>
        <v>38.4</v>
      </c>
      <c r="N378" s="316">
        <f t="shared" si="212"/>
        <v>36.4</v>
      </c>
      <c r="O378" s="316">
        <f t="shared" si="212"/>
        <v>34.4</v>
      </c>
      <c r="P378" s="316">
        <f t="shared" si="212"/>
        <v>34.4</v>
      </c>
      <c r="Q378" s="316">
        <f t="shared" si="212"/>
        <v>34.4</v>
      </c>
      <c r="R378" s="316">
        <f t="shared" si="212"/>
        <v>32.4</v>
      </c>
      <c r="S378" s="316">
        <f t="shared" si="212"/>
        <v>30.4</v>
      </c>
      <c r="T378" s="316">
        <f t="shared" si="212"/>
        <v>28.4</v>
      </c>
      <c r="U378" s="316">
        <f t="shared" si="212"/>
        <v>26.4</v>
      </c>
      <c r="V378" s="316">
        <f t="shared" si="212"/>
        <v>24.4</v>
      </c>
      <c r="W378" s="316">
        <f t="shared" si="212"/>
        <v>24.4</v>
      </c>
      <c r="X378" s="316">
        <f t="shared" si="212"/>
        <v>24.4</v>
      </c>
      <c r="Y378" s="316">
        <f t="shared" si="212"/>
        <v>22.4</v>
      </c>
      <c r="Z378" s="316">
        <f t="shared" si="212"/>
        <v>20.399999999999999</v>
      </c>
      <c r="AA378" s="316">
        <f t="shared" si="212"/>
        <v>18.399999999999999</v>
      </c>
      <c r="AB378" s="316">
        <f t="shared" si="212"/>
        <v>16.399999999999999</v>
      </c>
      <c r="AC378" s="316">
        <f t="shared" si="212"/>
        <v>19.149999999999999</v>
      </c>
      <c r="AD378" s="316">
        <f t="shared" si="212"/>
        <v>19.149999999999999</v>
      </c>
      <c r="AE378" s="316">
        <f t="shared" si="212"/>
        <v>19.149999999999999</v>
      </c>
      <c r="AF378" s="316">
        <f t="shared" si="212"/>
        <v>21.9</v>
      </c>
      <c r="AG378" s="316">
        <f t="shared" si="212"/>
        <v>24.65</v>
      </c>
      <c r="AH378" s="316">
        <f t="shared" si="212"/>
        <v>24.65</v>
      </c>
      <c r="AI378" s="316">
        <f t="shared" si="212"/>
        <v>24.65</v>
      </c>
      <c r="AJ378" s="316">
        <f t="shared" si="212"/>
        <v>24.65</v>
      </c>
    </row>
    <row r="379" spans="5:36" s="3" customFormat="1" ht="14">
      <c r="E379" s="315" t="s">
        <v>138</v>
      </c>
      <c r="F379" s="316">
        <f t="shared" ref="F379:AJ379" si="213">F56/F369</f>
        <v>28.6</v>
      </c>
      <c r="G379" s="316">
        <f t="shared" si="213"/>
        <v>26.925000000000001</v>
      </c>
      <c r="H379" s="316">
        <f t="shared" si="213"/>
        <v>25.574999999999999</v>
      </c>
      <c r="I379" s="316">
        <f t="shared" si="213"/>
        <v>25.574999999999999</v>
      </c>
      <c r="J379" s="316">
        <f t="shared" si="213"/>
        <v>25.574999999999999</v>
      </c>
      <c r="K379" s="316">
        <f t="shared" si="213"/>
        <v>25.8</v>
      </c>
      <c r="L379" s="316">
        <f t="shared" si="213"/>
        <v>25.125</v>
      </c>
      <c r="M379" s="316">
        <f t="shared" si="213"/>
        <v>22.95</v>
      </c>
      <c r="N379" s="316">
        <f t="shared" si="213"/>
        <v>21.95</v>
      </c>
      <c r="O379" s="316">
        <f t="shared" si="213"/>
        <v>19.675000000000001</v>
      </c>
      <c r="P379" s="316">
        <f t="shared" si="213"/>
        <v>19.675000000000001</v>
      </c>
      <c r="Q379" s="316">
        <f t="shared" si="213"/>
        <v>19.675000000000001</v>
      </c>
      <c r="R379" s="316">
        <f t="shared" si="213"/>
        <v>20.55</v>
      </c>
      <c r="S379" s="316">
        <f t="shared" si="213"/>
        <v>21.574999999999999</v>
      </c>
      <c r="T379" s="316">
        <f t="shared" si="213"/>
        <v>19.3</v>
      </c>
      <c r="U379" s="316">
        <f t="shared" si="213"/>
        <v>18.8</v>
      </c>
      <c r="V379" s="316">
        <f t="shared" si="213"/>
        <v>17.875</v>
      </c>
      <c r="W379" s="316">
        <f t="shared" si="213"/>
        <v>17.875</v>
      </c>
      <c r="X379" s="316">
        <f t="shared" si="213"/>
        <v>17.875</v>
      </c>
      <c r="Y379" s="316">
        <f t="shared" si="213"/>
        <v>17.574999999999999</v>
      </c>
      <c r="Z379" s="316">
        <f t="shared" si="213"/>
        <v>15.675000000000001</v>
      </c>
      <c r="AA379" s="316">
        <f t="shared" si="213"/>
        <v>15.2</v>
      </c>
      <c r="AB379" s="316">
        <f t="shared" si="213"/>
        <v>13.05</v>
      </c>
      <c r="AC379" s="316">
        <f t="shared" si="213"/>
        <v>14.225</v>
      </c>
      <c r="AD379" s="316">
        <f t="shared" si="213"/>
        <v>14.225</v>
      </c>
      <c r="AE379" s="316">
        <f t="shared" si="213"/>
        <v>14.225</v>
      </c>
      <c r="AF379" s="316">
        <f t="shared" si="213"/>
        <v>16.975000000000001</v>
      </c>
      <c r="AG379" s="316">
        <f t="shared" si="213"/>
        <v>19.725000000000001</v>
      </c>
      <c r="AH379" s="316">
        <f t="shared" si="213"/>
        <v>19.725000000000001</v>
      </c>
      <c r="AI379" s="316">
        <f t="shared" si="213"/>
        <v>19.725000000000001</v>
      </c>
      <c r="AJ379" s="316">
        <f t="shared" si="213"/>
        <v>19.725000000000001</v>
      </c>
    </row>
    <row r="380" spans="5:36" s="3" customFormat="1" ht="14">
      <c r="E380" s="315" t="s">
        <v>139</v>
      </c>
      <c r="F380" s="316">
        <f t="shared" ref="F380:AJ380" si="214">F251/F370</f>
        <v>0</v>
      </c>
      <c r="G380" s="316">
        <f t="shared" si="214"/>
        <v>0</v>
      </c>
      <c r="H380" s="316">
        <f t="shared" si="214"/>
        <v>0</v>
      </c>
      <c r="I380" s="316">
        <f t="shared" si="214"/>
        <v>0</v>
      </c>
      <c r="J380" s="316">
        <f t="shared" si="214"/>
        <v>0</v>
      </c>
      <c r="K380" s="316">
        <f t="shared" si="214"/>
        <v>0</v>
      </c>
      <c r="L380" s="316">
        <f t="shared" si="214"/>
        <v>0</v>
      </c>
      <c r="M380" s="316">
        <f t="shared" si="214"/>
        <v>0</v>
      </c>
      <c r="N380" s="316">
        <f t="shared" si="214"/>
        <v>0</v>
      </c>
      <c r="O380" s="316">
        <f t="shared" si="214"/>
        <v>0</v>
      </c>
      <c r="P380" s="316">
        <f t="shared" si="214"/>
        <v>0</v>
      </c>
      <c r="Q380" s="316">
        <f t="shared" si="214"/>
        <v>0</v>
      </c>
      <c r="R380" s="316">
        <f t="shared" si="214"/>
        <v>0</v>
      </c>
      <c r="S380" s="316">
        <f t="shared" si="214"/>
        <v>0</v>
      </c>
      <c r="T380" s="316">
        <f t="shared" si="214"/>
        <v>0</v>
      </c>
      <c r="U380" s="316">
        <f t="shared" si="214"/>
        <v>0</v>
      </c>
      <c r="V380" s="316">
        <f t="shared" si="214"/>
        <v>0</v>
      </c>
      <c r="W380" s="316">
        <f t="shared" si="214"/>
        <v>0</v>
      </c>
      <c r="X380" s="316">
        <f t="shared" si="214"/>
        <v>0</v>
      </c>
      <c r="Y380" s="316">
        <f t="shared" si="214"/>
        <v>0</v>
      </c>
      <c r="Z380" s="316">
        <f t="shared" si="214"/>
        <v>0</v>
      </c>
      <c r="AA380" s="316">
        <f t="shared" si="214"/>
        <v>0</v>
      </c>
      <c r="AB380" s="316">
        <f t="shared" si="214"/>
        <v>0</v>
      </c>
      <c r="AC380" s="316">
        <f t="shared" si="214"/>
        <v>0</v>
      </c>
      <c r="AD380" s="316">
        <f t="shared" si="214"/>
        <v>0</v>
      </c>
      <c r="AE380" s="316">
        <f t="shared" si="214"/>
        <v>0</v>
      </c>
      <c r="AF380" s="316">
        <f t="shared" si="214"/>
        <v>0</v>
      </c>
      <c r="AG380" s="316">
        <f t="shared" si="214"/>
        <v>0</v>
      </c>
      <c r="AH380" s="316">
        <f t="shared" si="214"/>
        <v>0</v>
      </c>
      <c r="AI380" s="316">
        <f t="shared" si="214"/>
        <v>0</v>
      </c>
      <c r="AJ380" s="316">
        <f t="shared" si="214"/>
        <v>0</v>
      </c>
    </row>
    <row r="381" spans="5:36" s="3" customFormat="1" ht="18.75" customHeight="1">
      <c r="E381" s="315" t="s">
        <v>104</v>
      </c>
      <c r="F381" s="316">
        <f t="shared" ref="F381:AJ381" si="215">F264/F371</f>
        <v>0</v>
      </c>
      <c r="G381" s="316">
        <f t="shared" si="215"/>
        <v>0</v>
      </c>
      <c r="H381" s="316">
        <f t="shared" si="215"/>
        <v>0</v>
      </c>
      <c r="I381" s="316">
        <f t="shared" si="215"/>
        <v>0</v>
      </c>
      <c r="J381" s="316">
        <f t="shared" si="215"/>
        <v>0</v>
      </c>
      <c r="K381" s="316">
        <f t="shared" si="215"/>
        <v>0</v>
      </c>
      <c r="L381" s="316">
        <f t="shared" si="215"/>
        <v>0</v>
      </c>
      <c r="M381" s="316">
        <f t="shared" si="215"/>
        <v>0</v>
      </c>
      <c r="N381" s="316">
        <f t="shared" si="215"/>
        <v>0</v>
      </c>
      <c r="O381" s="316">
        <f t="shared" si="215"/>
        <v>0</v>
      </c>
      <c r="P381" s="316">
        <f t="shared" si="215"/>
        <v>0</v>
      </c>
      <c r="Q381" s="316">
        <f t="shared" si="215"/>
        <v>0</v>
      </c>
      <c r="R381" s="316">
        <f t="shared" si="215"/>
        <v>0</v>
      </c>
      <c r="S381" s="316">
        <f t="shared" si="215"/>
        <v>0</v>
      </c>
      <c r="T381" s="316">
        <f t="shared" si="215"/>
        <v>0</v>
      </c>
      <c r="U381" s="316">
        <f t="shared" si="215"/>
        <v>0</v>
      </c>
      <c r="V381" s="316">
        <f t="shared" si="215"/>
        <v>0</v>
      </c>
      <c r="W381" s="316">
        <f t="shared" si="215"/>
        <v>0</v>
      </c>
      <c r="X381" s="316">
        <f t="shared" si="215"/>
        <v>0</v>
      </c>
      <c r="Y381" s="316">
        <f t="shared" si="215"/>
        <v>0</v>
      </c>
      <c r="Z381" s="316">
        <f t="shared" si="215"/>
        <v>0</v>
      </c>
      <c r="AA381" s="316">
        <f t="shared" si="215"/>
        <v>0</v>
      </c>
      <c r="AB381" s="316">
        <f t="shared" si="215"/>
        <v>0</v>
      </c>
      <c r="AC381" s="316">
        <f t="shared" si="215"/>
        <v>0</v>
      </c>
      <c r="AD381" s="316">
        <f t="shared" si="215"/>
        <v>0</v>
      </c>
      <c r="AE381" s="316">
        <f t="shared" si="215"/>
        <v>0</v>
      </c>
      <c r="AF381" s="316">
        <f t="shared" si="215"/>
        <v>0</v>
      </c>
      <c r="AG381" s="316">
        <f t="shared" si="215"/>
        <v>0</v>
      </c>
      <c r="AH381" s="316">
        <f t="shared" si="215"/>
        <v>0</v>
      </c>
      <c r="AI381" s="316">
        <f t="shared" si="215"/>
        <v>0</v>
      </c>
      <c r="AJ381" s="316">
        <f t="shared" si="215"/>
        <v>0</v>
      </c>
    </row>
    <row r="382" spans="5:36" s="3" customFormat="1" ht="14">
      <c r="E382" s="315" t="s">
        <v>140</v>
      </c>
      <c r="F382" s="316">
        <f t="shared" ref="F382:AJ382" si="216">F277/F372</f>
        <v>0</v>
      </c>
      <c r="G382" s="316">
        <f t="shared" si="216"/>
        <v>0</v>
      </c>
      <c r="H382" s="316">
        <f t="shared" si="216"/>
        <v>0</v>
      </c>
      <c r="I382" s="316">
        <f t="shared" si="216"/>
        <v>0</v>
      </c>
      <c r="J382" s="316">
        <f t="shared" si="216"/>
        <v>0</v>
      </c>
      <c r="K382" s="316">
        <f t="shared" si="216"/>
        <v>0</v>
      </c>
      <c r="L382" s="316">
        <f t="shared" si="216"/>
        <v>0</v>
      </c>
      <c r="M382" s="316">
        <f t="shared" si="216"/>
        <v>0</v>
      </c>
      <c r="N382" s="316">
        <f t="shared" si="216"/>
        <v>0</v>
      </c>
      <c r="O382" s="316">
        <f t="shared" si="216"/>
        <v>0</v>
      </c>
      <c r="P382" s="316">
        <f t="shared" si="216"/>
        <v>0</v>
      </c>
      <c r="Q382" s="316">
        <f t="shared" si="216"/>
        <v>0</v>
      </c>
      <c r="R382" s="316">
        <f t="shared" si="216"/>
        <v>0</v>
      </c>
      <c r="S382" s="316">
        <f t="shared" si="216"/>
        <v>0</v>
      </c>
      <c r="T382" s="316">
        <f t="shared" si="216"/>
        <v>0</v>
      </c>
      <c r="U382" s="316">
        <f t="shared" si="216"/>
        <v>0</v>
      </c>
      <c r="V382" s="316">
        <f t="shared" si="216"/>
        <v>0</v>
      </c>
      <c r="W382" s="316">
        <f t="shared" si="216"/>
        <v>0</v>
      </c>
      <c r="X382" s="316">
        <f t="shared" si="216"/>
        <v>0</v>
      </c>
      <c r="Y382" s="316">
        <f t="shared" si="216"/>
        <v>0</v>
      </c>
      <c r="Z382" s="316">
        <f t="shared" si="216"/>
        <v>0</v>
      </c>
      <c r="AA382" s="316">
        <f t="shared" si="216"/>
        <v>0</v>
      </c>
      <c r="AB382" s="316">
        <f t="shared" si="216"/>
        <v>0</v>
      </c>
      <c r="AC382" s="316">
        <f t="shared" si="216"/>
        <v>0</v>
      </c>
      <c r="AD382" s="316">
        <f t="shared" si="216"/>
        <v>0</v>
      </c>
      <c r="AE382" s="316">
        <f t="shared" si="216"/>
        <v>0</v>
      </c>
      <c r="AF382" s="316">
        <f t="shared" si="216"/>
        <v>0</v>
      </c>
      <c r="AG382" s="316">
        <f t="shared" si="216"/>
        <v>0</v>
      </c>
      <c r="AH382" s="316">
        <f t="shared" si="216"/>
        <v>0</v>
      </c>
      <c r="AI382" s="316">
        <f t="shared" si="216"/>
        <v>0</v>
      </c>
      <c r="AJ382" s="316">
        <f t="shared" si="216"/>
        <v>0</v>
      </c>
    </row>
    <row r="383" spans="5:36" s="3" customFormat="1" ht="18.75" customHeight="1">
      <c r="E383" s="315" t="s">
        <v>141</v>
      </c>
      <c r="F383" s="316">
        <f t="shared" ref="F383:AJ383" si="217">F303/F373</f>
        <v>0</v>
      </c>
      <c r="G383" s="316">
        <f t="shared" si="217"/>
        <v>0</v>
      </c>
      <c r="H383" s="316">
        <f t="shared" si="217"/>
        <v>0</v>
      </c>
      <c r="I383" s="316">
        <f t="shared" si="217"/>
        <v>0</v>
      </c>
      <c r="J383" s="316">
        <f t="shared" si="217"/>
        <v>0</v>
      </c>
      <c r="K383" s="316">
        <f t="shared" si="217"/>
        <v>0</v>
      </c>
      <c r="L383" s="316">
        <f t="shared" si="217"/>
        <v>0</v>
      </c>
      <c r="M383" s="316">
        <f t="shared" si="217"/>
        <v>0</v>
      </c>
      <c r="N383" s="316">
        <f t="shared" si="217"/>
        <v>0</v>
      </c>
      <c r="O383" s="316">
        <f t="shared" si="217"/>
        <v>0</v>
      </c>
      <c r="P383" s="316">
        <f t="shared" si="217"/>
        <v>0</v>
      </c>
      <c r="Q383" s="316">
        <f t="shared" si="217"/>
        <v>0</v>
      </c>
      <c r="R383" s="316">
        <f t="shared" si="217"/>
        <v>0</v>
      </c>
      <c r="S383" s="316">
        <f t="shared" si="217"/>
        <v>0</v>
      </c>
      <c r="T383" s="316">
        <f t="shared" si="217"/>
        <v>0</v>
      </c>
      <c r="U383" s="316">
        <f t="shared" si="217"/>
        <v>0</v>
      </c>
      <c r="V383" s="316">
        <f t="shared" si="217"/>
        <v>0</v>
      </c>
      <c r="W383" s="316">
        <f t="shared" si="217"/>
        <v>0</v>
      </c>
      <c r="X383" s="316">
        <f t="shared" si="217"/>
        <v>0</v>
      </c>
      <c r="Y383" s="316">
        <f t="shared" si="217"/>
        <v>0</v>
      </c>
      <c r="Z383" s="316">
        <f t="shared" si="217"/>
        <v>0</v>
      </c>
      <c r="AA383" s="316">
        <f t="shared" si="217"/>
        <v>0</v>
      </c>
      <c r="AB383" s="316">
        <f t="shared" si="217"/>
        <v>0</v>
      </c>
      <c r="AC383" s="316">
        <f t="shared" si="217"/>
        <v>0</v>
      </c>
      <c r="AD383" s="316">
        <f t="shared" si="217"/>
        <v>0</v>
      </c>
      <c r="AE383" s="316">
        <f t="shared" si="217"/>
        <v>0</v>
      </c>
      <c r="AF383" s="316">
        <f t="shared" si="217"/>
        <v>0</v>
      </c>
      <c r="AG383" s="316">
        <f t="shared" si="217"/>
        <v>0</v>
      </c>
      <c r="AH383" s="316">
        <f t="shared" si="217"/>
        <v>0</v>
      </c>
      <c r="AI383" s="316">
        <f t="shared" si="217"/>
        <v>0</v>
      </c>
      <c r="AJ383" s="316">
        <f t="shared" si="217"/>
        <v>0</v>
      </c>
    </row>
    <row r="384" spans="5:36" s="3" customFormat="1" ht="14">
      <c r="E384" s="315" t="s">
        <v>84</v>
      </c>
      <c r="F384" s="316">
        <f>F319/F374</f>
        <v>0</v>
      </c>
      <c r="G384" s="316">
        <f t="shared" ref="G384:AJ384" si="218">G319/G374</f>
        <v>0</v>
      </c>
      <c r="H384" s="316">
        <f t="shared" si="218"/>
        <v>0</v>
      </c>
      <c r="I384" s="316">
        <f t="shared" si="218"/>
        <v>0</v>
      </c>
      <c r="J384" s="316">
        <f t="shared" si="218"/>
        <v>0</v>
      </c>
      <c r="K384" s="316">
        <f t="shared" si="218"/>
        <v>0</v>
      </c>
      <c r="L384" s="316">
        <f t="shared" si="218"/>
        <v>0</v>
      </c>
      <c r="M384" s="316">
        <f t="shared" si="218"/>
        <v>0</v>
      </c>
      <c r="N384" s="316">
        <f t="shared" si="218"/>
        <v>0</v>
      </c>
      <c r="O384" s="316">
        <f t="shared" si="218"/>
        <v>0</v>
      </c>
      <c r="P384" s="316">
        <f t="shared" si="218"/>
        <v>0</v>
      </c>
      <c r="Q384" s="316">
        <f t="shared" si="218"/>
        <v>0</v>
      </c>
      <c r="R384" s="316">
        <f t="shared" si="218"/>
        <v>0</v>
      </c>
      <c r="S384" s="316">
        <f t="shared" si="218"/>
        <v>0</v>
      </c>
      <c r="T384" s="316">
        <f t="shared" si="218"/>
        <v>0</v>
      </c>
      <c r="U384" s="316">
        <f t="shared" si="218"/>
        <v>0</v>
      </c>
      <c r="V384" s="316">
        <f t="shared" si="218"/>
        <v>0</v>
      </c>
      <c r="W384" s="316">
        <f t="shared" si="218"/>
        <v>0</v>
      </c>
      <c r="X384" s="316">
        <f t="shared" si="218"/>
        <v>0</v>
      </c>
      <c r="Y384" s="316">
        <f t="shared" si="218"/>
        <v>0</v>
      </c>
      <c r="Z384" s="316">
        <f t="shared" si="218"/>
        <v>0</v>
      </c>
      <c r="AA384" s="316">
        <f t="shared" si="218"/>
        <v>0</v>
      </c>
      <c r="AB384" s="316">
        <f t="shared" si="218"/>
        <v>0</v>
      </c>
      <c r="AC384" s="316">
        <f t="shared" si="218"/>
        <v>0</v>
      </c>
      <c r="AD384" s="316">
        <f t="shared" si="218"/>
        <v>0</v>
      </c>
      <c r="AE384" s="316">
        <f t="shared" si="218"/>
        <v>0</v>
      </c>
      <c r="AF384" s="316">
        <f t="shared" si="218"/>
        <v>0</v>
      </c>
      <c r="AG384" s="316">
        <f t="shared" si="218"/>
        <v>0</v>
      </c>
      <c r="AH384" s="316">
        <f t="shared" si="218"/>
        <v>0</v>
      </c>
      <c r="AI384" s="316">
        <f t="shared" si="218"/>
        <v>0</v>
      </c>
      <c r="AJ384" s="316">
        <f t="shared" si="218"/>
        <v>0</v>
      </c>
    </row>
    <row r="385" spans="5:36" s="3" customFormat="1" ht="18.75" customHeight="1">
      <c r="E385" s="315" t="s">
        <v>142</v>
      </c>
      <c r="F385" s="316">
        <f>F332/F375</f>
        <v>0</v>
      </c>
      <c r="G385" s="316">
        <f t="shared" ref="G385:AJ385" si="219">G332/G375</f>
        <v>0</v>
      </c>
      <c r="H385" s="316">
        <f t="shared" si="219"/>
        <v>0</v>
      </c>
      <c r="I385" s="316">
        <f t="shared" si="219"/>
        <v>0</v>
      </c>
      <c r="J385" s="316">
        <f t="shared" si="219"/>
        <v>0</v>
      </c>
      <c r="K385" s="316">
        <f t="shared" si="219"/>
        <v>0</v>
      </c>
      <c r="L385" s="316">
        <f t="shared" si="219"/>
        <v>0</v>
      </c>
      <c r="M385" s="316">
        <f t="shared" si="219"/>
        <v>0</v>
      </c>
      <c r="N385" s="316">
        <f t="shared" si="219"/>
        <v>0</v>
      </c>
      <c r="O385" s="316">
        <f t="shared" si="219"/>
        <v>0</v>
      </c>
      <c r="P385" s="316">
        <f t="shared" si="219"/>
        <v>0</v>
      </c>
      <c r="Q385" s="316">
        <f t="shared" si="219"/>
        <v>0</v>
      </c>
      <c r="R385" s="316">
        <f t="shared" si="219"/>
        <v>0</v>
      </c>
      <c r="S385" s="316">
        <f t="shared" si="219"/>
        <v>0</v>
      </c>
      <c r="T385" s="316">
        <f t="shared" si="219"/>
        <v>0</v>
      </c>
      <c r="U385" s="316">
        <f t="shared" si="219"/>
        <v>0</v>
      </c>
      <c r="V385" s="316">
        <f t="shared" si="219"/>
        <v>0</v>
      </c>
      <c r="W385" s="316">
        <f t="shared" si="219"/>
        <v>0</v>
      </c>
      <c r="X385" s="316">
        <f t="shared" si="219"/>
        <v>0</v>
      </c>
      <c r="Y385" s="316">
        <f t="shared" si="219"/>
        <v>0</v>
      </c>
      <c r="Z385" s="316">
        <f t="shared" si="219"/>
        <v>0</v>
      </c>
      <c r="AA385" s="316">
        <f t="shared" si="219"/>
        <v>0</v>
      </c>
      <c r="AB385" s="316">
        <f t="shared" si="219"/>
        <v>0</v>
      </c>
      <c r="AC385" s="316">
        <f t="shared" si="219"/>
        <v>0</v>
      </c>
      <c r="AD385" s="316">
        <f t="shared" si="219"/>
        <v>0</v>
      </c>
      <c r="AE385" s="316">
        <f t="shared" si="219"/>
        <v>0</v>
      </c>
      <c r="AF385" s="316">
        <f t="shared" si="219"/>
        <v>0</v>
      </c>
      <c r="AG385" s="316">
        <f t="shared" si="219"/>
        <v>0</v>
      </c>
      <c r="AH385" s="316">
        <f t="shared" si="219"/>
        <v>0</v>
      </c>
      <c r="AI385" s="316">
        <f t="shared" si="219"/>
        <v>0</v>
      </c>
      <c r="AJ385" s="316">
        <f t="shared" si="219"/>
        <v>0</v>
      </c>
    </row>
    <row r="386" spans="5:36" s="3" customFormat="1" ht="19">
      <c r="E386" s="315" t="s">
        <v>80</v>
      </c>
      <c r="F386" s="318">
        <f>SUM(F378:F385)</f>
        <v>77.5</v>
      </c>
      <c r="G386" s="318">
        <f t="shared" ref="G386:AJ386" si="220">SUM(G378:G385)</f>
        <v>73.325000000000003</v>
      </c>
      <c r="H386" s="318">
        <f t="shared" si="220"/>
        <v>69.474999999999994</v>
      </c>
      <c r="I386" s="318">
        <f t="shared" si="220"/>
        <v>69.474999999999994</v>
      </c>
      <c r="J386" s="318">
        <f t="shared" si="220"/>
        <v>69.474999999999994</v>
      </c>
      <c r="K386" s="318">
        <f t="shared" si="220"/>
        <v>67.95</v>
      </c>
      <c r="L386" s="318">
        <f t="shared" si="220"/>
        <v>65.525000000000006</v>
      </c>
      <c r="M386" s="318">
        <f t="shared" si="220"/>
        <v>61.349999999999994</v>
      </c>
      <c r="N386" s="318">
        <f t="shared" si="220"/>
        <v>58.349999999999994</v>
      </c>
      <c r="O386" s="318">
        <f t="shared" si="220"/>
        <v>54.075000000000003</v>
      </c>
      <c r="P386" s="318">
        <f t="shared" si="220"/>
        <v>54.075000000000003</v>
      </c>
      <c r="Q386" s="318">
        <f t="shared" si="220"/>
        <v>54.075000000000003</v>
      </c>
      <c r="R386" s="318">
        <f t="shared" si="220"/>
        <v>52.95</v>
      </c>
      <c r="S386" s="318">
        <f t="shared" si="220"/>
        <v>51.974999999999994</v>
      </c>
      <c r="T386" s="318">
        <f t="shared" si="220"/>
        <v>47.7</v>
      </c>
      <c r="U386" s="318">
        <f t="shared" si="220"/>
        <v>45.2</v>
      </c>
      <c r="V386" s="318">
        <f t="shared" si="220"/>
        <v>42.274999999999999</v>
      </c>
      <c r="W386" s="318">
        <f t="shared" si="220"/>
        <v>42.274999999999999</v>
      </c>
      <c r="X386" s="318">
        <f t="shared" si="220"/>
        <v>42.274999999999999</v>
      </c>
      <c r="Y386" s="318">
        <f t="shared" si="220"/>
        <v>39.974999999999994</v>
      </c>
      <c r="Z386" s="318">
        <f t="shared" si="220"/>
        <v>36.075000000000003</v>
      </c>
      <c r="AA386" s="318">
        <f t="shared" si="220"/>
        <v>33.599999999999994</v>
      </c>
      <c r="AB386" s="318">
        <f t="shared" si="220"/>
        <v>29.45</v>
      </c>
      <c r="AC386" s="318">
        <f t="shared" si="220"/>
        <v>33.375</v>
      </c>
      <c r="AD386" s="318">
        <f t="shared" si="220"/>
        <v>33.375</v>
      </c>
      <c r="AE386" s="318">
        <f t="shared" si="220"/>
        <v>33.375</v>
      </c>
      <c r="AF386" s="318">
        <f t="shared" si="220"/>
        <v>38.875</v>
      </c>
      <c r="AG386" s="318">
        <f t="shared" si="220"/>
        <v>44.375</v>
      </c>
      <c r="AH386" s="318">
        <f t="shared" si="220"/>
        <v>44.375</v>
      </c>
      <c r="AI386" s="318">
        <f t="shared" si="220"/>
        <v>44.375</v>
      </c>
      <c r="AJ386" s="318">
        <f t="shared" si="220"/>
        <v>44.375</v>
      </c>
    </row>
    <row r="387" spans="5:36" s="3" customFormat="1"/>
    <row r="388" spans="5:36" s="3" customFormat="1"/>
    <row r="389" spans="5:36" s="3" customFormat="1"/>
    <row r="390" spans="5:36" s="3" customFormat="1"/>
    <row r="391" spans="5:36" s="3" customFormat="1"/>
    <row r="392" spans="5:36" s="3" customFormat="1"/>
    <row r="393" spans="5:36" s="3" customFormat="1"/>
    <row r="394" spans="5:36" s="3" customFormat="1"/>
    <row r="395" spans="5:36" s="3" customFormat="1"/>
    <row r="396" spans="5:36" s="3" customFormat="1"/>
    <row r="397" spans="5:36" s="3" customFormat="1"/>
    <row r="398" spans="5:36" s="3" customFormat="1"/>
    <row r="399" spans="5:36" s="3" customFormat="1"/>
    <row r="400" spans="5:36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</sheetData>
  <autoFilter ref="A3:AN341" xr:uid="{00000000-0009-0000-0000-00001D000000}"/>
  <mergeCells count="21">
    <mergeCell ref="AK3:AK4"/>
    <mergeCell ref="C334:E335"/>
    <mergeCell ref="AK334:AK335"/>
    <mergeCell ref="AL334:AL335"/>
    <mergeCell ref="AM334:AM335"/>
    <mergeCell ref="AM344:AM345"/>
    <mergeCell ref="C346:D346"/>
    <mergeCell ref="C347:D347"/>
    <mergeCell ref="C348:D348"/>
    <mergeCell ref="C337:D337"/>
    <mergeCell ref="C338:D338"/>
    <mergeCell ref="C339:D339"/>
    <mergeCell ref="C340:D340"/>
    <mergeCell ref="C341:D341"/>
    <mergeCell ref="C344:E345"/>
    <mergeCell ref="AL344:AL345"/>
    <mergeCell ref="C336:D336"/>
    <mergeCell ref="C349:D349"/>
    <mergeCell ref="C350:D350"/>
    <mergeCell ref="C351:D351"/>
    <mergeCell ref="AK344:AK345"/>
  </mergeCells>
  <phoneticPr fontId="3"/>
  <conditionalFormatting sqref="E3:E15 E19 E32 E45 E58 E71 E84 E97 E110 E123 E136 E149 E162 E175 E188 E201 E214 E227 E240 E253 E279">
    <cfRule type="cellIs" dxfId="103" priority="49" operator="greaterThan">
      <formula>0</formula>
    </cfRule>
  </conditionalFormatting>
  <conditionalFormatting sqref="E5:E332 F52:AJ52">
    <cfRule type="expression" dxfId="102" priority="10">
      <formula>AND(OR(C5="素材納入計画",C5="素材在庫"),NOT(E5=0))</formula>
    </cfRule>
  </conditionalFormatting>
  <conditionalFormatting sqref="E28">
    <cfRule type="cellIs" dxfId="101" priority="41" operator="greaterThan">
      <formula>0</formula>
    </cfRule>
  </conditionalFormatting>
  <conditionalFormatting sqref="E41">
    <cfRule type="cellIs" dxfId="100" priority="40" operator="greaterThan">
      <formula>0</formula>
    </cfRule>
  </conditionalFormatting>
  <conditionalFormatting sqref="E54">
    <cfRule type="cellIs" dxfId="99" priority="39" operator="greaterThan">
      <formula>0</formula>
    </cfRule>
  </conditionalFormatting>
  <conditionalFormatting sqref="E67">
    <cfRule type="cellIs" dxfId="98" priority="38" operator="greaterThan">
      <formula>0</formula>
    </cfRule>
  </conditionalFormatting>
  <conditionalFormatting sqref="E80">
    <cfRule type="cellIs" dxfId="97" priority="37" operator="greaterThan">
      <formula>0</formula>
    </cfRule>
  </conditionalFormatting>
  <conditionalFormatting sqref="E93">
    <cfRule type="cellIs" dxfId="96" priority="36" operator="greaterThan">
      <formula>0</formula>
    </cfRule>
  </conditionalFormatting>
  <conditionalFormatting sqref="E106">
    <cfRule type="cellIs" dxfId="95" priority="35" operator="greaterThan">
      <formula>0</formula>
    </cfRule>
  </conditionalFormatting>
  <conditionalFormatting sqref="E119">
    <cfRule type="cellIs" dxfId="94" priority="34" operator="greaterThan">
      <formula>0</formula>
    </cfRule>
  </conditionalFormatting>
  <conditionalFormatting sqref="E132">
    <cfRule type="cellIs" dxfId="93" priority="33" operator="greaterThan">
      <formula>0</formula>
    </cfRule>
  </conditionalFormatting>
  <conditionalFormatting sqref="E145">
    <cfRule type="cellIs" dxfId="92" priority="32" operator="greaterThan">
      <formula>0</formula>
    </cfRule>
  </conditionalFormatting>
  <conditionalFormatting sqref="E158">
    <cfRule type="cellIs" dxfId="91" priority="31" operator="greaterThan">
      <formula>0</formula>
    </cfRule>
  </conditionalFormatting>
  <conditionalFormatting sqref="E171">
    <cfRule type="cellIs" dxfId="90" priority="30" operator="greaterThan">
      <formula>0</formula>
    </cfRule>
  </conditionalFormatting>
  <conditionalFormatting sqref="E184">
    <cfRule type="cellIs" dxfId="89" priority="29" operator="greaterThan">
      <formula>0</formula>
    </cfRule>
  </conditionalFormatting>
  <conditionalFormatting sqref="E197">
    <cfRule type="cellIs" dxfId="88" priority="28" operator="greaterThan">
      <formula>0</formula>
    </cfRule>
  </conditionalFormatting>
  <conditionalFormatting sqref="E210">
    <cfRule type="cellIs" dxfId="87" priority="27" operator="greaterThan">
      <formula>0</formula>
    </cfRule>
  </conditionalFormatting>
  <conditionalFormatting sqref="E223">
    <cfRule type="cellIs" dxfId="86" priority="26" operator="greaterThan">
      <formula>0</formula>
    </cfRule>
  </conditionalFormatting>
  <conditionalFormatting sqref="E236">
    <cfRule type="cellIs" dxfId="85" priority="25" operator="greaterThan">
      <formula>0</formula>
    </cfRule>
  </conditionalFormatting>
  <conditionalFormatting sqref="E249">
    <cfRule type="cellIs" dxfId="84" priority="24" operator="greaterThan">
      <formula>0</formula>
    </cfRule>
  </conditionalFormatting>
  <conditionalFormatting sqref="E262">
    <cfRule type="cellIs" dxfId="83" priority="23" operator="greaterThan">
      <formula>0</formula>
    </cfRule>
  </conditionalFormatting>
  <conditionalFormatting sqref="E266">
    <cfRule type="cellIs" dxfId="82" priority="17" operator="greaterThan">
      <formula>0</formula>
    </cfRule>
  </conditionalFormatting>
  <conditionalFormatting sqref="E275">
    <cfRule type="cellIs" dxfId="81" priority="22" operator="greaterThan">
      <formula>0</formula>
    </cfRule>
  </conditionalFormatting>
  <conditionalFormatting sqref="E288">
    <cfRule type="cellIs" dxfId="80" priority="21" operator="greaterThan">
      <formula>0</formula>
    </cfRule>
  </conditionalFormatting>
  <conditionalFormatting sqref="E292">
    <cfRule type="cellIs" dxfId="79" priority="16" operator="greaterThan">
      <formula>0</formula>
    </cfRule>
  </conditionalFormatting>
  <conditionalFormatting sqref="E301">
    <cfRule type="cellIs" dxfId="78" priority="20" operator="greaterThan">
      <formula>0</formula>
    </cfRule>
  </conditionalFormatting>
  <conditionalFormatting sqref="E304:E307">
    <cfRule type="cellIs" dxfId="77" priority="15" operator="greaterThan">
      <formula>0</formula>
    </cfRule>
  </conditionalFormatting>
  <conditionalFormatting sqref="E317">
    <cfRule type="cellIs" dxfId="76" priority="19" operator="greaterThan">
      <formula>0</formula>
    </cfRule>
  </conditionalFormatting>
  <conditionalFormatting sqref="E320:E321">
    <cfRule type="cellIs" dxfId="75" priority="14" operator="greaterThan">
      <formula>0</formula>
    </cfRule>
  </conditionalFormatting>
  <conditionalFormatting sqref="E330">
    <cfRule type="cellIs" dxfId="74" priority="18" operator="greaterThan">
      <formula>0</formula>
    </cfRule>
  </conditionalFormatting>
  <conditionalFormatting sqref="F4:AI4">
    <cfRule type="expression" dxfId="73" priority="4">
      <formula>TEXT(F3,"aaa")="土"</formula>
    </cfRule>
    <cfRule type="expression" dxfId="72" priority="5">
      <formula>TEXT(F3,"aaa")="日"</formula>
    </cfRule>
  </conditionalFormatting>
  <conditionalFormatting sqref="F3:AJ3">
    <cfRule type="expression" dxfId="71" priority="6">
      <formula>TEXT(F3,"aaa")="土"</formula>
    </cfRule>
    <cfRule type="expression" dxfId="70" priority="7">
      <formula>TEXT(F3,"aaa")="日"</formula>
    </cfRule>
  </conditionalFormatting>
  <conditionalFormatting sqref="F5:AJ14 F16:AJ27 F34:AJ40 F42:AJ51 F53:AJ53 F55:AJ66 F68:AJ79 F81:AJ92 F94:AJ105 F107:AJ118 F120:AJ131 F133:AJ144 F146:AJ157 F159:AJ170 F172:AJ183 F185:AJ196 F198:AJ209 F211:AJ222 F224:AJ235 F237:AJ248">
    <cfRule type="cellIs" dxfId="69" priority="50" stopIfTrue="1" operator="equal">
      <formula>0</formula>
    </cfRule>
  </conditionalFormatting>
  <conditionalFormatting sqref="F15:AJ15 F28:AJ28 F41:AJ41 F54:AJ54 F67:AJ67 F80:AJ80 F93:AJ93 F106:AJ106 F119:AJ119 F132:AJ132 F145:AJ145 F158:AJ158 F171:AJ171 F184:AJ184 F197:AJ197 F210:AJ210 F223:AJ223 F236:AJ236 F249:AJ249 F262:AJ262 F288:AJ288">
    <cfRule type="cellIs" dxfId="68" priority="51" stopIfTrue="1" operator="between">
      <formula>0</formula>
      <formula>0</formula>
    </cfRule>
  </conditionalFormatting>
  <conditionalFormatting sqref="F29:AJ32">
    <cfRule type="cellIs" dxfId="67" priority="9" stopIfTrue="1" operator="equal">
      <formula>0</formula>
    </cfRule>
  </conditionalFormatting>
  <conditionalFormatting sqref="F250:AJ261">
    <cfRule type="cellIs" dxfId="66" priority="46" stopIfTrue="1" operator="equal">
      <formula>0</formula>
    </cfRule>
  </conditionalFormatting>
  <conditionalFormatting sqref="F263:AJ274">
    <cfRule type="cellIs" dxfId="65" priority="43" stopIfTrue="1" operator="equal">
      <formula>0</formula>
    </cfRule>
  </conditionalFormatting>
  <conditionalFormatting sqref="F275:AJ275">
    <cfRule type="cellIs" dxfId="64" priority="3" stopIfTrue="1" operator="between">
      <formula>0</formula>
      <formula>0</formula>
    </cfRule>
  </conditionalFormatting>
  <conditionalFormatting sqref="F276:AJ287">
    <cfRule type="cellIs" dxfId="63" priority="44" stopIfTrue="1" operator="equal">
      <formula>0</formula>
    </cfRule>
  </conditionalFormatting>
  <conditionalFormatting sqref="F289:AJ300">
    <cfRule type="cellIs" dxfId="62" priority="12" stopIfTrue="1" operator="equal">
      <formula>0</formula>
    </cfRule>
  </conditionalFormatting>
  <conditionalFormatting sqref="F301:AJ301">
    <cfRule type="cellIs" dxfId="61" priority="2" stopIfTrue="1" operator="between">
      <formula>0</formula>
      <formula>0</formula>
    </cfRule>
  </conditionalFormatting>
  <conditionalFormatting sqref="F302:AJ316">
    <cfRule type="cellIs" dxfId="60" priority="48" stopIfTrue="1" operator="equal">
      <formula>0</formula>
    </cfRule>
  </conditionalFormatting>
  <conditionalFormatting sqref="F317:AJ317 F330:AJ330">
    <cfRule type="cellIs" dxfId="59" priority="1" stopIfTrue="1" operator="between">
      <formula>0</formula>
      <formula>0</formula>
    </cfRule>
  </conditionalFormatting>
  <conditionalFormatting sqref="F318:AJ329">
    <cfRule type="cellIs" dxfId="58" priority="11" stopIfTrue="1" operator="equal">
      <formula>0</formula>
    </cfRule>
  </conditionalFormatting>
  <conditionalFormatting sqref="F331:AJ332">
    <cfRule type="cellIs" dxfId="57" priority="45" stopIfTrue="1" operator="equal">
      <formula>0</formula>
    </cfRule>
  </conditionalFormatting>
  <conditionalFormatting sqref="F340:AJ340">
    <cfRule type="cellIs" dxfId="56" priority="13" stopIfTrue="1" operator="equal">
      <formula>0</formula>
    </cfRule>
  </conditionalFormatting>
  <conditionalFormatting sqref="F350:AJ350">
    <cfRule type="cellIs" dxfId="55" priority="8" stopIfTrue="1" operator="equal">
      <formula>0</formula>
    </cfRule>
  </conditionalFormatting>
  <conditionalFormatting sqref="AK5:AK291">
    <cfRule type="cellIs" dxfId="54" priority="42" stopIfTrue="1" operator="lessThan">
      <formula>0</formula>
    </cfRule>
  </conditionalFormatting>
  <conditionalFormatting sqref="AK293:AK319">
    <cfRule type="cellIs" dxfId="53" priority="47" stopIfTrue="1" operator="lessThan">
      <formula>0</formula>
    </cfRule>
  </conditionalFormatting>
  <printOptions horizontalCentered="1"/>
  <pageMargins left="0" right="0" top="0" bottom="0" header="0" footer="0"/>
  <pageSetup paperSize="8" scale="42" orientation="portrait" cellComments="asDisplayed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016E-DCDC-4500-AC53-473A664757FD}">
  <sheetPr>
    <tabColor theme="0" tint="-0.14999847407452621"/>
    <pageSetUpPr fitToPage="1"/>
  </sheetPr>
  <dimension ref="A1:AN564"/>
  <sheetViews>
    <sheetView showGridLines="0" view="pageBreakPreview" zoomScale="90" zoomScaleNormal="75" zoomScaleSheetLayoutView="90" workbookViewId="0">
      <pane xSplit="5" ySplit="4" topLeftCell="F31" activePane="bottomRight" state="frozen"/>
      <selection activeCell="P39" sqref="P39"/>
      <selection pane="topRight" activeCell="P39" sqref="P39"/>
      <selection pane="bottomLeft" activeCell="P39" sqref="P39"/>
      <selection pane="bottomRight" activeCell="P39" sqref="P39"/>
    </sheetView>
  </sheetViews>
  <sheetFormatPr defaultColWidth="9" defaultRowHeight="13"/>
  <cols>
    <col min="1" max="1" width="25" style="3" customWidth="1"/>
    <col min="2" max="2" width="10.90625" style="235" customWidth="1"/>
    <col min="3" max="3" width="19.26953125" style="3" customWidth="1"/>
    <col min="4" max="4" width="6.26953125" style="3" bestFit="1" customWidth="1"/>
    <col min="5" max="5" width="10.08984375" style="3" customWidth="1"/>
    <col min="6" max="36" width="7.6328125" style="3" customWidth="1"/>
    <col min="37" max="37" width="9.453125" style="3" bestFit="1" customWidth="1"/>
    <col min="38" max="38" width="9.453125" style="1" bestFit="1" customWidth="1"/>
    <col min="39" max="39" width="14.26953125" style="1" customWidth="1"/>
    <col min="40" max="40" width="12.6328125" style="1" bestFit="1" customWidth="1"/>
    <col min="41" max="16384" width="9" style="3"/>
  </cols>
  <sheetData>
    <row r="1" spans="1:40" ht="24" customHeight="1">
      <c r="A1" s="1">
        <v>1</v>
      </c>
      <c r="B1" s="2"/>
      <c r="C1" s="1"/>
      <c r="D1" s="1"/>
      <c r="E1" s="1"/>
      <c r="F1" s="1"/>
      <c r="G1" s="1"/>
      <c r="N1" s="118">
        <f>'103期4月(ﾒｲﾝ) '!N1</f>
        <v>2026</v>
      </c>
      <c r="O1" s="119"/>
      <c r="P1" s="91" t="s">
        <v>0</v>
      </c>
      <c r="Q1" s="91">
        <f>'103期4月(ﾒｲﾝ) '!Q1</f>
        <v>4</v>
      </c>
      <c r="R1" s="91" t="s">
        <v>1</v>
      </c>
      <c r="S1" s="120"/>
      <c r="T1" s="91" t="s">
        <v>43</v>
      </c>
      <c r="U1" s="120"/>
      <c r="V1" s="120"/>
      <c r="W1" s="28"/>
      <c r="X1" s="28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0" ht="24" customHeight="1">
      <c r="A2" s="1">
        <v>1</v>
      </c>
      <c r="B2" s="4"/>
      <c r="C2" s="1"/>
      <c r="D2" s="525" t="str">
        <f>'103期4月(ｾﾙ①) '!D2</f>
        <v>5-</v>
      </c>
      <c r="E2" s="525">
        <f>'103期4月(ｾﾙ①) '!E2</f>
        <v>1</v>
      </c>
      <c r="F2" s="157"/>
      <c r="G2" s="1"/>
      <c r="H2" s="157"/>
      <c r="I2" s="157"/>
      <c r="J2" s="28"/>
      <c r="K2" s="157"/>
      <c r="L2" s="157"/>
      <c r="M2" s="157"/>
      <c r="N2" s="157">
        <v>5</v>
      </c>
      <c r="O2" s="28"/>
      <c r="P2" s="28"/>
      <c r="Q2" s="28"/>
      <c r="R2" s="28"/>
      <c r="S2" s="28"/>
      <c r="T2" s="157"/>
      <c r="U2" s="28"/>
      <c r="V2" s="28"/>
      <c r="W2" s="28"/>
      <c r="X2" s="28"/>
      <c r="Y2" s="144" t="s">
        <v>2</v>
      </c>
      <c r="Z2" s="92">
        <f>'103期4月(ﾒｲﾝ) '!AB1</f>
        <v>21</v>
      </c>
      <c r="AA2" s="157"/>
      <c r="AB2" s="157"/>
      <c r="AC2" s="1"/>
      <c r="AD2" s="1"/>
      <c r="AE2" s="1"/>
      <c r="AF2" s="1"/>
      <c r="AG2" s="157"/>
      <c r="AH2" s="139"/>
      <c r="AI2" s="157"/>
      <c r="AJ2" s="139"/>
      <c r="AK2" s="1"/>
      <c r="AL2" s="28"/>
      <c r="AM2" s="28" t="s">
        <v>3</v>
      </c>
      <c r="AN2" s="3"/>
    </row>
    <row r="3" spans="1:40" ht="16.149999999999999" customHeight="1">
      <c r="A3" s="1">
        <v>1</v>
      </c>
      <c r="B3" s="5" t="s">
        <v>4</v>
      </c>
      <c r="C3" s="532" t="s">
        <v>5</v>
      </c>
      <c r="D3" s="532" t="s">
        <v>121</v>
      </c>
      <c r="E3" s="138" t="s">
        <v>6</v>
      </c>
      <c r="F3" s="6">
        <f t="shared" ref="F3:AI3" si="0">F4</f>
        <v>46113</v>
      </c>
      <c r="G3" s="6">
        <f t="shared" si="0"/>
        <v>46114</v>
      </c>
      <c r="H3" s="6">
        <f t="shared" si="0"/>
        <v>46115</v>
      </c>
      <c r="I3" s="6">
        <f t="shared" si="0"/>
        <v>46116</v>
      </c>
      <c r="J3" s="6">
        <f t="shared" si="0"/>
        <v>46117</v>
      </c>
      <c r="K3" s="6">
        <f t="shared" si="0"/>
        <v>46118</v>
      </c>
      <c r="L3" s="6">
        <f t="shared" si="0"/>
        <v>46119</v>
      </c>
      <c r="M3" s="6">
        <f t="shared" si="0"/>
        <v>46120</v>
      </c>
      <c r="N3" s="6">
        <f t="shared" si="0"/>
        <v>46121</v>
      </c>
      <c r="O3" s="6">
        <f t="shared" si="0"/>
        <v>46122</v>
      </c>
      <c r="P3" s="6">
        <f t="shared" si="0"/>
        <v>46123</v>
      </c>
      <c r="Q3" s="6">
        <f t="shared" si="0"/>
        <v>46124</v>
      </c>
      <c r="R3" s="6">
        <f t="shared" si="0"/>
        <v>46125</v>
      </c>
      <c r="S3" s="6">
        <f t="shared" si="0"/>
        <v>46126</v>
      </c>
      <c r="T3" s="6">
        <f t="shared" si="0"/>
        <v>46127</v>
      </c>
      <c r="U3" s="6">
        <f t="shared" si="0"/>
        <v>46128</v>
      </c>
      <c r="V3" s="6">
        <f t="shared" si="0"/>
        <v>46129</v>
      </c>
      <c r="W3" s="6">
        <f t="shared" si="0"/>
        <v>46130</v>
      </c>
      <c r="X3" s="6">
        <f t="shared" si="0"/>
        <v>46131</v>
      </c>
      <c r="Y3" s="6">
        <f t="shared" si="0"/>
        <v>46132</v>
      </c>
      <c r="Z3" s="6">
        <f t="shared" si="0"/>
        <v>46133</v>
      </c>
      <c r="AA3" s="6">
        <f t="shared" si="0"/>
        <v>46134</v>
      </c>
      <c r="AB3" s="6">
        <f t="shared" si="0"/>
        <v>46135</v>
      </c>
      <c r="AC3" s="6">
        <f t="shared" si="0"/>
        <v>46136</v>
      </c>
      <c r="AD3" s="6">
        <f t="shared" si="0"/>
        <v>46137</v>
      </c>
      <c r="AE3" s="6">
        <f t="shared" si="0"/>
        <v>46138</v>
      </c>
      <c r="AF3" s="6">
        <f t="shared" si="0"/>
        <v>46139</v>
      </c>
      <c r="AG3" s="6">
        <f t="shared" si="0"/>
        <v>46140</v>
      </c>
      <c r="AH3" s="208">
        <f t="shared" si="0"/>
        <v>46141</v>
      </c>
      <c r="AI3" s="208">
        <f t="shared" si="0"/>
        <v>46142</v>
      </c>
      <c r="AJ3" s="253">
        <f>AJ4</f>
        <v>46143</v>
      </c>
      <c r="AK3" s="536" t="s">
        <v>7</v>
      </c>
      <c r="AL3" s="71" t="s">
        <v>8</v>
      </c>
      <c r="AM3" s="71" t="s">
        <v>9</v>
      </c>
      <c r="AN3" s="64" t="s">
        <v>64</v>
      </c>
    </row>
    <row r="4" spans="1:40" ht="14.25" customHeight="1">
      <c r="A4" s="1">
        <v>1</v>
      </c>
      <c r="B4" s="72"/>
      <c r="C4" s="34"/>
      <c r="D4" s="34" t="s">
        <v>10</v>
      </c>
      <c r="E4" s="532" t="s">
        <v>11</v>
      </c>
      <c r="F4" s="27">
        <f>DATE(N1,Q1,1)</f>
        <v>46113</v>
      </c>
      <c r="G4" s="27">
        <f t="shared" ref="G4:AJ4" si="1">F4+1</f>
        <v>46114</v>
      </c>
      <c r="H4" s="27">
        <f t="shared" si="1"/>
        <v>46115</v>
      </c>
      <c r="I4" s="27">
        <f t="shared" si="1"/>
        <v>46116</v>
      </c>
      <c r="J4" s="27">
        <f t="shared" si="1"/>
        <v>46117</v>
      </c>
      <c r="K4" s="27">
        <f t="shared" si="1"/>
        <v>46118</v>
      </c>
      <c r="L4" s="27">
        <f t="shared" si="1"/>
        <v>46119</v>
      </c>
      <c r="M4" s="27">
        <f t="shared" si="1"/>
        <v>46120</v>
      </c>
      <c r="N4" s="27">
        <f t="shared" si="1"/>
        <v>46121</v>
      </c>
      <c r="O4" s="27">
        <f t="shared" si="1"/>
        <v>46122</v>
      </c>
      <c r="P4" s="27">
        <f t="shared" si="1"/>
        <v>46123</v>
      </c>
      <c r="Q4" s="27">
        <f t="shared" si="1"/>
        <v>46124</v>
      </c>
      <c r="R4" s="27">
        <f t="shared" si="1"/>
        <v>46125</v>
      </c>
      <c r="S4" s="27">
        <f t="shared" si="1"/>
        <v>46126</v>
      </c>
      <c r="T4" s="27">
        <f t="shared" si="1"/>
        <v>46127</v>
      </c>
      <c r="U4" s="27">
        <f t="shared" si="1"/>
        <v>46128</v>
      </c>
      <c r="V4" s="27">
        <f t="shared" si="1"/>
        <v>46129</v>
      </c>
      <c r="W4" s="27">
        <f t="shared" si="1"/>
        <v>46130</v>
      </c>
      <c r="X4" s="27">
        <f t="shared" si="1"/>
        <v>46131</v>
      </c>
      <c r="Y4" s="27">
        <f t="shared" si="1"/>
        <v>46132</v>
      </c>
      <c r="Z4" s="27">
        <f t="shared" si="1"/>
        <v>46133</v>
      </c>
      <c r="AA4" s="27">
        <f t="shared" si="1"/>
        <v>46134</v>
      </c>
      <c r="AB4" s="27">
        <f t="shared" si="1"/>
        <v>46135</v>
      </c>
      <c r="AC4" s="27">
        <f t="shared" si="1"/>
        <v>46136</v>
      </c>
      <c r="AD4" s="27">
        <f t="shared" si="1"/>
        <v>46137</v>
      </c>
      <c r="AE4" s="27">
        <f t="shared" si="1"/>
        <v>46138</v>
      </c>
      <c r="AF4" s="27">
        <f t="shared" si="1"/>
        <v>46139</v>
      </c>
      <c r="AG4" s="27">
        <f t="shared" si="1"/>
        <v>46140</v>
      </c>
      <c r="AH4" s="209">
        <f t="shared" si="1"/>
        <v>46141</v>
      </c>
      <c r="AI4" s="209">
        <f t="shared" si="1"/>
        <v>46142</v>
      </c>
      <c r="AJ4" s="254">
        <f t="shared" si="1"/>
        <v>46143</v>
      </c>
      <c r="AK4" s="537"/>
      <c r="AL4" s="73">
        <f>'103期4月(ﾒｲﾝ) '!AL4</f>
        <v>5</v>
      </c>
      <c r="AM4" s="8">
        <f>AL4+1</f>
        <v>6</v>
      </c>
      <c r="AN4" s="64" t="s">
        <v>63</v>
      </c>
    </row>
    <row r="5" spans="1:40" s="12" customFormat="1" ht="19.5" hidden="1" customHeight="1" thickBot="1">
      <c r="A5" s="9">
        <v>1</v>
      </c>
      <c r="B5" s="83" t="s">
        <v>65</v>
      </c>
      <c r="C5" s="93" t="s">
        <v>12</v>
      </c>
      <c r="D5" s="93"/>
      <c r="E5" s="94"/>
      <c r="F5" s="255"/>
      <c r="G5" s="255"/>
      <c r="H5" s="255"/>
      <c r="I5" s="255"/>
      <c r="J5" s="255"/>
      <c r="K5" s="255"/>
      <c r="L5" s="255"/>
      <c r="M5" s="255"/>
      <c r="N5" s="172"/>
      <c r="O5" s="172"/>
      <c r="P5" s="255"/>
      <c r="Q5" s="255"/>
      <c r="R5" s="255"/>
      <c r="S5" s="255"/>
      <c r="T5" s="255"/>
      <c r="U5" s="172"/>
      <c r="V5" s="172"/>
      <c r="W5" s="255"/>
      <c r="X5" s="255"/>
      <c r="Y5" s="255"/>
      <c r="Z5" s="255"/>
      <c r="AA5" s="255"/>
      <c r="AB5" s="172"/>
      <c r="AC5" s="172"/>
      <c r="AD5" s="255"/>
      <c r="AE5" s="255"/>
      <c r="AF5" s="255"/>
      <c r="AG5" s="255"/>
      <c r="AH5" s="255"/>
      <c r="AI5" s="255"/>
      <c r="AJ5" s="404"/>
      <c r="AK5" s="95">
        <f>SUM(F5:AJ5)</f>
        <v>0</v>
      </c>
      <c r="AL5" s="96" t="e">
        <f>ROUNDUP(AL12/0.92,0)</f>
        <v>#REF!</v>
      </c>
      <c r="AM5" s="96" t="e">
        <f>ROUNDUP(AM12/0.92,0)</f>
        <v>#REF!</v>
      </c>
      <c r="AN5" s="252"/>
    </row>
    <row r="6" spans="1:40" s="12" customFormat="1" ht="19.5" hidden="1" customHeight="1">
      <c r="A6" s="9">
        <v>1</v>
      </c>
      <c r="B6" s="13" t="s">
        <v>30</v>
      </c>
      <c r="C6" s="145" t="s">
        <v>125</v>
      </c>
      <c r="D6" s="145"/>
      <c r="E6" s="35"/>
      <c r="F6" s="256">
        <f t="shared" ref="F6:AJ6" si="2">E6+F5-F7</f>
        <v>0</v>
      </c>
      <c r="G6" s="256">
        <f t="shared" si="2"/>
        <v>0</v>
      </c>
      <c r="H6" s="256">
        <f t="shared" si="2"/>
        <v>0</v>
      </c>
      <c r="I6" s="256">
        <f t="shared" si="2"/>
        <v>0</v>
      </c>
      <c r="J6" s="256">
        <f t="shared" si="2"/>
        <v>0</v>
      </c>
      <c r="K6" s="256">
        <f t="shared" si="2"/>
        <v>0</v>
      </c>
      <c r="L6" s="256">
        <f t="shared" si="2"/>
        <v>0</v>
      </c>
      <c r="M6" s="256">
        <f t="shared" si="2"/>
        <v>0</v>
      </c>
      <c r="N6" s="173">
        <f t="shared" si="2"/>
        <v>0</v>
      </c>
      <c r="O6" s="173">
        <f t="shared" si="2"/>
        <v>0</v>
      </c>
      <c r="P6" s="256">
        <f t="shared" si="2"/>
        <v>0</v>
      </c>
      <c r="Q6" s="256">
        <f t="shared" si="2"/>
        <v>0</v>
      </c>
      <c r="R6" s="256">
        <f t="shared" si="2"/>
        <v>0</v>
      </c>
      <c r="S6" s="256">
        <f t="shared" si="2"/>
        <v>0</v>
      </c>
      <c r="T6" s="256">
        <f t="shared" si="2"/>
        <v>0</v>
      </c>
      <c r="U6" s="173">
        <f t="shared" si="2"/>
        <v>0</v>
      </c>
      <c r="V6" s="173">
        <f t="shared" si="2"/>
        <v>0</v>
      </c>
      <c r="W6" s="256">
        <f t="shared" si="2"/>
        <v>0</v>
      </c>
      <c r="X6" s="256">
        <f t="shared" si="2"/>
        <v>0</v>
      </c>
      <c r="Y6" s="256">
        <f t="shared" si="2"/>
        <v>0</v>
      </c>
      <c r="Z6" s="256">
        <f t="shared" si="2"/>
        <v>0</v>
      </c>
      <c r="AA6" s="256">
        <f t="shared" si="2"/>
        <v>0</v>
      </c>
      <c r="AB6" s="173">
        <f t="shared" si="2"/>
        <v>0</v>
      </c>
      <c r="AC6" s="173">
        <f t="shared" si="2"/>
        <v>0</v>
      </c>
      <c r="AD6" s="256">
        <f t="shared" si="2"/>
        <v>0</v>
      </c>
      <c r="AE6" s="256">
        <f t="shared" si="2"/>
        <v>0</v>
      </c>
      <c r="AF6" s="256">
        <f t="shared" si="2"/>
        <v>0</v>
      </c>
      <c r="AG6" s="256">
        <f t="shared" si="2"/>
        <v>0</v>
      </c>
      <c r="AH6" s="256">
        <f t="shared" si="2"/>
        <v>0</v>
      </c>
      <c r="AI6" s="256">
        <f t="shared" si="2"/>
        <v>0</v>
      </c>
      <c r="AJ6" s="405">
        <f t="shared" si="2"/>
        <v>0</v>
      </c>
      <c r="AK6" s="169">
        <f>AJ6</f>
        <v>0</v>
      </c>
      <c r="AL6" s="126"/>
      <c r="AM6" s="126"/>
    </row>
    <row r="7" spans="1:40" s="12" customFormat="1" ht="18.75" hidden="1" customHeight="1">
      <c r="A7" s="9">
        <v>1</v>
      </c>
      <c r="B7" s="15"/>
      <c r="C7" s="135" t="s">
        <v>14</v>
      </c>
      <c r="D7" s="135"/>
      <c r="E7" s="90"/>
      <c r="F7" s="255"/>
      <c r="G7" s="255"/>
      <c r="H7" s="255"/>
      <c r="I7" s="255"/>
      <c r="J7" s="255"/>
      <c r="K7" s="255"/>
      <c r="L7" s="255"/>
      <c r="M7" s="255"/>
      <c r="N7" s="174"/>
      <c r="O7" s="174"/>
      <c r="P7" s="255"/>
      <c r="Q7" s="255"/>
      <c r="R7" s="255"/>
      <c r="S7" s="255"/>
      <c r="T7" s="255"/>
      <c r="U7" s="174"/>
      <c r="V7" s="174"/>
      <c r="W7" s="255"/>
      <c r="X7" s="255"/>
      <c r="Y7" s="255"/>
      <c r="Z7" s="255"/>
      <c r="AA7" s="255"/>
      <c r="AB7" s="174"/>
      <c r="AC7" s="174"/>
      <c r="AD7" s="255"/>
      <c r="AE7" s="255"/>
      <c r="AF7" s="255"/>
      <c r="AG7" s="255"/>
      <c r="AH7" s="255"/>
      <c r="AI7" s="255"/>
      <c r="AJ7" s="404"/>
      <c r="AK7" s="117">
        <f>SUM(E7:AJ7)</f>
        <v>0</v>
      </c>
      <c r="AL7" s="82"/>
      <c r="AM7" s="82"/>
      <c r="AN7" s="210"/>
    </row>
    <row r="8" spans="1:40" s="12" customFormat="1" ht="18.75" hidden="1" customHeight="1">
      <c r="A8" s="9">
        <v>0</v>
      </c>
      <c r="B8" s="15"/>
      <c r="C8" s="146" t="s">
        <v>15</v>
      </c>
      <c r="D8" s="147">
        <v>0.08</v>
      </c>
      <c r="E8" s="80"/>
      <c r="F8" s="257">
        <f t="shared" ref="F8:AJ8" si="3">ROUND(F7*$D8,0)</f>
        <v>0</v>
      </c>
      <c r="G8" s="257">
        <f t="shared" si="3"/>
        <v>0</v>
      </c>
      <c r="H8" s="257">
        <f t="shared" si="3"/>
        <v>0</v>
      </c>
      <c r="I8" s="257">
        <f t="shared" si="3"/>
        <v>0</v>
      </c>
      <c r="J8" s="257">
        <f t="shared" si="3"/>
        <v>0</v>
      </c>
      <c r="K8" s="257">
        <f t="shared" si="3"/>
        <v>0</v>
      </c>
      <c r="L8" s="257">
        <f t="shared" si="3"/>
        <v>0</v>
      </c>
      <c r="M8" s="257">
        <f t="shared" si="3"/>
        <v>0</v>
      </c>
      <c r="N8" s="175">
        <f t="shared" si="3"/>
        <v>0</v>
      </c>
      <c r="O8" s="175">
        <f t="shared" si="3"/>
        <v>0</v>
      </c>
      <c r="P8" s="257">
        <f t="shared" si="3"/>
        <v>0</v>
      </c>
      <c r="Q8" s="257">
        <f t="shared" si="3"/>
        <v>0</v>
      </c>
      <c r="R8" s="257">
        <f t="shared" si="3"/>
        <v>0</v>
      </c>
      <c r="S8" s="257">
        <f t="shared" si="3"/>
        <v>0</v>
      </c>
      <c r="T8" s="257">
        <f t="shared" si="3"/>
        <v>0</v>
      </c>
      <c r="U8" s="175">
        <f t="shared" si="3"/>
        <v>0</v>
      </c>
      <c r="V8" s="175">
        <f t="shared" si="3"/>
        <v>0</v>
      </c>
      <c r="W8" s="257">
        <f t="shared" si="3"/>
        <v>0</v>
      </c>
      <c r="X8" s="257">
        <f t="shared" si="3"/>
        <v>0</v>
      </c>
      <c r="Y8" s="257">
        <f t="shared" si="3"/>
        <v>0</v>
      </c>
      <c r="Z8" s="257">
        <f t="shared" si="3"/>
        <v>0</v>
      </c>
      <c r="AA8" s="257">
        <f t="shared" si="3"/>
        <v>0</v>
      </c>
      <c r="AB8" s="175">
        <f t="shared" si="3"/>
        <v>0</v>
      </c>
      <c r="AC8" s="175">
        <f t="shared" si="3"/>
        <v>0</v>
      </c>
      <c r="AD8" s="257">
        <f t="shared" si="3"/>
        <v>0</v>
      </c>
      <c r="AE8" s="257">
        <f t="shared" si="3"/>
        <v>0</v>
      </c>
      <c r="AF8" s="257">
        <f t="shared" si="3"/>
        <v>0</v>
      </c>
      <c r="AG8" s="257">
        <f t="shared" si="3"/>
        <v>0</v>
      </c>
      <c r="AH8" s="257">
        <f t="shared" si="3"/>
        <v>0</v>
      </c>
      <c r="AI8" s="257">
        <f t="shared" si="3"/>
        <v>0</v>
      </c>
      <c r="AJ8" s="406">
        <f t="shared" si="3"/>
        <v>0</v>
      </c>
      <c r="AK8" s="128">
        <f>SUM(F8:AJ8)</f>
        <v>0</v>
      </c>
      <c r="AL8" s="126"/>
      <c r="AM8" s="126"/>
    </row>
    <row r="9" spans="1:40" s="12" customFormat="1" ht="18.75" hidden="1" customHeight="1">
      <c r="A9" s="9">
        <v>0</v>
      </c>
      <c r="B9" s="15"/>
      <c r="C9" s="148" t="s">
        <v>16</v>
      </c>
      <c r="D9" s="149"/>
      <c r="E9" s="66"/>
      <c r="F9" s="255">
        <f t="shared" ref="F9:AJ9" si="4">E9+F8-F10</f>
        <v>0</v>
      </c>
      <c r="G9" s="255">
        <f t="shared" si="4"/>
        <v>0</v>
      </c>
      <c r="H9" s="255">
        <f t="shared" si="4"/>
        <v>0</v>
      </c>
      <c r="I9" s="255">
        <f t="shared" si="4"/>
        <v>0</v>
      </c>
      <c r="J9" s="255">
        <f t="shared" si="4"/>
        <v>0</v>
      </c>
      <c r="K9" s="255">
        <f t="shared" si="4"/>
        <v>0</v>
      </c>
      <c r="L9" s="255">
        <f t="shared" si="4"/>
        <v>0</v>
      </c>
      <c r="M9" s="255">
        <f t="shared" si="4"/>
        <v>0</v>
      </c>
      <c r="N9" s="176">
        <f t="shared" si="4"/>
        <v>0</v>
      </c>
      <c r="O9" s="176">
        <f t="shared" si="4"/>
        <v>0</v>
      </c>
      <c r="P9" s="255">
        <f t="shared" si="4"/>
        <v>0</v>
      </c>
      <c r="Q9" s="255">
        <f t="shared" si="4"/>
        <v>0</v>
      </c>
      <c r="R9" s="255">
        <f t="shared" si="4"/>
        <v>0</v>
      </c>
      <c r="S9" s="255">
        <f t="shared" si="4"/>
        <v>0</v>
      </c>
      <c r="T9" s="255">
        <f t="shared" si="4"/>
        <v>0</v>
      </c>
      <c r="U9" s="176">
        <f t="shared" si="4"/>
        <v>0</v>
      </c>
      <c r="V9" s="176">
        <f t="shared" si="4"/>
        <v>0</v>
      </c>
      <c r="W9" s="255">
        <f t="shared" si="4"/>
        <v>0</v>
      </c>
      <c r="X9" s="255">
        <f t="shared" si="4"/>
        <v>0</v>
      </c>
      <c r="Y9" s="255">
        <f t="shared" si="4"/>
        <v>0</v>
      </c>
      <c r="Z9" s="255">
        <f t="shared" si="4"/>
        <v>0</v>
      </c>
      <c r="AA9" s="255">
        <f t="shared" si="4"/>
        <v>0</v>
      </c>
      <c r="AB9" s="176">
        <f t="shared" si="4"/>
        <v>0</v>
      </c>
      <c r="AC9" s="176">
        <f t="shared" si="4"/>
        <v>0</v>
      </c>
      <c r="AD9" s="255">
        <f t="shared" si="4"/>
        <v>0</v>
      </c>
      <c r="AE9" s="255">
        <f t="shared" si="4"/>
        <v>0</v>
      </c>
      <c r="AF9" s="255">
        <f t="shared" si="4"/>
        <v>0</v>
      </c>
      <c r="AG9" s="255">
        <f t="shared" si="4"/>
        <v>0</v>
      </c>
      <c r="AH9" s="255">
        <f t="shared" si="4"/>
        <v>0</v>
      </c>
      <c r="AI9" s="255">
        <f t="shared" si="4"/>
        <v>0</v>
      </c>
      <c r="AJ9" s="404">
        <f t="shared" si="4"/>
        <v>0</v>
      </c>
      <c r="AK9" s="129">
        <f>AJ9</f>
        <v>0</v>
      </c>
      <c r="AL9" s="126"/>
      <c r="AM9" s="126"/>
    </row>
    <row r="10" spans="1:40" s="12" customFormat="1" ht="18.75" hidden="1" customHeight="1">
      <c r="A10" s="9">
        <v>0</v>
      </c>
      <c r="B10" s="15"/>
      <c r="C10" s="148" t="s">
        <v>17</v>
      </c>
      <c r="D10" s="149"/>
      <c r="E10" s="80"/>
      <c r="F10" s="255"/>
      <c r="G10" s="255"/>
      <c r="H10" s="255"/>
      <c r="I10" s="255"/>
      <c r="J10" s="255"/>
      <c r="K10" s="255"/>
      <c r="L10" s="255"/>
      <c r="M10" s="255"/>
      <c r="N10" s="176"/>
      <c r="O10" s="176"/>
      <c r="P10" s="255"/>
      <c r="Q10" s="255"/>
      <c r="R10" s="255"/>
      <c r="S10" s="255"/>
      <c r="T10" s="255"/>
      <c r="U10" s="176"/>
      <c r="V10" s="176"/>
      <c r="W10" s="255"/>
      <c r="X10" s="255"/>
      <c r="Y10" s="255"/>
      <c r="Z10" s="255"/>
      <c r="AA10" s="255"/>
      <c r="AB10" s="176"/>
      <c r="AC10" s="176"/>
      <c r="AD10" s="255"/>
      <c r="AE10" s="255"/>
      <c r="AF10" s="255"/>
      <c r="AG10" s="255"/>
      <c r="AH10" s="255"/>
      <c r="AI10" s="255"/>
      <c r="AJ10" s="404"/>
      <c r="AK10" s="129">
        <f>SUM(F10:AJ10)</f>
        <v>0</v>
      </c>
      <c r="AL10" s="126"/>
      <c r="AM10" s="126"/>
    </row>
    <row r="11" spans="1:40" s="12" customFormat="1" ht="18.75" hidden="1" customHeight="1">
      <c r="A11" s="9">
        <v>0</v>
      </c>
      <c r="B11" s="15"/>
      <c r="C11" s="150" t="s">
        <v>18</v>
      </c>
      <c r="D11" s="151">
        <v>0.5</v>
      </c>
      <c r="E11" s="81"/>
      <c r="F11" s="258">
        <f t="shared" ref="F11:AJ11" si="5">ROUND(F10*$D11,0)</f>
        <v>0</v>
      </c>
      <c r="G11" s="258">
        <f t="shared" si="5"/>
        <v>0</v>
      </c>
      <c r="H11" s="258">
        <f t="shared" si="5"/>
        <v>0</v>
      </c>
      <c r="I11" s="258">
        <f t="shared" si="5"/>
        <v>0</v>
      </c>
      <c r="J11" s="258">
        <f t="shared" si="5"/>
        <v>0</v>
      </c>
      <c r="K11" s="258">
        <f t="shared" si="5"/>
        <v>0</v>
      </c>
      <c r="L11" s="258">
        <f t="shared" si="5"/>
        <v>0</v>
      </c>
      <c r="M11" s="258">
        <f t="shared" si="5"/>
        <v>0</v>
      </c>
      <c r="N11" s="177">
        <f t="shared" si="5"/>
        <v>0</v>
      </c>
      <c r="O11" s="177">
        <f t="shared" si="5"/>
        <v>0</v>
      </c>
      <c r="P11" s="258">
        <f t="shared" si="5"/>
        <v>0</v>
      </c>
      <c r="Q11" s="258">
        <f t="shared" si="5"/>
        <v>0</v>
      </c>
      <c r="R11" s="258">
        <f t="shared" si="5"/>
        <v>0</v>
      </c>
      <c r="S11" s="258">
        <f t="shared" si="5"/>
        <v>0</v>
      </c>
      <c r="T11" s="258">
        <f t="shared" si="5"/>
        <v>0</v>
      </c>
      <c r="U11" s="177">
        <f t="shared" si="5"/>
        <v>0</v>
      </c>
      <c r="V11" s="177">
        <f t="shared" si="5"/>
        <v>0</v>
      </c>
      <c r="W11" s="258">
        <f t="shared" si="5"/>
        <v>0</v>
      </c>
      <c r="X11" s="258">
        <f t="shared" si="5"/>
        <v>0</v>
      </c>
      <c r="Y11" s="258">
        <f t="shared" si="5"/>
        <v>0</v>
      </c>
      <c r="Z11" s="258">
        <f t="shared" si="5"/>
        <v>0</v>
      </c>
      <c r="AA11" s="258">
        <f t="shared" si="5"/>
        <v>0</v>
      </c>
      <c r="AB11" s="177">
        <f t="shared" si="5"/>
        <v>0</v>
      </c>
      <c r="AC11" s="177">
        <f t="shared" si="5"/>
        <v>0</v>
      </c>
      <c r="AD11" s="258">
        <f t="shared" si="5"/>
        <v>0</v>
      </c>
      <c r="AE11" s="258">
        <f t="shared" si="5"/>
        <v>0</v>
      </c>
      <c r="AF11" s="258">
        <f t="shared" si="5"/>
        <v>0</v>
      </c>
      <c r="AG11" s="258">
        <f t="shared" si="5"/>
        <v>0</v>
      </c>
      <c r="AH11" s="258">
        <f t="shared" si="5"/>
        <v>0</v>
      </c>
      <c r="AI11" s="258">
        <f t="shared" si="5"/>
        <v>0</v>
      </c>
      <c r="AJ11" s="407">
        <f t="shared" si="5"/>
        <v>0</v>
      </c>
      <c r="AK11" s="130">
        <f>SUM(F11:AJ11)</f>
        <v>0</v>
      </c>
      <c r="AL11" s="126"/>
      <c r="AM11" s="126"/>
    </row>
    <row r="12" spans="1:40" s="12" customFormat="1" ht="18.75" hidden="1" customHeight="1">
      <c r="A12" s="9">
        <v>1</v>
      </c>
      <c r="B12" s="10"/>
      <c r="C12" s="135" t="s">
        <v>19</v>
      </c>
      <c r="D12" s="136">
        <f>1-D8</f>
        <v>0.92</v>
      </c>
      <c r="E12" s="90"/>
      <c r="F12" s="255">
        <f t="shared" ref="F12:AJ12" si="6">(F7-F8)+(F10-F11)</f>
        <v>0</v>
      </c>
      <c r="G12" s="255">
        <f t="shared" si="6"/>
        <v>0</v>
      </c>
      <c r="H12" s="255">
        <f t="shared" si="6"/>
        <v>0</v>
      </c>
      <c r="I12" s="255">
        <f t="shared" si="6"/>
        <v>0</v>
      </c>
      <c r="J12" s="255">
        <f t="shared" si="6"/>
        <v>0</v>
      </c>
      <c r="K12" s="255">
        <f t="shared" si="6"/>
        <v>0</v>
      </c>
      <c r="L12" s="255">
        <f t="shared" si="6"/>
        <v>0</v>
      </c>
      <c r="M12" s="255">
        <f t="shared" si="6"/>
        <v>0</v>
      </c>
      <c r="N12" s="174">
        <f t="shared" si="6"/>
        <v>0</v>
      </c>
      <c r="O12" s="174">
        <f t="shared" si="6"/>
        <v>0</v>
      </c>
      <c r="P12" s="255">
        <f t="shared" si="6"/>
        <v>0</v>
      </c>
      <c r="Q12" s="255">
        <f t="shared" si="6"/>
        <v>0</v>
      </c>
      <c r="R12" s="255">
        <f t="shared" si="6"/>
        <v>0</v>
      </c>
      <c r="S12" s="255">
        <f t="shared" si="6"/>
        <v>0</v>
      </c>
      <c r="T12" s="255">
        <f t="shared" si="6"/>
        <v>0</v>
      </c>
      <c r="U12" s="174">
        <f t="shared" si="6"/>
        <v>0</v>
      </c>
      <c r="V12" s="174">
        <f t="shared" si="6"/>
        <v>0</v>
      </c>
      <c r="W12" s="255">
        <f t="shared" si="6"/>
        <v>0</v>
      </c>
      <c r="X12" s="255">
        <f t="shared" si="6"/>
        <v>0</v>
      </c>
      <c r="Y12" s="255">
        <f t="shared" si="6"/>
        <v>0</v>
      </c>
      <c r="Z12" s="255">
        <f t="shared" si="6"/>
        <v>0</v>
      </c>
      <c r="AA12" s="255">
        <f t="shared" si="6"/>
        <v>0</v>
      </c>
      <c r="AB12" s="174">
        <f t="shared" si="6"/>
        <v>0</v>
      </c>
      <c r="AC12" s="174">
        <f t="shared" si="6"/>
        <v>0</v>
      </c>
      <c r="AD12" s="255">
        <f t="shared" si="6"/>
        <v>0</v>
      </c>
      <c r="AE12" s="255">
        <f t="shared" si="6"/>
        <v>0</v>
      </c>
      <c r="AF12" s="255">
        <f t="shared" si="6"/>
        <v>0</v>
      </c>
      <c r="AG12" s="255">
        <f t="shared" si="6"/>
        <v>0</v>
      </c>
      <c r="AH12" s="255">
        <f t="shared" si="6"/>
        <v>0</v>
      </c>
      <c r="AI12" s="255">
        <f t="shared" si="6"/>
        <v>0</v>
      </c>
      <c r="AJ12" s="404">
        <f t="shared" si="6"/>
        <v>0</v>
      </c>
      <c r="AK12" s="117">
        <f>SUM(E12:AJ12)</f>
        <v>0</v>
      </c>
      <c r="AL12" s="82" t="e">
        <f>ROUNDUP(#REF!*1.1,0)</f>
        <v>#REF!</v>
      </c>
      <c r="AM12" s="82" t="e">
        <f>ROUNDUP(#REF!*1.1,0)</f>
        <v>#REF!</v>
      </c>
      <c r="AN12" s="210"/>
    </row>
    <row r="13" spans="1:40" ht="18.75" hidden="1" customHeight="1">
      <c r="A13" s="9">
        <v>1</v>
      </c>
      <c r="B13" s="10" t="s">
        <v>33</v>
      </c>
      <c r="C13" s="103" t="s">
        <v>20</v>
      </c>
      <c r="D13" s="103"/>
      <c r="E13" s="77"/>
      <c r="F13" s="257"/>
      <c r="G13" s="257"/>
      <c r="H13" s="257"/>
      <c r="I13" s="257"/>
      <c r="J13" s="257"/>
      <c r="K13" s="257"/>
      <c r="L13" s="257"/>
      <c r="M13" s="257"/>
      <c r="N13" s="178"/>
      <c r="O13" s="178"/>
      <c r="P13" s="257"/>
      <c r="Q13" s="257"/>
      <c r="R13" s="257"/>
      <c r="S13" s="257"/>
      <c r="T13" s="257"/>
      <c r="U13" s="178"/>
      <c r="V13" s="178"/>
      <c r="W13" s="257"/>
      <c r="X13" s="257"/>
      <c r="Y13" s="257"/>
      <c r="Z13" s="257"/>
      <c r="AA13" s="257"/>
      <c r="AB13" s="178"/>
      <c r="AC13" s="178"/>
      <c r="AD13" s="257"/>
      <c r="AE13" s="257"/>
      <c r="AF13" s="257"/>
      <c r="AG13" s="257"/>
      <c r="AH13" s="257"/>
      <c r="AI13" s="257"/>
      <c r="AJ13" s="406"/>
      <c r="AK13" s="104">
        <f>SUM(F13:AJ13)</f>
        <v>0</v>
      </c>
      <c r="AL13" s="105"/>
      <c r="AM13" s="105"/>
      <c r="AN13" s="207"/>
    </row>
    <row r="14" spans="1:40" ht="18.75" hidden="1" customHeight="1">
      <c r="A14" s="9">
        <v>1</v>
      </c>
      <c r="B14" s="15"/>
      <c r="C14" s="106" t="s">
        <v>66</v>
      </c>
      <c r="D14" s="106"/>
      <c r="E14" s="74"/>
      <c r="F14" s="319"/>
      <c r="G14" s="319"/>
      <c r="H14" s="319"/>
      <c r="I14" s="319"/>
      <c r="J14" s="319"/>
      <c r="K14" s="319"/>
      <c r="L14" s="319"/>
      <c r="M14" s="319"/>
      <c r="N14" s="179"/>
      <c r="O14" s="179"/>
      <c r="P14" s="319"/>
      <c r="Q14" s="319"/>
      <c r="R14" s="319"/>
      <c r="S14" s="319"/>
      <c r="T14" s="319"/>
      <c r="U14" s="179"/>
      <c r="V14" s="179"/>
      <c r="W14" s="319"/>
      <c r="X14" s="319"/>
      <c r="Y14" s="319"/>
      <c r="Z14" s="319"/>
      <c r="AA14" s="319"/>
      <c r="AB14" s="179"/>
      <c r="AC14" s="179"/>
      <c r="AD14" s="319"/>
      <c r="AE14" s="319"/>
      <c r="AF14" s="319"/>
      <c r="AG14" s="319"/>
      <c r="AH14" s="319"/>
      <c r="AI14" s="319"/>
      <c r="AJ14" s="408"/>
      <c r="AK14" s="107">
        <f>SUM(F14:AJ14)</f>
        <v>0</v>
      </c>
      <c r="AL14" s="108"/>
      <c r="AM14" s="108"/>
      <c r="AN14" s="207"/>
    </row>
    <row r="15" spans="1:40" ht="18.75" hidden="1" customHeight="1">
      <c r="A15" s="9">
        <v>1</v>
      </c>
      <c r="B15" s="13" t="s">
        <v>44</v>
      </c>
      <c r="C15" s="152" t="s">
        <v>21</v>
      </c>
      <c r="D15" s="152"/>
      <c r="E15" s="67"/>
      <c r="F15" s="259">
        <f t="shared" ref="F15:AH15" si="7">SUBTOTAL(9,L13:L14)</f>
        <v>0</v>
      </c>
      <c r="G15" s="259">
        <f t="shared" si="7"/>
        <v>0</v>
      </c>
      <c r="H15" s="259">
        <f t="shared" si="7"/>
        <v>0</v>
      </c>
      <c r="I15" s="259">
        <f t="shared" si="7"/>
        <v>0</v>
      </c>
      <c r="J15" s="259">
        <f t="shared" si="7"/>
        <v>0</v>
      </c>
      <c r="K15" s="259">
        <f t="shared" si="7"/>
        <v>0</v>
      </c>
      <c r="L15" s="259">
        <f t="shared" si="7"/>
        <v>0</v>
      </c>
      <c r="M15" s="259">
        <f t="shared" si="7"/>
        <v>0</v>
      </c>
      <c r="N15" s="180">
        <f t="shared" si="7"/>
        <v>0</v>
      </c>
      <c r="O15" s="180">
        <f t="shared" si="7"/>
        <v>0</v>
      </c>
      <c r="P15" s="259">
        <f t="shared" si="7"/>
        <v>0</v>
      </c>
      <c r="Q15" s="259">
        <f t="shared" si="7"/>
        <v>0</v>
      </c>
      <c r="R15" s="259">
        <f t="shared" si="7"/>
        <v>0</v>
      </c>
      <c r="S15" s="259">
        <f t="shared" si="7"/>
        <v>0</v>
      </c>
      <c r="T15" s="259">
        <f t="shared" si="7"/>
        <v>0</v>
      </c>
      <c r="U15" s="180">
        <f t="shared" si="7"/>
        <v>0</v>
      </c>
      <c r="V15" s="180">
        <f t="shared" si="7"/>
        <v>0</v>
      </c>
      <c r="W15" s="259">
        <f t="shared" si="7"/>
        <v>0</v>
      </c>
      <c r="X15" s="259">
        <f t="shared" si="7"/>
        <v>0</v>
      </c>
      <c r="Y15" s="259">
        <f t="shared" si="7"/>
        <v>0</v>
      </c>
      <c r="Z15" s="259">
        <f t="shared" si="7"/>
        <v>0</v>
      </c>
      <c r="AA15" s="259">
        <f t="shared" si="7"/>
        <v>0</v>
      </c>
      <c r="AB15" s="180">
        <f t="shared" si="7"/>
        <v>0</v>
      </c>
      <c r="AC15" s="180">
        <f t="shared" si="7"/>
        <v>0</v>
      </c>
      <c r="AD15" s="259">
        <f t="shared" si="7"/>
        <v>0</v>
      </c>
      <c r="AE15" s="259">
        <f t="shared" si="7"/>
        <v>0</v>
      </c>
      <c r="AF15" s="259">
        <f t="shared" si="7"/>
        <v>0</v>
      </c>
      <c r="AG15" s="259">
        <f t="shared" si="7"/>
        <v>0</v>
      </c>
      <c r="AH15" s="259">
        <f t="shared" si="7"/>
        <v>0</v>
      </c>
      <c r="AI15" s="259" t="e">
        <f>SUBTOTAL(9,#REF!)</f>
        <v>#REF!</v>
      </c>
      <c r="AJ15" s="409"/>
      <c r="AK15" s="131" t="e">
        <f>SUM(F15:AJ15)</f>
        <v>#REF!</v>
      </c>
      <c r="AL15" s="31"/>
      <c r="AM15" s="31"/>
    </row>
    <row r="16" spans="1:40" ht="18.75" hidden="1" customHeight="1">
      <c r="A16" s="9">
        <v>1</v>
      </c>
      <c r="B16" s="30" t="s">
        <v>49</v>
      </c>
      <c r="C16" s="153" t="s">
        <v>22</v>
      </c>
      <c r="D16" s="153"/>
      <c r="E16" s="68"/>
      <c r="F16" s="260">
        <f t="shared" ref="F16:AJ16" si="8">E16+F12-F15</f>
        <v>0</v>
      </c>
      <c r="G16" s="260">
        <f t="shared" si="8"/>
        <v>0</v>
      </c>
      <c r="H16" s="260">
        <f t="shared" si="8"/>
        <v>0</v>
      </c>
      <c r="I16" s="260">
        <f t="shared" si="8"/>
        <v>0</v>
      </c>
      <c r="J16" s="260">
        <f t="shared" si="8"/>
        <v>0</v>
      </c>
      <c r="K16" s="260">
        <f t="shared" si="8"/>
        <v>0</v>
      </c>
      <c r="L16" s="260">
        <f t="shared" si="8"/>
        <v>0</v>
      </c>
      <c r="M16" s="260">
        <f t="shared" si="8"/>
        <v>0</v>
      </c>
      <c r="N16" s="181">
        <f t="shared" si="8"/>
        <v>0</v>
      </c>
      <c r="O16" s="181">
        <f t="shared" si="8"/>
        <v>0</v>
      </c>
      <c r="P16" s="260">
        <f t="shared" si="8"/>
        <v>0</v>
      </c>
      <c r="Q16" s="260">
        <f t="shared" si="8"/>
        <v>0</v>
      </c>
      <c r="R16" s="260">
        <f t="shared" si="8"/>
        <v>0</v>
      </c>
      <c r="S16" s="260">
        <f t="shared" si="8"/>
        <v>0</v>
      </c>
      <c r="T16" s="260">
        <f t="shared" si="8"/>
        <v>0</v>
      </c>
      <c r="U16" s="181">
        <f t="shared" si="8"/>
        <v>0</v>
      </c>
      <c r="V16" s="181">
        <f t="shared" si="8"/>
        <v>0</v>
      </c>
      <c r="W16" s="260">
        <f t="shared" si="8"/>
        <v>0</v>
      </c>
      <c r="X16" s="260">
        <f t="shared" si="8"/>
        <v>0</v>
      </c>
      <c r="Y16" s="260">
        <f t="shared" si="8"/>
        <v>0</v>
      </c>
      <c r="Z16" s="260">
        <f t="shared" si="8"/>
        <v>0</v>
      </c>
      <c r="AA16" s="260">
        <f t="shared" si="8"/>
        <v>0</v>
      </c>
      <c r="AB16" s="181">
        <f t="shared" si="8"/>
        <v>0</v>
      </c>
      <c r="AC16" s="181">
        <f t="shared" si="8"/>
        <v>0</v>
      </c>
      <c r="AD16" s="260">
        <f t="shared" si="8"/>
        <v>0</v>
      </c>
      <c r="AE16" s="260">
        <f t="shared" si="8"/>
        <v>0</v>
      </c>
      <c r="AF16" s="260">
        <f t="shared" si="8"/>
        <v>0</v>
      </c>
      <c r="AG16" s="260">
        <f t="shared" si="8"/>
        <v>0</v>
      </c>
      <c r="AH16" s="260">
        <f t="shared" si="8"/>
        <v>0</v>
      </c>
      <c r="AI16" s="260" t="e">
        <f t="shared" si="8"/>
        <v>#REF!</v>
      </c>
      <c r="AJ16" s="410" t="e">
        <f t="shared" si="8"/>
        <v>#REF!</v>
      </c>
      <c r="AK16" s="132"/>
      <c r="AL16" s="31"/>
      <c r="AM16" s="31"/>
    </row>
    <row r="17" spans="1:40" ht="19.5" hidden="1" customHeight="1">
      <c r="A17" s="9">
        <v>1</v>
      </c>
      <c r="B17" s="30" t="s">
        <v>50</v>
      </c>
      <c r="C17" s="214" t="s">
        <v>23</v>
      </c>
      <c r="D17" s="214"/>
      <c r="E17" s="215"/>
      <c r="F17" s="261">
        <f t="shared" ref="F17:AJ17" si="9">E17+F12-F13-F14</f>
        <v>0</v>
      </c>
      <c r="G17" s="261">
        <f t="shared" si="9"/>
        <v>0</v>
      </c>
      <c r="H17" s="261">
        <f t="shared" si="9"/>
        <v>0</v>
      </c>
      <c r="I17" s="261">
        <f t="shared" si="9"/>
        <v>0</v>
      </c>
      <c r="J17" s="261">
        <f t="shared" si="9"/>
        <v>0</v>
      </c>
      <c r="K17" s="261">
        <f t="shared" si="9"/>
        <v>0</v>
      </c>
      <c r="L17" s="261">
        <f t="shared" si="9"/>
        <v>0</v>
      </c>
      <c r="M17" s="261">
        <f t="shared" si="9"/>
        <v>0</v>
      </c>
      <c r="N17" s="216">
        <f t="shared" si="9"/>
        <v>0</v>
      </c>
      <c r="O17" s="216">
        <f t="shared" si="9"/>
        <v>0</v>
      </c>
      <c r="P17" s="261">
        <f t="shared" si="9"/>
        <v>0</v>
      </c>
      <c r="Q17" s="261">
        <f t="shared" si="9"/>
        <v>0</v>
      </c>
      <c r="R17" s="261">
        <f t="shared" si="9"/>
        <v>0</v>
      </c>
      <c r="S17" s="261">
        <f t="shared" si="9"/>
        <v>0</v>
      </c>
      <c r="T17" s="261">
        <f t="shared" si="9"/>
        <v>0</v>
      </c>
      <c r="U17" s="216">
        <f t="shared" si="9"/>
        <v>0</v>
      </c>
      <c r="V17" s="216">
        <f t="shared" si="9"/>
        <v>0</v>
      </c>
      <c r="W17" s="261">
        <f t="shared" si="9"/>
        <v>0</v>
      </c>
      <c r="X17" s="261">
        <f t="shared" si="9"/>
        <v>0</v>
      </c>
      <c r="Y17" s="261">
        <f t="shared" si="9"/>
        <v>0</v>
      </c>
      <c r="Z17" s="261">
        <f t="shared" si="9"/>
        <v>0</v>
      </c>
      <c r="AA17" s="261">
        <f t="shared" si="9"/>
        <v>0</v>
      </c>
      <c r="AB17" s="216">
        <f t="shared" si="9"/>
        <v>0</v>
      </c>
      <c r="AC17" s="216">
        <f t="shared" si="9"/>
        <v>0</v>
      </c>
      <c r="AD17" s="261">
        <f t="shared" si="9"/>
        <v>0</v>
      </c>
      <c r="AE17" s="261">
        <f t="shared" si="9"/>
        <v>0</v>
      </c>
      <c r="AF17" s="261">
        <f t="shared" si="9"/>
        <v>0</v>
      </c>
      <c r="AG17" s="261">
        <f t="shared" si="9"/>
        <v>0</v>
      </c>
      <c r="AH17" s="261">
        <f t="shared" si="9"/>
        <v>0</v>
      </c>
      <c r="AI17" s="261">
        <f t="shared" si="9"/>
        <v>0</v>
      </c>
      <c r="AJ17" s="411">
        <f t="shared" si="9"/>
        <v>0</v>
      </c>
      <c r="AK17" s="221">
        <f>AJ17</f>
        <v>0</v>
      </c>
      <c r="AL17" s="31"/>
      <c r="AM17" s="31"/>
      <c r="AN17" s="9">
        <f>AK17-AL13</f>
        <v>0</v>
      </c>
    </row>
    <row r="18" spans="1:40" ht="19.5" hidden="1" customHeight="1">
      <c r="A18" s="9">
        <v>1</v>
      </c>
      <c r="B18" s="87" t="s">
        <v>67</v>
      </c>
      <c r="C18" s="97" t="s">
        <v>12</v>
      </c>
      <c r="D18" s="97"/>
      <c r="E18" s="88"/>
      <c r="F18" s="394"/>
      <c r="G18" s="394"/>
      <c r="H18" s="394"/>
      <c r="I18" s="394"/>
      <c r="J18" s="394"/>
      <c r="K18" s="394"/>
      <c r="L18" s="394"/>
      <c r="M18" s="394"/>
      <c r="N18" s="182"/>
      <c r="O18" s="182"/>
      <c r="P18" s="394"/>
      <c r="Q18" s="394"/>
      <c r="R18" s="394"/>
      <c r="S18" s="394"/>
      <c r="T18" s="394"/>
      <c r="U18" s="182"/>
      <c r="V18" s="182"/>
      <c r="W18" s="394"/>
      <c r="X18" s="394"/>
      <c r="Y18" s="394"/>
      <c r="Z18" s="394"/>
      <c r="AA18" s="394"/>
      <c r="AB18" s="182"/>
      <c r="AC18" s="182"/>
      <c r="AD18" s="394"/>
      <c r="AE18" s="394"/>
      <c r="AF18" s="394"/>
      <c r="AG18" s="394"/>
      <c r="AH18" s="394"/>
      <c r="AI18" s="394"/>
      <c r="AJ18" s="412"/>
      <c r="AK18" s="98">
        <f>SUM(F18:AJ18)</f>
        <v>0</v>
      </c>
      <c r="AL18" s="96" t="e">
        <f>ROUNDUP(AL25/0.92,0)</f>
        <v>#REF!</v>
      </c>
      <c r="AM18" s="96" t="e">
        <f>ROUNDUP(AM25/0.92,0)</f>
        <v>#REF!</v>
      </c>
      <c r="AN18" s="251"/>
    </row>
    <row r="19" spans="1:40" ht="19.5" hidden="1" customHeight="1">
      <c r="A19" s="9">
        <v>1</v>
      </c>
      <c r="B19" s="13" t="s">
        <v>31</v>
      </c>
      <c r="C19" s="145" t="s">
        <v>125</v>
      </c>
      <c r="D19" s="145"/>
      <c r="E19" s="35"/>
      <c r="F19" s="256">
        <f t="shared" ref="F19:AJ19" si="10">E19+F18-F20</f>
        <v>0</v>
      </c>
      <c r="G19" s="256">
        <f t="shared" si="10"/>
        <v>0</v>
      </c>
      <c r="H19" s="256">
        <f t="shared" si="10"/>
        <v>0</v>
      </c>
      <c r="I19" s="256">
        <f t="shared" si="10"/>
        <v>0</v>
      </c>
      <c r="J19" s="256">
        <f t="shared" si="10"/>
        <v>0</v>
      </c>
      <c r="K19" s="256">
        <f t="shared" si="10"/>
        <v>0</v>
      </c>
      <c r="L19" s="256">
        <f t="shared" si="10"/>
        <v>0</v>
      </c>
      <c r="M19" s="256">
        <f t="shared" si="10"/>
        <v>0</v>
      </c>
      <c r="N19" s="173">
        <f t="shared" si="10"/>
        <v>0</v>
      </c>
      <c r="O19" s="173">
        <f t="shared" si="10"/>
        <v>0</v>
      </c>
      <c r="P19" s="256">
        <f t="shared" si="10"/>
        <v>0</v>
      </c>
      <c r="Q19" s="256">
        <f t="shared" si="10"/>
        <v>0</v>
      </c>
      <c r="R19" s="256">
        <f t="shared" si="10"/>
        <v>0</v>
      </c>
      <c r="S19" s="256">
        <f t="shared" si="10"/>
        <v>0</v>
      </c>
      <c r="T19" s="256">
        <f t="shared" si="10"/>
        <v>0</v>
      </c>
      <c r="U19" s="173">
        <f t="shared" si="10"/>
        <v>0</v>
      </c>
      <c r="V19" s="173">
        <f t="shared" si="10"/>
        <v>0</v>
      </c>
      <c r="W19" s="256">
        <f t="shared" si="10"/>
        <v>0</v>
      </c>
      <c r="X19" s="256">
        <f t="shared" si="10"/>
        <v>0</v>
      </c>
      <c r="Y19" s="256">
        <f t="shared" si="10"/>
        <v>0</v>
      </c>
      <c r="Z19" s="256">
        <f t="shared" si="10"/>
        <v>0</v>
      </c>
      <c r="AA19" s="256">
        <f t="shared" si="10"/>
        <v>0</v>
      </c>
      <c r="AB19" s="173">
        <f t="shared" si="10"/>
        <v>0</v>
      </c>
      <c r="AC19" s="173">
        <f t="shared" si="10"/>
        <v>0</v>
      </c>
      <c r="AD19" s="256">
        <f t="shared" si="10"/>
        <v>0</v>
      </c>
      <c r="AE19" s="256">
        <f t="shared" si="10"/>
        <v>0</v>
      </c>
      <c r="AF19" s="256">
        <f t="shared" si="10"/>
        <v>0</v>
      </c>
      <c r="AG19" s="256">
        <f t="shared" si="10"/>
        <v>0</v>
      </c>
      <c r="AH19" s="256">
        <f t="shared" si="10"/>
        <v>0</v>
      </c>
      <c r="AI19" s="256">
        <f t="shared" si="10"/>
        <v>0</v>
      </c>
      <c r="AJ19" s="405">
        <f t="shared" si="10"/>
        <v>0</v>
      </c>
      <c r="AK19" s="169">
        <f>AJ19</f>
        <v>0</v>
      </c>
      <c r="AL19" s="126"/>
      <c r="AM19" s="126"/>
    </row>
    <row r="20" spans="1:40" ht="18.75" hidden="1" customHeight="1">
      <c r="A20" s="9">
        <v>1</v>
      </c>
      <c r="B20" s="15"/>
      <c r="C20" s="135" t="s">
        <v>14</v>
      </c>
      <c r="D20" s="135"/>
      <c r="E20" s="90"/>
      <c r="F20" s="255"/>
      <c r="G20" s="255"/>
      <c r="H20" s="255"/>
      <c r="I20" s="255"/>
      <c r="J20" s="255"/>
      <c r="K20" s="255"/>
      <c r="L20" s="255"/>
      <c r="M20" s="255"/>
      <c r="N20" s="174"/>
      <c r="O20" s="174"/>
      <c r="P20" s="255"/>
      <c r="Q20" s="255"/>
      <c r="R20" s="255"/>
      <c r="S20" s="255"/>
      <c r="T20" s="255"/>
      <c r="U20" s="174"/>
      <c r="V20" s="174"/>
      <c r="W20" s="255"/>
      <c r="X20" s="255"/>
      <c r="Y20" s="255"/>
      <c r="Z20" s="255"/>
      <c r="AA20" s="255"/>
      <c r="AB20" s="174"/>
      <c r="AC20" s="174"/>
      <c r="AD20" s="255"/>
      <c r="AE20" s="255"/>
      <c r="AF20" s="255"/>
      <c r="AG20" s="255"/>
      <c r="AH20" s="255"/>
      <c r="AI20" s="255"/>
      <c r="AJ20" s="404"/>
      <c r="AK20" s="117">
        <f>SUM(E20:AJ20)</f>
        <v>0</v>
      </c>
      <c r="AL20" s="82"/>
      <c r="AM20" s="82"/>
      <c r="AN20" s="211"/>
    </row>
    <row r="21" spans="1:40" ht="18.75" hidden="1" customHeight="1">
      <c r="A21" s="9">
        <v>0</v>
      </c>
      <c r="B21" s="15"/>
      <c r="C21" s="146" t="s">
        <v>15</v>
      </c>
      <c r="D21" s="147">
        <v>0.08</v>
      </c>
      <c r="E21" s="80"/>
      <c r="F21" s="257">
        <f t="shared" ref="F21:AJ21" si="11">ROUND(F20*$D21,0)</f>
        <v>0</v>
      </c>
      <c r="G21" s="257">
        <f t="shared" si="11"/>
        <v>0</v>
      </c>
      <c r="H21" s="257">
        <f t="shared" si="11"/>
        <v>0</v>
      </c>
      <c r="I21" s="257">
        <f t="shared" si="11"/>
        <v>0</v>
      </c>
      <c r="J21" s="257">
        <f t="shared" si="11"/>
        <v>0</v>
      </c>
      <c r="K21" s="257">
        <f t="shared" si="11"/>
        <v>0</v>
      </c>
      <c r="L21" s="257">
        <f t="shared" si="11"/>
        <v>0</v>
      </c>
      <c r="M21" s="257">
        <f t="shared" si="11"/>
        <v>0</v>
      </c>
      <c r="N21" s="175">
        <f t="shared" si="11"/>
        <v>0</v>
      </c>
      <c r="O21" s="175">
        <f t="shared" si="11"/>
        <v>0</v>
      </c>
      <c r="P21" s="257">
        <f t="shared" si="11"/>
        <v>0</v>
      </c>
      <c r="Q21" s="257">
        <f t="shared" si="11"/>
        <v>0</v>
      </c>
      <c r="R21" s="257">
        <f t="shared" si="11"/>
        <v>0</v>
      </c>
      <c r="S21" s="257">
        <f t="shared" si="11"/>
        <v>0</v>
      </c>
      <c r="T21" s="257">
        <f t="shared" si="11"/>
        <v>0</v>
      </c>
      <c r="U21" s="175">
        <f t="shared" si="11"/>
        <v>0</v>
      </c>
      <c r="V21" s="175">
        <f t="shared" si="11"/>
        <v>0</v>
      </c>
      <c r="W21" s="257">
        <f t="shared" si="11"/>
        <v>0</v>
      </c>
      <c r="X21" s="257">
        <f t="shared" si="11"/>
        <v>0</v>
      </c>
      <c r="Y21" s="257">
        <f t="shared" si="11"/>
        <v>0</v>
      </c>
      <c r="Z21" s="257">
        <f t="shared" si="11"/>
        <v>0</v>
      </c>
      <c r="AA21" s="257">
        <f t="shared" si="11"/>
        <v>0</v>
      </c>
      <c r="AB21" s="175">
        <f t="shared" si="11"/>
        <v>0</v>
      </c>
      <c r="AC21" s="175">
        <f t="shared" si="11"/>
        <v>0</v>
      </c>
      <c r="AD21" s="257">
        <f t="shared" si="11"/>
        <v>0</v>
      </c>
      <c r="AE21" s="257">
        <f t="shared" si="11"/>
        <v>0</v>
      </c>
      <c r="AF21" s="257">
        <f t="shared" si="11"/>
        <v>0</v>
      </c>
      <c r="AG21" s="257">
        <f t="shared" si="11"/>
        <v>0</v>
      </c>
      <c r="AH21" s="257">
        <f t="shared" si="11"/>
        <v>0</v>
      </c>
      <c r="AI21" s="257">
        <f t="shared" si="11"/>
        <v>0</v>
      </c>
      <c r="AJ21" s="406">
        <f t="shared" si="11"/>
        <v>0</v>
      </c>
      <c r="AK21" s="128">
        <f>SUM(F21:AJ21)</f>
        <v>0</v>
      </c>
      <c r="AL21" s="126"/>
      <c r="AM21" s="126"/>
    </row>
    <row r="22" spans="1:40" ht="18.75" hidden="1" customHeight="1">
      <c r="A22" s="9">
        <v>0</v>
      </c>
      <c r="B22" s="15"/>
      <c r="C22" s="148" t="s">
        <v>16</v>
      </c>
      <c r="D22" s="149"/>
      <c r="E22" s="66"/>
      <c r="F22" s="255">
        <f t="shared" ref="F22:AJ22" si="12">E22+F21-F23</f>
        <v>0</v>
      </c>
      <c r="G22" s="255">
        <f t="shared" si="12"/>
        <v>0</v>
      </c>
      <c r="H22" s="255">
        <f t="shared" si="12"/>
        <v>0</v>
      </c>
      <c r="I22" s="255">
        <f t="shared" si="12"/>
        <v>0</v>
      </c>
      <c r="J22" s="255">
        <f t="shared" si="12"/>
        <v>0</v>
      </c>
      <c r="K22" s="255">
        <f t="shared" si="12"/>
        <v>0</v>
      </c>
      <c r="L22" s="255">
        <f t="shared" si="12"/>
        <v>0</v>
      </c>
      <c r="M22" s="255">
        <f t="shared" si="12"/>
        <v>0</v>
      </c>
      <c r="N22" s="176">
        <f t="shared" si="12"/>
        <v>0</v>
      </c>
      <c r="O22" s="176">
        <f t="shared" si="12"/>
        <v>0</v>
      </c>
      <c r="P22" s="255">
        <f t="shared" si="12"/>
        <v>0</v>
      </c>
      <c r="Q22" s="255">
        <f t="shared" si="12"/>
        <v>0</v>
      </c>
      <c r="R22" s="255">
        <f t="shared" si="12"/>
        <v>0</v>
      </c>
      <c r="S22" s="255">
        <f t="shared" si="12"/>
        <v>0</v>
      </c>
      <c r="T22" s="255">
        <f t="shared" si="12"/>
        <v>0</v>
      </c>
      <c r="U22" s="176">
        <f t="shared" si="12"/>
        <v>0</v>
      </c>
      <c r="V22" s="176">
        <f t="shared" si="12"/>
        <v>0</v>
      </c>
      <c r="W22" s="255">
        <f t="shared" si="12"/>
        <v>0</v>
      </c>
      <c r="X22" s="255">
        <f t="shared" si="12"/>
        <v>0</v>
      </c>
      <c r="Y22" s="255">
        <f t="shared" si="12"/>
        <v>0</v>
      </c>
      <c r="Z22" s="255">
        <f t="shared" si="12"/>
        <v>0</v>
      </c>
      <c r="AA22" s="255">
        <f t="shared" si="12"/>
        <v>0</v>
      </c>
      <c r="AB22" s="176">
        <f t="shared" si="12"/>
        <v>0</v>
      </c>
      <c r="AC22" s="176">
        <f t="shared" si="12"/>
        <v>0</v>
      </c>
      <c r="AD22" s="255">
        <f t="shared" si="12"/>
        <v>0</v>
      </c>
      <c r="AE22" s="255">
        <f t="shared" si="12"/>
        <v>0</v>
      </c>
      <c r="AF22" s="255">
        <f t="shared" si="12"/>
        <v>0</v>
      </c>
      <c r="AG22" s="255">
        <f t="shared" si="12"/>
        <v>0</v>
      </c>
      <c r="AH22" s="255">
        <f t="shared" si="12"/>
        <v>0</v>
      </c>
      <c r="AI22" s="255">
        <f t="shared" si="12"/>
        <v>0</v>
      </c>
      <c r="AJ22" s="404">
        <f t="shared" si="12"/>
        <v>0</v>
      </c>
      <c r="AK22" s="129">
        <f>AJ22</f>
        <v>0</v>
      </c>
      <c r="AL22" s="126"/>
      <c r="AM22" s="126"/>
    </row>
    <row r="23" spans="1:40" ht="18.75" hidden="1" customHeight="1">
      <c r="A23" s="9">
        <v>0</v>
      </c>
      <c r="B23" s="15"/>
      <c r="C23" s="148" t="s">
        <v>17</v>
      </c>
      <c r="D23" s="149"/>
      <c r="E23" s="80"/>
      <c r="F23" s="255"/>
      <c r="G23" s="255"/>
      <c r="H23" s="255"/>
      <c r="I23" s="255"/>
      <c r="J23" s="255"/>
      <c r="K23" s="255"/>
      <c r="L23" s="255"/>
      <c r="M23" s="255"/>
      <c r="N23" s="176"/>
      <c r="O23" s="176"/>
      <c r="P23" s="255"/>
      <c r="Q23" s="255"/>
      <c r="R23" s="255"/>
      <c r="S23" s="255"/>
      <c r="T23" s="255"/>
      <c r="U23" s="176"/>
      <c r="V23" s="176"/>
      <c r="W23" s="255"/>
      <c r="X23" s="255"/>
      <c r="Y23" s="255"/>
      <c r="Z23" s="255"/>
      <c r="AA23" s="255"/>
      <c r="AB23" s="176"/>
      <c r="AC23" s="176"/>
      <c r="AD23" s="255"/>
      <c r="AE23" s="255"/>
      <c r="AF23" s="255"/>
      <c r="AG23" s="255"/>
      <c r="AH23" s="255"/>
      <c r="AI23" s="255"/>
      <c r="AJ23" s="404"/>
      <c r="AK23" s="129">
        <f>SUM(F23:AJ23)</f>
        <v>0</v>
      </c>
      <c r="AL23" s="126"/>
      <c r="AM23" s="126"/>
    </row>
    <row r="24" spans="1:40" ht="18.75" hidden="1" customHeight="1">
      <c r="A24" s="9">
        <v>0</v>
      </c>
      <c r="B24" s="15"/>
      <c r="C24" s="150" t="s">
        <v>18</v>
      </c>
      <c r="D24" s="151">
        <v>0.5</v>
      </c>
      <c r="E24" s="81"/>
      <c r="F24" s="258">
        <f t="shared" ref="F24:AJ24" si="13">ROUND(F23*$D24,0)</f>
        <v>0</v>
      </c>
      <c r="G24" s="258">
        <f t="shared" si="13"/>
        <v>0</v>
      </c>
      <c r="H24" s="258">
        <f t="shared" si="13"/>
        <v>0</v>
      </c>
      <c r="I24" s="258">
        <f t="shared" si="13"/>
        <v>0</v>
      </c>
      <c r="J24" s="258">
        <f t="shared" si="13"/>
        <v>0</v>
      </c>
      <c r="K24" s="258">
        <f t="shared" si="13"/>
        <v>0</v>
      </c>
      <c r="L24" s="258">
        <f t="shared" si="13"/>
        <v>0</v>
      </c>
      <c r="M24" s="258">
        <f t="shared" si="13"/>
        <v>0</v>
      </c>
      <c r="N24" s="177">
        <f t="shared" si="13"/>
        <v>0</v>
      </c>
      <c r="O24" s="177">
        <f t="shared" si="13"/>
        <v>0</v>
      </c>
      <c r="P24" s="258">
        <f t="shared" si="13"/>
        <v>0</v>
      </c>
      <c r="Q24" s="258">
        <f t="shared" si="13"/>
        <v>0</v>
      </c>
      <c r="R24" s="258">
        <f t="shared" si="13"/>
        <v>0</v>
      </c>
      <c r="S24" s="258">
        <f t="shared" si="13"/>
        <v>0</v>
      </c>
      <c r="T24" s="258">
        <f t="shared" si="13"/>
        <v>0</v>
      </c>
      <c r="U24" s="177">
        <f t="shared" si="13"/>
        <v>0</v>
      </c>
      <c r="V24" s="177">
        <f t="shared" si="13"/>
        <v>0</v>
      </c>
      <c r="W24" s="258">
        <f t="shared" si="13"/>
        <v>0</v>
      </c>
      <c r="X24" s="258">
        <f t="shared" si="13"/>
        <v>0</v>
      </c>
      <c r="Y24" s="258">
        <f t="shared" si="13"/>
        <v>0</v>
      </c>
      <c r="Z24" s="258">
        <f t="shared" si="13"/>
        <v>0</v>
      </c>
      <c r="AA24" s="258">
        <f t="shared" si="13"/>
        <v>0</v>
      </c>
      <c r="AB24" s="177">
        <f t="shared" si="13"/>
        <v>0</v>
      </c>
      <c r="AC24" s="177">
        <f t="shared" si="13"/>
        <v>0</v>
      </c>
      <c r="AD24" s="258">
        <f t="shared" si="13"/>
        <v>0</v>
      </c>
      <c r="AE24" s="258">
        <f t="shared" si="13"/>
        <v>0</v>
      </c>
      <c r="AF24" s="258">
        <f t="shared" si="13"/>
        <v>0</v>
      </c>
      <c r="AG24" s="258">
        <f t="shared" si="13"/>
        <v>0</v>
      </c>
      <c r="AH24" s="258">
        <f t="shared" si="13"/>
        <v>0</v>
      </c>
      <c r="AI24" s="258">
        <f t="shared" si="13"/>
        <v>0</v>
      </c>
      <c r="AJ24" s="407">
        <f t="shared" si="13"/>
        <v>0</v>
      </c>
      <c r="AK24" s="130">
        <f>SUM(F24:AJ24)</f>
        <v>0</v>
      </c>
      <c r="AL24" s="126"/>
      <c r="AM24" s="126"/>
    </row>
    <row r="25" spans="1:40" ht="18.75" hidden="1" customHeight="1">
      <c r="A25" s="9">
        <v>1</v>
      </c>
      <c r="B25" s="10"/>
      <c r="C25" s="135" t="s">
        <v>19</v>
      </c>
      <c r="D25" s="136">
        <f>1-D21</f>
        <v>0.92</v>
      </c>
      <c r="E25" s="90"/>
      <c r="F25" s="255">
        <f t="shared" ref="F25:AI25" si="14">(F20-F21)+(F23-F24)</f>
        <v>0</v>
      </c>
      <c r="G25" s="255">
        <f t="shared" si="14"/>
        <v>0</v>
      </c>
      <c r="H25" s="255">
        <f t="shared" si="14"/>
        <v>0</v>
      </c>
      <c r="I25" s="255">
        <f t="shared" si="14"/>
        <v>0</v>
      </c>
      <c r="J25" s="255">
        <f t="shared" si="14"/>
        <v>0</v>
      </c>
      <c r="K25" s="255">
        <f t="shared" si="14"/>
        <v>0</v>
      </c>
      <c r="L25" s="255">
        <f t="shared" si="14"/>
        <v>0</v>
      </c>
      <c r="M25" s="255">
        <f t="shared" si="14"/>
        <v>0</v>
      </c>
      <c r="N25" s="174">
        <f t="shared" si="14"/>
        <v>0</v>
      </c>
      <c r="O25" s="174">
        <f t="shared" si="14"/>
        <v>0</v>
      </c>
      <c r="P25" s="255">
        <f t="shared" si="14"/>
        <v>0</v>
      </c>
      <c r="Q25" s="255">
        <f t="shared" si="14"/>
        <v>0</v>
      </c>
      <c r="R25" s="255">
        <f t="shared" si="14"/>
        <v>0</v>
      </c>
      <c r="S25" s="255">
        <f t="shared" si="14"/>
        <v>0</v>
      </c>
      <c r="T25" s="255">
        <f t="shared" si="14"/>
        <v>0</v>
      </c>
      <c r="U25" s="174">
        <f t="shared" si="14"/>
        <v>0</v>
      </c>
      <c r="V25" s="174">
        <f t="shared" si="14"/>
        <v>0</v>
      </c>
      <c r="W25" s="255">
        <f t="shared" si="14"/>
        <v>0</v>
      </c>
      <c r="X25" s="255">
        <f t="shared" si="14"/>
        <v>0</v>
      </c>
      <c r="Y25" s="255">
        <f t="shared" si="14"/>
        <v>0</v>
      </c>
      <c r="Z25" s="255">
        <f t="shared" si="14"/>
        <v>0</v>
      </c>
      <c r="AA25" s="255">
        <f t="shared" si="14"/>
        <v>0</v>
      </c>
      <c r="AB25" s="174">
        <f t="shared" si="14"/>
        <v>0</v>
      </c>
      <c r="AC25" s="174">
        <f t="shared" si="14"/>
        <v>0</v>
      </c>
      <c r="AD25" s="255">
        <f t="shared" si="14"/>
        <v>0</v>
      </c>
      <c r="AE25" s="255">
        <f t="shared" si="14"/>
        <v>0</v>
      </c>
      <c r="AF25" s="255">
        <f t="shared" si="14"/>
        <v>0</v>
      </c>
      <c r="AG25" s="255">
        <f t="shared" si="14"/>
        <v>0</v>
      </c>
      <c r="AH25" s="255">
        <f t="shared" si="14"/>
        <v>0</v>
      </c>
      <c r="AI25" s="255">
        <f t="shared" si="14"/>
        <v>0</v>
      </c>
      <c r="AJ25" s="404">
        <f>(AJ20-AJ21)+(AJ23-AJ24)</f>
        <v>0</v>
      </c>
      <c r="AK25" s="117">
        <f>SUM(E25:AJ25)</f>
        <v>0</v>
      </c>
      <c r="AL25" s="82" t="e">
        <f>ROUNDUP(#REF!*1.1,0)</f>
        <v>#REF!</v>
      </c>
      <c r="AM25" s="82" t="e">
        <f>ROUNDUP(#REF!*1.1,0)</f>
        <v>#REF!</v>
      </c>
      <c r="AN25" s="211"/>
    </row>
    <row r="26" spans="1:40" ht="18.75" hidden="1" customHeight="1">
      <c r="A26" s="9">
        <v>1</v>
      </c>
      <c r="B26" s="10" t="s">
        <v>34</v>
      </c>
      <c r="C26" s="103" t="s">
        <v>20</v>
      </c>
      <c r="D26" s="103"/>
      <c r="E26" s="77"/>
      <c r="F26" s="257"/>
      <c r="G26" s="257"/>
      <c r="H26" s="257"/>
      <c r="I26" s="257"/>
      <c r="J26" s="257"/>
      <c r="K26" s="257"/>
      <c r="L26" s="257"/>
      <c r="M26" s="257"/>
      <c r="N26" s="178"/>
      <c r="O26" s="178"/>
      <c r="P26" s="257"/>
      <c r="Q26" s="257"/>
      <c r="R26" s="257"/>
      <c r="S26" s="257"/>
      <c r="T26" s="257"/>
      <c r="U26" s="178"/>
      <c r="V26" s="178"/>
      <c r="W26" s="257"/>
      <c r="X26" s="257"/>
      <c r="Y26" s="257"/>
      <c r="Z26" s="257"/>
      <c r="AA26" s="257"/>
      <c r="AB26" s="178"/>
      <c r="AC26" s="178"/>
      <c r="AD26" s="257"/>
      <c r="AE26" s="257"/>
      <c r="AF26" s="257"/>
      <c r="AG26" s="257"/>
      <c r="AH26" s="257"/>
      <c r="AI26" s="257"/>
      <c r="AJ26" s="406"/>
      <c r="AK26" s="104">
        <f>SUM(F26:AJ26)</f>
        <v>0</v>
      </c>
      <c r="AL26" s="105"/>
      <c r="AM26" s="105"/>
      <c r="AN26" s="207"/>
    </row>
    <row r="27" spans="1:40" ht="18.75" hidden="1" customHeight="1">
      <c r="A27" s="9">
        <v>1</v>
      </c>
      <c r="B27" s="15"/>
      <c r="C27" s="106" t="s">
        <v>66</v>
      </c>
      <c r="D27" s="106"/>
      <c r="E27" s="74"/>
      <c r="F27" s="319"/>
      <c r="G27" s="319"/>
      <c r="H27" s="319"/>
      <c r="I27" s="319"/>
      <c r="J27" s="319"/>
      <c r="K27" s="319"/>
      <c r="L27" s="319"/>
      <c r="M27" s="319"/>
      <c r="N27" s="179"/>
      <c r="O27" s="179"/>
      <c r="P27" s="319"/>
      <c r="Q27" s="319"/>
      <c r="R27" s="319"/>
      <c r="S27" s="319"/>
      <c r="T27" s="319"/>
      <c r="U27" s="179"/>
      <c r="V27" s="179"/>
      <c r="W27" s="319"/>
      <c r="X27" s="319"/>
      <c r="Y27" s="319"/>
      <c r="Z27" s="319"/>
      <c r="AA27" s="319"/>
      <c r="AB27" s="179"/>
      <c r="AC27" s="179"/>
      <c r="AD27" s="319"/>
      <c r="AE27" s="319"/>
      <c r="AF27" s="319"/>
      <c r="AG27" s="319"/>
      <c r="AH27" s="319"/>
      <c r="AI27" s="319"/>
      <c r="AJ27" s="408"/>
      <c r="AK27" s="107">
        <f>SUM(F27:AJ27)</f>
        <v>0</v>
      </c>
      <c r="AL27" s="108"/>
      <c r="AM27" s="108"/>
      <c r="AN27" s="207"/>
    </row>
    <row r="28" spans="1:40" ht="18.75" hidden="1" customHeight="1">
      <c r="A28" s="9">
        <v>1</v>
      </c>
      <c r="B28" s="13" t="s">
        <v>45</v>
      </c>
      <c r="C28" s="152" t="s">
        <v>21</v>
      </c>
      <c r="D28" s="152"/>
      <c r="E28" s="67"/>
      <c r="F28" s="259">
        <f t="shared" ref="F28:AH28" si="15">SUBTOTAL(9,L26:L27)</f>
        <v>0</v>
      </c>
      <c r="G28" s="259">
        <f t="shared" si="15"/>
        <v>0</v>
      </c>
      <c r="H28" s="259">
        <f t="shared" si="15"/>
        <v>0</v>
      </c>
      <c r="I28" s="259">
        <f t="shared" si="15"/>
        <v>0</v>
      </c>
      <c r="J28" s="259">
        <f t="shared" si="15"/>
        <v>0</v>
      </c>
      <c r="K28" s="259">
        <f t="shared" si="15"/>
        <v>0</v>
      </c>
      <c r="L28" s="259">
        <f t="shared" si="15"/>
        <v>0</v>
      </c>
      <c r="M28" s="259">
        <f t="shared" si="15"/>
        <v>0</v>
      </c>
      <c r="N28" s="180">
        <f t="shared" si="15"/>
        <v>0</v>
      </c>
      <c r="O28" s="180">
        <f t="shared" si="15"/>
        <v>0</v>
      </c>
      <c r="P28" s="259">
        <f t="shared" si="15"/>
        <v>0</v>
      </c>
      <c r="Q28" s="259">
        <f t="shared" si="15"/>
        <v>0</v>
      </c>
      <c r="R28" s="259">
        <f t="shared" si="15"/>
        <v>0</v>
      </c>
      <c r="S28" s="259">
        <f t="shared" si="15"/>
        <v>0</v>
      </c>
      <c r="T28" s="259">
        <f t="shared" si="15"/>
        <v>0</v>
      </c>
      <c r="U28" s="180">
        <f t="shared" si="15"/>
        <v>0</v>
      </c>
      <c r="V28" s="180">
        <f t="shared" si="15"/>
        <v>0</v>
      </c>
      <c r="W28" s="259">
        <f t="shared" si="15"/>
        <v>0</v>
      </c>
      <c r="X28" s="259">
        <f t="shared" si="15"/>
        <v>0</v>
      </c>
      <c r="Y28" s="259">
        <f t="shared" si="15"/>
        <v>0</v>
      </c>
      <c r="Z28" s="259">
        <f t="shared" si="15"/>
        <v>0</v>
      </c>
      <c r="AA28" s="259">
        <f t="shared" si="15"/>
        <v>0</v>
      </c>
      <c r="AB28" s="180">
        <f t="shared" si="15"/>
        <v>0</v>
      </c>
      <c r="AC28" s="180">
        <f t="shared" si="15"/>
        <v>0</v>
      </c>
      <c r="AD28" s="259">
        <f t="shared" si="15"/>
        <v>0</v>
      </c>
      <c r="AE28" s="259">
        <f t="shared" si="15"/>
        <v>0</v>
      </c>
      <c r="AF28" s="259">
        <f t="shared" si="15"/>
        <v>0</v>
      </c>
      <c r="AG28" s="259">
        <f t="shared" si="15"/>
        <v>0</v>
      </c>
      <c r="AH28" s="259">
        <f t="shared" si="15"/>
        <v>0</v>
      </c>
      <c r="AI28" s="259" t="e">
        <f>SUBTOTAL(9,#REF!)</f>
        <v>#REF!</v>
      </c>
      <c r="AJ28" s="409"/>
      <c r="AK28" s="131" t="e">
        <f>SUM(F28:AJ28)</f>
        <v>#REF!</v>
      </c>
      <c r="AL28" s="31"/>
      <c r="AM28" s="31"/>
    </row>
    <row r="29" spans="1:40" ht="18.75" hidden="1" customHeight="1">
      <c r="A29" s="9">
        <v>1</v>
      </c>
      <c r="B29" s="30" t="s">
        <v>51</v>
      </c>
      <c r="C29" s="153" t="s">
        <v>22</v>
      </c>
      <c r="D29" s="153"/>
      <c r="E29" s="68"/>
      <c r="F29" s="260">
        <f t="shared" ref="F29:AJ29" si="16">E29+F25-F28</f>
        <v>0</v>
      </c>
      <c r="G29" s="260">
        <f t="shared" si="16"/>
        <v>0</v>
      </c>
      <c r="H29" s="260">
        <f t="shared" si="16"/>
        <v>0</v>
      </c>
      <c r="I29" s="260">
        <f t="shared" si="16"/>
        <v>0</v>
      </c>
      <c r="J29" s="260">
        <f t="shared" si="16"/>
        <v>0</v>
      </c>
      <c r="K29" s="260">
        <f t="shared" si="16"/>
        <v>0</v>
      </c>
      <c r="L29" s="260">
        <f t="shared" si="16"/>
        <v>0</v>
      </c>
      <c r="M29" s="260">
        <f t="shared" si="16"/>
        <v>0</v>
      </c>
      <c r="N29" s="181">
        <f t="shared" si="16"/>
        <v>0</v>
      </c>
      <c r="O29" s="181">
        <f t="shared" si="16"/>
        <v>0</v>
      </c>
      <c r="P29" s="260">
        <f t="shared" si="16"/>
        <v>0</v>
      </c>
      <c r="Q29" s="260">
        <f t="shared" si="16"/>
        <v>0</v>
      </c>
      <c r="R29" s="260">
        <f t="shared" si="16"/>
        <v>0</v>
      </c>
      <c r="S29" s="260">
        <f t="shared" si="16"/>
        <v>0</v>
      </c>
      <c r="T29" s="260">
        <f t="shared" si="16"/>
        <v>0</v>
      </c>
      <c r="U29" s="181">
        <f t="shared" si="16"/>
        <v>0</v>
      </c>
      <c r="V29" s="181">
        <f t="shared" si="16"/>
        <v>0</v>
      </c>
      <c r="W29" s="260">
        <f t="shared" si="16"/>
        <v>0</v>
      </c>
      <c r="X29" s="260">
        <f t="shared" si="16"/>
        <v>0</v>
      </c>
      <c r="Y29" s="260">
        <f t="shared" si="16"/>
        <v>0</v>
      </c>
      <c r="Z29" s="260">
        <f t="shared" si="16"/>
        <v>0</v>
      </c>
      <c r="AA29" s="260">
        <f t="shared" si="16"/>
        <v>0</v>
      </c>
      <c r="AB29" s="181">
        <f t="shared" si="16"/>
        <v>0</v>
      </c>
      <c r="AC29" s="181">
        <f t="shared" si="16"/>
        <v>0</v>
      </c>
      <c r="AD29" s="260">
        <f t="shared" si="16"/>
        <v>0</v>
      </c>
      <c r="AE29" s="260">
        <f t="shared" si="16"/>
        <v>0</v>
      </c>
      <c r="AF29" s="260">
        <f t="shared" si="16"/>
        <v>0</v>
      </c>
      <c r="AG29" s="260">
        <f t="shared" si="16"/>
        <v>0</v>
      </c>
      <c r="AH29" s="260">
        <f t="shared" si="16"/>
        <v>0</v>
      </c>
      <c r="AI29" s="260" t="e">
        <f t="shared" si="16"/>
        <v>#REF!</v>
      </c>
      <c r="AJ29" s="410" t="e">
        <f t="shared" si="16"/>
        <v>#REF!</v>
      </c>
      <c r="AK29" s="132"/>
      <c r="AL29" s="31"/>
      <c r="AM29" s="31"/>
    </row>
    <row r="30" spans="1:40" ht="19.5" hidden="1" customHeight="1">
      <c r="A30" s="9">
        <v>1</v>
      </c>
      <c r="B30" s="85" t="s">
        <v>52</v>
      </c>
      <c r="C30" s="217" t="s">
        <v>23</v>
      </c>
      <c r="D30" s="217"/>
      <c r="E30" s="215"/>
      <c r="F30" s="262">
        <f t="shared" ref="F30:AJ30" si="17">E30+F25-F26-F27</f>
        <v>0</v>
      </c>
      <c r="G30" s="262">
        <f t="shared" si="17"/>
        <v>0</v>
      </c>
      <c r="H30" s="262">
        <f t="shared" si="17"/>
        <v>0</v>
      </c>
      <c r="I30" s="262">
        <f t="shared" si="17"/>
        <v>0</v>
      </c>
      <c r="J30" s="262">
        <f t="shared" si="17"/>
        <v>0</v>
      </c>
      <c r="K30" s="262">
        <f t="shared" si="17"/>
        <v>0</v>
      </c>
      <c r="L30" s="262">
        <f t="shared" si="17"/>
        <v>0</v>
      </c>
      <c r="M30" s="262">
        <f t="shared" si="17"/>
        <v>0</v>
      </c>
      <c r="N30" s="218">
        <f t="shared" si="17"/>
        <v>0</v>
      </c>
      <c r="O30" s="218">
        <f t="shared" si="17"/>
        <v>0</v>
      </c>
      <c r="P30" s="262">
        <f t="shared" si="17"/>
        <v>0</v>
      </c>
      <c r="Q30" s="262">
        <f t="shared" si="17"/>
        <v>0</v>
      </c>
      <c r="R30" s="262">
        <f t="shared" si="17"/>
        <v>0</v>
      </c>
      <c r="S30" s="262">
        <f t="shared" si="17"/>
        <v>0</v>
      </c>
      <c r="T30" s="262">
        <f t="shared" si="17"/>
        <v>0</v>
      </c>
      <c r="U30" s="218">
        <f t="shared" si="17"/>
        <v>0</v>
      </c>
      <c r="V30" s="218">
        <f t="shared" si="17"/>
        <v>0</v>
      </c>
      <c r="W30" s="262">
        <f t="shared" si="17"/>
        <v>0</v>
      </c>
      <c r="X30" s="262">
        <f t="shared" si="17"/>
        <v>0</v>
      </c>
      <c r="Y30" s="262">
        <f t="shared" si="17"/>
        <v>0</v>
      </c>
      <c r="Z30" s="262">
        <f t="shared" si="17"/>
        <v>0</v>
      </c>
      <c r="AA30" s="262">
        <f t="shared" si="17"/>
        <v>0</v>
      </c>
      <c r="AB30" s="218">
        <f t="shared" si="17"/>
        <v>0</v>
      </c>
      <c r="AC30" s="218">
        <f t="shared" si="17"/>
        <v>0</v>
      </c>
      <c r="AD30" s="262">
        <f t="shared" si="17"/>
        <v>0</v>
      </c>
      <c r="AE30" s="262">
        <f t="shared" si="17"/>
        <v>0</v>
      </c>
      <c r="AF30" s="262">
        <f t="shared" si="17"/>
        <v>0</v>
      </c>
      <c r="AG30" s="262">
        <f t="shared" si="17"/>
        <v>0</v>
      </c>
      <c r="AH30" s="262">
        <f t="shared" si="17"/>
        <v>0</v>
      </c>
      <c r="AI30" s="262">
        <f t="shared" si="17"/>
        <v>0</v>
      </c>
      <c r="AJ30" s="413">
        <f t="shared" si="17"/>
        <v>0</v>
      </c>
      <c r="AK30" s="222">
        <f>AJ30</f>
        <v>0</v>
      </c>
      <c r="AL30" s="243"/>
      <c r="AM30" s="243"/>
      <c r="AN30" s="9">
        <f>AK30-AL26</f>
        <v>0</v>
      </c>
    </row>
    <row r="31" spans="1:40" ht="19.5" customHeight="1">
      <c r="A31" s="9">
        <v>1</v>
      </c>
      <c r="B31" s="25" t="s">
        <v>40</v>
      </c>
      <c r="C31" s="99" t="s">
        <v>12</v>
      </c>
      <c r="D31" s="99"/>
      <c r="E31" s="89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273">
        <f>SUM(F31:AJ31)</f>
        <v>0</v>
      </c>
      <c r="AL31" s="96">
        <v>1250</v>
      </c>
      <c r="AM31" s="96">
        <v>2189</v>
      </c>
      <c r="AN31" s="251"/>
    </row>
    <row r="32" spans="1:40" ht="19.5" customHeight="1">
      <c r="A32" s="9">
        <v>1</v>
      </c>
      <c r="B32" s="13"/>
      <c r="C32" s="145" t="s">
        <v>125</v>
      </c>
      <c r="D32" s="154"/>
      <c r="E32" s="35"/>
      <c r="F32" s="310">
        <f t="shared" ref="F32:AJ32" si="18">E32+F31-F33</f>
        <v>0</v>
      </c>
      <c r="G32" s="310">
        <f t="shared" si="18"/>
        <v>0</v>
      </c>
      <c r="H32" s="310">
        <f t="shared" si="18"/>
        <v>0</v>
      </c>
      <c r="I32" s="310">
        <f t="shared" si="18"/>
        <v>0</v>
      </c>
      <c r="J32" s="310">
        <f t="shared" si="18"/>
        <v>0</v>
      </c>
      <c r="K32" s="310">
        <f t="shared" si="18"/>
        <v>0</v>
      </c>
      <c r="L32" s="310">
        <f t="shared" si="18"/>
        <v>0</v>
      </c>
      <c r="M32" s="310">
        <f t="shared" si="18"/>
        <v>0</v>
      </c>
      <c r="N32" s="310">
        <f t="shared" si="18"/>
        <v>0</v>
      </c>
      <c r="O32" s="310">
        <f t="shared" si="18"/>
        <v>0</v>
      </c>
      <c r="P32" s="310">
        <f t="shared" si="18"/>
        <v>0</v>
      </c>
      <c r="Q32" s="310">
        <f t="shared" si="18"/>
        <v>0</v>
      </c>
      <c r="R32" s="310">
        <f t="shared" si="18"/>
        <v>0</v>
      </c>
      <c r="S32" s="310">
        <f t="shared" si="18"/>
        <v>0</v>
      </c>
      <c r="T32" s="310">
        <f t="shared" si="18"/>
        <v>0</v>
      </c>
      <c r="U32" s="310">
        <f t="shared" si="18"/>
        <v>0</v>
      </c>
      <c r="V32" s="310">
        <f t="shared" si="18"/>
        <v>0</v>
      </c>
      <c r="W32" s="310">
        <f t="shared" si="18"/>
        <v>0</v>
      </c>
      <c r="X32" s="310">
        <f t="shared" si="18"/>
        <v>0</v>
      </c>
      <c r="Y32" s="310">
        <f t="shared" si="18"/>
        <v>0</v>
      </c>
      <c r="Z32" s="310">
        <f t="shared" si="18"/>
        <v>0</v>
      </c>
      <c r="AA32" s="310">
        <f t="shared" si="18"/>
        <v>0</v>
      </c>
      <c r="AB32" s="310">
        <f t="shared" si="18"/>
        <v>0</v>
      </c>
      <c r="AC32" s="310">
        <f t="shared" si="18"/>
        <v>0</v>
      </c>
      <c r="AD32" s="310">
        <f t="shared" si="18"/>
        <v>0</v>
      </c>
      <c r="AE32" s="310">
        <f t="shared" si="18"/>
        <v>0</v>
      </c>
      <c r="AF32" s="310">
        <f t="shared" si="18"/>
        <v>0</v>
      </c>
      <c r="AG32" s="310">
        <f t="shared" si="18"/>
        <v>0</v>
      </c>
      <c r="AH32" s="310">
        <f t="shared" si="18"/>
        <v>0</v>
      </c>
      <c r="AI32" s="310">
        <f t="shared" si="18"/>
        <v>0</v>
      </c>
      <c r="AJ32" s="310">
        <f t="shared" si="18"/>
        <v>0</v>
      </c>
      <c r="AK32" s="171">
        <f>AJ32</f>
        <v>0</v>
      </c>
      <c r="AL32" s="31"/>
      <c r="AM32" s="31"/>
    </row>
    <row r="33" spans="1:40" ht="18.75" customHeight="1">
      <c r="A33" s="9">
        <v>1</v>
      </c>
      <c r="B33" s="26"/>
      <c r="C33" s="135" t="s">
        <v>14</v>
      </c>
      <c r="D33" s="135"/>
      <c r="E33" s="90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67">
        <f>SUM(E33:AJ33)</f>
        <v>0</v>
      </c>
      <c r="AL33" s="122"/>
      <c r="AM33" s="122"/>
      <c r="AN33" s="211"/>
    </row>
    <row r="34" spans="1:40" ht="18.75" customHeight="1">
      <c r="A34" s="9">
        <v>0</v>
      </c>
      <c r="B34" s="26"/>
      <c r="C34" s="146" t="s">
        <v>15</v>
      </c>
      <c r="D34" s="147">
        <v>0.08</v>
      </c>
      <c r="E34" s="80"/>
      <c r="F34" s="175">
        <f t="shared" ref="F34:AJ34" si="19">ROUND(F33*$D34,0)</f>
        <v>0</v>
      </c>
      <c r="G34" s="175">
        <f t="shared" si="19"/>
        <v>0</v>
      </c>
      <c r="H34" s="175">
        <f t="shared" si="19"/>
        <v>0</v>
      </c>
      <c r="I34" s="175">
        <f t="shared" si="19"/>
        <v>0</v>
      </c>
      <c r="J34" s="175">
        <f t="shared" si="19"/>
        <v>0</v>
      </c>
      <c r="K34" s="175">
        <f t="shared" si="19"/>
        <v>0</v>
      </c>
      <c r="L34" s="175">
        <f t="shared" si="19"/>
        <v>0</v>
      </c>
      <c r="M34" s="175">
        <f t="shared" si="19"/>
        <v>0</v>
      </c>
      <c r="N34" s="175">
        <f t="shared" si="19"/>
        <v>0</v>
      </c>
      <c r="O34" s="175">
        <f t="shared" si="19"/>
        <v>0</v>
      </c>
      <c r="P34" s="175">
        <f t="shared" si="19"/>
        <v>0</v>
      </c>
      <c r="Q34" s="175">
        <f t="shared" si="19"/>
        <v>0</v>
      </c>
      <c r="R34" s="175">
        <f t="shared" si="19"/>
        <v>0</v>
      </c>
      <c r="S34" s="175">
        <f t="shared" si="19"/>
        <v>0</v>
      </c>
      <c r="T34" s="175">
        <f t="shared" si="19"/>
        <v>0</v>
      </c>
      <c r="U34" s="175">
        <f t="shared" si="19"/>
        <v>0</v>
      </c>
      <c r="V34" s="175">
        <f t="shared" si="19"/>
        <v>0</v>
      </c>
      <c r="W34" s="175">
        <f t="shared" si="19"/>
        <v>0</v>
      </c>
      <c r="X34" s="175">
        <f t="shared" si="19"/>
        <v>0</v>
      </c>
      <c r="Y34" s="175">
        <f t="shared" si="19"/>
        <v>0</v>
      </c>
      <c r="Z34" s="175">
        <f t="shared" si="19"/>
        <v>0</v>
      </c>
      <c r="AA34" s="175">
        <f t="shared" si="19"/>
        <v>0</v>
      </c>
      <c r="AB34" s="175">
        <f t="shared" si="19"/>
        <v>0</v>
      </c>
      <c r="AC34" s="175">
        <f t="shared" si="19"/>
        <v>0</v>
      </c>
      <c r="AD34" s="175">
        <f t="shared" si="19"/>
        <v>0</v>
      </c>
      <c r="AE34" s="175">
        <f t="shared" si="19"/>
        <v>0</v>
      </c>
      <c r="AF34" s="175">
        <f t="shared" si="19"/>
        <v>0</v>
      </c>
      <c r="AG34" s="175">
        <f t="shared" si="19"/>
        <v>0</v>
      </c>
      <c r="AH34" s="175">
        <f t="shared" si="19"/>
        <v>0</v>
      </c>
      <c r="AI34" s="175">
        <f t="shared" si="19"/>
        <v>0</v>
      </c>
      <c r="AJ34" s="175">
        <f t="shared" si="19"/>
        <v>0</v>
      </c>
      <c r="AK34" s="128">
        <f>SUM(F34:AJ34)</f>
        <v>0</v>
      </c>
      <c r="AL34" s="31"/>
      <c r="AM34" s="31"/>
    </row>
    <row r="35" spans="1:40" ht="18.75" customHeight="1">
      <c r="A35" s="9">
        <v>0</v>
      </c>
      <c r="B35" s="26" t="s">
        <v>165</v>
      </c>
      <c r="C35" s="148" t="s">
        <v>16</v>
      </c>
      <c r="D35" s="149"/>
      <c r="E35" s="66"/>
      <c r="F35" s="176">
        <f t="shared" ref="F35:AJ35" si="20">E35+F34-F36</f>
        <v>0</v>
      </c>
      <c r="G35" s="176">
        <f t="shared" si="20"/>
        <v>0</v>
      </c>
      <c r="H35" s="176">
        <f t="shared" si="20"/>
        <v>0</v>
      </c>
      <c r="I35" s="176">
        <f t="shared" si="20"/>
        <v>0</v>
      </c>
      <c r="J35" s="176">
        <f t="shared" si="20"/>
        <v>0</v>
      </c>
      <c r="K35" s="176">
        <f t="shared" si="20"/>
        <v>0</v>
      </c>
      <c r="L35" s="176">
        <f t="shared" si="20"/>
        <v>0</v>
      </c>
      <c r="M35" s="176">
        <f t="shared" si="20"/>
        <v>0</v>
      </c>
      <c r="N35" s="176">
        <f t="shared" si="20"/>
        <v>0</v>
      </c>
      <c r="O35" s="176">
        <f t="shared" si="20"/>
        <v>0</v>
      </c>
      <c r="P35" s="176">
        <f t="shared" si="20"/>
        <v>0</v>
      </c>
      <c r="Q35" s="176">
        <f t="shared" si="20"/>
        <v>0</v>
      </c>
      <c r="R35" s="176">
        <f t="shared" si="20"/>
        <v>0</v>
      </c>
      <c r="S35" s="176">
        <f t="shared" si="20"/>
        <v>0</v>
      </c>
      <c r="T35" s="176">
        <f t="shared" si="20"/>
        <v>0</v>
      </c>
      <c r="U35" s="176">
        <f t="shared" si="20"/>
        <v>0</v>
      </c>
      <c r="V35" s="176">
        <f t="shared" si="20"/>
        <v>0</v>
      </c>
      <c r="W35" s="176">
        <f t="shared" si="20"/>
        <v>0</v>
      </c>
      <c r="X35" s="176">
        <f t="shared" si="20"/>
        <v>0</v>
      </c>
      <c r="Y35" s="176">
        <f t="shared" si="20"/>
        <v>0</v>
      </c>
      <c r="Z35" s="176">
        <f t="shared" si="20"/>
        <v>0</v>
      </c>
      <c r="AA35" s="176">
        <f t="shared" si="20"/>
        <v>0</v>
      </c>
      <c r="AB35" s="176">
        <f t="shared" si="20"/>
        <v>0</v>
      </c>
      <c r="AC35" s="176">
        <f t="shared" si="20"/>
        <v>0</v>
      </c>
      <c r="AD35" s="176">
        <f t="shared" si="20"/>
        <v>0</v>
      </c>
      <c r="AE35" s="176">
        <f t="shared" si="20"/>
        <v>0</v>
      </c>
      <c r="AF35" s="176">
        <f t="shared" si="20"/>
        <v>0</v>
      </c>
      <c r="AG35" s="176">
        <f t="shared" si="20"/>
        <v>0</v>
      </c>
      <c r="AH35" s="176">
        <f t="shared" si="20"/>
        <v>0</v>
      </c>
      <c r="AI35" s="176">
        <f t="shared" si="20"/>
        <v>0</v>
      </c>
      <c r="AJ35" s="176">
        <f t="shared" si="20"/>
        <v>0</v>
      </c>
      <c r="AK35" s="129">
        <f>AJ35</f>
        <v>0</v>
      </c>
      <c r="AL35" s="31"/>
      <c r="AM35" s="31"/>
    </row>
    <row r="36" spans="1:40" ht="18.75" customHeight="1">
      <c r="A36" s="9">
        <v>0</v>
      </c>
      <c r="B36" s="26"/>
      <c r="C36" s="148" t="s">
        <v>17</v>
      </c>
      <c r="D36" s="149"/>
      <c r="E36" s="80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29">
        <f>SUM(F36:AJ36)</f>
        <v>0</v>
      </c>
      <c r="AL36" s="31"/>
      <c r="AM36" s="31"/>
    </row>
    <row r="37" spans="1:40" ht="18.75" customHeight="1">
      <c r="A37" s="9">
        <v>0</v>
      </c>
      <c r="B37" s="26"/>
      <c r="C37" s="150" t="s">
        <v>18</v>
      </c>
      <c r="D37" s="151">
        <v>0.5</v>
      </c>
      <c r="E37" s="81"/>
      <c r="F37" s="177">
        <f t="shared" ref="F37:AJ37" si="21">ROUND(F36*$D37,0)</f>
        <v>0</v>
      </c>
      <c r="G37" s="177">
        <f t="shared" si="21"/>
        <v>0</v>
      </c>
      <c r="H37" s="177">
        <f t="shared" si="21"/>
        <v>0</v>
      </c>
      <c r="I37" s="177">
        <f t="shared" si="21"/>
        <v>0</v>
      </c>
      <c r="J37" s="177">
        <f t="shared" si="21"/>
        <v>0</v>
      </c>
      <c r="K37" s="177">
        <f t="shared" si="21"/>
        <v>0</v>
      </c>
      <c r="L37" s="177">
        <f t="shared" si="21"/>
        <v>0</v>
      </c>
      <c r="M37" s="177">
        <f t="shared" si="21"/>
        <v>0</v>
      </c>
      <c r="N37" s="177">
        <f t="shared" si="21"/>
        <v>0</v>
      </c>
      <c r="O37" s="177">
        <f t="shared" si="21"/>
        <v>0</v>
      </c>
      <c r="P37" s="177">
        <f t="shared" si="21"/>
        <v>0</v>
      </c>
      <c r="Q37" s="177">
        <f t="shared" si="21"/>
        <v>0</v>
      </c>
      <c r="R37" s="177">
        <f t="shared" si="21"/>
        <v>0</v>
      </c>
      <c r="S37" s="177">
        <f t="shared" si="21"/>
        <v>0</v>
      </c>
      <c r="T37" s="177">
        <f t="shared" si="21"/>
        <v>0</v>
      </c>
      <c r="U37" s="177">
        <f t="shared" si="21"/>
        <v>0</v>
      </c>
      <c r="V37" s="177">
        <f t="shared" si="21"/>
        <v>0</v>
      </c>
      <c r="W37" s="177">
        <f t="shared" si="21"/>
        <v>0</v>
      </c>
      <c r="X37" s="177">
        <f t="shared" si="21"/>
        <v>0</v>
      </c>
      <c r="Y37" s="177">
        <f t="shared" si="21"/>
        <v>0</v>
      </c>
      <c r="Z37" s="177">
        <f t="shared" si="21"/>
        <v>0</v>
      </c>
      <c r="AA37" s="177">
        <f t="shared" si="21"/>
        <v>0</v>
      </c>
      <c r="AB37" s="177">
        <f t="shared" si="21"/>
        <v>0</v>
      </c>
      <c r="AC37" s="177">
        <f t="shared" si="21"/>
        <v>0</v>
      </c>
      <c r="AD37" s="177">
        <f t="shared" si="21"/>
        <v>0</v>
      </c>
      <c r="AE37" s="177">
        <f t="shared" si="21"/>
        <v>0</v>
      </c>
      <c r="AF37" s="177">
        <f t="shared" si="21"/>
        <v>0</v>
      </c>
      <c r="AG37" s="177">
        <f t="shared" si="21"/>
        <v>0</v>
      </c>
      <c r="AH37" s="177">
        <f t="shared" si="21"/>
        <v>0</v>
      </c>
      <c r="AI37" s="177">
        <f t="shared" si="21"/>
        <v>0</v>
      </c>
      <c r="AJ37" s="177">
        <f t="shared" si="21"/>
        <v>0</v>
      </c>
      <c r="AK37" s="130">
        <f>SUM(F37:AJ37)</f>
        <v>0</v>
      </c>
      <c r="AL37" s="31"/>
      <c r="AM37" s="31"/>
    </row>
    <row r="38" spans="1:40" ht="18.75" customHeight="1">
      <c r="A38" s="9">
        <v>1</v>
      </c>
      <c r="B38" s="26"/>
      <c r="C38" s="135" t="s">
        <v>19</v>
      </c>
      <c r="D38" s="136">
        <f>1-D34</f>
        <v>0.92</v>
      </c>
      <c r="E38" s="90"/>
      <c r="F38" s="174">
        <f t="shared" ref="F38:AJ38" si="22">(F33-F34)+(F36-F37)</f>
        <v>0</v>
      </c>
      <c r="G38" s="174">
        <f t="shared" si="22"/>
        <v>0</v>
      </c>
      <c r="H38" s="174">
        <f t="shared" si="22"/>
        <v>0</v>
      </c>
      <c r="I38" s="174">
        <f t="shared" si="22"/>
        <v>0</v>
      </c>
      <c r="J38" s="174">
        <f t="shared" si="22"/>
        <v>0</v>
      </c>
      <c r="K38" s="174">
        <f t="shared" si="22"/>
        <v>0</v>
      </c>
      <c r="L38" s="174">
        <f t="shared" si="22"/>
        <v>0</v>
      </c>
      <c r="M38" s="174">
        <f t="shared" si="22"/>
        <v>0</v>
      </c>
      <c r="N38" s="174">
        <f t="shared" si="22"/>
        <v>0</v>
      </c>
      <c r="O38" s="174">
        <f t="shared" si="22"/>
        <v>0</v>
      </c>
      <c r="P38" s="174">
        <f t="shared" si="22"/>
        <v>0</v>
      </c>
      <c r="Q38" s="174">
        <f t="shared" si="22"/>
        <v>0</v>
      </c>
      <c r="R38" s="174">
        <f t="shared" si="22"/>
        <v>0</v>
      </c>
      <c r="S38" s="174">
        <f t="shared" si="22"/>
        <v>0</v>
      </c>
      <c r="T38" s="174">
        <f t="shared" si="22"/>
        <v>0</v>
      </c>
      <c r="U38" s="174">
        <f t="shared" si="22"/>
        <v>0</v>
      </c>
      <c r="V38" s="174">
        <f t="shared" si="22"/>
        <v>0</v>
      </c>
      <c r="W38" s="174">
        <f t="shared" si="22"/>
        <v>0</v>
      </c>
      <c r="X38" s="174">
        <f t="shared" si="22"/>
        <v>0</v>
      </c>
      <c r="Y38" s="174">
        <f t="shared" si="22"/>
        <v>0</v>
      </c>
      <c r="Z38" s="174">
        <f t="shared" si="22"/>
        <v>0</v>
      </c>
      <c r="AA38" s="174">
        <f t="shared" si="22"/>
        <v>0</v>
      </c>
      <c r="AB38" s="174">
        <f t="shared" si="22"/>
        <v>0</v>
      </c>
      <c r="AC38" s="174">
        <f t="shared" si="22"/>
        <v>0</v>
      </c>
      <c r="AD38" s="174">
        <f t="shared" si="22"/>
        <v>0</v>
      </c>
      <c r="AE38" s="174">
        <f t="shared" si="22"/>
        <v>0</v>
      </c>
      <c r="AF38" s="174">
        <f t="shared" si="22"/>
        <v>0</v>
      </c>
      <c r="AG38" s="174">
        <f t="shared" si="22"/>
        <v>0</v>
      </c>
      <c r="AH38" s="174">
        <f t="shared" si="22"/>
        <v>0</v>
      </c>
      <c r="AI38" s="174">
        <f t="shared" si="22"/>
        <v>0</v>
      </c>
      <c r="AJ38" s="174">
        <f t="shared" si="22"/>
        <v>0</v>
      </c>
      <c r="AK38" s="167">
        <f>SUM(E38:AJ38)</f>
        <v>0</v>
      </c>
      <c r="AL38" s="82" t="e">
        <f>ROUNDUP(#REF!*1.1,0)</f>
        <v>#REF!</v>
      </c>
      <c r="AM38" s="82" t="e">
        <f>ROUNDUP(#REF!*1.1,0)</f>
        <v>#REF!</v>
      </c>
      <c r="AN38" s="211"/>
    </row>
    <row r="39" spans="1:40" ht="18.75" customHeight="1">
      <c r="A39" s="9">
        <v>1</v>
      </c>
      <c r="B39" s="10"/>
      <c r="C39" s="109" t="s">
        <v>20</v>
      </c>
      <c r="D39" s="109"/>
      <c r="E39" s="77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68">
        <f>SUM(F39:AJ39)</f>
        <v>0</v>
      </c>
      <c r="AL39" s="110"/>
      <c r="AM39" s="110"/>
      <c r="AN39" s="207"/>
    </row>
    <row r="40" spans="1:40" ht="18.75" customHeight="1">
      <c r="A40" s="9">
        <v>1</v>
      </c>
      <c r="B40" s="26"/>
      <c r="C40" s="111" t="s">
        <v>66</v>
      </c>
      <c r="D40" s="111"/>
      <c r="E40" s="74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07">
        <f>SUM(F40:AJ40)</f>
        <v>0</v>
      </c>
      <c r="AL40" s="108"/>
      <c r="AM40" s="108"/>
      <c r="AN40" s="207"/>
    </row>
    <row r="41" spans="1:40" ht="18.75" customHeight="1">
      <c r="A41" s="9">
        <v>1</v>
      </c>
      <c r="B41" s="13"/>
      <c r="C41" s="152" t="s">
        <v>21</v>
      </c>
      <c r="D41" s="152"/>
      <c r="E41" s="67">
        <f>G39+H39</f>
        <v>0</v>
      </c>
      <c r="F41" s="180"/>
      <c r="G41" s="180">
        <f>SUBTOTAL(9,I39:I40)</f>
        <v>0</v>
      </c>
      <c r="H41" s="180">
        <f>SUBTOTAL(9,J39:J40)</f>
        <v>0</v>
      </c>
      <c r="I41" s="180">
        <f>SUBTOTAL(9,K39:K40)</f>
        <v>0</v>
      </c>
      <c r="J41" s="180">
        <f>SUBTOTAL(9,N39:N40)</f>
        <v>0</v>
      </c>
      <c r="K41" s="180">
        <f>SUBTOTAL(9,O39:O40)</f>
        <v>0</v>
      </c>
      <c r="L41" s="180"/>
      <c r="M41" s="180"/>
      <c r="N41" s="180">
        <f>SUBTOTAL(9,P39:P40)</f>
        <v>0</v>
      </c>
      <c r="O41" s="180">
        <f>SUBTOTAL(9,Q39:Q40)</f>
        <v>0</v>
      </c>
      <c r="P41" s="180">
        <f>SUBTOTAL(9,R39:R40)</f>
        <v>0</v>
      </c>
      <c r="Q41" s="180">
        <f>SUBTOTAL(9,U39:U40)</f>
        <v>0</v>
      </c>
      <c r="R41" s="180">
        <f>SUBTOTAL(9,V39:V40)</f>
        <v>0</v>
      </c>
      <c r="S41" s="180"/>
      <c r="T41" s="180"/>
      <c r="U41" s="180">
        <f>SUBTOTAL(9,W39:W40)</f>
        <v>0</v>
      </c>
      <c r="V41" s="180">
        <f>SUBTOTAL(9,X39:X40)</f>
        <v>0</v>
      </c>
      <c r="W41" s="180">
        <f>SUBTOTAL(9,Y39:Y40)</f>
        <v>0</v>
      </c>
      <c r="X41" s="180">
        <f>SUBTOTAL(9,AB39:AB40)</f>
        <v>0</v>
      </c>
      <c r="Y41" s="180">
        <f>SUBTOTAL(9,AC39:AC40)</f>
        <v>0</v>
      </c>
      <c r="Z41" s="180"/>
      <c r="AA41" s="180"/>
      <c r="AB41" s="180">
        <f>SUBTOTAL(9,AD39:AD40)</f>
        <v>0</v>
      </c>
      <c r="AC41" s="180">
        <f>SUBTOTAL(9,AE39:AE40)</f>
        <v>0</v>
      </c>
      <c r="AD41" s="180">
        <f>SUBTOTAL(9,AF39:AF40)</f>
        <v>0</v>
      </c>
      <c r="AE41" s="180">
        <f>SUBTOTAL(9,AI39:AI40)</f>
        <v>0</v>
      </c>
      <c r="AF41" s="180">
        <f>SUBTOTAL(9,AJ39:AJ40)</f>
        <v>0</v>
      </c>
      <c r="AG41" s="180"/>
      <c r="AH41" s="180"/>
      <c r="AI41" s="180"/>
      <c r="AJ41" s="180"/>
      <c r="AK41" s="131">
        <f>SUM(F41:AJ41)</f>
        <v>0</v>
      </c>
      <c r="AL41" s="31"/>
      <c r="AM41" s="31"/>
    </row>
    <row r="42" spans="1:40" ht="18.75" customHeight="1">
      <c r="A42" s="9">
        <v>1</v>
      </c>
      <c r="B42" s="30"/>
      <c r="C42" s="153" t="s">
        <v>22</v>
      </c>
      <c r="D42" s="153"/>
      <c r="E42" s="68"/>
      <c r="F42" s="181">
        <f t="shared" ref="F42:AJ42" si="23">E42+F38-F41</f>
        <v>0</v>
      </c>
      <c r="G42" s="181">
        <f t="shared" si="23"/>
        <v>0</v>
      </c>
      <c r="H42" s="181">
        <f t="shared" si="23"/>
        <v>0</v>
      </c>
      <c r="I42" s="181">
        <f t="shared" si="23"/>
        <v>0</v>
      </c>
      <c r="J42" s="181">
        <f t="shared" si="23"/>
        <v>0</v>
      </c>
      <c r="K42" s="181">
        <f t="shared" si="23"/>
        <v>0</v>
      </c>
      <c r="L42" s="181">
        <f t="shared" si="23"/>
        <v>0</v>
      </c>
      <c r="M42" s="181">
        <f t="shared" si="23"/>
        <v>0</v>
      </c>
      <c r="N42" s="181">
        <f t="shared" si="23"/>
        <v>0</v>
      </c>
      <c r="O42" s="181">
        <f t="shared" si="23"/>
        <v>0</v>
      </c>
      <c r="P42" s="181">
        <f t="shared" si="23"/>
        <v>0</v>
      </c>
      <c r="Q42" s="181">
        <f t="shared" si="23"/>
        <v>0</v>
      </c>
      <c r="R42" s="181">
        <f t="shared" si="23"/>
        <v>0</v>
      </c>
      <c r="S42" s="181">
        <f t="shared" si="23"/>
        <v>0</v>
      </c>
      <c r="T42" s="181">
        <f t="shared" si="23"/>
        <v>0</v>
      </c>
      <c r="U42" s="181">
        <f t="shared" si="23"/>
        <v>0</v>
      </c>
      <c r="V42" s="181">
        <f t="shared" si="23"/>
        <v>0</v>
      </c>
      <c r="W42" s="181">
        <f t="shared" si="23"/>
        <v>0</v>
      </c>
      <c r="X42" s="181">
        <f t="shared" si="23"/>
        <v>0</v>
      </c>
      <c r="Y42" s="181">
        <f t="shared" si="23"/>
        <v>0</v>
      </c>
      <c r="Z42" s="181">
        <f t="shared" si="23"/>
        <v>0</v>
      </c>
      <c r="AA42" s="181">
        <f t="shared" si="23"/>
        <v>0</v>
      </c>
      <c r="AB42" s="181">
        <f t="shared" si="23"/>
        <v>0</v>
      </c>
      <c r="AC42" s="181">
        <f t="shared" si="23"/>
        <v>0</v>
      </c>
      <c r="AD42" s="181">
        <f t="shared" si="23"/>
        <v>0</v>
      </c>
      <c r="AE42" s="181">
        <f t="shared" si="23"/>
        <v>0</v>
      </c>
      <c r="AF42" s="181">
        <f t="shared" si="23"/>
        <v>0</v>
      </c>
      <c r="AG42" s="181">
        <f t="shared" si="23"/>
        <v>0</v>
      </c>
      <c r="AH42" s="181">
        <f t="shared" si="23"/>
        <v>0</v>
      </c>
      <c r="AI42" s="181">
        <f t="shared" si="23"/>
        <v>0</v>
      </c>
      <c r="AJ42" s="181">
        <f t="shared" si="23"/>
        <v>0</v>
      </c>
      <c r="AK42" s="132"/>
      <c r="AL42" s="31"/>
      <c r="AM42" s="31"/>
    </row>
    <row r="43" spans="1:40" ht="19.5" customHeight="1">
      <c r="A43" s="9">
        <v>1</v>
      </c>
      <c r="B43" s="85"/>
      <c r="C43" s="214" t="s">
        <v>23</v>
      </c>
      <c r="D43" s="532"/>
      <c r="E43" s="215">
        <f>'103期4月(ｾﾙ①) '!E43</f>
        <v>1876</v>
      </c>
      <c r="F43" s="216">
        <f t="shared" ref="F43:AJ43" si="24">E43+F38-F39-F40</f>
        <v>1876</v>
      </c>
      <c r="G43" s="216">
        <f t="shared" si="24"/>
        <v>1876</v>
      </c>
      <c r="H43" s="216">
        <f t="shared" si="24"/>
        <v>1876</v>
      </c>
      <c r="I43" s="216">
        <f t="shared" si="24"/>
        <v>1876</v>
      </c>
      <c r="J43" s="216">
        <f t="shared" si="24"/>
        <v>1876</v>
      </c>
      <c r="K43" s="216">
        <f t="shared" si="24"/>
        <v>1876</v>
      </c>
      <c r="L43" s="216">
        <f t="shared" si="24"/>
        <v>1876</v>
      </c>
      <c r="M43" s="216">
        <f t="shared" si="24"/>
        <v>1876</v>
      </c>
      <c r="N43" s="216">
        <f t="shared" si="24"/>
        <v>1876</v>
      </c>
      <c r="O43" s="216">
        <f t="shared" si="24"/>
        <v>1876</v>
      </c>
      <c r="P43" s="216">
        <f t="shared" si="24"/>
        <v>1876</v>
      </c>
      <c r="Q43" s="216">
        <f t="shared" si="24"/>
        <v>1876</v>
      </c>
      <c r="R43" s="216">
        <f t="shared" si="24"/>
        <v>1876</v>
      </c>
      <c r="S43" s="216">
        <f t="shared" si="24"/>
        <v>1876</v>
      </c>
      <c r="T43" s="216">
        <f t="shared" si="24"/>
        <v>1876</v>
      </c>
      <c r="U43" s="216">
        <f t="shared" si="24"/>
        <v>1876</v>
      </c>
      <c r="V43" s="216">
        <f t="shared" si="24"/>
        <v>1876</v>
      </c>
      <c r="W43" s="216">
        <f t="shared" si="24"/>
        <v>1876</v>
      </c>
      <c r="X43" s="216">
        <f t="shared" si="24"/>
        <v>1876</v>
      </c>
      <c r="Y43" s="216">
        <f t="shared" si="24"/>
        <v>1876</v>
      </c>
      <c r="Z43" s="216">
        <f t="shared" si="24"/>
        <v>1876</v>
      </c>
      <c r="AA43" s="216">
        <f t="shared" si="24"/>
        <v>1876</v>
      </c>
      <c r="AB43" s="216">
        <f t="shared" si="24"/>
        <v>1876</v>
      </c>
      <c r="AC43" s="216">
        <f t="shared" si="24"/>
        <v>1876</v>
      </c>
      <c r="AD43" s="216">
        <f t="shared" si="24"/>
        <v>1876</v>
      </c>
      <c r="AE43" s="216">
        <f t="shared" si="24"/>
        <v>1876</v>
      </c>
      <c r="AF43" s="216">
        <f t="shared" si="24"/>
        <v>1876</v>
      </c>
      <c r="AG43" s="216">
        <f t="shared" si="24"/>
        <v>1876</v>
      </c>
      <c r="AH43" s="216">
        <f t="shared" si="24"/>
        <v>1876</v>
      </c>
      <c r="AI43" s="216">
        <f t="shared" si="24"/>
        <v>1876</v>
      </c>
      <c r="AJ43" s="216">
        <f t="shared" si="24"/>
        <v>1876</v>
      </c>
      <c r="AK43" s="223">
        <f>AJ43</f>
        <v>1876</v>
      </c>
      <c r="AL43" s="31"/>
      <c r="AM43" s="31"/>
      <c r="AN43" s="9">
        <f>AK43-AL39</f>
        <v>1876</v>
      </c>
    </row>
    <row r="44" spans="1:40" ht="19.5" customHeight="1">
      <c r="A44" s="9">
        <v>0</v>
      </c>
      <c r="B44" s="325" t="s">
        <v>147</v>
      </c>
      <c r="C44" s="101" t="s">
        <v>12</v>
      </c>
      <c r="D44" s="101"/>
      <c r="E44" s="88"/>
      <c r="F44" s="185">
        <v>150</v>
      </c>
      <c r="G44" s="185">
        <v>150</v>
      </c>
      <c r="H44" s="185">
        <v>150</v>
      </c>
      <c r="I44" s="185"/>
      <c r="J44" s="185"/>
      <c r="K44" s="185">
        <v>150</v>
      </c>
      <c r="L44" s="185">
        <v>150</v>
      </c>
      <c r="M44" s="185">
        <v>150</v>
      </c>
      <c r="N44" s="185">
        <v>150</v>
      </c>
      <c r="O44" s="185">
        <v>150</v>
      </c>
      <c r="P44" s="185"/>
      <c r="Q44" s="185"/>
      <c r="R44" s="185">
        <v>150</v>
      </c>
      <c r="S44" s="185">
        <v>150</v>
      </c>
      <c r="T44" s="185">
        <v>150</v>
      </c>
      <c r="U44" s="185">
        <v>150</v>
      </c>
      <c r="V44" s="185">
        <v>150</v>
      </c>
      <c r="W44" s="185"/>
      <c r="X44" s="185"/>
      <c r="Y44" s="185">
        <v>150</v>
      </c>
      <c r="Z44" s="185">
        <v>150</v>
      </c>
      <c r="AA44" s="185">
        <v>75</v>
      </c>
      <c r="AB44" s="185"/>
      <c r="AC44" s="185"/>
      <c r="AD44" s="185"/>
      <c r="AE44" s="185"/>
      <c r="AF44" s="185"/>
      <c r="AG44" s="185"/>
      <c r="AH44" s="185">
        <v>0</v>
      </c>
      <c r="AI44" s="185">
        <v>0</v>
      </c>
      <c r="AJ44" s="185">
        <f>'103期4月(ｾﾙ①) '!AJ44</f>
        <v>0</v>
      </c>
      <c r="AK44" s="98">
        <f>SUM(F44:AJ44)</f>
        <v>2325</v>
      </c>
      <c r="AL44" s="96">
        <v>2646</v>
      </c>
      <c r="AM44" s="96">
        <v>3772</v>
      </c>
      <c r="AN44" s="251"/>
    </row>
    <row r="45" spans="1:40" ht="19.5" customHeight="1">
      <c r="A45" s="9">
        <v>0</v>
      </c>
      <c r="B45" s="326"/>
      <c r="C45" s="145" t="s">
        <v>125</v>
      </c>
      <c r="D45" s="154"/>
      <c r="E45" s="35" t="e">
        <f>#REF!</f>
        <v>#REF!</v>
      </c>
      <c r="F45" s="345" t="e">
        <f>E45+F44+'103期4月(ﾒｲﾝ) '!F226+'103期4月(ｾﾙ①) '!F44-F46-'103期4月(ﾒｲﾝ) '!F228-'103期4月(ｾﾙ①) '!F46</f>
        <v>#REF!</v>
      </c>
      <c r="G45" s="345" t="e">
        <f>F45+G44+'103期4月(ﾒｲﾝ) '!G226+'103期4月(ｾﾙ①) '!G44-G46-'103期4月(ﾒｲﾝ) '!G228-'103期4月(ｾﾙ①) '!G46</f>
        <v>#REF!</v>
      </c>
      <c r="H45" s="345" t="e">
        <f>G45+H44+'103期4月(ﾒｲﾝ) '!H226+'103期4月(ｾﾙ①) '!H44-H46-'103期4月(ﾒｲﾝ) '!H228-'103期4月(ｾﾙ①) '!H46</f>
        <v>#REF!</v>
      </c>
      <c r="I45" s="345" t="e">
        <f>H45+I44+'103期4月(ﾒｲﾝ) '!I226+'103期4月(ｾﾙ①) '!I44-I46-'103期4月(ﾒｲﾝ) '!I228-'103期4月(ｾﾙ①) '!I46</f>
        <v>#REF!</v>
      </c>
      <c r="J45" s="345" t="e">
        <f>I45+J44+'103期4月(ﾒｲﾝ) '!J226+'103期4月(ｾﾙ①) '!J44-J46-'103期4月(ﾒｲﾝ) '!J228-'103期4月(ｾﾙ①) '!J46</f>
        <v>#REF!</v>
      </c>
      <c r="K45" s="345" t="e">
        <f>J45+K44+'103期4月(ﾒｲﾝ) '!K226+'103期4月(ｾﾙ①) '!K44-K46-'103期4月(ﾒｲﾝ) '!K228-'103期4月(ｾﾙ①) '!K46</f>
        <v>#REF!</v>
      </c>
      <c r="L45" s="345" t="e">
        <f>K45+L44+'103期4月(ﾒｲﾝ) '!L226+'103期4月(ｾﾙ①) '!L44-L46-'103期4月(ﾒｲﾝ) '!L228-'103期4月(ｾﾙ①) '!L46</f>
        <v>#REF!</v>
      </c>
      <c r="M45" s="345" t="e">
        <f>L45+M44+'103期4月(ﾒｲﾝ) '!M226+'103期4月(ｾﾙ①) '!M44-M46-'103期4月(ﾒｲﾝ) '!M228-'103期4月(ｾﾙ①) '!M46</f>
        <v>#REF!</v>
      </c>
      <c r="N45" s="345" t="e">
        <f>M45+N44+'103期4月(ﾒｲﾝ) '!N226+'103期4月(ｾﾙ①) '!N44-N46-'103期4月(ﾒｲﾝ) '!N228-'103期4月(ｾﾙ①) '!N46</f>
        <v>#REF!</v>
      </c>
      <c r="O45" s="345" t="e">
        <f>N45+O44+'103期4月(ﾒｲﾝ) '!O226+'103期4月(ｾﾙ①) '!O44-O46-'103期4月(ﾒｲﾝ) '!O228-'103期4月(ｾﾙ①) '!O46</f>
        <v>#REF!</v>
      </c>
      <c r="P45" s="345" t="e">
        <f>O45+P44+'103期4月(ﾒｲﾝ) '!P226+'103期4月(ｾﾙ①) '!P44-P46-'103期4月(ﾒｲﾝ) '!P228-'103期4月(ｾﾙ①) '!P46</f>
        <v>#REF!</v>
      </c>
      <c r="Q45" s="345" t="e">
        <f>P45+Q44+'103期4月(ﾒｲﾝ) '!Q226+'103期4月(ｾﾙ①) '!Q44-Q46-'103期4月(ﾒｲﾝ) '!Q228-'103期4月(ｾﾙ①) '!Q46</f>
        <v>#REF!</v>
      </c>
      <c r="R45" s="345" t="e">
        <f>Q45+R44+'103期4月(ﾒｲﾝ) '!R226+'103期4月(ｾﾙ①) '!R44-R46-'103期4月(ﾒｲﾝ) '!R228-'103期4月(ｾﾙ①) '!R46</f>
        <v>#REF!</v>
      </c>
      <c r="S45" s="345" t="e">
        <f>R45+S44+'103期4月(ﾒｲﾝ) '!S226+'103期4月(ｾﾙ①) '!S44-S46-'103期4月(ﾒｲﾝ) '!S228-'103期4月(ｾﾙ①) '!S46</f>
        <v>#REF!</v>
      </c>
      <c r="T45" s="345" t="e">
        <f>S45+T44+'103期4月(ﾒｲﾝ) '!T226+'103期4月(ｾﾙ①) '!T44-T46-'103期4月(ﾒｲﾝ) '!T228-'103期4月(ｾﾙ①) '!T46</f>
        <v>#REF!</v>
      </c>
      <c r="U45" s="345" t="e">
        <f>T45+U44+'103期4月(ﾒｲﾝ) '!U226+'103期4月(ｾﾙ①) '!U44-U46-'103期4月(ﾒｲﾝ) '!U228-'103期4月(ｾﾙ①) '!U46</f>
        <v>#REF!</v>
      </c>
      <c r="V45" s="345" t="e">
        <f>U45+V44+'103期4月(ﾒｲﾝ) '!V226+'103期4月(ｾﾙ①) '!V44-V46-'103期4月(ﾒｲﾝ) '!V228-'103期4月(ｾﾙ①) '!V46</f>
        <v>#REF!</v>
      </c>
      <c r="W45" s="345" t="e">
        <f>V45+W44+'103期4月(ﾒｲﾝ) '!W226+'103期4月(ｾﾙ①) '!W44-W46-'103期4月(ﾒｲﾝ) '!W228-'103期4月(ｾﾙ①) '!W46</f>
        <v>#REF!</v>
      </c>
      <c r="X45" s="345" t="e">
        <f>W45+X44+'103期4月(ﾒｲﾝ) '!X226+'103期4月(ｾﾙ①) '!X44-X46-'103期4月(ﾒｲﾝ) '!X228-'103期4月(ｾﾙ①) '!X46</f>
        <v>#REF!</v>
      </c>
      <c r="Y45" s="345" t="e">
        <f>X45+Y44+'103期4月(ﾒｲﾝ) '!Y226+'103期4月(ｾﾙ①) '!Y44-Y46-'103期4月(ﾒｲﾝ) '!Y228-'103期4月(ｾﾙ①) '!Y46</f>
        <v>#REF!</v>
      </c>
      <c r="Z45" s="345" t="e">
        <f>Y45+Z44+'103期4月(ﾒｲﾝ) '!Z226+'103期4月(ｾﾙ①) '!Z44-Z46-'103期4月(ﾒｲﾝ) '!Z228-'103期4月(ｾﾙ①) '!Z46</f>
        <v>#REF!</v>
      </c>
      <c r="AA45" s="345" t="e">
        <f>Z45+AA44+'103期4月(ﾒｲﾝ) '!AA226+'103期4月(ｾﾙ①) '!AA44-AA46-'103期4月(ﾒｲﾝ) '!AA228-'103期4月(ｾﾙ①) '!AA46</f>
        <v>#REF!</v>
      </c>
      <c r="AB45" s="345" t="e">
        <f>AA45+AB44+'103期4月(ﾒｲﾝ) '!AB226+'103期4月(ｾﾙ①) '!AB44-AB46-'103期4月(ﾒｲﾝ) '!AB228-'103期4月(ｾﾙ①) '!AB46</f>
        <v>#REF!</v>
      </c>
      <c r="AC45" s="345" t="e">
        <f>AB45+AC44+'103期4月(ﾒｲﾝ) '!AC226+'103期4月(ｾﾙ①) '!AC44-AC46-'103期4月(ﾒｲﾝ) '!AC228-'103期4月(ｾﾙ①) '!AC46</f>
        <v>#REF!</v>
      </c>
      <c r="AD45" s="345" t="e">
        <f>AC45+AD44+'103期4月(ﾒｲﾝ) '!AD226+'103期4月(ｾﾙ①) '!AD44-AD46-'103期4月(ﾒｲﾝ) '!AD228-'103期4月(ｾﾙ①) '!AD46</f>
        <v>#REF!</v>
      </c>
      <c r="AE45" s="345" t="e">
        <f>AD45+AE44+'103期4月(ﾒｲﾝ) '!AE226+'103期4月(ｾﾙ①) '!AE44-AE46-'103期4月(ﾒｲﾝ) '!AE228-'103期4月(ｾﾙ①) '!AE46</f>
        <v>#REF!</v>
      </c>
      <c r="AF45" s="345" t="e">
        <f>AE45+AF44+'103期4月(ﾒｲﾝ) '!AF226+'103期4月(ｾﾙ①) '!AF44-AF46-'103期4月(ﾒｲﾝ) '!AF228-'103期4月(ｾﾙ①) '!AF46</f>
        <v>#REF!</v>
      </c>
      <c r="AG45" s="345" t="e">
        <f>AF45+AG44+'103期4月(ﾒｲﾝ) '!AG226+'103期4月(ｾﾙ①) '!AG44-AG46-'103期4月(ﾒｲﾝ) '!AG228-'103期4月(ｾﾙ①) '!AG46</f>
        <v>#REF!</v>
      </c>
      <c r="AH45" s="345" t="e">
        <f>AG45+AH44+'103期4月(ﾒｲﾝ) '!AH226+'103期4月(ｾﾙ①) '!AH44-AH46-'103期4月(ﾒｲﾝ) '!AH228-'103期4月(ｾﾙ①) '!AH46</f>
        <v>#REF!</v>
      </c>
      <c r="AI45" s="345" t="e">
        <f>AH45+AI44+'103期4月(ﾒｲﾝ) '!AI226+'103期4月(ｾﾙ①) '!AI44-AI46-'103期4月(ﾒｲﾝ) '!AI228-'103期4月(ｾﾙ①) '!AI46</f>
        <v>#REF!</v>
      </c>
      <c r="AJ45" s="345" t="e">
        <f>AI45+AJ44+'103期4月(ﾒｲﾝ) '!AJ226+'103期4月(ｾﾙ①) '!AJ44-AJ46-'103期4月(ﾒｲﾝ) '!AJ228-'103期4月(ｾﾙ①) '!AJ46</f>
        <v>#REF!</v>
      </c>
      <c r="AK45" s="169" t="e">
        <f>AJ45</f>
        <v>#REF!</v>
      </c>
      <c r="AL45" s="31"/>
      <c r="AM45" s="31"/>
    </row>
    <row r="46" spans="1:40" ht="18.75" customHeight="1">
      <c r="A46" s="9">
        <v>0</v>
      </c>
      <c r="B46" s="327"/>
      <c r="C46" s="135" t="s">
        <v>14</v>
      </c>
      <c r="D46" s="135"/>
      <c r="E46" s="90"/>
      <c r="F46" s="174">
        <v>84</v>
      </c>
      <c r="G46" s="174">
        <v>84</v>
      </c>
      <c r="H46" s="174">
        <v>84</v>
      </c>
      <c r="I46" s="174"/>
      <c r="J46" s="174"/>
      <c r="K46" s="174">
        <v>115</v>
      </c>
      <c r="L46" s="174">
        <v>115</v>
      </c>
      <c r="M46" s="174">
        <v>115</v>
      </c>
      <c r="N46" s="174">
        <v>115</v>
      </c>
      <c r="O46" s="174">
        <v>115</v>
      </c>
      <c r="P46" s="174"/>
      <c r="Q46" s="174"/>
      <c r="R46" s="174">
        <v>115</v>
      </c>
      <c r="S46" s="174">
        <v>115</v>
      </c>
      <c r="T46" s="174">
        <v>115</v>
      </c>
      <c r="U46" s="174">
        <v>115</v>
      </c>
      <c r="V46" s="174">
        <v>115</v>
      </c>
      <c r="W46" s="174"/>
      <c r="X46" s="174"/>
      <c r="Y46" s="174">
        <v>115</v>
      </c>
      <c r="Z46" s="174">
        <v>115</v>
      </c>
      <c r="AA46" s="174">
        <v>115</v>
      </c>
      <c r="AB46" s="174">
        <v>115</v>
      </c>
      <c r="AC46" s="174">
        <v>115</v>
      </c>
      <c r="AD46" s="174"/>
      <c r="AE46" s="174"/>
      <c r="AF46" s="174">
        <v>115</v>
      </c>
      <c r="AG46" s="174">
        <v>115</v>
      </c>
      <c r="AH46" s="174"/>
      <c r="AI46" s="174"/>
      <c r="AJ46" s="174"/>
      <c r="AK46" s="117">
        <f>SUM(E46:AJ46)</f>
        <v>2207</v>
      </c>
      <c r="AL46" s="122"/>
      <c r="AM46" s="122"/>
      <c r="AN46" s="211"/>
    </row>
    <row r="47" spans="1:40" ht="18.75" customHeight="1">
      <c r="A47" s="9">
        <v>0</v>
      </c>
      <c r="B47" s="23"/>
      <c r="C47" s="145" t="s">
        <v>15</v>
      </c>
      <c r="D47" s="155">
        <v>0.08</v>
      </c>
      <c r="E47" s="299"/>
      <c r="F47" s="300">
        <f t="shared" ref="F47:AJ47" si="25">ROUND(F46*$D47,0)</f>
        <v>7</v>
      </c>
      <c r="G47" s="300">
        <f t="shared" si="25"/>
        <v>7</v>
      </c>
      <c r="H47" s="300">
        <f t="shared" si="25"/>
        <v>7</v>
      </c>
      <c r="I47" s="300">
        <f t="shared" si="25"/>
        <v>0</v>
      </c>
      <c r="J47" s="300">
        <f t="shared" si="25"/>
        <v>0</v>
      </c>
      <c r="K47" s="300">
        <f t="shared" si="25"/>
        <v>9</v>
      </c>
      <c r="L47" s="300">
        <f t="shared" si="25"/>
        <v>9</v>
      </c>
      <c r="M47" s="300">
        <f t="shared" si="25"/>
        <v>9</v>
      </c>
      <c r="N47" s="300">
        <f t="shared" si="25"/>
        <v>9</v>
      </c>
      <c r="O47" s="300">
        <f t="shared" si="25"/>
        <v>9</v>
      </c>
      <c r="P47" s="300">
        <f t="shared" si="25"/>
        <v>0</v>
      </c>
      <c r="Q47" s="300">
        <f t="shared" si="25"/>
        <v>0</v>
      </c>
      <c r="R47" s="300">
        <f t="shared" si="25"/>
        <v>9</v>
      </c>
      <c r="S47" s="300">
        <f t="shared" si="25"/>
        <v>9</v>
      </c>
      <c r="T47" s="300">
        <f t="shared" si="25"/>
        <v>9</v>
      </c>
      <c r="U47" s="300">
        <f t="shared" si="25"/>
        <v>9</v>
      </c>
      <c r="V47" s="300">
        <f t="shared" si="25"/>
        <v>9</v>
      </c>
      <c r="W47" s="300">
        <f t="shared" si="25"/>
        <v>0</v>
      </c>
      <c r="X47" s="300">
        <f t="shared" si="25"/>
        <v>0</v>
      </c>
      <c r="Y47" s="300">
        <f t="shared" si="25"/>
        <v>9</v>
      </c>
      <c r="Z47" s="300">
        <f t="shared" si="25"/>
        <v>9</v>
      </c>
      <c r="AA47" s="300">
        <f t="shared" si="25"/>
        <v>9</v>
      </c>
      <c r="AB47" s="300">
        <f t="shared" si="25"/>
        <v>9</v>
      </c>
      <c r="AC47" s="300">
        <f t="shared" si="25"/>
        <v>9</v>
      </c>
      <c r="AD47" s="300">
        <f t="shared" si="25"/>
        <v>0</v>
      </c>
      <c r="AE47" s="300">
        <f t="shared" si="25"/>
        <v>0</v>
      </c>
      <c r="AF47" s="300">
        <f t="shared" si="25"/>
        <v>9</v>
      </c>
      <c r="AG47" s="300">
        <f t="shared" si="25"/>
        <v>9</v>
      </c>
      <c r="AH47" s="300">
        <f t="shared" si="25"/>
        <v>0</v>
      </c>
      <c r="AI47" s="300">
        <f t="shared" si="25"/>
        <v>0</v>
      </c>
      <c r="AJ47" s="300">
        <f t="shared" si="25"/>
        <v>0</v>
      </c>
      <c r="AK47" s="128">
        <f>SUM(F47:AJ47)</f>
        <v>174</v>
      </c>
      <c r="AL47" s="31"/>
      <c r="AM47" s="31"/>
    </row>
    <row r="48" spans="1:40" ht="18.75" customHeight="1">
      <c r="A48" s="9">
        <v>0</v>
      </c>
      <c r="B48" s="26" t="s">
        <v>165</v>
      </c>
      <c r="C48" s="145" t="s">
        <v>16</v>
      </c>
      <c r="D48" s="155"/>
      <c r="E48" s="282"/>
      <c r="F48" s="283">
        <f t="shared" ref="F48:AJ48" si="26">E48+F47-F49</f>
        <v>7</v>
      </c>
      <c r="G48" s="283">
        <f t="shared" si="26"/>
        <v>14</v>
      </c>
      <c r="H48" s="283">
        <f t="shared" si="26"/>
        <v>21</v>
      </c>
      <c r="I48" s="283">
        <f t="shared" si="26"/>
        <v>21</v>
      </c>
      <c r="J48" s="283">
        <f t="shared" si="26"/>
        <v>21</v>
      </c>
      <c r="K48" s="283">
        <f t="shared" si="26"/>
        <v>30</v>
      </c>
      <c r="L48" s="283">
        <f t="shared" si="26"/>
        <v>39</v>
      </c>
      <c r="M48" s="283">
        <f t="shared" si="26"/>
        <v>48</v>
      </c>
      <c r="N48" s="283">
        <f t="shared" si="26"/>
        <v>57</v>
      </c>
      <c r="O48" s="283">
        <f t="shared" si="26"/>
        <v>66</v>
      </c>
      <c r="P48" s="283">
        <f t="shared" si="26"/>
        <v>66</v>
      </c>
      <c r="Q48" s="283">
        <f t="shared" si="26"/>
        <v>66</v>
      </c>
      <c r="R48" s="283">
        <f t="shared" si="26"/>
        <v>75</v>
      </c>
      <c r="S48" s="283">
        <f t="shared" si="26"/>
        <v>84</v>
      </c>
      <c r="T48" s="283">
        <f t="shared" si="26"/>
        <v>93</v>
      </c>
      <c r="U48" s="283">
        <f t="shared" si="26"/>
        <v>102</v>
      </c>
      <c r="V48" s="283">
        <f t="shared" si="26"/>
        <v>111</v>
      </c>
      <c r="W48" s="283">
        <f t="shared" si="26"/>
        <v>111</v>
      </c>
      <c r="X48" s="283">
        <f t="shared" si="26"/>
        <v>111</v>
      </c>
      <c r="Y48" s="283">
        <f t="shared" si="26"/>
        <v>120</v>
      </c>
      <c r="Z48" s="283">
        <f t="shared" si="26"/>
        <v>129</v>
      </c>
      <c r="AA48" s="283">
        <f t="shared" si="26"/>
        <v>138</v>
      </c>
      <c r="AB48" s="283">
        <f t="shared" si="26"/>
        <v>147</v>
      </c>
      <c r="AC48" s="283">
        <f t="shared" si="26"/>
        <v>156</v>
      </c>
      <c r="AD48" s="283">
        <f t="shared" si="26"/>
        <v>156</v>
      </c>
      <c r="AE48" s="283">
        <f t="shared" si="26"/>
        <v>156</v>
      </c>
      <c r="AF48" s="283">
        <f t="shared" si="26"/>
        <v>165</v>
      </c>
      <c r="AG48" s="283">
        <f t="shared" si="26"/>
        <v>174</v>
      </c>
      <c r="AH48" s="283">
        <f t="shared" si="26"/>
        <v>174</v>
      </c>
      <c r="AI48" s="283">
        <f t="shared" si="26"/>
        <v>174</v>
      </c>
      <c r="AJ48" s="283">
        <f t="shared" si="26"/>
        <v>174</v>
      </c>
      <c r="AK48" s="129">
        <f>AJ48</f>
        <v>174</v>
      </c>
      <c r="AL48" s="31"/>
      <c r="AM48" s="31"/>
    </row>
    <row r="49" spans="1:40" ht="18.75" customHeight="1">
      <c r="A49" s="9">
        <v>0</v>
      </c>
      <c r="B49" s="23"/>
      <c r="C49" s="145" t="s">
        <v>17</v>
      </c>
      <c r="D49" s="155"/>
      <c r="E49" s="282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3"/>
      <c r="AJ49" s="283"/>
      <c r="AK49" s="129">
        <f>SUM(F49:AJ49)</f>
        <v>0</v>
      </c>
      <c r="AL49" s="31"/>
      <c r="AM49" s="31"/>
    </row>
    <row r="50" spans="1:40" ht="18.75" customHeight="1">
      <c r="A50" s="9">
        <v>0</v>
      </c>
      <c r="B50" s="23"/>
      <c r="C50" s="145" t="s">
        <v>18</v>
      </c>
      <c r="D50" s="155">
        <v>0.5</v>
      </c>
      <c r="E50" s="282"/>
      <c r="F50" s="283">
        <f t="shared" ref="F50:AJ50" si="27">ROUND(F49*$D50,0)</f>
        <v>0</v>
      </c>
      <c r="G50" s="283">
        <f t="shared" si="27"/>
        <v>0</v>
      </c>
      <c r="H50" s="283">
        <f t="shared" si="27"/>
        <v>0</v>
      </c>
      <c r="I50" s="283">
        <f t="shared" si="27"/>
        <v>0</v>
      </c>
      <c r="J50" s="283">
        <f t="shared" si="27"/>
        <v>0</v>
      </c>
      <c r="K50" s="283">
        <f t="shared" si="27"/>
        <v>0</v>
      </c>
      <c r="L50" s="283">
        <f t="shared" si="27"/>
        <v>0</v>
      </c>
      <c r="M50" s="283">
        <f t="shared" si="27"/>
        <v>0</v>
      </c>
      <c r="N50" s="283">
        <f t="shared" si="27"/>
        <v>0</v>
      </c>
      <c r="O50" s="283">
        <f t="shared" si="27"/>
        <v>0</v>
      </c>
      <c r="P50" s="283">
        <f t="shared" si="27"/>
        <v>0</v>
      </c>
      <c r="Q50" s="283">
        <f t="shared" si="27"/>
        <v>0</v>
      </c>
      <c r="R50" s="283">
        <f t="shared" si="27"/>
        <v>0</v>
      </c>
      <c r="S50" s="283">
        <f t="shared" si="27"/>
        <v>0</v>
      </c>
      <c r="T50" s="283">
        <f t="shared" si="27"/>
        <v>0</v>
      </c>
      <c r="U50" s="283">
        <f t="shared" si="27"/>
        <v>0</v>
      </c>
      <c r="V50" s="283">
        <f t="shared" si="27"/>
        <v>0</v>
      </c>
      <c r="W50" s="283">
        <f t="shared" si="27"/>
        <v>0</v>
      </c>
      <c r="X50" s="283">
        <f t="shared" si="27"/>
        <v>0</v>
      </c>
      <c r="Y50" s="283">
        <f t="shared" si="27"/>
        <v>0</v>
      </c>
      <c r="Z50" s="283">
        <f t="shared" si="27"/>
        <v>0</v>
      </c>
      <c r="AA50" s="283">
        <f t="shared" si="27"/>
        <v>0</v>
      </c>
      <c r="AB50" s="283">
        <f t="shared" si="27"/>
        <v>0</v>
      </c>
      <c r="AC50" s="283">
        <f t="shared" si="27"/>
        <v>0</v>
      </c>
      <c r="AD50" s="283">
        <f t="shared" si="27"/>
        <v>0</v>
      </c>
      <c r="AE50" s="283">
        <f t="shared" si="27"/>
        <v>0</v>
      </c>
      <c r="AF50" s="283">
        <f t="shared" si="27"/>
        <v>0</v>
      </c>
      <c r="AG50" s="283">
        <f t="shared" si="27"/>
        <v>0</v>
      </c>
      <c r="AH50" s="283">
        <f t="shared" si="27"/>
        <v>0</v>
      </c>
      <c r="AI50" s="283">
        <f t="shared" si="27"/>
        <v>0</v>
      </c>
      <c r="AJ50" s="283">
        <f t="shared" si="27"/>
        <v>0</v>
      </c>
      <c r="AK50" s="130">
        <f>SUM(F50:AJ50)</f>
        <v>0</v>
      </c>
      <c r="AL50" s="31"/>
      <c r="AM50" s="31"/>
    </row>
    <row r="51" spans="1:40" ht="18.75" customHeight="1">
      <c r="A51" s="9">
        <v>0</v>
      </c>
      <c r="B51" s="23"/>
      <c r="C51" s="135" t="s">
        <v>19</v>
      </c>
      <c r="D51" s="136">
        <f>1-D47</f>
        <v>0.92</v>
      </c>
      <c r="E51" s="286"/>
      <c r="F51" s="287">
        <v>80</v>
      </c>
      <c r="G51" s="287">
        <v>80</v>
      </c>
      <c r="H51" s="287">
        <v>80</v>
      </c>
      <c r="I51" s="287"/>
      <c r="J51" s="287"/>
      <c r="K51" s="287">
        <v>110</v>
      </c>
      <c r="L51" s="287">
        <v>110</v>
      </c>
      <c r="M51" s="287">
        <v>110</v>
      </c>
      <c r="N51" s="287">
        <v>110</v>
      </c>
      <c r="O51" s="287">
        <v>110</v>
      </c>
      <c r="P51" s="287"/>
      <c r="Q51" s="287"/>
      <c r="R51" s="287">
        <v>110</v>
      </c>
      <c r="S51" s="287">
        <v>110</v>
      </c>
      <c r="T51" s="287">
        <v>110</v>
      </c>
      <c r="U51" s="287">
        <v>110</v>
      </c>
      <c r="V51" s="287">
        <v>110</v>
      </c>
      <c r="W51" s="287"/>
      <c r="X51" s="287"/>
      <c r="Y51" s="287">
        <v>110</v>
      </c>
      <c r="Z51" s="287">
        <v>110</v>
      </c>
      <c r="AA51" s="287">
        <v>110</v>
      </c>
      <c r="AB51" s="287">
        <v>110</v>
      </c>
      <c r="AC51" s="287">
        <v>110</v>
      </c>
      <c r="AD51" s="287"/>
      <c r="AE51" s="287"/>
      <c r="AF51" s="287">
        <v>110</v>
      </c>
      <c r="AG51" s="287">
        <v>110</v>
      </c>
      <c r="AH51" s="287"/>
      <c r="AI51" s="287"/>
      <c r="AJ51" s="287"/>
      <c r="AK51" s="117">
        <f>SUM(E51:AJ51)</f>
        <v>2110</v>
      </c>
      <c r="AL51" s="82" t="e">
        <f>ROUNDUP(#REF!*1.1,0)</f>
        <v>#REF!</v>
      </c>
      <c r="AM51" s="82" t="e">
        <f>ROUNDUP(#REF!*1.1,0)</f>
        <v>#REF!</v>
      </c>
      <c r="AN51" s="211"/>
    </row>
    <row r="52" spans="1:40" ht="18.75" customHeight="1">
      <c r="A52" s="9">
        <v>0</v>
      </c>
      <c r="B52" s="10"/>
      <c r="C52" s="109" t="s">
        <v>20</v>
      </c>
      <c r="D52" s="109"/>
      <c r="E52" s="290">
        <f>'103期4月(ｾﾙ①) '!E52</f>
        <v>0</v>
      </c>
      <c r="F52" s="291"/>
      <c r="G52" s="291">
        <v>157</v>
      </c>
      <c r="H52" s="291">
        <v>180</v>
      </c>
      <c r="I52" s="291"/>
      <c r="J52" s="291"/>
      <c r="K52" s="291">
        <v>147</v>
      </c>
      <c r="L52" s="291">
        <v>134</v>
      </c>
      <c r="M52" s="291">
        <v>101</v>
      </c>
      <c r="N52" s="291">
        <v>137</v>
      </c>
      <c r="O52" s="291">
        <v>197</v>
      </c>
      <c r="P52" s="291"/>
      <c r="Q52" s="291"/>
      <c r="R52" s="291">
        <v>150</v>
      </c>
      <c r="S52" s="291">
        <v>201</v>
      </c>
      <c r="T52" s="291">
        <v>75</v>
      </c>
      <c r="U52" s="291">
        <v>69</v>
      </c>
      <c r="V52" s="291">
        <v>201</v>
      </c>
      <c r="W52" s="291"/>
      <c r="X52" s="291"/>
      <c r="Y52" s="291">
        <v>130</v>
      </c>
      <c r="Z52" s="291">
        <v>147</v>
      </c>
      <c r="AA52" s="291">
        <v>122</v>
      </c>
      <c r="AB52" s="291">
        <v>186</v>
      </c>
      <c r="AC52" s="291">
        <v>129</v>
      </c>
      <c r="AD52" s="291"/>
      <c r="AE52" s="291"/>
      <c r="AF52" s="291">
        <v>196</v>
      </c>
      <c r="AG52" s="291">
        <v>63</v>
      </c>
      <c r="AH52" s="291"/>
      <c r="AI52" s="291">
        <f>'103期4月(ﾒｲﾝ) '!AI234</f>
        <v>0</v>
      </c>
      <c r="AJ52" s="291">
        <f>'103期4月(ﾒｲﾝ) '!AJ234</f>
        <v>0</v>
      </c>
      <c r="AK52" s="104">
        <f>SUM(F52:AJ52)</f>
        <v>2722</v>
      </c>
      <c r="AL52" s="112"/>
      <c r="AM52" s="112"/>
      <c r="AN52" s="207"/>
    </row>
    <row r="53" spans="1:40" ht="18.75" customHeight="1">
      <c r="A53" s="9">
        <v>0</v>
      </c>
      <c r="B53" s="378"/>
      <c r="C53" s="113" t="s">
        <v>66</v>
      </c>
      <c r="D53" s="113"/>
      <c r="E53" s="293"/>
      <c r="F53" s="294">
        <f>'103期4月(ﾒｲﾝ) '!F235</f>
        <v>0</v>
      </c>
      <c r="G53" s="294">
        <f>'103期4月(ﾒｲﾝ) '!G235</f>
        <v>0</v>
      </c>
      <c r="H53" s="294">
        <f>'103期4月(ﾒｲﾝ) '!H235</f>
        <v>0</v>
      </c>
      <c r="I53" s="294">
        <f>'103期4月(ﾒｲﾝ) '!I235</f>
        <v>0</v>
      </c>
      <c r="J53" s="294">
        <f>'103期4月(ﾒｲﾝ) '!J235</f>
        <v>0</v>
      </c>
      <c r="K53" s="294">
        <f>'103期4月(ﾒｲﾝ) '!K235</f>
        <v>0</v>
      </c>
      <c r="L53" s="294">
        <f>'103期4月(ﾒｲﾝ) '!L235</f>
        <v>0</v>
      </c>
      <c r="M53" s="294">
        <f>'103期4月(ﾒｲﾝ) '!M235</f>
        <v>0</v>
      </c>
      <c r="N53" s="294">
        <f>'103期4月(ﾒｲﾝ) '!N235</f>
        <v>0</v>
      </c>
      <c r="O53" s="294">
        <f>'103期4月(ﾒｲﾝ) '!O235</f>
        <v>0</v>
      </c>
      <c r="P53" s="294">
        <f>'103期4月(ﾒｲﾝ) '!P235</f>
        <v>0</v>
      </c>
      <c r="Q53" s="294">
        <f>'103期4月(ﾒｲﾝ) '!Q235</f>
        <v>0</v>
      </c>
      <c r="R53" s="294">
        <f>'103期4月(ﾒｲﾝ) '!R235</f>
        <v>0</v>
      </c>
      <c r="S53" s="294">
        <f>'103期4月(ﾒｲﾝ) '!S235</f>
        <v>0</v>
      </c>
      <c r="T53" s="294">
        <f>'103期4月(ﾒｲﾝ) '!T235</f>
        <v>0</v>
      </c>
      <c r="U53" s="294">
        <f>'103期4月(ﾒｲﾝ) '!U235</f>
        <v>0</v>
      </c>
      <c r="V53" s="294">
        <f>'103期4月(ﾒｲﾝ) '!V235</f>
        <v>0</v>
      </c>
      <c r="W53" s="294">
        <f>'103期4月(ﾒｲﾝ) '!W235</f>
        <v>0</v>
      </c>
      <c r="X53" s="294">
        <f>'103期4月(ﾒｲﾝ) '!X235</f>
        <v>0</v>
      </c>
      <c r="Y53" s="294">
        <f>'103期4月(ﾒｲﾝ) '!Y235</f>
        <v>0</v>
      </c>
      <c r="Z53" s="294">
        <f>'103期4月(ﾒｲﾝ) '!Z235</f>
        <v>0</v>
      </c>
      <c r="AA53" s="294">
        <f>'103期4月(ﾒｲﾝ) '!AA235</f>
        <v>0</v>
      </c>
      <c r="AB53" s="294">
        <f>'103期4月(ﾒｲﾝ) '!AB235</f>
        <v>0</v>
      </c>
      <c r="AC53" s="294">
        <f>'103期4月(ﾒｲﾝ) '!AC235</f>
        <v>0</v>
      </c>
      <c r="AD53" s="294">
        <f>'103期4月(ﾒｲﾝ) '!AD235</f>
        <v>0</v>
      </c>
      <c r="AE53" s="294">
        <f>'103期4月(ﾒｲﾝ) '!AE235</f>
        <v>0</v>
      </c>
      <c r="AF53" s="294">
        <f>'103期4月(ﾒｲﾝ) '!AF235</f>
        <v>0</v>
      </c>
      <c r="AG53" s="294">
        <f>'103期4月(ﾒｲﾝ) '!AG235</f>
        <v>0</v>
      </c>
      <c r="AH53" s="294">
        <f>'103期4月(ﾒｲﾝ) '!AH235</f>
        <v>0</v>
      </c>
      <c r="AI53" s="294">
        <f>'103期4月(ﾒｲﾝ) '!AI235</f>
        <v>0</v>
      </c>
      <c r="AJ53" s="294">
        <f>'103期4月(ﾒｲﾝ) '!AJ235</f>
        <v>0</v>
      </c>
      <c r="AK53" s="107">
        <f>SUM(F53:AJ53)</f>
        <v>0</v>
      </c>
      <c r="AL53" s="75"/>
      <c r="AM53" s="75"/>
      <c r="AN53" s="207"/>
    </row>
    <row r="54" spans="1:40" ht="18.75" customHeight="1">
      <c r="A54" s="9">
        <v>0</v>
      </c>
      <c r="B54" s="326"/>
      <c r="C54" s="145" t="s">
        <v>21</v>
      </c>
      <c r="D54" s="145"/>
      <c r="E54" s="67">
        <f>'103期4月(ｾﾙ①) '!E54</f>
        <v>157</v>
      </c>
      <c r="F54" s="180">
        <f>'103期4月(ｾﾙ①) '!F54</f>
        <v>180</v>
      </c>
      <c r="G54" s="180">
        <f>'103期4月(ｾﾙ①) '!G54</f>
        <v>147</v>
      </c>
      <c r="H54" s="180">
        <f>'103期4月(ｾﾙ①) '!H54</f>
        <v>134</v>
      </c>
      <c r="I54" s="180">
        <f>'103期4月(ｾﾙ①) '!I54</f>
        <v>0</v>
      </c>
      <c r="J54" s="180">
        <f>'103期4月(ｾﾙ①) '!J54</f>
        <v>0</v>
      </c>
      <c r="K54" s="180">
        <f>'103期4月(ｾﾙ①) '!K54</f>
        <v>101</v>
      </c>
      <c r="L54" s="180">
        <f>'103期4月(ｾﾙ①) '!L54</f>
        <v>137</v>
      </c>
      <c r="M54" s="180">
        <f>'103期4月(ｾﾙ①) '!M54</f>
        <v>197</v>
      </c>
      <c r="N54" s="180">
        <f>'103期4月(ｾﾙ①) '!N54</f>
        <v>150</v>
      </c>
      <c r="O54" s="180">
        <f>'103期4月(ｾﾙ①) '!O54</f>
        <v>201</v>
      </c>
      <c r="P54" s="180">
        <f>'103期4月(ｾﾙ①) '!P54</f>
        <v>0</v>
      </c>
      <c r="Q54" s="180">
        <f>'103期4月(ｾﾙ①) '!Q54</f>
        <v>0</v>
      </c>
      <c r="R54" s="180">
        <f>'103期4月(ｾﾙ①) '!R54</f>
        <v>75</v>
      </c>
      <c r="S54" s="180">
        <f>'103期4月(ｾﾙ①) '!S54</f>
        <v>69</v>
      </c>
      <c r="T54" s="180">
        <f>'103期4月(ｾﾙ①) '!T54</f>
        <v>201</v>
      </c>
      <c r="U54" s="180">
        <f>'103期4月(ｾﾙ①) '!U54</f>
        <v>130</v>
      </c>
      <c r="V54" s="180">
        <f>'103期4月(ｾﾙ①) '!V54</f>
        <v>147</v>
      </c>
      <c r="W54" s="180">
        <f>'103期4月(ｾﾙ①) '!W54</f>
        <v>0</v>
      </c>
      <c r="X54" s="180">
        <f>'103期4月(ｾﾙ①) '!X54</f>
        <v>0</v>
      </c>
      <c r="Y54" s="180">
        <f>'103期4月(ｾﾙ①) '!Y54</f>
        <v>122</v>
      </c>
      <c r="Z54" s="180">
        <f>'103期4月(ｾﾙ①) '!Z54</f>
        <v>186</v>
      </c>
      <c r="AA54" s="180">
        <f>'103期4月(ｾﾙ①) '!AA54</f>
        <v>129</v>
      </c>
      <c r="AB54" s="180">
        <f>'103期4月(ｾﾙ①) '!AB54</f>
        <v>196</v>
      </c>
      <c r="AC54" s="180">
        <f>'103期4月(ｾﾙ①) '!AC54</f>
        <v>63</v>
      </c>
      <c r="AD54" s="180">
        <f>'103期4月(ｾﾙ①) '!AD54</f>
        <v>0</v>
      </c>
      <c r="AE54" s="180">
        <f>'103期4月(ｾﾙ①) '!AE54</f>
        <v>0</v>
      </c>
      <c r="AF54" s="180">
        <f>'103期4月(ｾﾙ①) '!AF54</f>
        <v>0</v>
      </c>
      <c r="AG54" s="180">
        <f>'103期4月(ｾﾙ①) '!AG54</f>
        <v>0</v>
      </c>
      <c r="AH54" s="180">
        <f>'103期4月(ｾﾙ①) '!AH54</f>
        <v>0</v>
      </c>
      <c r="AI54" s="180">
        <f>'103期4月(ｾﾙ①) '!AI54</f>
        <v>0</v>
      </c>
      <c r="AJ54" s="180">
        <f>'103期4月(ｾﾙ①) '!AJ54</f>
        <v>0</v>
      </c>
      <c r="AK54" s="131">
        <f>SUM(F54:AJ54)</f>
        <v>2565</v>
      </c>
      <c r="AL54" s="32"/>
      <c r="AM54" s="32"/>
    </row>
    <row r="55" spans="1:40" ht="18.75" customHeight="1">
      <c r="A55" s="9">
        <v>0</v>
      </c>
      <c r="B55" s="379"/>
      <c r="C55" s="145" t="s">
        <v>22</v>
      </c>
      <c r="D55" s="145"/>
      <c r="E55" s="68"/>
      <c r="F55" s="181">
        <f t="shared" ref="F55:AJ55" si="28">E55+F51-F54</f>
        <v>-100</v>
      </c>
      <c r="G55" s="181">
        <f t="shared" si="28"/>
        <v>-167</v>
      </c>
      <c r="H55" s="181">
        <f t="shared" si="28"/>
        <v>-221</v>
      </c>
      <c r="I55" s="181">
        <f t="shared" si="28"/>
        <v>-221</v>
      </c>
      <c r="J55" s="181">
        <f t="shared" si="28"/>
        <v>-221</v>
      </c>
      <c r="K55" s="181">
        <f t="shared" si="28"/>
        <v>-212</v>
      </c>
      <c r="L55" s="181">
        <f t="shared" si="28"/>
        <v>-239</v>
      </c>
      <c r="M55" s="181">
        <f t="shared" si="28"/>
        <v>-326</v>
      </c>
      <c r="N55" s="181">
        <f t="shared" si="28"/>
        <v>-366</v>
      </c>
      <c r="O55" s="181">
        <f t="shared" si="28"/>
        <v>-457</v>
      </c>
      <c r="P55" s="181">
        <f t="shared" si="28"/>
        <v>-457</v>
      </c>
      <c r="Q55" s="181">
        <f t="shared" si="28"/>
        <v>-457</v>
      </c>
      <c r="R55" s="181">
        <f t="shared" si="28"/>
        <v>-422</v>
      </c>
      <c r="S55" s="181">
        <f t="shared" si="28"/>
        <v>-381</v>
      </c>
      <c r="T55" s="181">
        <f t="shared" si="28"/>
        <v>-472</v>
      </c>
      <c r="U55" s="181">
        <f t="shared" si="28"/>
        <v>-492</v>
      </c>
      <c r="V55" s="181">
        <f t="shared" si="28"/>
        <v>-529</v>
      </c>
      <c r="W55" s="181">
        <f t="shared" si="28"/>
        <v>-529</v>
      </c>
      <c r="X55" s="181">
        <f t="shared" si="28"/>
        <v>-529</v>
      </c>
      <c r="Y55" s="181">
        <f t="shared" si="28"/>
        <v>-541</v>
      </c>
      <c r="Z55" s="181">
        <f t="shared" si="28"/>
        <v>-617</v>
      </c>
      <c r="AA55" s="181">
        <f t="shared" si="28"/>
        <v>-636</v>
      </c>
      <c r="AB55" s="181">
        <f t="shared" si="28"/>
        <v>-722</v>
      </c>
      <c r="AC55" s="181">
        <f t="shared" si="28"/>
        <v>-675</v>
      </c>
      <c r="AD55" s="181">
        <f t="shared" si="28"/>
        <v>-675</v>
      </c>
      <c r="AE55" s="181">
        <f t="shared" si="28"/>
        <v>-675</v>
      </c>
      <c r="AF55" s="181">
        <f t="shared" si="28"/>
        <v>-565</v>
      </c>
      <c r="AG55" s="181">
        <f t="shared" si="28"/>
        <v>-455</v>
      </c>
      <c r="AH55" s="181">
        <f t="shared" si="28"/>
        <v>-455</v>
      </c>
      <c r="AI55" s="181">
        <f t="shared" si="28"/>
        <v>-455</v>
      </c>
      <c r="AJ55" s="181">
        <f t="shared" si="28"/>
        <v>-455</v>
      </c>
      <c r="AK55" s="132"/>
      <c r="AL55" s="32"/>
      <c r="AM55" s="32"/>
    </row>
    <row r="56" spans="1:40" ht="19.5" customHeight="1">
      <c r="A56" s="9">
        <v>0</v>
      </c>
      <c r="B56" s="380"/>
      <c r="C56" s="219" t="s">
        <v>23</v>
      </c>
      <c r="D56" s="219"/>
      <c r="E56" s="297">
        <f>'103期4月(ｾﾙ①) '!E56</f>
        <v>1244</v>
      </c>
      <c r="F56" s="220">
        <f>'103期4月(ｾﾙ①) '!F56</f>
        <v>1144</v>
      </c>
      <c r="G56" s="220">
        <f>'103期4月(ｾﾙ①) '!G56</f>
        <v>1077</v>
      </c>
      <c r="H56" s="220">
        <f>'103期4月(ｾﾙ①) '!H56</f>
        <v>1023</v>
      </c>
      <c r="I56" s="220">
        <f>'103期4月(ｾﾙ①) '!I56</f>
        <v>1023</v>
      </c>
      <c r="J56" s="220">
        <f>'103期4月(ｾﾙ①) '!J56</f>
        <v>1023</v>
      </c>
      <c r="K56" s="220">
        <f>'103期4月(ｾﾙ①) '!K56</f>
        <v>1032</v>
      </c>
      <c r="L56" s="220">
        <f>'103期4月(ｾﾙ①) '!L56</f>
        <v>1005</v>
      </c>
      <c r="M56" s="220">
        <f>'103期4月(ｾﾙ①) '!M56</f>
        <v>918</v>
      </c>
      <c r="N56" s="220">
        <f>'103期4月(ｾﾙ①) '!N56</f>
        <v>878</v>
      </c>
      <c r="O56" s="220">
        <f>'103期4月(ｾﾙ①) '!O56</f>
        <v>787</v>
      </c>
      <c r="P56" s="220">
        <f>'103期4月(ｾﾙ①) '!P56</f>
        <v>787</v>
      </c>
      <c r="Q56" s="220">
        <f>'103期4月(ｾﾙ①) '!Q56</f>
        <v>787</v>
      </c>
      <c r="R56" s="220">
        <f>'103期4月(ｾﾙ①) '!R56</f>
        <v>822</v>
      </c>
      <c r="S56" s="220">
        <f>'103期4月(ｾﾙ①) '!S56</f>
        <v>863</v>
      </c>
      <c r="T56" s="220">
        <f>'103期4月(ｾﾙ①) '!T56</f>
        <v>772</v>
      </c>
      <c r="U56" s="220">
        <f>'103期4月(ｾﾙ①) '!U56</f>
        <v>752</v>
      </c>
      <c r="V56" s="220">
        <f>'103期4月(ｾﾙ①) '!V56</f>
        <v>715</v>
      </c>
      <c r="W56" s="220">
        <f>'103期4月(ｾﾙ①) '!W56</f>
        <v>715</v>
      </c>
      <c r="X56" s="220">
        <f>'103期4月(ｾﾙ①) '!X56</f>
        <v>715</v>
      </c>
      <c r="Y56" s="220">
        <f>'103期4月(ｾﾙ①) '!Y56</f>
        <v>703</v>
      </c>
      <c r="Z56" s="220">
        <f>'103期4月(ｾﾙ①) '!Z56</f>
        <v>627</v>
      </c>
      <c r="AA56" s="220">
        <f>'103期4月(ｾﾙ①) '!AA56</f>
        <v>608</v>
      </c>
      <c r="AB56" s="220">
        <f>'103期4月(ｾﾙ①) '!AB56</f>
        <v>522</v>
      </c>
      <c r="AC56" s="220">
        <f>'103期4月(ｾﾙ①) '!AC56</f>
        <v>569</v>
      </c>
      <c r="AD56" s="220">
        <f>'103期4月(ｾﾙ①) '!AD56</f>
        <v>569</v>
      </c>
      <c r="AE56" s="220">
        <f>'103期4月(ｾﾙ①) '!AE56</f>
        <v>569</v>
      </c>
      <c r="AF56" s="220">
        <f>'103期4月(ｾﾙ①) '!AF56</f>
        <v>679</v>
      </c>
      <c r="AG56" s="220">
        <f>'103期4月(ｾﾙ①) '!AG56</f>
        <v>789</v>
      </c>
      <c r="AH56" s="220">
        <f>'103期4月(ｾﾙ①) '!AH56</f>
        <v>789</v>
      </c>
      <c r="AI56" s="220">
        <f>'103期4月(ｾﾙ①) '!AI56</f>
        <v>789</v>
      </c>
      <c r="AJ56" s="220">
        <f>AI56+AJ51+'103期4月(ﾒｲﾝ) '!AJ233+'103期4月(ｾﾙ①) '!AJ51-AJ52-AJ53</f>
        <v>789</v>
      </c>
      <c r="AK56" s="222">
        <f>AJ56</f>
        <v>789</v>
      </c>
      <c r="AL56" s="33"/>
      <c r="AM56" s="33"/>
      <c r="AN56" s="9">
        <f>AK56-AL52</f>
        <v>789</v>
      </c>
    </row>
    <row r="57" spans="1:40" ht="19.5" hidden="1" customHeight="1">
      <c r="A57" s="9">
        <v>0</v>
      </c>
      <c r="B57" s="381"/>
      <c r="C57" s="99" t="s">
        <v>12</v>
      </c>
      <c r="D57" s="99"/>
      <c r="E57" s="89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100">
        <f>SUM(F57:AJ57)</f>
        <v>0</v>
      </c>
      <c r="AL57" s="96" t="e">
        <f>ROUNDUP(AL64/0.92,0)</f>
        <v>#REF!</v>
      </c>
      <c r="AM57" s="96" t="e">
        <f>ROUNDUP(AM64/0.92,0)</f>
        <v>#REF!</v>
      </c>
      <c r="AN57" s="251"/>
    </row>
    <row r="58" spans="1:40" ht="19.5" hidden="1" customHeight="1">
      <c r="A58" s="9">
        <v>0</v>
      </c>
      <c r="B58" s="382"/>
      <c r="C58" s="145" t="s">
        <v>125</v>
      </c>
      <c r="D58" s="154"/>
      <c r="E58" s="35"/>
      <c r="F58" s="256">
        <f t="shared" ref="F58:AJ58" si="29">E58+F57-F59</f>
        <v>0</v>
      </c>
      <c r="G58" s="256">
        <f t="shared" si="29"/>
        <v>0</v>
      </c>
      <c r="H58" s="256">
        <f t="shared" si="29"/>
        <v>0</v>
      </c>
      <c r="I58" s="256">
        <f t="shared" si="29"/>
        <v>0</v>
      </c>
      <c r="J58" s="256">
        <f t="shared" si="29"/>
        <v>0</v>
      </c>
      <c r="K58" s="256">
        <f t="shared" si="29"/>
        <v>0</v>
      </c>
      <c r="L58" s="256">
        <f t="shared" si="29"/>
        <v>0</v>
      </c>
      <c r="M58" s="256">
        <f t="shared" si="29"/>
        <v>0</v>
      </c>
      <c r="N58" s="256">
        <f t="shared" si="29"/>
        <v>0</v>
      </c>
      <c r="O58" s="256">
        <f t="shared" si="29"/>
        <v>0</v>
      </c>
      <c r="P58" s="256">
        <f t="shared" si="29"/>
        <v>0</v>
      </c>
      <c r="Q58" s="256">
        <f t="shared" si="29"/>
        <v>0</v>
      </c>
      <c r="R58" s="256">
        <f t="shared" si="29"/>
        <v>0</v>
      </c>
      <c r="S58" s="256">
        <f t="shared" si="29"/>
        <v>0</v>
      </c>
      <c r="T58" s="256">
        <f t="shared" si="29"/>
        <v>0</v>
      </c>
      <c r="U58" s="256">
        <f t="shared" si="29"/>
        <v>0</v>
      </c>
      <c r="V58" s="256">
        <f t="shared" si="29"/>
        <v>0</v>
      </c>
      <c r="W58" s="256">
        <f t="shared" si="29"/>
        <v>0</v>
      </c>
      <c r="X58" s="256">
        <f t="shared" si="29"/>
        <v>0</v>
      </c>
      <c r="Y58" s="256">
        <f t="shared" si="29"/>
        <v>0</v>
      </c>
      <c r="Z58" s="256">
        <f t="shared" si="29"/>
        <v>0</v>
      </c>
      <c r="AA58" s="256">
        <f t="shared" si="29"/>
        <v>0</v>
      </c>
      <c r="AB58" s="256">
        <f t="shared" si="29"/>
        <v>0</v>
      </c>
      <c r="AC58" s="256">
        <f t="shared" si="29"/>
        <v>0</v>
      </c>
      <c r="AD58" s="256">
        <f t="shared" si="29"/>
        <v>0</v>
      </c>
      <c r="AE58" s="256">
        <f t="shared" si="29"/>
        <v>0</v>
      </c>
      <c r="AF58" s="256">
        <f t="shared" si="29"/>
        <v>0</v>
      </c>
      <c r="AG58" s="256">
        <f t="shared" si="29"/>
        <v>0</v>
      </c>
      <c r="AH58" s="256">
        <f t="shared" si="29"/>
        <v>0</v>
      </c>
      <c r="AI58" s="256">
        <f t="shared" si="29"/>
        <v>0</v>
      </c>
      <c r="AJ58" s="256">
        <f t="shared" si="29"/>
        <v>0</v>
      </c>
      <c r="AK58" s="169">
        <f>AJ58</f>
        <v>0</v>
      </c>
      <c r="AL58" s="32"/>
      <c r="AM58" s="32"/>
    </row>
    <row r="59" spans="1:40" ht="18.75" hidden="1" customHeight="1">
      <c r="A59" s="9">
        <v>0</v>
      </c>
      <c r="B59" s="383"/>
      <c r="C59" s="135" t="s">
        <v>14</v>
      </c>
      <c r="D59" s="135"/>
      <c r="E59" s="90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  <c r="AD59" s="255"/>
      <c r="AE59" s="255"/>
      <c r="AF59" s="255"/>
      <c r="AG59" s="255"/>
      <c r="AH59" s="255"/>
      <c r="AI59" s="255"/>
      <c r="AJ59" s="255"/>
      <c r="AK59" s="117">
        <f>SUM(E59:AJ59)</f>
        <v>0</v>
      </c>
      <c r="AL59" s="123"/>
      <c r="AM59" s="123"/>
      <c r="AN59" s="211"/>
    </row>
    <row r="60" spans="1:40" ht="18.75" hidden="1" customHeight="1">
      <c r="A60" s="9">
        <v>0</v>
      </c>
      <c r="B60" s="378"/>
      <c r="C60" s="145" t="s">
        <v>15</v>
      </c>
      <c r="D60" s="155">
        <v>0.08</v>
      </c>
      <c r="E60" s="299"/>
      <c r="F60" s="320">
        <f t="shared" ref="F60:AJ60" si="30">ROUND(F59*$D60,0)</f>
        <v>0</v>
      </c>
      <c r="G60" s="320">
        <f t="shared" si="30"/>
        <v>0</v>
      </c>
      <c r="H60" s="320">
        <f t="shared" si="30"/>
        <v>0</v>
      </c>
      <c r="I60" s="320">
        <f t="shared" si="30"/>
        <v>0</v>
      </c>
      <c r="J60" s="320">
        <f t="shared" si="30"/>
        <v>0</v>
      </c>
      <c r="K60" s="320">
        <f t="shared" si="30"/>
        <v>0</v>
      </c>
      <c r="L60" s="320">
        <f t="shared" si="30"/>
        <v>0</v>
      </c>
      <c r="M60" s="320">
        <f t="shared" si="30"/>
        <v>0</v>
      </c>
      <c r="N60" s="320">
        <f t="shared" si="30"/>
        <v>0</v>
      </c>
      <c r="O60" s="320">
        <f t="shared" si="30"/>
        <v>0</v>
      </c>
      <c r="P60" s="320">
        <f t="shared" si="30"/>
        <v>0</v>
      </c>
      <c r="Q60" s="320">
        <f t="shared" si="30"/>
        <v>0</v>
      </c>
      <c r="R60" s="320">
        <f t="shared" si="30"/>
        <v>0</v>
      </c>
      <c r="S60" s="320">
        <f t="shared" si="30"/>
        <v>0</v>
      </c>
      <c r="T60" s="320">
        <f t="shared" si="30"/>
        <v>0</v>
      </c>
      <c r="U60" s="320">
        <f t="shared" si="30"/>
        <v>0</v>
      </c>
      <c r="V60" s="320">
        <f t="shared" si="30"/>
        <v>0</v>
      </c>
      <c r="W60" s="320">
        <f t="shared" si="30"/>
        <v>0</v>
      </c>
      <c r="X60" s="320">
        <f t="shared" si="30"/>
        <v>0</v>
      </c>
      <c r="Y60" s="320">
        <f t="shared" si="30"/>
        <v>0</v>
      </c>
      <c r="Z60" s="320">
        <f t="shared" si="30"/>
        <v>0</v>
      </c>
      <c r="AA60" s="320">
        <f t="shared" si="30"/>
        <v>0</v>
      </c>
      <c r="AB60" s="320">
        <f t="shared" si="30"/>
        <v>0</v>
      </c>
      <c r="AC60" s="320">
        <f t="shared" si="30"/>
        <v>0</v>
      </c>
      <c r="AD60" s="320">
        <f t="shared" si="30"/>
        <v>0</v>
      </c>
      <c r="AE60" s="320">
        <f t="shared" si="30"/>
        <v>0</v>
      </c>
      <c r="AF60" s="320">
        <f t="shared" si="30"/>
        <v>0</v>
      </c>
      <c r="AG60" s="320">
        <f t="shared" si="30"/>
        <v>0</v>
      </c>
      <c r="AH60" s="320">
        <f t="shared" si="30"/>
        <v>0</v>
      </c>
      <c r="AI60" s="320">
        <f t="shared" si="30"/>
        <v>0</v>
      </c>
      <c r="AJ60" s="320">
        <f t="shared" si="30"/>
        <v>0</v>
      </c>
      <c r="AK60" s="128">
        <f>SUM(F60:AJ60)</f>
        <v>0</v>
      </c>
      <c r="AL60" s="32"/>
      <c r="AM60" s="32"/>
    </row>
    <row r="61" spans="1:40" ht="18.75" hidden="1" customHeight="1">
      <c r="A61" s="9">
        <v>0</v>
      </c>
      <c r="B61" s="378"/>
      <c r="C61" s="145" t="s">
        <v>16</v>
      </c>
      <c r="D61" s="155"/>
      <c r="E61" s="282"/>
      <c r="F61" s="321">
        <f t="shared" ref="F61:AJ61" si="31">E61+F60-F62</f>
        <v>0</v>
      </c>
      <c r="G61" s="321">
        <f t="shared" si="31"/>
        <v>0</v>
      </c>
      <c r="H61" s="321">
        <f t="shared" si="31"/>
        <v>0</v>
      </c>
      <c r="I61" s="321">
        <f t="shared" si="31"/>
        <v>0</v>
      </c>
      <c r="J61" s="321">
        <f t="shared" si="31"/>
        <v>0</v>
      </c>
      <c r="K61" s="321">
        <f t="shared" si="31"/>
        <v>0</v>
      </c>
      <c r="L61" s="321">
        <f t="shared" si="31"/>
        <v>0</v>
      </c>
      <c r="M61" s="321">
        <f t="shared" si="31"/>
        <v>0</v>
      </c>
      <c r="N61" s="321">
        <f t="shared" si="31"/>
        <v>0</v>
      </c>
      <c r="O61" s="321">
        <f t="shared" si="31"/>
        <v>0</v>
      </c>
      <c r="P61" s="321">
        <f t="shared" si="31"/>
        <v>0</v>
      </c>
      <c r="Q61" s="321">
        <f t="shared" si="31"/>
        <v>0</v>
      </c>
      <c r="R61" s="321">
        <f t="shared" si="31"/>
        <v>0</v>
      </c>
      <c r="S61" s="321">
        <f t="shared" si="31"/>
        <v>0</v>
      </c>
      <c r="T61" s="321">
        <f t="shared" si="31"/>
        <v>0</v>
      </c>
      <c r="U61" s="321">
        <f t="shared" si="31"/>
        <v>0</v>
      </c>
      <c r="V61" s="321">
        <f t="shared" si="31"/>
        <v>0</v>
      </c>
      <c r="W61" s="321">
        <f t="shared" si="31"/>
        <v>0</v>
      </c>
      <c r="X61" s="321">
        <f t="shared" si="31"/>
        <v>0</v>
      </c>
      <c r="Y61" s="321">
        <f t="shared" si="31"/>
        <v>0</v>
      </c>
      <c r="Z61" s="321">
        <f t="shared" si="31"/>
        <v>0</v>
      </c>
      <c r="AA61" s="321">
        <f t="shared" si="31"/>
        <v>0</v>
      </c>
      <c r="AB61" s="321">
        <f t="shared" si="31"/>
        <v>0</v>
      </c>
      <c r="AC61" s="321">
        <f t="shared" si="31"/>
        <v>0</v>
      </c>
      <c r="AD61" s="321">
        <f t="shared" si="31"/>
        <v>0</v>
      </c>
      <c r="AE61" s="321">
        <f t="shared" si="31"/>
        <v>0</v>
      </c>
      <c r="AF61" s="321">
        <f t="shared" si="31"/>
        <v>0</v>
      </c>
      <c r="AG61" s="321">
        <f t="shared" si="31"/>
        <v>0</v>
      </c>
      <c r="AH61" s="321">
        <f t="shared" si="31"/>
        <v>0</v>
      </c>
      <c r="AI61" s="321">
        <f t="shared" si="31"/>
        <v>0</v>
      </c>
      <c r="AJ61" s="321">
        <f t="shared" si="31"/>
        <v>0</v>
      </c>
      <c r="AK61" s="129">
        <f>AJ61</f>
        <v>0</v>
      </c>
      <c r="AL61" s="32"/>
      <c r="AM61" s="32"/>
    </row>
    <row r="62" spans="1:40" ht="18.75" hidden="1" customHeight="1">
      <c r="A62" s="9">
        <v>0</v>
      </c>
      <c r="B62" s="378"/>
      <c r="C62" s="145" t="s">
        <v>17</v>
      </c>
      <c r="D62" s="155"/>
      <c r="E62" s="282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1"/>
      <c r="AH62" s="321"/>
      <c r="AI62" s="321"/>
      <c r="AJ62" s="321"/>
      <c r="AK62" s="129">
        <f>SUM(F62:AJ62)</f>
        <v>0</v>
      </c>
      <c r="AL62" s="32"/>
      <c r="AM62" s="32"/>
    </row>
    <row r="63" spans="1:40" ht="18.75" hidden="1" customHeight="1">
      <c r="A63" s="9">
        <v>0</v>
      </c>
      <c r="B63" s="378"/>
      <c r="C63" s="145" t="s">
        <v>18</v>
      </c>
      <c r="D63" s="155">
        <v>0.5</v>
      </c>
      <c r="E63" s="282"/>
      <c r="F63" s="321">
        <f t="shared" ref="F63:AJ63" si="32">ROUND(F62*$D63,0)</f>
        <v>0</v>
      </c>
      <c r="G63" s="321">
        <f t="shared" si="32"/>
        <v>0</v>
      </c>
      <c r="H63" s="321">
        <f t="shared" si="32"/>
        <v>0</v>
      </c>
      <c r="I63" s="321">
        <f t="shared" si="32"/>
        <v>0</v>
      </c>
      <c r="J63" s="321">
        <f t="shared" si="32"/>
        <v>0</v>
      </c>
      <c r="K63" s="321">
        <f t="shared" si="32"/>
        <v>0</v>
      </c>
      <c r="L63" s="321">
        <f t="shared" si="32"/>
        <v>0</v>
      </c>
      <c r="M63" s="321">
        <f t="shared" si="32"/>
        <v>0</v>
      </c>
      <c r="N63" s="321">
        <f t="shared" si="32"/>
        <v>0</v>
      </c>
      <c r="O63" s="321">
        <f t="shared" si="32"/>
        <v>0</v>
      </c>
      <c r="P63" s="321">
        <f t="shared" si="32"/>
        <v>0</v>
      </c>
      <c r="Q63" s="321">
        <f t="shared" si="32"/>
        <v>0</v>
      </c>
      <c r="R63" s="321">
        <f t="shared" si="32"/>
        <v>0</v>
      </c>
      <c r="S63" s="321">
        <f t="shared" si="32"/>
        <v>0</v>
      </c>
      <c r="T63" s="321">
        <f t="shared" si="32"/>
        <v>0</v>
      </c>
      <c r="U63" s="321">
        <f t="shared" si="32"/>
        <v>0</v>
      </c>
      <c r="V63" s="321">
        <f t="shared" si="32"/>
        <v>0</v>
      </c>
      <c r="W63" s="321">
        <f t="shared" si="32"/>
        <v>0</v>
      </c>
      <c r="X63" s="321">
        <f t="shared" si="32"/>
        <v>0</v>
      </c>
      <c r="Y63" s="321">
        <f t="shared" si="32"/>
        <v>0</v>
      </c>
      <c r="Z63" s="321">
        <f t="shared" si="32"/>
        <v>0</v>
      </c>
      <c r="AA63" s="321">
        <f t="shared" si="32"/>
        <v>0</v>
      </c>
      <c r="AB63" s="321">
        <f t="shared" si="32"/>
        <v>0</v>
      </c>
      <c r="AC63" s="321">
        <f t="shared" si="32"/>
        <v>0</v>
      </c>
      <c r="AD63" s="321">
        <f t="shared" si="32"/>
        <v>0</v>
      </c>
      <c r="AE63" s="321">
        <f t="shared" si="32"/>
        <v>0</v>
      </c>
      <c r="AF63" s="321">
        <f t="shared" si="32"/>
        <v>0</v>
      </c>
      <c r="AG63" s="321">
        <f t="shared" si="32"/>
        <v>0</v>
      </c>
      <c r="AH63" s="321">
        <f t="shared" si="32"/>
        <v>0</v>
      </c>
      <c r="AI63" s="321">
        <f t="shared" si="32"/>
        <v>0</v>
      </c>
      <c r="AJ63" s="321">
        <f t="shared" si="32"/>
        <v>0</v>
      </c>
      <c r="AK63" s="130">
        <f>SUM(F63:AJ63)</f>
        <v>0</v>
      </c>
      <c r="AL63" s="32"/>
      <c r="AM63" s="32"/>
    </row>
    <row r="64" spans="1:40" ht="18.75" hidden="1" customHeight="1">
      <c r="A64" s="9">
        <v>0</v>
      </c>
      <c r="B64" s="378"/>
      <c r="C64" s="135" t="s">
        <v>19</v>
      </c>
      <c r="D64" s="136">
        <f>1-D60</f>
        <v>0.92</v>
      </c>
      <c r="E64" s="286"/>
      <c r="F64" s="321">
        <f t="shared" ref="F64:AJ64" si="33">(F59-F60)+(F62-F63)</f>
        <v>0</v>
      </c>
      <c r="G64" s="321">
        <f t="shared" si="33"/>
        <v>0</v>
      </c>
      <c r="H64" s="321">
        <f t="shared" si="33"/>
        <v>0</v>
      </c>
      <c r="I64" s="321">
        <f t="shared" si="33"/>
        <v>0</v>
      </c>
      <c r="J64" s="321">
        <f t="shared" si="33"/>
        <v>0</v>
      </c>
      <c r="K64" s="321">
        <f t="shared" si="33"/>
        <v>0</v>
      </c>
      <c r="L64" s="321">
        <f t="shared" si="33"/>
        <v>0</v>
      </c>
      <c r="M64" s="321">
        <f t="shared" si="33"/>
        <v>0</v>
      </c>
      <c r="N64" s="321">
        <f t="shared" si="33"/>
        <v>0</v>
      </c>
      <c r="O64" s="321">
        <f t="shared" si="33"/>
        <v>0</v>
      </c>
      <c r="P64" s="321">
        <f t="shared" si="33"/>
        <v>0</v>
      </c>
      <c r="Q64" s="321">
        <f t="shared" si="33"/>
        <v>0</v>
      </c>
      <c r="R64" s="321">
        <f t="shared" si="33"/>
        <v>0</v>
      </c>
      <c r="S64" s="321">
        <f t="shared" si="33"/>
        <v>0</v>
      </c>
      <c r="T64" s="321">
        <f t="shared" si="33"/>
        <v>0</v>
      </c>
      <c r="U64" s="321">
        <f t="shared" si="33"/>
        <v>0</v>
      </c>
      <c r="V64" s="321">
        <f t="shared" si="33"/>
        <v>0</v>
      </c>
      <c r="W64" s="321">
        <f t="shared" si="33"/>
        <v>0</v>
      </c>
      <c r="X64" s="321">
        <f t="shared" si="33"/>
        <v>0</v>
      </c>
      <c r="Y64" s="321">
        <f t="shared" si="33"/>
        <v>0</v>
      </c>
      <c r="Z64" s="321">
        <f t="shared" si="33"/>
        <v>0</v>
      </c>
      <c r="AA64" s="321">
        <f t="shared" si="33"/>
        <v>0</v>
      </c>
      <c r="AB64" s="321">
        <f t="shared" si="33"/>
        <v>0</v>
      </c>
      <c r="AC64" s="321">
        <f t="shared" si="33"/>
        <v>0</v>
      </c>
      <c r="AD64" s="321">
        <f t="shared" si="33"/>
        <v>0</v>
      </c>
      <c r="AE64" s="321">
        <f t="shared" si="33"/>
        <v>0</v>
      </c>
      <c r="AF64" s="321">
        <f t="shared" si="33"/>
        <v>0</v>
      </c>
      <c r="AG64" s="321">
        <f t="shared" si="33"/>
        <v>0</v>
      </c>
      <c r="AH64" s="321">
        <f t="shared" si="33"/>
        <v>0</v>
      </c>
      <c r="AI64" s="321">
        <f t="shared" si="33"/>
        <v>0</v>
      </c>
      <c r="AJ64" s="321">
        <f t="shared" si="33"/>
        <v>0</v>
      </c>
      <c r="AK64" s="117">
        <f>SUM(E64:AJ64)</f>
        <v>0</v>
      </c>
      <c r="AL64" s="82" t="e">
        <f>ROUNDUP(#REF!*1.1,0)</f>
        <v>#REF!</v>
      </c>
      <c r="AM64" s="82" t="e">
        <f>ROUNDUP(#REF!*1.1,0)</f>
        <v>#REF!</v>
      </c>
      <c r="AN64" s="211"/>
    </row>
    <row r="65" spans="1:40" ht="18.75" hidden="1" customHeight="1">
      <c r="A65" s="9">
        <v>0</v>
      </c>
      <c r="B65" s="384"/>
      <c r="C65" s="109" t="s">
        <v>20</v>
      </c>
      <c r="D65" s="109"/>
      <c r="E65" s="290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  <c r="AH65" s="321"/>
      <c r="AI65" s="321"/>
      <c r="AJ65" s="321"/>
      <c r="AK65" s="104">
        <f>SUM(F65:AJ65)</f>
        <v>0</v>
      </c>
      <c r="AL65" s="112"/>
      <c r="AM65" s="112"/>
      <c r="AN65" s="207"/>
    </row>
    <row r="66" spans="1:40" ht="18.75" hidden="1" customHeight="1">
      <c r="A66" s="9">
        <v>0</v>
      </c>
      <c r="B66" s="378"/>
      <c r="C66" s="113" t="s">
        <v>66</v>
      </c>
      <c r="D66" s="113"/>
      <c r="E66" s="293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107">
        <f>SUM(F66:AJ66)</f>
        <v>0</v>
      </c>
      <c r="AL66" s="75"/>
      <c r="AM66" s="75"/>
      <c r="AN66" s="207"/>
    </row>
    <row r="67" spans="1:40" ht="18.75" hidden="1" customHeight="1">
      <c r="A67" s="9">
        <v>0</v>
      </c>
      <c r="B67" s="326"/>
      <c r="C67" s="145" t="s">
        <v>21</v>
      </c>
      <c r="D67" s="145"/>
      <c r="E67" s="277"/>
      <c r="F67" s="396">
        <f t="shared" ref="F67:AG67" si="34">SUM(M65:M66)</f>
        <v>0</v>
      </c>
      <c r="G67" s="396">
        <f t="shared" si="34"/>
        <v>0</v>
      </c>
      <c r="H67" s="396">
        <f t="shared" si="34"/>
        <v>0</v>
      </c>
      <c r="I67" s="396">
        <f t="shared" si="34"/>
        <v>0</v>
      </c>
      <c r="J67" s="396">
        <f t="shared" si="34"/>
        <v>0</v>
      </c>
      <c r="K67" s="396">
        <f t="shared" si="34"/>
        <v>0</v>
      </c>
      <c r="L67" s="396">
        <f t="shared" si="34"/>
        <v>0</v>
      </c>
      <c r="M67" s="396">
        <f t="shared" si="34"/>
        <v>0</v>
      </c>
      <c r="N67" s="396">
        <f t="shared" si="34"/>
        <v>0</v>
      </c>
      <c r="O67" s="396">
        <f t="shared" si="34"/>
        <v>0</v>
      </c>
      <c r="P67" s="396">
        <f t="shared" si="34"/>
        <v>0</v>
      </c>
      <c r="Q67" s="396">
        <f t="shared" si="34"/>
        <v>0</v>
      </c>
      <c r="R67" s="396">
        <f t="shared" si="34"/>
        <v>0</v>
      </c>
      <c r="S67" s="396">
        <f t="shared" si="34"/>
        <v>0</v>
      </c>
      <c r="T67" s="396">
        <f t="shared" si="34"/>
        <v>0</v>
      </c>
      <c r="U67" s="396">
        <f t="shared" si="34"/>
        <v>0</v>
      </c>
      <c r="V67" s="396">
        <f t="shared" si="34"/>
        <v>0</v>
      </c>
      <c r="W67" s="396">
        <f t="shared" si="34"/>
        <v>0</v>
      </c>
      <c r="X67" s="396">
        <f t="shared" si="34"/>
        <v>0</v>
      </c>
      <c r="Y67" s="396">
        <f t="shared" si="34"/>
        <v>0</v>
      </c>
      <c r="Z67" s="396">
        <f t="shared" si="34"/>
        <v>0</v>
      </c>
      <c r="AA67" s="396">
        <f t="shared" si="34"/>
        <v>0</v>
      </c>
      <c r="AB67" s="396">
        <f t="shared" si="34"/>
        <v>0</v>
      </c>
      <c r="AC67" s="396">
        <f t="shared" si="34"/>
        <v>0</v>
      </c>
      <c r="AD67" s="396">
        <f t="shared" si="34"/>
        <v>0</v>
      </c>
      <c r="AE67" s="396">
        <f t="shared" si="34"/>
        <v>0</v>
      </c>
      <c r="AF67" s="396">
        <f t="shared" si="34"/>
        <v>0</v>
      </c>
      <c r="AG67" s="396">
        <f t="shared" si="34"/>
        <v>0</v>
      </c>
      <c r="AH67" s="396"/>
      <c r="AI67" s="396"/>
      <c r="AJ67" s="396"/>
      <c r="AK67" s="131">
        <f>SUM(F67:AJ67)</f>
        <v>0</v>
      </c>
      <c r="AL67" s="32"/>
      <c r="AM67" s="32"/>
    </row>
    <row r="68" spans="1:40" ht="18.75" hidden="1" customHeight="1">
      <c r="A68" s="9">
        <v>0</v>
      </c>
      <c r="B68" s="379"/>
      <c r="C68" s="145" t="s">
        <v>22</v>
      </c>
      <c r="D68" s="145"/>
      <c r="E68" s="68"/>
      <c r="F68" s="260">
        <f t="shared" ref="F68:AJ68" si="35">E68+F64-F67</f>
        <v>0</v>
      </c>
      <c r="G68" s="260">
        <f t="shared" si="35"/>
        <v>0</v>
      </c>
      <c r="H68" s="260">
        <f t="shared" si="35"/>
        <v>0</v>
      </c>
      <c r="I68" s="260">
        <f t="shared" si="35"/>
        <v>0</v>
      </c>
      <c r="J68" s="260">
        <f t="shared" si="35"/>
        <v>0</v>
      </c>
      <c r="K68" s="260">
        <f t="shared" si="35"/>
        <v>0</v>
      </c>
      <c r="L68" s="260">
        <f t="shared" si="35"/>
        <v>0</v>
      </c>
      <c r="M68" s="260">
        <f t="shared" si="35"/>
        <v>0</v>
      </c>
      <c r="N68" s="260">
        <f t="shared" si="35"/>
        <v>0</v>
      </c>
      <c r="O68" s="260">
        <f t="shared" si="35"/>
        <v>0</v>
      </c>
      <c r="P68" s="260">
        <f t="shared" si="35"/>
        <v>0</v>
      </c>
      <c r="Q68" s="260">
        <f t="shared" si="35"/>
        <v>0</v>
      </c>
      <c r="R68" s="260">
        <f t="shared" si="35"/>
        <v>0</v>
      </c>
      <c r="S68" s="260">
        <f t="shared" si="35"/>
        <v>0</v>
      </c>
      <c r="T68" s="260">
        <f t="shared" si="35"/>
        <v>0</v>
      </c>
      <c r="U68" s="260">
        <f t="shared" si="35"/>
        <v>0</v>
      </c>
      <c r="V68" s="260">
        <f t="shared" si="35"/>
        <v>0</v>
      </c>
      <c r="W68" s="260">
        <f t="shared" si="35"/>
        <v>0</v>
      </c>
      <c r="X68" s="260">
        <f t="shared" si="35"/>
        <v>0</v>
      </c>
      <c r="Y68" s="260">
        <f t="shared" si="35"/>
        <v>0</v>
      </c>
      <c r="Z68" s="260">
        <f t="shared" si="35"/>
        <v>0</v>
      </c>
      <c r="AA68" s="260">
        <f t="shared" si="35"/>
        <v>0</v>
      </c>
      <c r="AB68" s="260">
        <f t="shared" si="35"/>
        <v>0</v>
      </c>
      <c r="AC68" s="260">
        <f t="shared" si="35"/>
        <v>0</v>
      </c>
      <c r="AD68" s="260">
        <f t="shared" si="35"/>
        <v>0</v>
      </c>
      <c r="AE68" s="260">
        <f t="shared" si="35"/>
        <v>0</v>
      </c>
      <c r="AF68" s="260">
        <f t="shared" si="35"/>
        <v>0</v>
      </c>
      <c r="AG68" s="260">
        <f t="shared" si="35"/>
        <v>0</v>
      </c>
      <c r="AH68" s="260">
        <f t="shared" si="35"/>
        <v>0</v>
      </c>
      <c r="AI68" s="260">
        <f t="shared" si="35"/>
        <v>0</v>
      </c>
      <c r="AJ68" s="260">
        <f t="shared" si="35"/>
        <v>0</v>
      </c>
      <c r="AK68" s="132"/>
      <c r="AL68" s="32"/>
      <c r="AM68" s="32"/>
    </row>
    <row r="69" spans="1:40" ht="19.5" hidden="1" customHeight="1">
      <c r="A69" s="9">
        <v>0</v>
      </c>
      <c r="B69" s="380"/>
      <c r="C69" s="34" t="s">
        <v>23</v>
      </c>
      <c r="D69" s="34"/>
      <c r="E69" s="297"/>
      <c r="F69" s="395">
        <f t="shared" ref="F69:AJ69" si="36">E69+F64-F65-F66</f>
        <v>0</v>
      </c>
      <c r="G69" s="395">
        <f t="shared" si="36"/>
        <v>0</v>
      </c>
      <c r="H69" s="395">
        <f t="shared" si="36"/>
        <v>0</v>
      </c>
      <c r="I69" s="395">
        <f t="shared" si="36"/>
        <v>0</v>
      </c>
      <c r="J69" s="395">
        <f t="shared" si="36"/>
        <v>0</v>
      </c>
      <c r="K69" s="395">
        <f t="shared" si="36"/>
        <v>0</v>
      </c>
      <c r="L69" s="395">
        <f t="shared" si="36"/>
        <v>0</v>
      </c>
      <c r="M69" s="395">
        <f t="shared" si="36"/>
        <v>0</v>
      </c>
      <c r="N69" s="395">
        <f t="shared" si="36"/>
        <v>0</v>
      </c>
      <c r="O69" s="395">
        <f t="shared" si="36"/>
        <v>0</v>
      </c>
      <c r="P69" s="395">
        <f t="shared" si="36"/>
        <v>0</v>
      </c>
      <c r="Q69" s="395">
        <f t="shared" si="36"/>
        <v>0</v>
      </c>
      <c r="R69" s="395">
        <f t="shared" si="36"/>
        <v>0</v>
      </c>
      <c r="S69" s="395">
        <f t="shared" si="36"/>
        <v>0</v>
      </c>
      <c r="T69" s="395">
        <f t="shared" si="36"/>
        <v>0</v>
      </c>
      <c r="U69" s="395">
        <f t="shared" si="36"/>
        <v>0</v>
      </c>
      <c r="V69" s="395">
        <f t="shared" si="36"/>
        <v>0</v>
      </c>
      <c r="W69" s="395">
        <f t="shared" si="36"/>
        <v>0</v>
      </c>
      <c r="X69" s="395">
        <f t="shared" si="36"/>
        <v>0</v>
      </c>
      <c r="Y69" s="395">
        <f t="shared" si="36"/>
        <v>0</v>
      </c>
      <c r="Z69" s="395">
        <f t="shared" si="36"/>
        <v>0</v>
      </c>
      <c r="AA69" s="395">
        <f t="shared" si="36"/>
        <v>0</v>
      </c>
      <c r="AB69" s="395">
        <f t="shared" si="36"/>
        <v>0</v>
      </c>
      <c r="AC69" s="395">
        <f t="shared" si="36"/>
        <v>0</v>
      </c>
      <c r="AD69" s="395">
        <f t="shared" si="36"/>
        <v>0</v>
      </c>
      <c r="AE69" s="395">
        <f t="shared" si="36"/>
        <v>0</v>
      </c>
      <c r="AF69" s="395">
        <f t="shared" si="36"/>
        <v>0</v>
      </c>
      <c r="AG69" s="395">
        <f t="shared" si="36"/>
        <v>0</v>
      </c>
      <c r="AH69" s="395">
        <f t="shared" si="36"/>
        <v>0</v>
      </c>
      <c r="AI69" s="395">
        <f t="shared" si="36"/>
        <v>0</v>
      </c>
      <c r="AJ69" s="395">
        <f t="shared" si="36"/>
        <v>0</v>
      </c>
      <c r="AK69" s="222">
        <f>AJ69</f>
        <v>0</v>
      </c>
      <c r="AL69" s="32"/>
      <c r="AM69" s="32"/>
      <c r="AN69" s="9">
        <f>AK69-AL65</f>
        <v>0</v>
      </c>
    </row>
    <row r="70" spans="1:40" ht="19.5" hidden="1" customHeight="1">
      <c r="A70" s="9">
        <v>1</v>
      </c>
      <c r="B70" s="385"/>
      <c r="C70" s="101" t="s">
        <v>12</v>
      </c>
      <c r="D70" s="101"/>
      <c r="E70" s="88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98">
        <f>SUM(F70:AJ70)</f>
        <v>0</v>
      </c>
      <c r="AL70" s="96" t="e">
        <f>ROUNDUP(AL77/0.92,0)</f>
        <v>#REF!</v>
      </c>
      <c r="AM70" s="96" t="e">
        <f>ROUNDUP(AM77/0.92,0)</f>
        <v>#REF!</v>
      </c>
      <c r="AN70" s="251"/>
    </row>
    <row r="71" spans="1:40" ht="19.5" hidden="1" customHeight="1">
      <c r="A71" s="9">
        <v>1</v>
      </c>
      <c r="B71" s="326"/>
      <c r="C71" s="145" t="s">
        <v>125</v>
      </c>
      <c r="D71" s="154"/>
      <c r="E71" s="35"/>
      <c r="F71" s="256">
        <f t="shared" ref="F71:AJ71" si="37">E71+F70-F72</f>
        <v>0</v>
      </c>
      <c r="G71" s="256">
        <f t="shared" si="37"/>
        <v>0</v>
      </c>
      <c r="H71" s="256">
        <f t="shared" si="37"/>
        <v>0</v>
      </c>
      <c r="I71" s="256">
        <f t="shared" si="37"/>
        <v>0</v>
      </c>
      <c r="J71" s="256">
        <f t="shared" si="37"/>
        <v>0</v>
      </c>
      <c r="K71" s="256">
        <f t="shared" si="37"/>
        <v>0</v>
      </c>
      <c r="L71" s="256">
        <f t="shared" si="37"/>
        <v>0</v>
      </c>
      <c r="M71" s="256">
        <f t="shared" si="37"/>
        <v>0</v>
      </c>
      <c r="N71" s="256">
        <f t="shared" si="37"/>
        <v>0</v>
      </c>
      <c r="O71" s="256">
        <f t="shared" si="37"/>
        <v>0</v>
      </c>
      <c r="P71" s="256">
        <f t="shared" si="37"/>
        <v>0</v>
      </c>
      <c r="Q71" s="256">
        <f t="shared" si="37"/>
        <v>0</v>
      </c>
      <c r="R71" s="256">
        <f t="shared" si="37"/>
        <v>0</v>
      </c>
      <c r="S71" s="256">
        <f t="shared" si="37"/>
        <v>0</v>
      </c>
      <c r="T71" s="256">
        <f t="shared" si="37"/>
        <v>0</v>
      </c>
      <c r="U71" s="256">
        <f t="shared" si="37"/>
        <v>0</v>
      </c>
      <c r="V71" s="256">
        <f t="shared" si="37"/>
        <v>0</v>
      </c>
      <c r="W71" s="256">
        <f t="shared" si="37"/>
        <v>0</v>
      </c>
      <c r="X71" s="256">
        <f t="shared" si="37"/>
        <v>0</v>
      </c>
      <c r="Y71" s="256">
        <f t="shared" si="37"/>
        <v>0</v>
      </c>
      <c r="Z71" s="256">
        <f t="shared" si="37"/>
        <v>0</v>
      </c>
      <c r="AA71" s="256">
        <f t="shared" si="37"/>
        <v>0</v>
      </c>
      <c r="AB71" s="256">
        <f t="shared" si="37"/>
        <v>0</v>
      </c>
      <c r="AC71" s="256">
        <f t="shared" si="37"/>
        <v>0</v>
      </c>
      <c r="AD71" s="256">
        <f t="shared" si="37"/>
        <v>0</v>
      </c>
      <c r="AE71" s="256">
        <f t="shared" si="37"/>
        <v>0</v>
      </c>
      <c r="AF71" s="256">
        <f t="shared" si="37"/>
        <v>0</v>
      </c>
      <c r="AG71" s="256">
        <f t="shared" si="37"/>
        <v>0</v>
      </c>
      <c r="AH71" s="256">
        <f t="shared" si="37"/>
        <v>0</v>
      </c>
      <c r="AI71" s="256">
        <f t="shared" si="37"/>
        <v>0</v>
      </c>
      <c r="AJ71" s="256">
        <f t="shared" si="37"/>
        <v>0</v>
      </c>
      <c r="AK71" s="169">
        <f>AJ71</f>
        <v>0</v>
      </c>
      <c r="AL71" s="32"/>
      <c r="AM71" s="32"/>
    </row>
    <row r="72" spans="1:40" ht="18.75" hidden="1" customHeight="1">
      <c r="A72" s="9">
        <v>1</v>
      </c>
      <c r="B72" s="378"/>
      <c r="C72" s="135" t="s">
        <v>14</v>
      </c>
      <c r="D72" s="135"/>
      <c r="E72" s="90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117">
        <f>SUM(E72:AJ72)</f>
        <v>0</v>
      </c>
      <c r="AL72" s="123"/>
      <c r="AM72" s="123"/>
      <c r="AN72" s="211"/>
    </row>
    <row r="73" spans="1:40" ht="18.75" hidden="1" customHeight="1">
      <c r="A73" s="9">
        <v>0</v>
      </c>
      <c r="B73" s="378"/>
      <c r="C73" s="146" t="s">
        <v>15</v>
      </c>
      <c r="D73" s="147">
        <v>0.08</v>
      </c>
      <c r="E73" s="80"/>
      <c r="F73" s="257">
        <f t="shared" ref="F73:AJ73" si="38">ROUND(F72*$D73,0)</f>
        <v>0</v>
      </c>
      <c r="G73" s="257">
        <f t="shared" si="38"/>
        <v>0</v>
      </c>
      <c r="H73" s="257">
        <f t="shared" si="38"/>
        <v>0</v>
      </c>
      <c r="I73" s="257">
        <f t="shared" si="38"/>
        <v>0</v>
      </c>
      <c r="J73" s="257">
        <f t="shared" si="38"/>
        <v>0</v>
      </c>
      <c r="K73" s="257">
        <f t="shared" si="38"/>
        <v>0</v>
      </c>
      <c r="L73" s="257">
        <f t="shared" si="38"/>
        <v>0</v>
      </c>
      <c r="M73" s="257">
        <f t="shared" si="38"/>
        <v>0</v>
      </c>
      <c r="N73" s="257">
        <f t="shared" si="38"/>
        <v>0</v>
      </c>
      <c r="O73" s="257">
        <f t="shared" si="38"/>
        <v>0</v>
      </c>
      <c r="P73" s="257">
        <f t="shared" si="38"/>
        <v>0</v>
      </c>
      <c r="Q73" s="257">
        <f t="shared" si="38"/>
        <v>0</v>
      </c>
      <c r="R73" s="257">
        <f t="shared" si="38"/>
        <v>0</v>
      </c>
      <c r="S73" s="257">
        <f t="shared" si="38"/>
        <v>0</v>
      </c>
      <c r="T73" s="257">
        <f t="shared" si="38"/>
        <v>0</v>
      </c>
      <c r="U73" s="257">
        <f t="shared" si="38"/>
        <v>0</v>
      </c>
      <c r="V73" s="257">
        <f t="shared" si="38"/>
        <v>0</v>
      </c>
      <c r="W73" s="257">
        <f t="shared" si="38"/>
        <v>0</v>
      </c>
      <c r="X73" s="257">
        <f t="shared" si="38"/>
        <v>0</v>
      </c>
      <c r="Y73" s="257">
        <f t="shared" si="38"/>
        <v>0</v>
      </c>
      <c r="Z73" s="257">
        <f t="shared" si="38"/>
        <v>0</v>
      </c>
      <c r="AA73" s="257">
        <f t="shared" si="38"/>
        <v>0</v>
      </c>
      <c r="AB73" s="257">
        <f t="shared" si="38"/>
        <v>0</v>
      </c>
      <c r="AC73" s="257">
        <f t="shared" si="38"/>
        <v>0</v>
      </c>
      <c r="AD73" s="257">
        <f t="shared" si="38"/>
        <v>0</v>
      </c>
      <c r="AE73" s="257">
        <f t="shared" si="38"/>
        <v>0</v>
      </c>
      <c r="AF73" s="257">
        <f t="shared" si="38"/>
        <v>0</v>
      </c>
      <c r="AG73" s="257">
        <f t="shared" si="38"/>
        <v>0</v>
      </c>
      <c r="AH73" s="257">
        <f t="shared" si="38"/>
        <v>0</v>
      </c>
      <c r="AI73" s="257">
        <f t="shared" si="38"/>
        <v>0</v>
      </c>
      <c r="AJ73" s="257">
        <f t="shared" si="38"/>
        <v>0</v>
      </c>
      <c r="AK73" s="128">
        <f>SUM(F73:AJ73)</f>
        <v>0</v>
      </c>
      <c r="AL73" s="32"/>
      <c r="AM73" s="32"/>
    </row>
    <row r="74" spans="1:40" ht="18.75" hidden="1" customHeight="1">
      <c r="A74" s="9">
        <v>0</v>
      </c>
      <c r="B74" s="378"/>
      <c r="C74" s="148" t="s">
        <v>16</v>
      </c>
      <c r="D74" s="149"/>
      <c r="E74" s="66"/>
      <c r="F74" s="255">
        <f t="shared" ref="F74:AJ74" si="39">E74+F73-F75</f>
        <v>0</v>
      </c>
      <c r="G74" s="255">
        <f t="shared" si="39"/>
        <v>0</v>
      </c>
      <c r="H74" s="255">
        <f t="shared" si="39"/>
        <v>0</v>
      </c>
      <c r="I74" s="255">
        <f t="shared" si="39"/>
        <v>0</v>
      </c>
      <c r="J74" s="255">
        <f t="shared" si="39"/>
        <v>0</v>
      </c>
      <c r="K74" s="255">
        <f t="shared" si="39"/>
        <v>0</v>
      </c>
      <c r="L74" s="255">
        <f t="shared" si="39"/>
        <v>0</v>
      </c>
      <c r="M74" s="255">
        <f t="shared" si="39"/>
        <v>0</v>
      </c>
      <c r="N74" s="255">
        <f t="shared" si="39"/>
        <v>0</v>
      </c>
      <c r="O74" s="255">
        <f t="shared" si="39"/>
        <v>0</v>
      </c>
      <c r="P74" s="255">
        <f t="shared" si="39"/>
        <v>0</v>
      </c>
      <c r="Q74" s="255">
        <f t="shared" si="39"/>
        <v>0</v>
      </c>
      <c r="R74" s="255">
        <f t="shared" si="39"/>
        <v>0</v>
      </c>
      <c r="S74" s="255">
        <f t="shared" si="39"/>
        <v>0</v>
      </c>
      <c r="T74" s="255">
        <f t="shared" si="39"/>
        <v>0</v>
      </c>
      <c r="U74" s="255">
        <f t="shared" si="39"/>
        <v>0</v>
      </c>
      <c r="V74" s="255">
        <f t="shared" si="39"/>
        <v>0</v>
      </c>
      <c r="W74" s="255">
        <f t="shared" si="39"/>
        <v>0</v>
      </c>
      <c r="X74" s="255">
        <f t="shared" si="39"/>
        <v>0</v>
      </c>
      <c r="Y74" s="255">
        <f t="shared" si="39"/>
        <v>0</v>
      </c>
      <c r="Z74" s="255">
        <f t="shared" si="39"/>
        <v>0</v>
      </c>
      <c r="AA74" s="255">
        <f t="shared" si="39"/>
        <v>0</v>
      </c>
      <c r="AB74" s="255">
        <f t="shared" si="39"/>
        <v>0</v>
      </c>
      <c r="AC74" s="255">
        <f t="shared" si="39"/>
        <v>0</v>
      </c>
      <c r="AD74" s="255">
        <f t="shared" si="39"/>
        <v>0</v>
      </c>
      <c r="AE74" s="255">
        <f t="shared" si="39"/>
        <v>0</v>
      </c>
      <c r="AF74" s="255">
        <f t="shared" si="39"/>
        <v>0</v>
      </c>
      <c r="AG74" s="255">
        <f t="shared" si="39"/>
        <v>0</v>
      </c>
      <c r="AH74" s="255">
        <f t="shared" si="39"/>
        <v>0</v>
      </c>
      <c r="AI74" s="255">
        <f t="shared" si="39"/>
        <v>0</v>
      </c>
      <c r="AJ74" s="255">
        <f t="shared" si="39"/>
        <v>0</v>
      </c>
      <c r="AK74" s="129">
        <f>AJ74</f>
        <v>0</v>
      </c>
      <c r="AL74" s="32"/>
      <c r="AM74" s="32"/>
    </row>
    <row r="75" spans="1:40" ht="18.75" hidden="1" customHeight="1">
      <c r="A75" s="9">
        <v>0</v>
      </c>
      <c r="B75" s="378"/>
      <c r="C75" s="148" t="s">
        <v>17</v>
      </c>
      <c r="D75" s="149"/>
      <c r="E75" s="80"/>
      <c r="F75" s="255"/>
      <c r="G75" s="255"/>
      <c r="H75" s="255"/>
      <c r="I75" s="255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  <c r="AD75" s="255"/>
      <c r="AE75" s="255"/>
      <c r="AF75" s="255"/>
      <c r="AG75" s="255"/>
      <c r="AH75" s="255"/>
      <c r="AI75" s="255"/>
      <c r="AJ75" s="255"/>
      <c r="AK75" s="129">
        <f>SUM(F75:AJ75)</f>
        <v>0</v>
      </c>
      <c r="AL75" s="32"/>
      <c r="AM75" s="32"/>
    </row>
    <row r="76" spans="1:40" ht="18.75" hidden="1" customHeight="1">
      <c r="A76" s="9">
        <v>0</v>
      </c>
      <c r="B76" s="378"/>
      <c r="C76" s="150" t="s">
        <v>18</v>
      </c>
      <c r="D76" s="151">
        <v>0.5</v>
      </c>
      <c r="E76" s="81"/>
      <c r="F76" s="258">
        <f t="shared" ref="F76:AJ76" si="40">ROUND(F75*$D76,0)</f>
        <v>0</v>
      </c>
      <c r="G76" s="258">
        <f t="shared" si="40"/>
        <v>0</v>
      </c>
      <c r="H76" s="258">
        <f t="shared" si="40"/>
        <v>0</v>
      </c>
      <c r="I76" s="258">
        <f t="shared" si="40"/>
        <v>0</v>
      </c>
      <c r="J76" s="258">
        <f t="shared" si="40"/>
        <v>0</v>
      </c>
      <c r="K76" s="258">
        <f t="shared" si="40"/>
        <v>0</v>
      </c>
      <c r="L76" s="258">
        <f t="shared" si="40"/>
        <v>0</v>
      </c>
      <c r="M76" s="258">
        <f t="shared" si="40"/>
        <v>0</v>
      </c>
      <c r="N76" s="258">
        <f t="shared" si="40"/>
        <v>0</v>
      </c>
      <c r="O76" s="258">
        <f t="shared" si="40"/>
        <v>0</v>
      </c>
      <c r="P76" s="258">
        <f t="shared" si="40"/>
        <v>0</v>
      </c>
      <c r="Q76" s="258">
        <f t="shared" si="40"/>
        <v>0</v>
      </c>
      <c r="R76" s="258">
        <f t="shared" si="40"/>
        <v>0</v>
      </c>
      <c r="S76" s="258">
        <f t="shared" si="40"/>
        <v>0</v>
      </c>
      <c r="T76" s="258">
        <f t="shared" si="40"/>
        <v>0</v>
      </c>
      <c r="U76" s="258">
        <f t="shared" si="40"/>
        <v>0</v>
      </c>
      <c r="V76" s="258">
        <f t="shared" si="40"/>
        <v>0</v>
      </c>
      <c r="W76" s="258">
        <f t="shared" si="40"/>
        <v>0</v>
      </c>
      <c r="X76" s="258">
        <f t="shared" si="40"/>
        <v>0</v>
      </c>
      <c r="Y76" s="258">
        <f t="shared" si="40"/>
        <v>0</v>
      </c>
      <c r="Z76" s="258">
        <f t="shared" si="40"/>
        <v>0</v>
      </c>
      <c r="AA76" s="258">
        <f t="shared" si="40"/>
        <v>0</v>
      </c>
      <c r="AB76" s="258">
        <f t="shared" si="40"/>
        <v>0</v>
      </c>
      <c r="AC76" s="258">
        <f t="shared" si="40"/>
        <v>0</v>
      </c>
      <c r="AD76" s="258">
        <f t="shared" si="40"/>
        <v>0</v>
      </c>
      <c r="AE76" s="258">
        <f t="shared" si="40"/>
        <v>0</v>
      </c>
      <c r="AF76" s="258">
        <f t="shared" si="40"/>
        <v>0</v>
      </c>
      <c r="AG76" s="258">
        <f t="shared" si="40"/>
        <v>0</v>
      </c>
      <c r="AH76" s="258">
        <f t="shared" si="40"/>
        <v>0</v>
      </c>
      <c r="AI76" s="258">
        <f t="shared" si="40"/>
        <v>0</v>
      </c>
      <c r="AJ76" s="258">
        <f t="shared" si="40"/>
        <v>0</v>
      </c>
      <c r="AK76" s="130">
        <f>SUM(F76:AJ76)</f>
        <v>0</v>
      </c>
      <c r="AL76" s="32"/>
      <c r="AM76" s="32"/>
    </row>
    <row r="77" spans="1:40" ht="18.75" hidden="1" customHeight="1">
      <c r="A77" s="9">
        <v>1</v>
      </c>
      <c r="B77" s="378"/>
      <c r="C77" s="135" t="s">
        <v>19</v>
      </c>
      <c r="D77" s="136">
        <f>1-D73</f>
        <v>0.92</v>
      </c>
      <c r="E77" s="90"/>
      <c r="F77" s="255">
        <f t="shared" ref="F77:AJ77" si="41">(F72-F73)+(F75-F76)</f>
        <v>0</v>
      </c>
      <c r="G77" s="255">
        <f t="shared" si="41"/>
        <v>0</v>
      </c>
      <c r="H77" s="255">
        <f t="shared" si="41"/>
        <v>0</v>
      </c>
      <c r="I77" s="255">
        <f t="shared" si="41"/>
        <v>0</v>
      </c>
      <c r="J77" s="255">
        <f t="shared" si="41"/>
        <v>0</v>
      </c>
      <c r="K77" s="255">
        <f t="shared" si="41"/>
        <v>0</v>
      </c>
      <c r="L77" s="255">
        <f t="shared" si="41"/>
        <v>0</v>
      </c>
      <c r="M77" s="255">
        <f t="shared" si="41"/>
        <v>0</v>
      </c>
      <c r="N77" s="255">
        <f t="shared" si="41"/>
        <v>0</v>
      </c>
      <c r="O77" s="255">
        <f t="shared" si="41"/>
        <v>0</v>
      </c>
      <c r="P77" s="255">
        <f t="shared" si="41"/>
        <v>0</v>
      </c>
      <c r="Q77" s="255">
        <f t="shared" si="41"/>
        <v>0</v>
      </c>
      <c r="R77" s="255">
        <f t="shared" si="41"/>
        <v>0</v>
      </c>
      <c r="S77" s="255">
        <f t="shared" si="41"/>
        <v>0</v>
      </c>
      <c r="T77" s="255">
        <f t="shared" si="41"/>
        <v>0</v>
      </c>
      <c r="U77" s="255">
        <f t="shared" si="41"/>
        <v>0</v>
      </c>
      <c r="V77" s="255">
        <f t="shared" si="41"/>
        <v>0</v>
      </c>
      <c r="W77" s="255">
        <f t="shared" si="41"/>
        <v>0</v>
      </c>
      <c r="X77" s="255">
        <f t="shared" si="41"/>
        <v>0</v>
      </c>
      <c r="Y77" s="255">
        <f t="shared" si="41"/>
        <v>0</v>
      </c>
      <c r="Z77" s="255">
        <f t="shared" si="41"/>
        <v>0</v>
      </c>
      <c r="AA77" s="255">
        <f t="shared" si="41"/>
        <v>0</v>
      </c>
      <c r="AB77" s="255">
        <f t="shared" si="41"/>
        <v>0</v>
      </c>
      <c r="AC77" s="255">
        <f t="shared" si="41"/>
        <v>0</v>
      </c>
      <c r="AD77" s="255">
        <f t="shared" si="41"/>
        <v>0</v>
      </c>
      <c r="AE77" s="255">
        <f t="shared" si="41"/>
        <v>0</v>
      </c>
      <c r="AF77" s="255">
        <f t="shared" si="41"/>
        <v>0</v>
      </c>
      <c r="AG77" s="255">
        <f t="shared" si="41"/>
        <v>0</v>
      </c>
      <c r="AH77" s="255">
        <f t="shared" si="41"/>
        <v>0</v>
      </c>
      <c r="AI77" s="255">
        <f t="shared" si="41"/>
        <v>0</v>
      </c>
      <c r="AJ77" s="255">
        <f t="shared" si="41"/>
        <v>0</v>
      </c>
      <c r="AK77" s="117">
        <f>SUM(E77:AJ77)</f>
        <v>0</v>
      </c>
      <c r="AL77" s="82" t="e">
        <f>ROUNDUP(#REF!*1.2,0)</f>
        <v>#REF!</v>
      </c>
      <c r="AM77" s="82" t="e">
        <f>ROUNDUP(#REF!*1.2,0)</f>
        <v>#REF!</v>
      </c>
      <c r="AN77" s="211"/>
    </row>
    <row r="78" spans="1:40" ht="18.75" hidden="1" customHeight="1">
      <c r="A78" s="9">
        <v>1</v>
      </c>
      <c r="B78" s="384"/>
      <c r="C78" s="109" t="s">
        <v>20</v>
      </c>
      <c r="D78" s="109"/>
      <c r="E78" s="7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104">
        <f>SUM(F78:AJ78)</f>
        <v>0</v>
      </c>
      <c r="AL78" s="112"/>
      <c r="AM78" s="112"/>
      <c r="AN78" s="207"/>
    </row>
    <row r="79" spans="1:40" ht="18.75" hidden="1" customHeight="1">
      <c r="A79" s="9">
        <v>1</v>
      </c>
      <c r="B79" s="378"/>
      <c r="C79" s="111" t="s">
        <v>66</v>
      </c>
      <c r="D79" s="111"/>
      <c r="E79" s="74"/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319"/>
      <c r="AF79" s="319"/>
      <c r="AG79" s="319"/>
      <c r="AH79" s="319"/>
      <c r="AI79" s="319"/>
      <c r="AJ79" s="319"/>
      <c r="AK79" s="107">
        <f>SUM(F79:AJ79)</f>
        <v>0</v>
      </c>
      <c r="AL79" s="75"/>
      <c r="AM79" s="75"/>
      <c r="AN79" s="207"/>
    </row>
    <row r="80" spans="1:40" ht="18.75" hidden="1" customHeight="1">
      <c r="A80" s="9">
        <v>1</v>
      </c>
      <c r="B80" s="326"/>
      <c r="C80" s="152" t="s">
        <v>21</v>
      </c>
      <c r="D80" s="152"/>
      <c r="E80" s="67"/>
      <c r="F80" s="259">
        <f t="shared" ref="F80:AH80" si="42">SUBTOTAL(9,L78:L79)</f>
        <v>0</v>
      </c>
      <c r="G80" s="259">
        <f t="shared" si="42"/>
        <v>0</v>
      </c>
      <c r="H80" s="259">
        <f t="shared" si="42"/>
        <v>0</v>
      </c>
      <c r="I80" s="259">
        <f t="shared" si="42"/>
        <v>0</v>
      </c>
      <c r="J80" s="259">
        <f t="shared" si="42"/>
        <v>0</v>
      </c>
      <c r="K80" s="259">
        <f t="shared" si="42"/>
        <v>0</v>
      </c>
      <c r="L80" s="259">
        <f t="shared" si="42"/>
        <v>0</v>
      </c>
      <c r="M80" s="259">
        <f t="shared" si="42"/>
        <v>0</v>
      </c>
      <c r="N80" s="259">
        <f t="shared" si="42"/>
        <v>0</v>
      </c>
      <c r="O80" s="259">
        <f t="shared" si="42"/>
        <v>0</v>
      </c>
      <c r="P80" s="259">
        <f t="shared" si="42"/>
        <v>0</v>
      </c>
      <c r="Q80" s="259">
        <f t="shared" si="42"/>
        <v>0</v>
      </c>
      <c r="R80" s="259">
        <f t="shared" si="42"/>
        <v>0</v>
      </c>
      <c r="S80" s="259">
        <f t="shared" si="42"/>
        <v>0</v>
      </c>
      <c r="T80" s="259">
        <f t="shared" si="42"/>
        <v>0</v>
      </c>
      <c r="U80" s="259">
        <f t="shared" si="42"/>
        <v>0</v>
      </c>
      <c r="V80" s="259">
        <f t="shared" si="42"/>
        <v>0</v>
      </c>
      <c r="W80" s="259">
        <f t="shared" si="42"/>
        <v>0</v>
      </c>
      <c r="X80" s="259">
        <f t="shared" si="42"/>
        <v>0</v>
      </c>
      <c r="Y80" s="259">
        <f t="shared" si="42"/>
        <v>0</v>
      </c>
      <c r="Z80" s="259">
        <f t="shared" si="42"/>
        <v>0</v>
      </c>
      <c r="AA80" s="259">
        <f t="shared" si="42"/>
        <v>0</v>
      </c>
      <c r="AB80" s="259">
        <f t="shared" si="42"/>
        <v>0</v>
      </c>
      <c r="AC80" s="259">
        <f t="shared" si="42"/>
        <v>0</v>
      </c>
      <c r="AD80" s="259">
        <f t="shared" si="42"/>
        <v>0</v>
      </c>
      <c r="AE80" s="259">
        <f t="shared" si="42"/>
        <v>0</v>
      </c>
      <c r="AF80" s="259">
        <f t="shared" si="42"/>
        <v>0</v>
      </c>
      <c r="AG80" s="259">
        <f t="shared" si="42"/>
        <v>0</v>
      </c>
      <c r="AH80" s="259">
        <f t="shared" si="42"/>
        <v>0</v>
      </c>
      <c r="AI80" s="259"/>
      <c r="AJ80" s="259"/>
      <c r="AK80" s="131">
        <f>SUM(F80:AJ80)</f>
        <v>0</v>
      </c>
      <c r="AL80" s="32"/>
      <c r="AM80" s="32"/>
    </row>
    <row r="81" spans="1:40" ht="18.75" hidden="1" customHeight="1">
      <c r="A81" s="9">
        <v>1</v>
      </c>
      <c r="B81" s="379"/>
      <c r="C81" s="153" t="s">
        <v>22</v>
      </c>
      <c r="D81" s="153"/>
      <c r="E81" s="68"/>
      <c r="F81" s="260">
        <f t="shared" ref="F81:AJ81" si="43">E81+F77-F80</f>
        <v>0</v>
      </c>
      <c r="G81" s="260">
        <f t="shared" si="43"/>
        <v>0</v>
      </c>
      <c r="H81" s="260">
        <f t="shared" si="43"/>
        <v>0</v>
      </c>
      <c r="I81" s="260">
        <f t="shared" si="43"/>
        <v>0</v>
      </c>
      <c r="J81" s="260">
        <f t="shared" si="43"/>
        <v>0</v>
      </c>
      <c r="K81" s="260">
        <f t="shared" si="43"/>
        <v>0</v>
      </c>
      <c r="L81" s="260">
        <f t="shared" si="43"/>
        <v>0</v>
      </c>
      <c r="M81" s="260">
        <f t="shared" si="43"/>
        <v>0</v>
      </c>
      <c r="N81" s="260">
        <f t="shared" si="43"/>
        <v>0</v>
      </c>
      <c r="O81" s="260">
        <f t="shared" si="43"/>
        <v>0</v>
      </c>
      <c r="P81" s="260">
        <f t="shared" si="43"/>
        <v>0</v>
      </c>
      <c r="Q81" s="260">
        <f t="shared" si="43"/>
        <v>0</v>
      </c>
      <c r="R81" s="260">
        <f t="shared" si="43"/>
        <v>0</v>
      </c>
      <c r="S81" s="260">
        <f t="shared" si="43"/>
        <v>0</v>
      </c>
      <c r="T81" s="260">
        <f t="shared" si="43"/>
        <v>0</v>
      </c>
      <c r="U81" s="260">
        <f t="shared" si="43"/>
        <v>0</v>
      </c>
      <c r="V81" s="260">
        <f t="shared" si="43"/>
        <v>0</v>
      </c>
      <c r="W81" s="260">
        <f t="shared" si="43"/>
        <v>0</v>
      </c>
      <c r="X81" s="260">
        <f t="shared" si="43"/>
        <v>0</v>
      </c>
      <c r="Y81" s="260">
        <f t="shared" si="43"/>
        <v>0</v>
      </c>
      <c r="Z81" s="260">
        <f t="shared" si="43"/>
        <v>0</v>
      </c>
      <c r="AA81" s="260">
        <f t="shared" si="43"/>
        <v>0</v>
      </c>
      <c r="AB81" s="260">
        <f t="shared" si="43"/>
        <v>0</v>
      </c>
      <c r="AC81" s="260">
        <f t="shared" si="43"/>
        <v>0</v>
      </c>
      <c r="AD81" s="260">
        <f t="shared" si="43"/>
        <v>0</v>
      </c>
      <c r="AE81" s="260">
        <f t="shared" si="43"/>
        <v>0</v>
      </c>
      <c r="AF81" s="260">
        <f t="shared" si="43"/>
        <v>0</v>
      </c>
      <c r="AG81" s="260">
        <f t="shared" si="43"/>
        <v>0</v>
      </c>
      <c r="AH81" s="260">
        <f t="shared" si="43"/>
        <v>0</v>
      </c>
      <c r="AI81" s="260">
        <f t="shared" si="43"/>
        <v>0</v>
      </c>
      <c r="AJ81" s="260">
        <f t="shared" si="43"/>
        <v>0</v>
      </c>
      <c r="AK81" s="132"/>
      <c r="AL81" s="32"/>
      <c r="AM81" s="32"/>
    </row>
    <row r="82" spans="1:40" ht="19.5" hidden="1" customHeight="1">
      <c r="A82" s="9">
        <v>1</v>
      </c>
      <c r="B82" s="380"/>
      <c r="C82" s="138" t="s">
        <v>23</v>
      </c>
      <c r="D82" s="138"/>
      <c r="E82" s="215"/>
      <c r="F82" s="262">
        <f t="shared" ref="F82:AJ82" si="44">E82+F77-F78-F79</f>
        <v>0</v>
      </c>
      <c r="G82" s="262">
        <f t="shared" si="44"/>
        <v>0</v>
      </c>
      <c r="H82" s="262">
        <f t="shared" si="44"/>
        <v>0</v>
      </c>
      <c r="I82" s="262">
        <f t="shared" si="44"/>
        <v>0</v>
      </c>
      <c r="J82" s="262">
        <f t="shared" si="44"/>
        <v>0</v>
      </c>
      <c r="K82" s="262">
        <f t="shared" si="44"/>
        <v>0</v>
      </c>
      <c r="L82" s="262">
        <f t="shared" si="44"/>
        <v>0</v>
      </c>
      <c r="M82" s="262">
        <f t="shared" si="44"/>
        <v>0</v>
      </c>
      <c r="N82" s="262">
        <f t="shared" si="44"/>
        <v>0</v>
      </c>
      <c r="O82" s="262">
        <f t="shared" si="44"/>
        <v>0</v>
      </c>
      <c r="P82" s="262">
        <f t="shared" si="44"/>
        <v>0</v>
      </c>
      <c r="Q82" s="262">
        <f t="shared" si="44"/>
        <v>0</v>
      </c>
      <c r="R82" s="262">
        <f t="shared" si="44"/>
        <v>0</v>
      </c>
      <c r="S82" s="262">
        <f t="shared" si="44"/>
        <v>0</v>
      </c>
      <c r="T82" s="262">
        <f t="shared" si="44"/>
        <v>0</v>
      </c>
      <c r="U82" s="262">
        <f t="shared" si="44"/>
        <v>0</v>
      </c>
      <c r="V82" s="262">
        <f t="shared" si="44"/>
        <v>0</v>
      </c>
      <c r="W82" s="262">
        <f t="shared" si="44"/>
        <v>0</v>
      </c>
      <c r="X82" s="262">
        <f t="shared" si="44"/>
        <v>0</v>
      </c>
      <c r="Y82" s="262">
        <f t="shared" si="44"/>
        <v>0</v>
      </c>
      <c r="Z82" s="262">
        <f t="shared" si="44"/>
        <v>0</v>
      </c>
      <c r="AA82" s="262">
        <f t="shared" si="44"/>
        <v>0</v>
      </c>
      <c r="AB82" s="262">
        <f t="shared" si="44"/>
        <v>0</v>
      </c>
      <c r="AC82" s="262">
        <f t="shared" si="44"/>
        <v>0</v>
      </c>
      <c r="AD82" s="262">
        <f t="shared" si="44"/>
        <v>0</v>
      </c>
      <c r="AE82" s="262">
        <f t="shared" si="44"/>
        <v>0</v>
      </c>
      <c r="AF82" s="262">
        <f t="shared" si="44"/>
        <v>0</v>
      </c>
      <c r="AG82" s="262">
        <f t="shared" si="44"/>
        <v>0</v>
      </c>
      <c r="AH82" s="262">
        <f t="shared" si="44"/>
        <v>0</v>
      </c>
      <c r="AI82" s="262">
        <f t="shared" si="44"/>
        <v>0</v>
      </c>
      <c r="AJ82" s="262">
        <f t="shared" si="44"/>
        <v>0</v>
      </c>
      <c r="AK82" s="222">
        <f>AJ82</f>
        <v>0</v>
      </c>
      <c r="AL82" s="33"/>
      <c r="AM82" s="33"/>
      <c r="AN82" s="9">
        <f>AK82-AL78</f>
        <v>0</v>
      </c>
    </row>
    <row r="83" spans="1:40" ht="19.5" hidden="1" customHeight="1">
      <c r="A83" s="9">
        <v>0</v>
      </c>
      <c r="B83" s="325"/>
      <c r="C83" s="99" t="s">
        <v>12</v>
      </c>
      <c r="D83" s="99"/>
      <c r="E83" s="89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100">
        <f>SUM(F83:AJ83)</f>
        <v>0</v>
      </c>
      <c r="AL83" s="96" t="e">
        <f>ROUNDUP(AL90/0.92,0)</f>
        <v>#REF!</v>
      </c>
      <c r="AM83" s="96" t="e">
        <f>ROUNDUP(AM90/0.92,0)</f>
        <v>#REF!</v>
      </c>
      <c r="AN83" s="251"/>
    </row>
    <row r="84" spans="1:40" ht="19.5" hidden="1" customHeight="1">
      <c r="A84" s="9">
        <v>0</v>
      </c>
      <c r="B84" s="326"/>
      <c r="C84" s="145" t="s">
        <v>125</v>
      </c>
      <c r="D84" s="154"/>
      <c r="E84" s="35"/>
      <c r="F84" s="256">
        <f t="shared" ref="F84:AJ84" si="45">E84+F83-F85</f>
        <v>0</v>
      </c>
      <c r="G84" s="256">
        <f t="shared" si="45"/>
        <v>0</v>
      </c>
      <c r="H84" s="256">
        <f t="shared" si="45"/>
        <v>0</v>
      </c>
      <c r="I84" s="256">
        <f t="shared" si="45"/>
        <v>0</v>
      </c>
      <c r="J84" s="256">
        <f t="shared" si="45"/>
        <v>0</v>
      </c>
      <c r="K84" s="256">
        <f t="shared" si="45"/>
        <v>0</v>
      </c>
      <c r="L84" s="256">
        <f t="shared" si="45"/>
        <v>0</v>
      </c>
      <c r="M84" s="256">
        <f t="shared" si="45"/>
        <v>0</v>
      </c>
      <c r="N84" s="256">
        <f t="shared" si="45"/>
        <v>0</v>
      </c>
      <c r="O84" s="256">
        <f t="shared" si="45"/>
        <v>0</v>
      </c>
      <c r="P84" s="256">
        <f t="shared" si="45"/>
        <v>0</v>
      </c>
      <c r="Q84" s="256">
        <f t="shared" si="45"/>
        <v>0</v>
      </c>
      <c r="R84" s="256">
        <f t="shared" si="45"/>
        <v>0</v>
      </c>
      <c r="S84" s="256">
        <f t="shared" si="45"/>
        <v>0</v>
      </c>
      <c r="T84" s="256">
        <f t="shared" si="45"/>
        <v>0</v>
      </c>
      <c r="U84" s="256">
        <f t="shared" si="45"/>
        <v>0</v>
      </c>
      <c r="V84" s="256">
        <f t="shared" si="45"/>
        <v>0</v>
      </c>
      <c r="W84" s="256">
        <f t="shared" si="45"/>
        <v>0</v>
      </c>
      <c r="X84" s="256">
        <f t="shared" si="45"/>
        <v>0</v>
      </c>
      <c r="Y84" s="256">
        <f t="shared" si="45"/>
        <v>0</v>
      </c>
      <c r="Z84" s="256">
        <f t="shared" si="45"/>
        <v>0</v>
      </c>
      <c r="AA84" s="256">
        <f t="shared" si="45"/>
        <v>0</v>
      </c>
      <c r="AB84" s="256">
        <f t="shared" si="45"/>
        <v>0</v>
      </c>
      <c r="AC84" s="256">
        <f t="shared" si="45"/>
        <v>0</v>
      </c>
      <c r="AD84" s="256">
        <f t="shared" si="45"/>
        <v>0</v>
      </c>
      <c r="AE84" s="256">
        <f t="shared" si="45"/>
        <v>0</v>
      </c>
      <c r="AF84" s="256">
        <f t="shared" si="45"/>
        <v>0</v>
      </c>
      <c r="AG84" s="256">
        <f t="shared" si="45"/>
        <v>0</v>
      </c>
      <c r="AH84" s="256">
        <f t="shared" si="45"/>
        <v>0</v>
      </c>
      <c r="AI84" s="256">
        <f t="shared" si="45"/>
        <v>0</v>
      </c>
      <c r="AJ84" s="256">
        <f t="shared" si="45"/>
        <v>0</v>
      </c>
      <c r="AK84" s="169">
        <f>AJ84</f>
        <v>0</v>
      </c>
      <c r="AL84" s="32"/>
      <c r="AM84" s="32"/>
    </row>
    <row r="85" spans="1:40" ht="18.75" hidden="1" customHeight="1">
      <c r="A85" s="9">
        <v>0</v>
      </c>
      <c r="B85" s="378"/>
      <c r="C85" s="135" t="s">
        <v>14</v>
      </c>
      <c r="D85" s="135"/>
      <c r="E85" s="278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280">
        <f>SUM(E85:AJ85)</f>
        <v>0</v>
      </c>
      <c r="AL85" s="281"/>
      <c r="AM85" s="123"/>
      <c r="AN85" s="211"/>
    </row>
    <row r="86" spans="1:40" ht="18.75" hidden="1" customHeight="1">
      <c r="A86" s="9">
        <v>0</v>
      </c>
      <c r="B86" s="378"/>
      <c r="C86" s="145" t="s">
        <v>15</v>
      </c>
      <c r="D86" s="155">
        <v>0.08</v>
      </c>
      <c r="E86" s="282"/>
      <c r="F86" s="321">
        <f t="shared" ref="F86:AJ86" si="46">ROUND(F85*$D86,0)</f>
        <v>0</v>
      </c>
      <c r="G86" s="321">
        <f t="shared" si="46"/>
        <v>0</v>
      </c>
      <c r="H86" s="321">
        <f t="shared" si="46"/>
        <v>0</v>
      </c>
      <c r="I86" s="321">
        <f t="shared" si="46"/>
        <v>0</v>
      </c>
      <c r="J86" s="321">
        <f t="shared" si="46"/>
        <v>0</v>
      </c>
      <c r="K86" s="321">
        <f t="shared" si="46"/>
        <v>0</v>
      </c>
      <c r="L86" s="321">
        <f t="shared" si="46"/>
        <v>0</v>
      </c>
      <c r="M86" s="321">
        <f t="shared" si="46"/>
        <v>0</v>
      </c>
      <c r="N86" s="321">
        <f t="shared" si="46"/>
        <v>0</v>
      </c>
      <c r="O86" s="321">
        <f t="shared" si="46"/>
        <v>0</v>
      </c>
      <c r="P86" s="321">
        <f t="shared" si="46"/>
        <v>0</v>
      </c>
      <c r="Q86" s="321">
        <f t="shared" si="46"/>
        <v>0</v>
      </c>
      <c r="R86" s="321">
        <f t="shared" si="46"/>
        <v>0</v>
      </c>
      <c r="S86" s="321">
        <f t="shared" si="46"/>
        <v>0</v>
      </c>
      <c r="T86" s="321">
        <f t="shared" si="46"/>
        <v>0</v>
      </c>
      <c r="U86" s="321">
        <f t="shared" si="46"/>
        <v>0</v>
      </c>
      <c r="V86" s="321">
        <f t="shared" si="46"/>
        <v>0</v>
      </c>
      <c r="W86" s="321">
        <f t="shared" si="46"/>
        <v>0</v>
      </c>
      <c r="X86" s="321">
        <f t="shared" si="46"/>
        <v>0</v>
      </c>
      <c r="Y86" s="321">
        <f t="shared" si="46"/>
        <v>0</v>
      </c>
      <c r="Z86" s="321">
        <f t="shared" si="46"/>
        <v>0</v>
      </c>
      <c r="AA86" s="321">
        <f t="shared" si="46"/>
        <v>0</v>
      </c>
      <c r="AB86" s="321">
        <f t="shared" si="46"/>
        <v>0</v>
      </c>
      <c r="AC86" s="321">
        <f t="shared" si="46"/>
        <v>0</v>
      </c>
      <c r="AD86" s="321">
        <f t="shared" si="46"/>
        <v>0</v>
      </c>
      <c r="AE86" s="321">
        <f t="shared" si="46"/>
        <v>0</v>
      </c>
      <c r="AF86" s="321">
        <f t="shared" si="46"/>
        <v>0</v>
      </c>
      <c r="AG86" s="321">
        <f t="shared" si="46"/>
        <v>0</v>
      </c>
      <c r="AH86" s="321">
        <f t="shared" si="46"/>
        <v>0</v>
      </c>
      <c r="AI86" s="321">
        <f t="shared" si="46"/>
        <v>0</v>
      </c>
      <c r="AJ86" s="321">
        <f t="shared" si="46"/>
        <v>0</v>
      </c>
      <c r="AK86" s="284">
        <f>SUM(F86:AJ86)</f>
        <v>0</v>
      </c>
      <c r="AL86" s="285"/>
      <c r="AM86" s="32"/>
    </row>
    <row r="87" spans="1:40" ht="18.75" hidden="1" customHeight="1">
      <c r="A87" s="9">
        <v>0</v>
      </c>
      <c r="B87" s="378"/>
      <c r="C87" s="145" t="s">
        <v>16</v>
      </c>
      <c r="D87" s="155"/>
      <c r="E87" s="282"/>
      <c r="F87" s="321">
        <f t="shared" ref="F87:AJ87" si="47">E87+F86-F88</f>
        <v>0</v>
      </c>
      <c r="G87" s="321">
        <f t="shared" si="47"/>
        <v>0</v>
      </c>
      <c r="H87" s="321">
        <f t="shared" si="47"/>
        <v>0</v>
      </c>
      <c r="I87" s="321">
        <f t="shared" si="47"/>
        <v>0</v>
      </c>
      <c r="J87" s="321">
        <f t="shared" si="47"/>
        <v>0</v>
      </c>
      <c r="K87" s="321">
        <f t="shared" si="47"/>
        <v>0</v>
      </c>
      <c r="L87" s="321">
        <f t="shared" si="47"/>
        <v>0</v>
      </c>
      <c r="M87" s="321">
        <f t="shared" si="47"/>
        <v>0</v>
      </c>
      <c r="N87" s="321">
        <f t="shared" si="47"/>
        <v>0</v>
      </c>
      <c r="O87" s="321">
        <f t="shared" si="47"/>
        <v>0</v>
      </c>
      <c r="P87" s="321">
        <f t="shared" si="47"/>
        <v>0</v>
      </c>
      <c r="Q87" s="321">
        <f t="shared" si="47"/>
        <v>0</v>
      </c>
      <c r="R87" s="321">
        <f t="shared" si="47"/>
        <v>0</v>
      </c>
      <c r="S87" s="321">
        <f t="shared" si="47"/>
        <v>0</v>
      </c>
      <c r="T87" s="321">
        <f t="shared" si="47"/>
        <v>0</v>
      </c>
      <c r="U87" s="321">
        <f t="shared" si="47"/>
        <v>0</v>
      </c>
      <c r="V87" s="321">
        <f t="shared" si="47"/>
        <v>0</v>
      </c>
      <c r="W87" s="321">
        <f t="shared" si="47"/>
        <v>0</v>
      </c>
      <c r="X87" s="321">
        <f t="shared" si="47"/>
        <v>0</v>
      </c>
      <c r="Y87" s="321">
        <f t="shared" si="47"/>
        <v>0</v>
      </c>
      <c r="Z87" s="321">
        <f t="shared" si="47"/>
        <v>0</v>
      </c>
      <c r="AA87" s="321">
        <f t="shared" si="47"/>
        <v>0</v>
      </c>
      <c r="AB87" s="321">
        <f t="shared" si="47"/>
        <v>0</v>
      </c>
      <c r="AC87" s="321">
        <f t="shared" si="47"/>
        <v>0</v>
      </c>
      <c r="AD87" s="321">
        <f t="shared" si="47"/>
        <v>0</v>
      </c>
      <c r="AE87" s="321">
        <f t="shared" si="47"/>
        <v>0</v>
      </c>
      <c r="AF87" s="321">
        <f t="shared" si="47"/>
        <v>0</v>
      </c>
      <c r="AG87" s="321">
        <f t="shared" si="47"/>
        <v>0</v>
      </c>
      <c r="AH87" s="321">
        <f t="shared" si="47"/>
        <v>0</v>
      </c>
      <c r="AI87" s="321">
        <f t="shared" si="47"/>
        <v>0</v>
      </c>
      <c r="AJ87" s="321">
        <f t="shared" si="47"/>
        <v>0</v>
      </c>
      <c r="AK87" s="284">
        <f>AJ87</f>
        <v>0</v>
      </c>
      <c r="AL87" s="285"/>
      <c r="AM87" s="32"/>
    </row>
    <row r="88" spans="1:40" ht="18.75" hidden="1" customHeight="1">
      <c r="A88" s="9">
        <v>0</v>
      </c>
      <c r="B88" s="378"/>
      <c r="C88" s="145" t="s">
        <v>17</v>
      </c>
      <c r="D88" s="155"/>
      <c r="E88" s="282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321"/>
      <c r="S88" s="321"/>
      <c r="T88" s="321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  <c r="AF88" s="321"/>
      <c r="AG88" s="321"/>
      <c r="AH88" s="321"/>
      <c r="AI88" s="321"/>
      <c r="AJ88" s="321"/>
      <c r="AK88" s="284">
        <f>SUM(F88:AJ88)</f>
        <v>0</v>
      </c>
      <c r="AL88" s="285"/>
      <c r="AM88" s="32"/>
    </row>
    <row r="89" spans="1:40" ht="18.75" hidden="1" customHeight="1">
      <c r="A89" s="9">
        <v>0</v>
      </c>
      <c r="B89" s="378"/>
      <c r="C89" s="145" t="s">
        <v>18</v>
      </c>
      <c r="D89" s="155">
        <v>0.5</v>
      </c>
      <c r="E89" s="282"/>
      <c r="F89" s="321">
        <f t="shared" ref="F89:AJ89" si="48">ROUND(F88*$D89,0)</f>
        <v>0</v>
      </c>
      <c r="G89" s="321">
        <f t="shared" si="48"/>
        <v>0</v>
      </c>
      <c r="H89" s="321">
        <f t="shared" si="48"/>
        <v>0</v>
      </c>
      <c r="I89" s="321">
        <f t="shared" si="48"/>
        <v>0</v>
      </c>
      <c r="J89" s="321">
        <f t="shared" si="48"/>
        <v>0</v>
      </c>
      <c r="K89" s="321">
        <f t="shared" si="48"/>
        <v>0</v>
      </c>
      <c r="L89" s="321">
        <f t="shared" si="48"/>
        <v>0</v>
      </c>
      <c r="M89" s="321">
        <f t="shared" si="48"/>
        <v>0</v>
      </c>
      <c r="N89" s="321">
        <f t="shared" si="48"/>
        <v>0</v>
      </c>
      <c r="O89" s="321">
        <f t="shared" si="48"/>
        <v>0</v>
      </c>
      <c r="P89" s="321">
        <f t="shared" si="48"/>
        <v>0</v>
      </c>
      <c r="Q89" s="321">
        <f t="shared" si="48"/>
        <v>0</v>
      </c>
      <c r="R89" s="321">
        <f t="shared" si="48"/>
        <v>0</v>
      </c>
      <c r="S89" s="321">
        <f t="shared" si="48"/>
        <v>0</v>
      </c>
      <c r="T89" s="321">
        <f t="shared" si="48"/>
        <v>0</v>
      </c>
      <c r="U89" s="321">
        <f t="shared" si="48"/>
        <v>0</v>
      </c>
      <c r="V89" s="321">
        <f t="shared" si="48"/>
        <v>0</v>
      </c>
      <c r="W89" s="321">
        <f t="shared" si="48"/>
        <v>0</v>
      </c>
      <c r="X89" s="321">
        <f t="shared" si="48"/>
        <v>0</v>
      </c>
      <c r="Y89" s="321">
        <f t="shared" si="48"/>
        <v>0</v>
      </c>
      <c r="Z89" s="321">
        <f t="shared" si="48"/>
        <v>0</v>
      </c>
      <c r="AA89" s="321">
        <f t="shared" si="48"/>
        <v>0</v>
      </c>
      <c r="AB89" s="321">
        <f t="shared" si="48"/>
        <v>0</v>
      </c>
      <c r="AC89" s="321">
        <f t="shared" si="48"/>
        <v>0</v>
      </c>
      <c r="AD89" s="321">
        <f t="shared" si="48"/>
        <v>0</v>
      </c>
      <c r="AE89" s="321">
        <f t="shared" si="48"/>
        <v>0</v>
      </c>
      <c r="AF89" s="321">
        <f t="shared" si="48"/>
        <v>0</v>
      </c>
      <c r="AG89" s="321">
        <f t="shared" si="48"/>
        <v>0</v>
      </c>
      <c r="AH89" s="321">
        <f t="shared" si="48"/>
        <v>0</v>
      </c>
      <c r="AI89" s="321">
        <f t="shared" si="48"/>
        <v>0</v>
      </c>
      <c r="AJ89" s="321">
        <f t="shared" si="48"/>
        <v>0</v>
      </c>
      <c r="AK89" s="284">
        <f>SUM(F89:AJ89)</f>
        <v>0</v>
      </c>
      <c r="AL89" s="285"/>
      <c r="AM89" s="32"/>
    </row>
    <row r="90" spans="1:40" ht="18.75" hidden="1" customHeight="1">
      <c r="A90" s="9">
        <v>0</v>
      </c>
      <c r="B90" s="378"/>
      <c r="C90" s="135" t="s">
        <v>19</v>
      </c>
      <c r="D90" s="136">
        <f>1-D86</f>
        <v>0.92</v>
      </c>
      <c r="E90" s="286"/>
      <c r="F90" s="321">
        <f t="shared" ref="F90:AJ90" si="49">(F85-F86)+(F88-F89)</f>
        <v>0</v>
      </c>
      <c r="G90" s="321">
        <f t="shared" si="49"/>
        <v>0</v>
      </c>
      <c r="H90" s="321">
        <f t="shared" si="49"/>
        <v>0</v>
      </c>
      <c r="I90" s="321">
        <f t="shared" si="49"/>
        <v>0</v>
      </c>
      <c r="J90" s="321">
        <f t="shared" si="49"/>
        <v>0</v>
      </c>
      <c r="K90" s="321">
        <f t="shared" si="49"/>
        <v>0</v>
      </c>
      <c r="L90" s="321">
        <f t="shared" si="49"/>
        <v>0</v>
      </c>
      <c r="M90" s="321">
        <f t="shared" si="49"/>
        <v>0</v>
      </c>
      <c r="N90" s="321">
        <f t="shared" si="49"/>
        <v>0</v>
      </c>
      <c r="O90" s="321">
        <f t="shared" si="49"/>
        <v>0</v>
      </c>
      <c r="P90" s="321">
        <f t="shared" si="49"/>
        <v>0</v>
      </c>
      <c r="Q90" s="321">
        <f t="shared" si="49"/>
        <v>0</v>
      </c>
      <c r="R90" s="321">
        <f t="shared" si="49"/>
        <v>0</v>
      </c>
      <c r="S90" s="321">
        <f t="shared" si="49"/>
        <v>0</v>
      </c>
      <c r="T90" s="321">
        <f t="shared" si="49"/>
        <v>0</v>
      </c>
      <c r="U90" s="321">
        <f t="shared" si="49"/>
        <v>0</v>
      </c>
      <c r="V90" s="321">
        <f t="shared" si="49"/>
        <v>0</v>
      </c>
      <c r="W90" s="321">
        <f t="shared" si="49"/>
        <v>0</v>
      </c>
      <c r="X90" s="321">
        <f t="shared" si="49"/>
        <v>0</v>
      </c>
      <c r="Y90" s="321">
        <f t="shared" si="49"/>
        <v>0</v>
      </c>
      <c r="Z90" s="321">
        <f t="shared" si="49"/>
        <v>0</v>
      </c>
      <c r="AA90" s="321">
        <f t="shared" si="49"/>
        <v>0</v>
      </c>
      <c r="AB90" s="321">
        <f t="shared" si="49"/>
        <v>0</v>
      </c>
      <c r="AC90" s="321">
        <f t="shared" si="49"/>
        <v>0</v>
      </c>
      <c r="AD90" s="321">
        <f t="shared" si="49"/>
        <v>0</v>
      </c>
      <c r="AE90" s="321">
        <f t="shared" si="49"/>
        <v>0</v>
      </c>
      <c r="AF90" s="321">
        <f t="shared" si="49"/>
        <v>0</v>
      </c>
      <c r="AG90" s="321">
        <f t="shared" si="49"/>
        <v>0</v>
      </c>
      <c r="AH90" s="321">
        <f t="shared" si="49"/>
        <v>0</v>
      </c>
      <c r="AI90" s="321">
        <f t="shared" si="49"/>
        <v>0</v>
      </c>
      <c r="AJ90" s="321">
        <f t="shared" si="49"/>
        <v>0</v>
      </c>
      <c r="AK90" s="288">
        <f>SUM(E90:AJ90)</f>
        <v>0</v>
      </c>
      <c r="AL90" s="289" t="e">
        <f>ROUNDUP(#REF!*1.2,0)</f>
        <v>#REF!</v>
      </c>
      <c r="AM90" s="82" t="e">
        <f>ROUNDUP(#REF!*1.2,0)</f>
        <v>#REF!</v>
      </c>
      <c r="AN90" s="211"/>
    </row>
    <row r="91" spans="1:40" ht="18.75" hidden="1" customHeight="1">
      <c r="A91" s="9">
        <v>0</v>
      </c>
      <c r="B91" s="384"/>
      <c r="C91" s="109" t="s">
        <v>20</v>
      </c>
      <c r="D91" s="109"/>
      <c r="E91" s="290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321"/>
      <c r="S91" s="321"/>
      <c r="T91" s="321"/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  <c r="AE91" s="321"/>
      <c r="AF91" s="321"/>
      <c r="AG91" s="321"/>
      <c r="AH91" s="321"/>
      <c r="AI91" s="321"/>
      <c r="AJ91" s="321"/>
      <c r="AK91" s="292">
        <f>SUM(F91:AJ91)</f>
        <v>0</v>
      </c>
      <c r="AL91" s="115"/>
      <c r="AM91" s="112"/>
      <c r="AN91" s="207"/>
    </row>
    <row r="92" spans="1:40" ht="18.75" hidden="1" customHeight="1">
      <c r="A92" s="9">
        <v>0</v>
      </c>
      <c r="B92" s="378"/>
      <c r="C92" s="113" t="s">
        <v>66</v>
      </c>
      <c r="D92" s="113"/>
      <c r="E92" s="293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2"/>
      <c r="R92" s="322"/>
      <c r="S92" s="322"/>
      <c r="T92" s="322"/>
      <c r="U92" s="322"/>
      <c r="V92" s="322"/>
      <c r="W92" s="322"/>
      <c r="X92" s="322"/>
      <c r="Y92" s="322"/>
      <c r="Z92" s="322"/>
      <c r="AA92" s="322"/>
      <c r="AB92" s="322"/>
      <c r="AC92" s="322"/>
      <c r="AD92" s="322"/>
      <c r="AE92" s="322"/>
      <c r="AF92" s="322"/>
      <c r="AG92" s="322"/>
      <c r="AH92" s="322"/>
      <c r="AI92" s="322"/>
      <c r="AJ92" s="322"/>
      <c r="AK92" s="295">
        <f>SUM(F92:AJ92)</f>
        <v>0</v>
      </c>
      <c r="AL92" s="296"/>
      <c r="AM92" s="75"/>
      <c r="AN92" s="207"/>
    </row>
    <row r="93" spans="1:40" ht="18.75" hidden="1" customHeight="1">
      <c r="A93" s="9">
        <v>0</v>
      </c>
      <c r="B93" s="378"/>
      <c r="C93" s="314" t="s">
        <v>21</v>
      </c>
      <c r="D93" s="314"/>
      <c r="E93" s="67"/>
      <c r="F93" s="259">
        <f t="shared" ref="F93:AG93" si="50">SUM(M91:M92)</f>
        <v>0</v>
      </c>
      <c r="G93" s="259">
        <f t="shared" si="50"/>
        <v>0</v>
      </c>
      <c r="H93" s="259">
        <f t="shared" si="50"/>
        <v>0</v>
      </c>
      <c r="I93" s="259">
        <f t="shared" si="50"/>
        <v>0</v>
      </c>
      <c r="J93" s="259">
        <f t="shared" si="50"/>
        <v>0</v>
      </c>
      <c r="K93" s="259">
        <f t="shared" si="50"/>
        <v>0</v>
      </c>
      <c r="L93" s="259">
        <f t="shared" si="50"/>
        <v>0</v>
      </c>
      <c r="M93" s="259">
        <f t="shared" si="50"/>
        <v>0</v>
      </c>
      <c r="N93" s="259">
        <f t="shared" si="50"/>
        <v>0</v>
      </c>
      <c r="O93" s="259">
        <f t="shared" si="50"/>
        <v>0</v>
      </c>
      <c r="P93" s="259">
        <f t="shared" si="50"/>
        <v>0</v>
      </c>
      <c r="Q93" s="259">
        <f t="shared" si="50"/>
        <v>0</v>
      </c>
      <c r="R93" s="259">
        <f t="shared" si="50"/>
        <v>0</v>
      </c>
      <c r="S93" s="259">
        <f t="shared" si="50"/>
        <v>0</v>
      </c>
      <c r="T93" s="259">
        <f t="shared" si="50"/>
        <v>0</v>
      </c>
      <c r="U93" s="259">
        <f t="shared" si="50"/>
        <v>0</v>
      </c>
      <c r="V93" s="259">
        <f t="shared" si="50"/>
        <v>0</v>
      </c>
      <c r="W93" s="259">
        <f t="shared" si="50"/>
        <v>0</v>
      </c>
      <c r="X93" s="259">
        <f t="shared" si="50"/>
        <v>0</v>
      </c>
      <c r="Y93" s="259">
        <f t="shared" si="50"/>
        <v>0</v>
      </c>
      <c r="Z93" s="259">
        <f t="shared" si="50"/>
        <v>0</v>
      </c>
      <c r="AA93" s="259">
        <f t="shared" si="50"/>
        <v>0</v>
      </c>
      <c r="AB93" s="259">
        <f t="shared" si="50"/>
        <v>0</v>
      </c>
      <c r="AC93" s="259">
        <f t="shared" si="50"/>
        <v>0</v>
      </c>
      <c r="AD93" s="259">
        <f t="shared" si="50"/>
        <v>0</v>
      </c>
      <c r="AE93" s="259">
        <f t="shared" si="50"/>
        <v>0</v>
      </c>
      <c r="AF93" s="259">
        <f t="shared" si="50"/>
        <v>0</v>
      </c>
      <c r="AG93" s="259">
        <f t="shared" si="50"/>
        <v>0</v>
      </c>
      <c r="AH93" s="259"/>
      <c r="AI93" s="259"/>
      <c r="AJ93" s="259"/>
      <c r="AK93" s="125">
        <f>SUM(F93:AJ93)</f>
        <v>0</v>
      </c>
      <c r="AL93" s="32"/>
      <c r="AM93" s="32"/>
    </row>
    <row r="94" spans="1:40" ht="18.75" hidden="1" customHeight="1">
      <c r="A94" s="9">
        <v>0</v>
      </c>
      <c r="B94" s="378"/>
      <c r="C94" s="313" t="s">
        <v>22</v>
      </c>
      <c r="D94" s="313"/>
      <c r="E94" s="68"/>
      <c r="F94" s="260">
        <f t="shared" ref="F94:AJ94" si="51">E94+F90-F93</f>
        <v>0</v>
      </c>
      <c r="G94" s="260">
        <f t="shared" si="51"/>
        <v>0</v>
      </c>
      <c r="H94" s="260">
        <f t="shared" si="51"/>
        <v>0</v>
      </c>
      <c r="I94" s="260">
        <f t="shared" si="51"/>
        <v>0</v>
      </c>
      <c r="J94" s="260">
        <f t="shared" si="51"/>
        <v>0</v>
      </c>
      <c r="K94" s="260">
        <f t="shared" si="51"/>
        <v>0</v>
      </c>
      <c r="L94" s="260">
        <f t="shared" si="51"/>
        <v>0</v>
      </c>
      <c r="M94" s="260">
        <f t="shared" si="51"/>
        <v>0</v>
      </c>
      <c r="N94" s="260">
        <f t="shared" si="51"/>
        <v>0</v>
      </c>
      <c r="O94" s="260">
        <f t="shared" si="51"/>
        <v>0</v>
      </c>
      <c r="P94" s="260">
        <f t="shared" si="51"/>
        <v>0</v>
      </c>
      <c r="Q94" s="260">
        <f t="shared" si="51"/>
        <v>0</v>
      </c>
      <c r="R94" s="260">
        <f t="shared" si="51"/>
        <v>0</v>
      </c>
      <c r="S94" s="260">
        <f t="shared" si="51"/>
        <v>0</v>
      </c>
      <c r="T94" s="260">
        <f t="shared" si="51"/>
        <v>0</v>
      </c>
      <c r="U94" s="260">
        <f t="shared" si="51"/>
        <v>0</v>
      </c>
      <c r="V94" s="260">
        <f t="shared" si="51"/>
        <v>0</v>
      </c>
      <c r="W94" s="260">
        <f t="shared" si="51"/>
        <v>0</v>
      </c>
      <c r="X94" s="260">
        <f t="shared" si="51"/>
        <v>0</v>
      </c>
      <c r="Y94" s="260">
        <f t="shared" si="51"/>
        <v>0</v>
      </c>
      <c r="Z94" s="260">
        <f t="shared" si="51"/>
        <v>0</v>
      </c>
      <c r="AA94" s="260">
        <f t="shared" si="51"/>
        <v>0</v>
      </c>
      <c r="AB94" s="260">
        <f t="shared" si="51"/>
        <v>0</v>
      </c>
      <c r="AC94" s="260">
        <f t="shared" si="51"/>
        <v>0</v>
      </c>
      <c r="AD94" s="260">
        <f t="shared" si="51"/>
        <v>0</v>
      </c>
      <c r="AE94" s="260">
        <f t="shared" si="51"/>
        <v>0</v>
      </c>
      <c r="AF94" s="260">
        <f t="shared" si="51"/>
        <v>0</v>
      </c>
      <c r="AG94" s="260">
        <f t="shared" si="51"/>
        <v>0</v>
      </c>
      <c r="AH94" s="260">
        <f t="shared" si="51"/>
        <v>0</v>
      </c>
      <c r="AI94" s="260">
        <f t="shared" si="51"/>
        <v>0</v>
      </c>
      <c r="AJ94" s="260">
        <f t="shared" si="51"/>
        <v>0</v>
      </c>
      <c r="AK94" s="133"/>
      <c r="AL94" s="32"/>
      <c r="AM94" s="32"/>
    </row>
    <row r="95" spans="1:40" ht="19.5" hidden="1" customHeight="1">
      <c r="A95" s="9">
        <v>0</v>
      </c>
      <c r="B95" s="386"/>
      <c r="C95" s="219" t="s">
        <v>23</v>
      </c>
      <c r="D95" s="219"/>
      <c r="E95" s="215"/>
      <c r="F95" s="262">
        <f t="shared" ref="F95:AJ95" si="52">E95+F90-F91-F92</f>
        <v>0</v>
      </c>
      <c r="G95" s="262">
        <f t="shared" si="52"/>
        <v>0</v>
      </c>
      <c r="H95" s="262">
        <f t="shared" si="52"/>
        <v>0</v>
      </c>
      <c r="I95" s="262">
        <f t="shared" si="52"/>
        <v>0</v>
      </c>
      <c r="J95" s="262">
        <f t="shared" si="52"/>
        <v>0</v>
      </c>
      <c r="K95" s="262">
        <f t="shared" si="52"/>
        <v>0</v>
      </c>
      <c r="L95" s="262">
        <f t="shared" si="52"/>
        <v>0</v>
      </c>
      <c r="M95" s="262">
        <f t="shared" si="52"/>
        <v>0</v>
      </c>
      <c r="N95" s="262">
        <f t="shared" si="52"/>
        <v>0</v>
      </c>
      <c r="O95" s="262">
        <f t="shared" si="52"/>
        <v>0</v>
      </c>
      <c r="P95" s="262">
        <f t="shared" si="52"/>
        <v>0</v>
      </c>
      <c r="Q95" s="262">
        <f t="shared" si="52"/>
        <v>0</v>
      </c>
      <c r="R95" s="262">
        <f t="shared" si="52"/>
        <v>0</v>
      </c>
      <c r="S95" s="262">
        <f t="shared" si="52"/>
        <v>0</v>
      </c>
      <c r="T95" s="262">
        <f t="shared" si="52"/>
        <v>0</v>
      </c>
      <c r="U95" s="262">
        <f t="shared" si="52"/>
        <v>0</v>
      </c>
      <c r="V95" s="262">
        <f t="shared" si="52"/>
        <v>0</v>
      </c>
      <c r="W95" s="262">
        <f t="shared" si="52"/>
        <v>0</v>
      </c>
      <c r="X95" s="262">
        <f t="shared" si="52"/>
        <v>0</v>
      </c>
      <c r="Y95" s="262">
        <f t="shared" si="52"/>
        <v>0</v>
      </c>
      <c r="Z95" s="262">
        <f t="shared" si="52"/>
        <v>0</v>
      </c>
      <c r="AA95" s="262">
        <f t="shared" si="52"/>
        <v>0</v>
      </c>
      <c r="AB95" s="262">
        <f t="shared" si="52"/>
        <v>0</v>
      </c>
      <c r="AC95" s="262">
        <f t="shared" si="52"/>
        <v>0</v>
      </c>
      <c r="AD95" s="262">
        <f t="shared" si="52"/>
        <v>0</v>
      </c>
      <c r="AE95" s="262">
        <f t="shared" si="52"/>
        <v>0</v>
      </c>
      <c r="AF95" s="262">
        <f t="shared" si="52"/>
        <v>0</v>
      </c>
      <c r="AG95" s="262">
        <f t="shared" si="52"/>
        <v>0</v>
      </c>
      <c r="AH95" s="262">
        <f t="shared" si="52"/>
        <v>0</v>
      </c>
      <c r="AI95" s="262">
        <f t="shared" si="52"/>
        <v>0</v>
      </c>
      <c r="AJ95" s="262">
        <f t="shared" si="52"/>
        <v>0</v>
      </c>
      <c r="AK95" s="125">
        <f>AJ95</f>
        <v>0</v>
      </c>
      <c r="AL95" s="32"/>
      <c r="AM95" s="32"/>
      <c r="AN95" s="9">
        <f>AK95-AL91</f>
        <v>0</v>
      </c>
    </row>
    <row r="96" spans="1:40" ht="18.75" hidden="1" customHeight="1">
      <c r="A96" s="9">
        <v>1</v>
      </c>
      <c r="B96" s="387"/>
      <c r="C96" s="101" t="s">
        <v>12</v>
      </c>
      <c r="D96" s="101"/>
      <c r="E96" s="88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3"/>
      <c r="AH96" s="263"/>
      <c r="AI96" s="263"/>
      <c r="AJ96" s="263"/>
      <c r="AK96" s="98">
        <f>SUM(F96:AJ96)</f>
        <v>0</v>
      </c>
      <c r="AL96" s="96" t="e">
        <f>ROUNDUP(AL103/0.92,0)</f>
        <v>#REF!</v>
      </c>
      <c r="AM96" s="96" t="e">
        <f>ROUNDUP(AM103/0.92,0)</f>
        <v>#REF!</v>
      </c>
      <c r="AN96" s="251"/>
    </row>
    <row r="97" spans="1:40" ht="19.5" hidden="1" customHeight="1">
      <c r="A97" s="9">
        <v>1</v>
      </c>
      <c r="B97" s="388"/>
      <c r="C97" s="145" t="s">
        <v>125</v>
      </c>
      <c r="D97" s="154"/>
      <c r="E97" s="35"/>
      <c r="F97" s="256">
        <f t="shared" ref="F97:AJ97" si="53">E97+F96-F98</f>
        <v>0</v>
      </c>
      <c r="G97" s="256">
        <f t="shared" si="53"/>
        <v>0</v>
      </c>
      <c r="H97" s="256">
        <f t="shared" si="53"/>
        <v>0</v>
      </c>
      <c r="I97" s="256">
        <f t="shared" si="53"/>
        <v>0</v>
      </c>
      <c r="J97" s="256">
        <f t="shared" si="53"/>
        <v>0</v>
      </c>
      <c r="K97" s="256">
        <f t="shared" si="53"/>
        <v>0</v>
      </c>
      <c r="L97" s="256">
        <f t="shared" si="53"/>
        <v>0</v>
      </c>
      <c r="M97" s="256">
        <f t="shared" si="53"/>
        <v>0</v>
      </c>
      <c r="N97" s="256">
        <f t="shared" si="53"/>
        <v>0</v>
      </c>
      <c r="O97" s="256">
        <f t="shared" si="53"/>
        <v>0</v>
      </c>
      <c r="P97" s="256">
        <f t="shared" si="53"/>
        <v>0</v>
      </c>
      <c r="Q97" s="256">
        <f t="shared" si="53"/>
        <v>0</v>
      </c>
      <c r="R97" s="256">
        <f t="shared" si="53"/>
        <v>0</v>
      </c>
      <c r="S97" s="256">
        <f t="shared" si="53"/>
        <v>0</v>
      </c>
      <c r="T97" s="256">
        <f t="shared" si="53"/>
        <v>0</v>
      </c>
      <c r="U97" s="256">
        <f t="shared" si="53"/>
        <v>0</v>
      </c>
      <c r="V97" s="256">
        <f t="shared" si="53"/>
        <v>0</v>
      </c>
      <c r="W97" s="256">
        <f t="shared" si="53"/>
        <v>0</v>
      </c>
      <c r="X97" s="256">
        <f t="shared" si="53"/>
        <v>0</v>
      </c>
      <c r="Y97" s="256">
        <f t="shared" si="53"/>
        <v>0</v>
      </c>
      <c r="Z97" s="256">
        <f t="shared" si="53"/>
        <v>0</v>
      </c>
      <c r="AA97" s="256">
        <f t="shared" si="53"/>
        <v>0</v>
      </c>
      <c r="AB97" s="256">
        <f t="shared" si="53"/>
        <v>0</v>
      </c>
      <c r="AC97" s="256">
        <f t="shared" si="53"/>
        <v>0</v>
      </c>
      <c r="AD97" s="256">
        <f t="shared" si="53"/>
        <v>0</v>
      </c>
      <c r="AE97" s="256">
        <f t="shared" si="53"/>
        <v>0</v>
      </c>
      <c r="AF97" s="256">
        <f t="shared" si="53"/>
        <v>0</v>
      </c>
      <c r="AG97" s="256">
        <f t="shared" si="53"/>
        <v>0</v>
      </c>
      <c r="AH97" s="256">
        <f t="shared" si="53"/>
        <v>0</v>
      </c>
      <c r="AI97" s="256">
        <f t="shared" si="53"/>
        <v>0</v>
      </c>
      <c r="AJ97" s="256">
        <f t="shared" si="53"/>
        <v>0</v>
      </c>
      <c r="AK97" s="169">
        <f>AJ97</f>
        <v>0</v>
      </c>
      <c r="AL97" s="32"/>
      <c r="AM97" s="32"/>
    </row>
    <row r="98" spans="1:40" ht="18.75" hidden="1" customHeight="1">
      <c r="A98" s="9">
        <v>1</v>
      </c>
      <c r="B98" s="327"/>
      <c r="C98" s="135" t="s">
        <v>14</v>
      </c>
      <c r="D98" s="135"/>
      <c r="E98" s="90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5"/>
      <c r="AH98" s="255"/>
      <c r="AI98" s="255"/>
      <c r="AJ98" s="255"/>
      <c r="AK98" s="117">
        <f>SUM(E98:AJ98)</f>
        <v>0</v>
      </c>
      <c r="AL98" s="123"/>
      <c r="AM98" s="123"/>
      <c r="AN98" s="211"/>
    </row>
    <row r="99" spans="1:40" ht="18.75" hidden="1" customHeight="1">
      <c r="A99" s="9">
        <v>0</v>
      </c>
      <c r="B99" s="327"/>
      <c r="C99" s="146" t="s">
        <v>15</v>
      </c>
      <c r="D99" s="147">
        <v>0.08</v>
      </c>
      <c r="E99" s="80"/>
      <c r="F99" s="257">
        <f t="shared" ref="F99:AJ99" si="54">ROUND(F98*$D99,0)</f>
        <v>0</v>
      </c>
      <c r="G99" s="257">
        <f t="shared" si="54"/>
        <v>0</v>
      </c>
      <c r="H99" s="257">
        <f t="shared" si="54"/>
        <v>0</v>
      </c>
      <c r="I99" s="257">
        <f t="shared" si="54"/>
        <v>0</v>
      </c>
      <c r="J99" s="257">
        <f t="shared" si="54"/>
        <v>0</v>
      </c>
      <c r="K99" s="257">
        <f t="shared" si="54"/>
        <v>0</v>
      </c>
      <c r="L99" s="257">
        <f t="shared" si="54"/>
        <v>0</v>
      </c>
      <c r="M99" s="257">
        <f t="shared" si="54"/>
        <v>0</v>
      </c>
      <c r="N99" s="257">
        <f t="shared" si="54"/>
        <v>0</v>
      </c>
      <c r="O99" s="257">
        <f t="shared" si="54"/>
        <v>0</v>
      </c>
      <c r="P99" s="257">
        <f t="shared" si="54"/>
        <v>0</v>
      </c>
      <c r="Q99" s="257">
        <f t="shared" si="54"/>
        <v>0</v>
      </c>
      <c r="R99" s="257">
        <f t="shared" si="54"/>
        <v>0</v>
      </c>
      <c r="S99" s="257">
        <f t="shared" si="54"/>
        <v>0</v>
      </c>
      <c r="T99" s="257">
        <f t="shared" si="54"/>
        <v>0</v>
      </c>
      <c r="U99" s="257">
        <f t="shared" si="54"/>
        <v>0</v>
      </c>
      <c r="V99" s="257">
        <f t="shared" si="54"/>
        <v>0</v>
      </c>
      <c r="W99" s="257">
        <f t="shared" si="54"/>
        <v>0</v>
      </c>
      <c r="X99" s="257">
        <f t="shared" si="54"/>
        <v>0</v>
      </c>
      <c r="Y99" s="257">
        <f t="shared" si="54"/>
        <v>0</v>
      </c>
      <c r="Z99" s="257">
        <f t="shared" si="54"/>
        <v>0</v>
      </c>
      <c r="AA99" s="257">
        <f t="shared" si="54"/>
        <v>0</v>
      </c>
      <c r="AB99" s="257">
        <f t="shared" si="54"/>
        <v>0</v>
      </c>
      <c r="AC99" s="257">
        <f t="shared" si="54"/>
        <v>0</v>
      </c>
      <c r="AD99" s="257">
        <f t="shared" si="54"/>
        <v>0</v>
      </c>
      <c r="AE99" s="257">
        <f t="shared" si="54"/>
        <v>0</v>
      </c>
      <c r="AF99" s="257">
        <f t="shared" si="54"/>
        <v>0</v>
      </c>
      <c r="AG99" s="257">
        <f t="shared" si="54"/>
        <v>0</v>
      </c>
      <c r="AH99" s="257">
        <f t="shared" si="54"/>
        <v>0</v>
      </c>
      <c r="AI99" s="257">
        <f t="shared" si="54"/>
        <v>0</v>
      </c>
      <c r="AJ99" s="257">
        <f t="shared" si="54"/>
        <v>0</v>
      </c>
      <c r="AK99" s="128">
        <f>SUM(F99:AJ99)</f>
        <v>0</v>
      </c>
      <c r="AL99" s="32"/>
      <c r="AM99" s="32"/>
    </row>
    <row r="100" spans="1:40" ht="18.75" hidden="1" customHeight="1">
      <c r="A100" s="9">
        <v>0</v>
      </c>
      <c r="B100" s="378"/>
      <c r="C100" s="148" t="s">
        <v>16</v>
      </c>
      <c r="D100" s="149"/>
      <c r="E100" s="66"/>
      <c r="F100" s="255">
        <f t="shared" ref="F100:AJ100" si="55">E100+F99-F101</f>
        <v>0</v>
      </c>
      <c r="G100" s="255">
        <f t="shared" si="55"/>
        <v>0</v>
      </c>
      <c r="H100" s="255">
        <f t="shared" si="55"/>
        <v>0</v>
      </c>
      <c r="I100" s="255">
        <f t="shared" si="55"/>
        <v>0</v>
      </c>
      <c r="J100" s="255">
        <f t="shared" si="55"/>
        <v>0</v>
      </c>
      <c r="K100" s="255">
        <f t="shared" si="55"/>
        <v>0</v>
      </c>
      <c r="L100" s="255">
        <f t="shared" si="55"/>
        <v>0</v>
      </c>
      <c r="M100" s="255">
        <f t="shared" si="55"/>
        <v>0</v>
      </c>
      <c r="N100" s="255">
        <f t="shared" si="55"/>
        <v>0</v>
      </c>
      <c r="O100" s="255">
        <f t="shared" si="55"/>
        <v>0</v>
      </c>
      <c r="P100" s="255">
        <f t="shared" si="55"/>
        <v>0</v>
      </c>
      <c r="Q100" s="255">
        <f t="shared" si="55"/>
        <v>0</v>
      </c>
      <c r="R100" s="255">
        <f t="shared" si="55"/>
        <v>0</v>
      </c>
      <c r="S100" s="255">
        <f t="shared" si="55"/>
        <v>0</v>
      </c>
      <c r="T100" s="255">
        <f t="shared" si="55"/>
        <v>0</v>
      </c>
      <c r="U100" s="255">
        <f t="shared" si="55"/>
        <v>0</v>
      </c>
      <c r="V100" s="255">
        <f t="shared" si="55"/>
        <v>0</v>
      </c>
      <c r="W100" s="255">
        <f t="shared" si="55"/>
        <v>0</v>
      </c>
      <c r="X100" s="255">
        <f t="shared" si="55"/>
        <v>0</v>
      </c>
      <c r="Y100" s="255">
        <f t="shared" si="55"/>
        <v>0</v>
      </c>
      <c r="Z100" s="255">
        <f t="shared" si="55"/>
        <v>0</v>
      </c>
      <c r="AA100" s="255">
        <f t="shared" si="55"/>
        <v>0</v>
      </c>
      <c r="AB100" s="255">
        <f t="shared" si="55"/>
        <v>0</v>
      </c>
      <c r="AC100" s="255">
        <f t="shared" si="55"/>
        <v>0</v>
      </c>
      <c r="AD100" s="255">
        <f t="shared" si="55"/>
        <v>0</v>
      </c>
      <c r="AE100" s="255">
        <f t="shared" si="55"/>
        <v>0</v>
      </c>
      <c r="AF100" s="255">
        <f t="shared" si="55"/>
        <v>0</v>
      </c>
      <c r="AG100" s="255">
        <f t="shared" si="55"/>
        <v>0</v>
      </c>
      <c r="AH100" s="255">
        <f t="shared" si="55"/>
        <v>0</v>
      </c>
      <c r="AI100" s="255">
        <f t="shared" si="55"/>
        <v>0</v>
      </c>
      <c r="AJ100" s="255">
        <f t="shared" si="55"/>
        <v>0</v>
      </c>
      <c r="AK100" s="129">
        <f>AJ100</f>
        <v>0</v>
      </c>
      <c r="AL100" s="32"/>
      <c r="AM100" s="32"/>
    </row>
    <row r="101" spans="1:40" ht="18.75" hidden="1" customHeight="1">
      <c r="A101" s="9">
        <v>0</v>
      </c>
      <c r="B101" s="378"/>
      <c r="C101" s="148" t="s">
        <v>17</v>
      </c>
      <c r="D101" s="149"/>
      <c r="E101" s="80"/>
      <c r="F101" s="255"/>
      <c r="G101" s="255"/>
      <c r="H101" s="255"/>
      <c r="I101" s="255"/>
      <c r="J101" s="255"/>
      <c r="K101" s="255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129">
        <f>SUM(F101:AJ101)</f>
        <v>0</v>
      </c>
      <c r="AL101" s="32"/>
      <c r="AM101" s="32"/>
    </row>
    <row r="102" spans="1:40" ht="18.75" hidden="1" customHeight="1">
      <c r="A102" s="9">
        <v>0</v>
      </c>
      <c r="B102" s="378"/>
      <c r="C102" s="150" t="s">
        <v>18</v>
      </c>
      <c r="D102" s="151">
        <v>0.5</v>
      </c>
      <c r="E102" s="81"/>
      <c r="F102" s="258">
        <f t="shared" ref="F102:AJ102" si="56">ROUND(F101*$D102,0)</f>
        <v>0</v>
      </c>
      <c r="G102" s="258">
        <f t="shared" si="56"/>
        <v>0</v>
      </c>
      <c r="H102" s="258">
        <f t="shared" si="56"/>
        <v>0</v>
      </c>
      <c r="I102" s="258">
        <f t="shared" si="56"/>
        <v>0</v>
      </c>
      <c r="J102" s="258">
        <f t="shared" si="56"/>
        <v>0</v>
      </c>
      <c r="K102" s="258">
        <f t="shared" si="56"/>
        <v>0</v>
      </c>
      <c r="L102" s="258">
        <f t="shared" si="56"/>
        <v>0</v>
      </c>
      <c r="M102" s="258">
        <f t="shared" si="56"/>
        <v>0</v>
      </c>
      <c r="N102" s="258">
        <f t="shared" si="56"/>
        <v>0</v>
      </c>
      <c r="O102" s="258">
        <f t="shared" si="56"/>
        <v>0</v>
      </c>
      <c r="P102" s="258">
        <f t="shared" si="56"/>
        <v>0</v>
      </c>
      <c r="Q102" s="258">
        <f t="shared" si="56"/>
        <v>0</v>
      </c>
      <c r="R102" s="258">
        <f t="shared" si="56"/>
        <v>0</v>
      </c>
      <c r="S102" s="258">
        <f t="shared" si="56"/>
        <v>0</v>
      </c>
      <c r="T102" s="258">
        <f t="shared" si="56"/>
        <v>0</v>
      </c>
      <c r="U102" s="258">
        <f t="shared" si="56"/>
        <v>0</v>
      </c>
      <c r="V102" s="258">
        <f t="shared" si="56"/>
        <v>0</v>
      </c>
      <c r="W102" s="258">
        <f t="shared" si="56"/>
        <v>0</v>
      </c>
      <c r="X102" s="258">
        <f t="shared" si="56"/>
        <v>0</v>
      </c>
      <c r="Y102" s="258">
        <f t="shared" si="56"/>
        <v>0</v>
      </c>
      <c r="Z102" s="258">
        <f t="shared" si="56"/>
        <v>0</v>
      </c>
      <c r="AA102" s="258">
        <f t="shared" si="56"/>
        <v>0</v>
      </c>
      <c r="AB102" s="258">
        <f t="shared" si="56"/>
        <v>0</v>
      </c>
      <c r="AC102" s="258">
        <f t="shared" si="56"/>
        <v>0</v>
      </c>
      <c r="AD102" s="258">
        <f t="shared" si="56"/>
        <v>0</v>
      </c>
      <c r="AE102" s="258">
        <f t="shared" si="56"/>
        <v>0</v>
      </c>
      <c r="AF102" s="258">
        <f t="shared" si="56"/>
        <v>0</v>
      </c>
      <c r="AG102" s="258">
        <f t="shared" si="56"/>
        <v>0</v>
      </c>
      <c r="AH102" s="258">
        <f t="shared" si="56"/>
        <v>0</v>
      </c>
      <c r="AI102" s="258">
        <f t="shared" si="56"/>
        <v>0</v>
      </c>
      <c r="AJ102" s="258">
        <f t="shared" si="56"/>
        <v>0</v>
      </c>
      <c r="AK102" s="130">
        <f>SUM(F102:AJ102)</f>
        <v>0</v>
      </c>
      <c r="AL102" s="32"/>
      <c r="AM102" s="32"/>
    </row>
    <row r="103" spans="1:40" ht="18.75" hidden="1" customHeight="1">
      <c r="A103" s="9">
        <v>1</v>
      </c>
      <c r="B103" s="327"/>
      <c r="C103" s="135" t="s">
        <v>19</v>
      </c>
      <c r="D103" s="136">
        <f>1-D99</f>
        <v>0.92</v>
      </c>
      <c r="E103" s="90"/>
      <c r="F103" s="255">
        <f t="shared" ref="F103:AJ103" si="57">(F98-F99)+(F101-F102)</f>
        <v>0</v>
      </c>
      <c r="G103" s="255">
        <f t="shared" si="57"/>
        <v>0</v>
      </c>
      <c r="H103" s="255">
        <f t="shared" si="57"/>
        <v>0</v>
      </c>
      <c r="I103" s="255">
        <f t="shared" si="57"/>
        <v>0</v>
      </c>
      <c r="J103" s="255">
        <f t="shared" si="57"/>
        <v>0</v>
      </c>
      <c r="K103" s="255">
        <f t="shared" si="57"/>
        <v>0</v>
      </c>
      <c r="L103" s="255">
        <f t="shared" si="57"/>
        <v>0</v>
      </c>
      <c r="M103" s="255">
        <f t="shared" si="57"/>
        <v>0</v>
      </c>
      <c r="N103" s="255">
        <f t="shared" si="57"/>
        <v>0</v>
      </c>
      <c r="O103" s="255">
        <f t="shared" si="57"/>
        <v>0</v>
      </c>
      <c r="P103" s="255">
        <f t="shared" si="57"/>
        <v>0</v>
      </c>
      <c r="Q103" s="255">
        <f t="shared" si="57"/>
        <v>0</v>
      </c>
      <c r="R103" s="255">
        <f t="shared" si="57"/>
        <v>0</v>
      </c>
      <c r="S103" s="255">
        <f t="shared" si="57"/>
        <v>0</v>
      </c>
      <c r="T103" s="255">
        <f t="shared" si="57"/>
        <v>0</v>
      </c>
      <c r="U103" s="255">
        <f t="shared" si="57"/>
        <v>0</v>
      </c>
      <c r="V103" s="255">
        <f t="shared" si="57"/>
        <v>0</v>
      </c>
      <c r="W103" s="255">
        <f t="shared" si="57"/>
        <v>0</v>
      </c>
      <c r="X103" s="255">
        <f t="shared" si="57"/>
        <v>0</v>
      </c>
      <c r="Y103" s="255">
        <f t="shared" si="57"/>
        <v>0</v>
      </c>
      <c r="Z103" s="255">
        <f t="shared" si="57"/>
        <v>0</v>
      </c>
      <c r="AA103" s="255">
        <f t="shared" si="57"/>
        <v>0</v>
      </c>
      <c r="AB103" s="255">
        <f t="shared" si="57"/>
        <v>0</v>
      </c>
      <c r="AC103" s="255">
        <f t="shared" si="57"/>
        <v>0</v>
      </c>
      <c r="AD103" s="255">
        <f t="shared" si="57"/>
        <v>0</v>
      </c>
      <c r="AE103" s="255">
        <f t="shared" si="57"/>
        <v>0</v>
      </c>
      <c r="AF103" s="255">
        <f t="shared" si="57"/>
        <v>0</v>
      </c>
      <c r="AG103" s="255">
        <f t="shared" si="57"/>
        <v>0</v>
      </c>
      <c r="AH103" s="255">
        <f t="shared" si="57"/>
        <v>0</v>
      </c>
      <c r="AI103" s="255">
        <f t="shared" si="57"/>
        <v>0</v>
      </c>
      <c r="AJ103" s="255">
        <f t="shared" si="57"/>
        <v>0</v>
      </c>
      <c r="AK103" s="117">
        <f>SUM(E103:AJ103)</f>
        <v>0</v>
      </c>
      <c r="AL103" s="82" t="e">
        <f>ROUNDUP(#REF!*1.2,0)</f>
        <v>#REF!</v>
      </c>
      <c r="AM103" s="82" t="e">
        <f>ROUNDUP(#REF!*1.2,0)</f>
        <v>#REF!</v>
      </c>
      <c r="AN103" s="211"/>
    </row>
    <row r="104" spans="1:40" ht="18.75" hidden="1" customHeight="1">
      <c r="A104" s="9">
        <v>1</v>
      </c>
      <c r="B104" s="325"/>
      <c r="C104" s="109" t="s">
        <v>20</v>
      </c>
      <c r="D104" s="109"/>
      <c r="E104" s="7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104">
        <f>SUM(F104:AJ104)</f>
        <v>0</v>
      </c>
      <c r="AL104" s="112"/>
      <c r="AM104" s="112"/>
      <c r="AN104" s="207"/>
    </row>
    <row r="105" spans="1:40" ht="18.75" hidden="1" customHeight="1">
      <c r="A105" s="9">
        <v>1</v>
      </c>
      <c r="B105" s="325"/>
      <c r="C105" s="111" t="s">
        <v>66</v>
      </c>
      <c r="D105" s="111"/>
      <c r="E105" s="74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107">
        <f>SUM(F105:AJ105)</f>
        <v>0</v>
      </c>
      <c r="AL105" s="75"/>
      <c r="AM105" s="75"/>
      <c r="AN105" s="207"/>
    </row>
    <row r="106" spans="1:40" ht="18.75" hidden="1" customHeight="1">
      <c r="A106" s="9">
        <v>1</v>
      </c>
      <c r="B106" s="326"/>
      <c r="C106" s="152" t="s">
        <v>21</v>
      </c>
      <c r="D106" s="152"/>
      <c r="E106" s="67"/>
      <c r="F106" s="259">
        <f t="shared" ref="F106:AH106" si="58">SUBTOTAL(9,L104:L105)</f>
        <v>0</v>
      </c>
      <c r="G106" s="259">
        <f t="shared" si="58"/>
        <v>0</v>
      </c>
      <c r="H106" s="259">
        <f t="shared" si="58"/>
        <v>0</v>
      </c>
      <c r="I106" s="259">
        <f t="shared" si="58"/>
        <v>0</v>
      </c>
      <c r="J106" s="259">
        <f t="shared" si="58"/>
        <v>0</v>
      </c>
      <c r="K106" s="259">
        <f t="shared" si="58"/>
        <v>0</v>
      </c>
      <c r="L106" s="259">
        <f t="shared" si="58"/>
        <v>0</v>
      </c>
      <c r="M106" s="259">
        <f t="shared" si="58"/>
        <v>0</v>
      </c>
      <c r="N106" s="259">
        <f t="shared" si="58"/>
        <v>0</v>
      </c>
      <c r="O106" s="259">
        <f t="shared" si="58"/>
        <v>0</v>
      </c>
      <c r="P106" s="259">
        <f t="shared" si="58"/>
        <v>0</v>
      </c>
      <c r="Q106" s="259">
        <f t="shared" si="58"/>
        <v>0</v>
      </c>
      <c r="R106" s="259">
        <f t="shared" si="58"/>
        <v>0</v>
      </c>
      <c r="S106" s="259">
        <f t="shared" si="58"/>
        <v>0</v>
      </c>
      <c r="T106" s="259">
        <f t="shared" si="58"/>
        <v>0</v>
      </c>
      <c r="U106" s="259">
        <f t="shared" si="58"/>
        <v>0</v>
      </c>
      <c r="V106" s="259">
        <f t="shared" si="58"/>
        <v>0</v>
      </c>
      <c r="W106" s="259">
        <f t="shared" si="58"/>
        <v>0</v>
      </c>
      <c r="X106" s="259">
        <f t="shared" si="58"/>
        <v>0</v>
      </c>
      <c r="Y106" s="259">
        <f t="shared" si="58"/>
        <v>0</v>
      </c>
      <c r="Z106" s="259">
        <f t="shared" si="58"/>
        <v>0</v>
      </c>
      <c r="AA106" s="259">
        <f t="shared" si="58"/>
        <v>0</v>
      </c>
      <c r="AB106" s="259">
        <f t="shared" si="58"/>
        <v>0</v>
      </c>
      <c r="AC106" s="259">
        <f t="shared" si="58"/>
        <v>0</v>
      </c>
      <c r="AD106" s="259">
        <f t="shared" si="58"/>
        <v>0</v>
      </c>
      <c r="AE106" s="259">
        <f t="shared" si="58"/>
        <v>0</v>
      </c>
      <c r="AF106" s="259">
        <f t="shared" si="58"/>
        <v>0</v>
      </c>
      <c r="AG106" s="259">
        <f t="shared" si="58"/>
        <v>0</v>
      </c>
      <c r="AH106" s="259">
        <f t="shared" si="58"/>
        <v>0</v>
      </c>
      <c r="AI106" s="259"/>
      <c r="AJ106" s="259"/>
      <c r="AK106" s="131">
        <f>SUM(F106:AJ106)</f>
        <v>0</v>
      </c>
      <c r="AL106" s="32"/>
      <c r="AM106" s="32"/>
    </row>
    <row r="107" spans="1:40" ht="18.75" hidden="1" customHeight="1">
      <c r="A107" s="9">
        <v>1</v>
      </c>
      <c r="B107" s="379"/>
      <c r="C107" s="153" t="s">
        <v>22</v>
      </c>
      <c r="D107" s="153"/>
      <c r="E107" s="68"/>
      <c r="F107" s="260">
        <f t="shared" ref="F107:AJ107" si="59">E107+F103-F106</f>
        <v>0</v>
      </c>
      <c r="G107" s="260">
        <f t="shared" si="59"/>
        <v>0</v>
      </c>
      <c r="H107" s="260">
        <f t="shared" si="59"/>
        <v>0</v>
      </c>
      <c r="I107" s="260">
        <f t="shared" si="59"/>
        <v>0</v>
      </c>
      <c r="J107" s="260">
        <f t="shared" si="59"/>
        <v>0</v>
      </c>
      <c r="K107" s="260">
        <f t="shared" si="59"/>
        <v>0</v>
      </c>
      <c r="L107" s="260">
        <f t="shared" si="59"/>
        <v>0</v>
      </c>
      <c r="M107" s="260">
        <f t="shared" si="59"/>
        <v>0</v>
      </c>
      <c r="N107" s="260">
        <f t="shared" si="59"/>
        <v>0</v>
      </c>
      <c r="O107" s="260">
        <f t="shared" si="59"/>
        <v>0</v>
      </c>
      <c r="P107" s="260">
        <f t="shared" si="59"/>
        <v>0</v>
      </c>
      <c r="Q107" s="260">
        <f t="shared" si="59"/>
        <v>0</v>
      </c>
      <c r="R107" s="260">
        <f t="shared" si="59"/>
        <v>0</v>
      </c>
      <c r="S107" s="260">
        <f t="shared" si="59"/>
        <v>0</v>
      </c>
      <c r="T107" s="260">
        <f t="shared" si="59"/>
        <v>0</v>
      </c>
      <c r="U107" s="260">
        <f t="shared" si="59"/>
        <v>0</v>
      </c>
      <c r="V107" s="260">
        <f t="shared" si="59"/>
        <v>0</v>
      </c>
      <c r="W107" s="260">
        <f t="shared" si="59"/>
        <v>0</v>
      </c>
      <c r="X107" s="260">
        <f t="shared" si="59"/>
        <v>0</v>
      </c>
      <c r="Y107" s="260">
        <f t="shared" si="59"/>
        <v>0</v>
      </c>
      <c r="Z107" s="260">
        <f t="shared" si="59"/>
        <v>0</v>
      </c>
      <c r="AA107" s="260">
        <f t="shared" si="59"/>
        <v>0</v>
      </c>
      <c r="AB107" s="260">
        <f t="shared" si="59"/>
        <v>0</v>
      </c>
      <c r="AC107" s="260">
        <f t="shared" si="59"/>
        <v>0</v>
      </c>
      <c r="AD107" s="260">
        <f t="shared" si="59"/>
        <v>0</v>
      </c>
      <c r="AE107" s="260">
        <f t="shared" si="59"/>
        <v>0</v>
      </c>
      <c r="AF107" s="260">
        <f t="shared" si="59"/>
        <v>0</v>
      </c>
      <c r="AG107" s="260">
        <f t="shared" si="59"/>
        <v>0</v>
      </c>
      <c r="AH107" s="260">
        <f t="shared" si="59"/>
        <v>0</v>
      </c>
      <c r="AI107" s="260">
        <f t="shared" si="59"/>
        <v>0</v>
      </c>
      <c r="AJ107" s="260">
        <f t="shared" si="59"/>
        <v>0</v>
      </c>
      <c r="AK107" s="132"/>
      <c r="AL107" s="32"/>
      <c r="AM107" s="32"/>
    </row>
    <row r="108" spans="1:40" ht="19.5" hidden="1" customHeight="1">
      <c r="A108" s="9">
        <v>1</v>
      </c>
      <c r="B108" s="380"/>
      <c r="C108" s="138" t="s">
        <v>23</v>
      </c>
      <c r="D108" s="138"/>
      <c r="E108" s="215"/>
      <c r="F108" s="262">
        <f t="shared" ref="F108:AJ108" si="60">E108+F103-F104-F105</f>
        <v>0</v>
      </c>
      <c r="G108" s="262">
        <f t="shared" si="60"/>
        <v>0</v>
      </c>
      <c r="H108" s="262">
        <f t="shared" si="60"/>
        <v>0</v>
      </c>
      <c r="I108" s="262">
        <f t="shared" si="60"/>
        <v>0</v>
      </c>
      <c r="J108" s="262">
        <f t="shared" si="60"/>
        <v>0</v>
      </c>
      <c r="K108" s="262">
        <f t="shared" si="60"/>
        <v>0</v>
      </c>
      <c r="L108" s="262">
        <f t="shared" si="60"/>
        <v>0</v>
      </c>
      <c r="M108" s="262">
        <f t="shared" si="60"/>
        <v>0</v>
      </c>
      <c r="N108" s="262">
        <f t="shared" si="60"/>
        <v>0</v>
      </c>
      <c r="O108" s="262">
        <f t="shared" si="60"/>
        <v>0</v>
      </c>
      <c r="P108" s="262">
        <f t="shared" si="60"/>
        <v>0</v>
      </c>
      <c r="Q108" s="262">
        <f t="shared" si="60"/>
        <v>0</v>
      </c>
      <c r="R108" s="262">
        <f t="shared" si="60"/>
        <v>0</v>
      </c>
      <c r="S108" s="262">
        <f t="shared" si="60"/>
        <v>0</v>
      </c>
      <c r="T108" s="262">
        <f t="shared" si="60"/>
        <v>0</v>
      </c>
      <c r="U108" s="262">
        <f t="shared" si="60"/>
        <v>0</v>
      </c>
      <c r="V108" s="262">
        <f t="shared" si="60"/>
        <v>0</v>
      </c>
      <c r="W108" s="262">
        <f t="shared" si="60"/>
        <v>0</v>
      </c>
      <c r="X108" s="262">
        <f t="shared" si="60"/>
        <v>0</v>
      </c>
      <c r="Y108" s="262">
        <f t="shared" si="60"/>
        <v>0</v>
      </c>
      <c r="Z108" s="262">
        <f t="shared" si="60"/>
        <v>0</v>
      </c>
      <c r="AA108" s="262">
        <f t="shared" si="60"/>
        <v>0</v>
      </c>
      <c r="AB108" s="262">
        <f t="shared" si="60"/>
        <v>0</v>
      </c>
      <c r="AC108" s="262">
        <f t="shared" si="60"/>
        <v>0</v>
      </c>
      <c r="AD108" s="262">
        <f t="shared" si="60"/>
        <v>0</v>
      </c>
      <c r="AE108" s="262">
        <f t="shared" si="60"/>
        <v>0</v>
      </c>
      <c r="AF108" s="262">
        <f t="shared" si="60"/>
        <v>0</v>
      </c>
      <c r="AG108" s="262">
        <f t="shared" si="60"/>
        <v>0</v>
      </c>
      <c r="AH108" s="262">
        <f t="shared" si="60"/>
        <v>0</v>
      </c>
      <c r="AI108" s="262">
        <f t="shared" si="60"/>
        <v>0</v>
      </c>
      <c r="AJ108" s="262">
        <f t="shared" si="60"/>
        <v>0</v>
      </c>
      <c r="AK108" s="222">
        <f>AJ108</f>
        <v>0</v>
      </c>
      <c r="AL108" s="33"/>
      <c r="AM108" s="33"/>
      <c r="AN108" s="9">
        <f>AK108-AL104</f>
        <v>0</v>
      </c>
    </row>
    <row r="109" spans="1:40" ht="19.5" hidden="1" customHeight="1">
      <c r="A109" s="9">
        <v>0</v>
      </c>
      <c r="B109" s="325"/>
      <c r="C109" s="99" t="s">
        <v>12</v>
      </c>
      <c r="D109" s="99"/>
      <c r="E109" s="89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100">
        <f>SUM(F109:AJ109)</f>
        <v>0</v>
      </c>
      <c r="AL109" s="96" t="e">
        <f>ROUNDUP(AL116/0.92,0)</f>
        <v>#REF!</v>
      </c>
      <c r="AM109" s="96" t="e">
        <f>ROUNDUP(AM116/0.92,0)</f>
        <v>#REF!</v>
      </c>
      <c r="AN109" s="251"/>
    </row>
    <row r="110" spans="1:40" ht="19.5" hidden="1" customHeight="1">
      <c r="A110" s="9">
        <v>0</v>
      </c>
      <c r="B110" s="326"/>
      <c r="C110" s="145" t="s">
        <v>125</v>
      </c>
      <c r="D110" s="154"/>
      <c r="E110" s="35"/>
      <c r="F110" s="256">
        <f t="shared" ref="F110:AJ110" si="61">E110+F109-F111</f>
        <v>0</v>
      </c>
      <c r="G110" s="256">
        <f t="shared" si="61"/>
        <v>0</v>
      </c>
      <c r="H110" s="256">
        <f t="shared" si="61"/>
        <v>0</v>
      </c>
      <c r="I110" s="256">
        <f t="shared" si="61"/>
        <v>0</v>
      </c>
      <c r="J110" s="256">
        <f t="shared" si="61"/>
        <v>0</v>
      </c>
      <c r="K110" s="256">
        <f t="shared" si="61"/>
        <v>0</v>
      </c>
      <c r="L110" s="256">
        <f t="shared" si="61"/>
        <v>0</v>
      </c>
      <c r="M110" s="256">
        <f t="shared" si="61"/>
        <v>0</v>
      </c>
      <c r="N110" s="256">
        <f t="shared" si="61"/>
        <v>0</v>
      </c>
      <c r="O110" s="256">
        <f t="shared" si="61"/>
        <v>0</v>
      </c>
      <c r="P110" s="256">
        <f t="shared" si="61"/>
        <v>0</v>
      </c>
      <c r="Q110" s="256">
        <f t="shared" si="61"/>
        <v>0</v>
      </c>
      <c r="R110" s="256">
        <f t="shared" si="61"/>
        <v>0</v>
      </c>
      <c r="S110" s="256">
        <f t="shared" si="61"/>
        <v>0</v>
      </c>
      <c r="T110" s="256">
        <f t="shared" si="61"/>
        <v>0</v>
      </c>
      <c r="U110" s="256">
        <f t="shared" si="61"/>
        <v>0</v>
      </c>
      <c r="V110" s="256">
        <f t="shared" si="61"/>
        <v>0</v>
      </c>
      <c r="W110" s="256">
        <f t="shared" si="61"/>
        <v>0</v>
      </c>
      <c r="X110" s="256">
        <f t="shared" si="61"/>
        <v>0</v>
      </c>
      <c r="Y110" s="256">
        <f t="shared" si="61"/>
        <v>0</v>
      </c>
      <c r="Z110" s="256">
        <f t="shared" si="61"/>
        <v>0</v>
      </c>
      <c r="AA110" s="256">
        <f t="shared" si="61"/>
        <v>0</v>
      </c>
      <c r="AB110" s="256">
        <f t="shared" si="61"/>
        <v>0</v>
      </c>
      <c r="AC110" s="256">
        <f t="shared" si="61"/>
        <v>0</v>
      </c>
      <c r="AD110" s="256">
        <f t="shared" si="61"/>
        <v>0</v>
      </c>
      <c r="AE110" s="256">
        <f t="shared" si="61"/>
        <v>0</v>
      </c>
      <c r="AF110" s="256">
        <f t="shared" si="61"/>
        <v>0</v>
      </c>
      <c r="AG110" s="256">
        <f t="shared" si="61"/>
        <v>0</v>
      </c>
      <c r="AH110" s="256">
        <f t="shared" si="61"/>
        <v>0</v>
      </c>
      <c r="AI110" s="256">
        <f t="shared" si="61"/>
        <v>0</v>
      </c>
      <c r="AJ110" s="256">
        <f t="shared" si="61"/>
        <v>0</v>
      </c>
      <c r="AK110" s="169">
        <f>AJ110</f>
        <v>0</v>
      </c>
      <c r="AL110" s="32"/>
      <c r="AM110" s="32"/>
    </row>
    <row r="111" spans="1:40" ht="18.75" hidden="1" customHeight="1">
      <c r="A111" s="9">
        <v>0</v>
      </c>
      <c r="B111" s="327"/>
      <c r="C111" s="135" t="s">
        <v>14</v>
      </c>
      <c r="D111" s="135"/>
      <c r="E111" s="90"/>
      <c r="F111" s="255"/>
      <c r="G111" s="255"/>
      <c r="H111" s="255"/>
      <c r="I111" s="255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117">
        <f>SUM(E111:AJ111)</f>
        <v>0</v>
      </c>
      <c r="AL111" s="123"/>
      <c r="AM111" s="123"/>
      <c r="AN111" s="211"/>
    </row>
    <row r="112" spans="1:40" ht="18.75" hidden="1" customHeight="1">
      <c r="A112" s="9">
        <v>0</v>
      </c>
      <c r="B112" s="378"/>
      <c r="C112" s="145" t="s">
        <v>15</v>
      </c>
      <c r="D112" s="155">
        <v>0.08</v>
      </c>
      <c r="E112" s="69"/>
      <c r="F112" s="264">
        <f t="shared" ref="F112:AJ112" si="62">ROUND(F111*$D112,0)</f>
        <v>0</v>
      </c>
      <c r="G112" s="264">
        <f t="shared" si="62"/>
        <v>0</v>
      </c>
      <c r="H112" s="264">
        <f t="shared" si="62"/>
        <v>0</v>
      </c>
      <c r="I112" s="264">
        <f t="shared" si="62"/>
        <v>0</v>
      </c>
      <c r="J112" s="264">
        <f t="shared" si="62"/>
        <v>0</v>
      </c>
      <c r="K112" s="264">
        <f t="shared" si="62"/>
        <v>0</v>
      </c>
      <c r="L112" s="264">
        <f t="shared" si="62"/>
        <v>0</v>
      </c>
      <c r="M112" s="264">
        <f t="shared" si="62"/>
        <v>0</v>
      </c>
      <c r="N112" s="264">
        <f t="shared" si="62"/>
        <v>0</v>
      </c>
      <c r="O112" s="264">
        <f t="shared" si="62"/>
        <v>0</v>
      </c>
      <c r="P112" s="264">
        <f t="shared" si="62"/>
        <v>0</v>
      </c>
      <c r="Q112" s="264">
        <f t="shared" si="62"/>
        <v>0</v>
      </c>
      <c r="R112" s="264">
        <f t="shared" si="62"/>
        <v>0</v>
      </c>
      <c r="S112" s="264">
        <f t="shared" si="62"/>
        <v>0</v>
      </c>
      <c r="T112" s="264">
        <f t="shared" si="62"/>
        <v>0</v>
      </c>
      <c r="U112" s="264">
        <f t="shared" si="62"/>
        <v>0</v>
      </c>
      <c r="V112" s="264">
        <f t="shared" si="62"/>
        <v>0</v>
      </c>
      <c r="W112" s="264">
        <f t="shared" si="62"/>
        <v>0</v>
      </c>
      <c r="X112" s="264">
        <f t="shared" si="62"/>
        <v>0</v>
      </c>
      <c r="Y112" s="264">
        <f t="shared" si="62"/>
        <v>0</v>
      </c>
      <c r="Z112" s="264">
        <f t="shared" si="62"/>
        <v>0</v>
      </c>
      <c r="AA112" s="264">
        <f t="shared" si="62"/>
        <v>0</v>
      </c>
      <c r="AB112" s="264">
        <f t="shared" si="62"/>
        <v>0</v>
      </c>
      <c r="AC112" s="264">
        <f t="shared" si="62"/>
        <v>0</v>
      </c>
      <c r="AD112" s="264">
        <f t="shared" si="62"/>
        <v>0</v>
      </c>
      <c r="AE112" s="264">
        <f t="shared" si="62"/>
        <v>0</v>
      </c>
      <c r="AF112" s="264">
        <f t="shared" si="62"/>
        <v>0</v>
      </c>
      <c r="AG112" s="264">
        <f t="shared" si="62"/>
        <v>0</v>
      </c>
      <c r="AH112" s="264">
        <f t="shared" si="62"/>
        <v>0</v>
      </c>
      <c r="AI112" s="264">
        <f t="shared" si="62"/>
        <v>0</v>
      </c>
      <c r="AJ112" s="264">
        <f t="shared" si="62"/>
        <v>0</v>
      </c>
      <c r="AK112" s="125">
        <f>SUM(F112:AJ112)</f>
        <v>0</v>
      </c>
      <c r="AL112" s="32"/>
      <c r="AM112" s="32"/>
    </row>
    <row r="113" spans="1:40" ht="18.75" hidden="1" customHeight="1">
      <c r="A113" s="9">
        <v>0</v>
      </c>
      <c r="B113" s="378"/>
      <c r="C113" s="145" t="s">
        <v>16</v>
      </c>
      <c r="D113" s="155"/>
      <c r="E113" s="69"/>
      <c r="F113" s="264">
        <f t="shared" ref="F113:AJ113" si="63">E113+F112-F114</f>
        <v>0</v>
      </c>
      <c r="G113" s="264">
        <f t="shared" si="63"/>
        <v>0</v>
      </c>
      <c r="H113" s="264">
        <f t="shared" si="63"/>
        <v>0</v>
      </c>
      <c r="I113" s="264">
        <f t="shared" si="63"/>
        <v>0</v>
      </c>
      <c r="J113" s="264">
        <f t="shared" si="63"/>
        <v>0</v>
      </c>
      <c r="K113" s="264">
        <f t="shared" si="63"/>
        <v>0</v>
      </c>
      <c r="L113" s="264">
        <f t="shared" si="63"/>
        <v>0</v>
      </c>
      <c r="M113" s="264">
        <f t="shared" si="63"/>
        <v>0</v>
      </c>
      <c r="N113" s="264">
        <f t="shared" si="63"/>
        <v>0</v>
      </c>
      <c r="O113" s="264">
        <f t="shared" si="63"/>
        <v>0</v>
      </c>
      <c r="P113" s="264">
        <f t="shared" si="63"/>
        <v>0</v>
      </c>
      <c r="Q113" s="264">
        <f t="shared" si="63"/>
        <v>0</v>
      </c>
      <c r="R113" s="264">
        <f t="shared" si="63"/>
        <v>0</v>
      </c>
      <c r="S113" s="264">
        <f t="shared" si="63"/>
        <v>0</v>
      </c>
      <c r="T113" s="264">
        <f t="shared" si="63"/>
        <v>0</v>
      </c>
      <c r="U113" s="264">
        <f t="shared" si="63"/>
        <v>0</v>
      </c>
      <c r="V113" s="264">
        <f t="shared" si="63"/>
        <v>0</v>
      </c>
      <c r="W113" s="264">
        <f t="shared" si="63"/>
        <v>0</v>
      </c>
      <c r="X113" s="264">
        <f t="shared" si="63"/>
        <v>0</v>
      </c>
      <c r="Y113" s="264">
        <f t="shared" si="63"/>
        <v>0</v>
      </c>
      <c r="Z113" s="264">
        <f t="shared" si="63"/>
        <v>0</v>
      </c>
      <c r="AA113" s="264">
        <f t="shared" si="63"/>
        <v>0</v>
      </c>
      <c r="AB113" s="264">
        <f t="shared" si="63"/>
        <v>0</v>
      </c>
      <c r="AC113" s="264">
        <f t="shared" si="63"/>
        <v>0</v>
      </c>
      <c r="AD113" s="264">
        <f t="shared" si="63"/>
        <v>0</v>
      </c>
      <c r="AE113" s="264">
        <f t="shared" si="63"/>
        <v>0</v>
      </c>
      <c r="AF113" s="264">
        <f t="shared" si="63"/>
        <v>0</v>
      </c>
      <c r="AG113" s="264">
        <f t="shared" si="63"/>
        <v>0</v>
      </c>
      <c r="AH113" s="264">
        <f t="shared" si="63"/>
        <v>0</v>
      </c>
      <c r="AI113" s="264">
        <f t="shared" si="63"/>
        <v>0</v>
      </c>
      <c r="AJ113" s="264">
        <f t="shared" si="63"/>
        <v>0</v>
      </c>
      <c r="AK113" s="125">
        <f>AJ113</f>
        <v>0</v>
      </c>
      <c r="AL113" s="32"/>
      <c r="AM113" s="32"/>
    </row>
    <row r="114" spans="1:40" ht="18.75" hidden="1" customHeight="1">
      <c r="A114" s="9">
        <v>0</v>
      </c>
      <c r="B114" s="378"/>
      <c r="C114" s="145" t="s">
        <v>17</v>
      </c>
      <c r="D114" s="155"/>
      <c r="E114" s="69"/>
      <c r="F114" s="264"/>
      <c r="G114" s="264"/>
      <c r="H114" s="264"/>
      <c r="I114" s="264"/>
      <c r="J114" s="264"/>
      <c r="K114" s="264"/>
      <c r="L114" s="264"/>
      <c r="M114" s="264"/>
      <c r="N114" s="264"/>
      <c r="O114" s="264"/>
      <c r="P114" s="264"/>
      <c r="Q114" s="264"/>
      <c r="R114" s="264"/>
      <c r="S114" s="264"/>
      <c r="T114" s="264"/>
      <c r="U114" s="264"/>
      <c r="V114" s="264"/>
      <c r="W114" s="264"/>
      <c r="X114" s="264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125">
        <f>SUM(F114:AJ114)</f>
        <v>0</v>
      </c>
      <c r="AL114" s="32"/>
      <c r="AM114" s="32"/>
    </row>
    <row r="115" spans="1:40" ht="18.75" hidden="1" customHeight="1">
      <c r="A115" s="9">
        <v>0</v>
      </c>
      <c r="B115" s="378"/>
      <c r="C115" s="145" t="s">
        <v>18</v>
      </c>
      <c r="D115" s="155">
        <v>0.5</v>
      </c>
      <c r="E115" s="69"/>
      <c r="F115" s="264">
        <f t="shared" ref="F115:AJ115" si="64">ROUND(F114*$D115,0)</f>
        <v>0</v>
      </c>
      <c r="G115" s="264">
        <f t="shared" si="64"/>
        <v>0</v>
      </c>
      <c r="H115" s="264">
        <f t="shared" si="64"/>
        <v>0</v>
      </c>
      <c r="I115" s="264">
        <f t="shared" si="64"/>
        <v>0</v>
      </c>
      <c r="J115" s="264">
        <f t="shared" si="64"/>
        <v>0</v>
      </c>
      <c r="K115" s="264">
        <f t="shared" si="64"/>
        <v>0</v>
      </c>
      <c r="L115" s="264">
        <f t="shared" si="64"/>
        <v>0</v>
      </c>
      <c r="M115" s="264">
        <f t="shared" si="64"/>
        <v>0</v>
      </c>
      <c r="N115" s="264">
        <f t="shared" si="64"/>
        <v>0</v>
      </c>
      <c r="O115" s="264">
        <f t="shared" si="64"/>
        <v>0</v>
      </c>
      <c r="P115" s="264">
        <f t="shared" si="64"/>
        <v>0</v>
      </c>
      <c r="Q115" s="264">
        <f t="shared" si="64"/>
        <v>0</v>
      </c>
      <c r="R115" s="264">
        <f t="shared" si="64"/>
        <v>0</v>
      </c>
      <c r="S115" s="264">
        <f t="shared" si="64"/>
        <v>0</v>
      </c>
      <c r="T115" s="264">
        <f t="shared" si="64"/>
        <v>0</v>
      </c>
      <c r="U115" s="264">
        <f t="shared" si="64"/>
        <v>0</v>
      </c>
      <c r="V115" s="264">
        <f t="shared" si="64"/>
        <v>0</v>
      </c>
      <c r="W115" s="264">
        <f t="shared" si="64"/>
        <v>0</v>
      </c>
      <c r="X115" s="264">
        <f t="shared" si="64"/>
        <v>0</v>
      </c>
      <c r="Y115" s="264">
        <f t="shared" si="64"/>
        <v>0</v>
      </c>
      <c r="Z115" s="264">
        <f t="shared" si="64"/>
        <v>0</v>
      </c>
      <c r="AA115" s="264">
        <f t="shared" si="64"/>
        <v>0</v>
      </c>
      <c r="AB115" s="264">
        <f t="shared" si="64"/>
        <v>0</v>
      </c>
      <c r="AC115" s="264">
        <f t="shared" si="64"/>
        <v>0</v>
      </c>
      <c r="AD115" s="264">
        <f t="shared" si="64"/>
        <v>0</v>
      </c>
      <c r="AE115" s="264">
        <f t="shared" si="64"/>
        <v>0</v>
      </c>
      <c r="AF115" s="264">
        <f t="shared" si="64"/>
        <v>0</v>
      </c>
      <c r="AG115" s="264">
        <f t="shared" si="64"/>
        <v>0</v>
      </c>
      <c r="AH115" s="264">
        <f t="shared" si="64"/>
        <v>0</v>
      </c>
      <c r="AI115" s="264">
        <f t="shared" si="64"/>
        <v>0</v>
      </c>
      <c r="AJ115" s="264">
        <f t="shared" si="64"/>
        <v>0</v>
      </c>
      <c r="AK115" s="125">
        <f>SUM(F115:AJ115)</f>
        <v>0</v>
      </c>
      <c r="AL115" s="32"/>
      <c r="AM115" s="32"/>
    </row>
    <row r="116" spans="1:40" ht="18.75" hidden="1" customHeight="1">
      <c r="A116" s="9">
        <v>0</v>
      </c>
      <c r="B116" s="327"/>
      <c r="C116" s="135" t="s">
        <v>19</v>
      </c>
      <c r="D116" s="136">
        <f>1-D112</f>
        <v>0.92</v>
      </c>
      <c r="E116" s="90"/>
      <c r="F116" s="255">
        <f t="shared" ref="F116:AJ116" si="65">(F111-F112)+(F114-F115)</f>
        <v>0</v>
      </c>
      <c r="G116" s="255">
        <f t="shared" si="65"/>
        <v>0</v>
      </c>
      <c r="H116" s="255">
        <f t="shared" si="65"/>
        <v>0</v>
      </c>
      <c r="I116" s="255">
        <f t="shared" si="65"/>
        <v>0</v>
      </c>
      <c r="J116" s="255">
        <f t="shared" si="65"/>
        <v>0</v>
      </c>
      <c r="K116" s="255">
        <f t="shared" si="65"/>
        <v>0</v>
      </c>
      <c r="L116" s="255">
        <f t="shared" si="65"/>
        <v>0</v>
      </c>
      <c r="M116" s="255">
        <f t="shared" si="65"/>
        <v>0</v>
      </c>
      <c r="N116" s="255">
        <f t="shared" si="65"/>
        <v>0</v>
      </c>
      <c r="O116" s="255">
        <f t="shared" si="65"/>
        <v>0</v>
      </c>
      <c r="P116" s="255">
        <f t="shared" si="65"/>
        <v>0</v>
      </c>
      <c r="Q116" s="255">
        <f t="shared" si="65"/>
        <v>0</v>
      </c>
      <c r="R116" s="255">
        <f t="shared" si="65"/>
        <v>0</v>
      </c>
      <c r="S116" s="255">
        <f t="shared" si="65"/>
        <v>0</v>
      </c>
      <c r="T116" s="255">
        <f t="shared" si="65"/>
        <v>0</v>
      </c>
      <c r="U116" s="255">
        <f t="shared" si="65"/>
        <v>0</v>
      </c>
      <c r="V116" s="255">
        <f t="shared" si="65"/>
        <v>0</v>
      </c>
      <c r="W116" s="255">
        <f t="shared" si="65"/>
        <v>0</v>
      </c>
      <c r="X116" s="255">
        <f t="shared" si="65"/>
        <v>0</v>
      </c>
      <c r="Y116" s="255">
        <f t="shared" si="65"/>
        <v>0</v>
      </c>
      <c r="Z116" s="255">
        <f t="shared" si="65"/>
        <v>0</v>
      </c>
      <c r="AA116" s="255">
        <f t="shared" si="65"/>
        <v>0</v>
      </c>
      <c r="AB116" s="255">
        <f t="shared" si="65"/>
        <v>0</v>
      </c>
      <c r="AC116" s="255">
        <f t="shared" si="65"/>
        <v>0</v>
      </c>
      <c r="AD116" s="255">
        <f t="shared" si="65"/>
        <v>0</v>
      </c>
      <c r="AE116" s="255">
        <f t="shared" si="65"/>
        <v>0</v>
      </c>
      <c r="AF116" s="255">
        <f t="shared" si="65"/>
        <v>0</v>
      </c>
      <c r="AG116" s="255">
        <f t="shared" si="65"/>
        <v>0</v>
      </c>
      <c r="AH116" s="255">
        <f t="shared" si="65"/>
        <v>0</v>
      </c>
      <c r="AI116" s="255">
        <f t="shared" si="65"/>
        <v>0</v>
      </c>
      <c r="AJ116" s="255">
        <f t="shared" si="65"/>
        <v>0</v>
      </c>
      <c r="AK116" s="117">
        <f>SUM(E116:AJ116)</f>
        <v>0</v>
      </c>
      <c r="AL116" s="82" t="e">
        <f>ROUNDUP(#REF!*1.2,0)</f>
        <v>#REF!</v>
      </c>
      <c r="AM116" s="82" t="e">
        <f>ROUNDUP(#REF!*1.2,0)</f>
        <v>#REF!</v>
      </c>
      <c r="AN116" s="211"/>
    </row>
    <row r="117" spans="1:40" ht="18.75" hidden="1" customHeight="1">
      <c r="A117" s="9">
        <v>0</v>
      </c>
      <c r="B117" s="325"/>
      <c r="C117" s="109" t="s">
        <v>20</v>
      </c>
      <c r="D117" s="109"/>
      <c r="E117" s="7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104">
        <f>SUM(F117:AJ117)</f>
        <v>0</v>
      </c>
      <c r="AL117" s="112"/>
      <c r="AM117" s="112"/>
      <c r="AN117" s="207"/>
    </row>
    <row r="118" spans="1:40" ht="18.75" hidden="1" customHeight="1">
      <c r="A118" s="9">
        <v>0</v>
      </c>
      <c r="B118" s="325"/>
      <c r="C118" s="113" t="s">
        <v>66</v>
      </c>
      <c r="D118" s="113"/>
      <c r="E118" s="79"/>
      <c r="F118" s="265"/>
      <c r="G118" s="265"/>
      <c r="H118" s="265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  <c r="AJ118" s="265"/>
      <c r="AK118" s="114">
        <f>SUM(F118:AJ118)</f>
        <v>0</v>
      </c>
      <c r="AL118" s="78"/>
      <c r="AM118" s="78"/>
      <c r="AN118" s="207"/>
    </row>
    <row r="119" spans="1:40" ht="18.75" hidden="1" customHeight="1">
      <c r="A119" s="9">
        <v>0</v>
      </c>
      <c r="B119" s="378"/>
      <c r="C119" s="145" t="s">
        <v>21</v>
      </c>
      <c r="D119" s="145"/>
      <c r="E119" s="67"/>
      <c r="F119" s="264">
        <f t="shared" ref="F119:AG119" si="66">SUM(M117:M118)</f>
        <v>0</v>
      </c>
      <c r="G119" s="264">
        <f t="shared" si="66"/>
        <v>0</v>
      </c>
      <c r="H119" s="264">
        <f t="shared" si="66"/>
        <v>0</v>
      </c>
      <c r="I119" s="264">
        <f t="shared" si="66"/>
        <v>0</v>
      </c>
      <c r="J119" s="264">
        <f t="shared" si="66"/>
        <v>0</v>
      </c>
      <c r="K119" s="264">
        <f t="shared" si="66"/>
        <v>0</v>
      </c>
      <c r="L119" s="264">
        <f t="shared" si="66"/>
        <v>0</v>
      </c>
      <c r="M119" s="264">
        <f t="shared" si="66"/>
        <v>0</v>
      </c>
      <c r="N119" s="264">
        <f t="shared" si="66"/>
        <v>0</v>
      </c>
      <c r="O119" s="264">
        <f t="shared" si="66"/>
        <v>0</v>
      </c>
      <c r="P119" s="264">
        <f t="shared" si="66"/>
        <v>0</v>
      </c>
      <c r="Q119" s="264">
        <f t="shared" si="66"/>
        <v>0</v>
      </c>
      <c r="R119" s="264">
        <f t="shared" si="66"/>
        <v>0</v>
      </c>
      <c r="S119" s="264">
        <f t="shared" si="66"/>
        <v>0</v>
      </c>
      <c r="T119" s="264">
        <f t="shared" si="66"/>
        <v>0</v>
      </c>
      <c r="U119" s="264">
        <f t="shared" si="66"/>
        <v>0</v>
      </c>
      <c r="V119" s="264">
        <f t="shared" si="66"/>
        <v>0</v>
      </c>
      <c r="W119" s="264">
        <f t="shared" si="66"/>
        <v>0</v>
      </c>
      <c r="X119" s="264">
        <f t="shared" si="66"/>
        <v>0</v>
      </c>
      <c r="Y119" s="264">
        <f t="shared" si="66"/>
        <v>0</v>
      </c>
      <c r="Z119" s="264">
        <f t="shared" si="66"/>
        <v>0</v>
      </c>
      <c r="AA119" s="264">
        <f t="shared" si="66"/>
        <v>0</v>
      </c>
      <c r="AB119" s="264">
        <f t="shared" si="66"/>
        <v>0</v>
      </c>
      <c r="AC119" s="264">
        <f t="shared" si="66"/>
        <v>0</v>
      </c>
      <c r="AD119" s="264">
        <f t="shared" si="66"/>
        <v>0</v>
      </c>
      <c r="AE119" s="264">
        <f t="shared" si="66"/>
        <v>0</v>
      </c>
      <c r="AF119" s="264">
        <f t="shared" si="66"/>
        <v>0</v>
      </c>
      <c r="AG119" s="264">
        <f t="shared" si="66"/>
        <v>0</v>
      </c>
      <c r="AH119" s="264"/>
      <c r="AI119" s="264"/>
      <c r="AJ119" s="264"/>
      <c r="AK119" s="125">
        <f>SUM(F119:AJ119)</f>
        <v>0</v>
      </c>
      <c r="AL119" s="32"/>
      <c r="AM119" s="32"/>
    </row>
    <row r="120" spans="1:40" ht="18.75" hidden="1" customHeight="1">
      <c r="A120" s="9">
        <v>0</v>
      </c>
      <c r="B120" s="378"/>
      <c r="C120" s="145" t="s">
        <v>22</v>
      </c>
      <c r="D120" s="145"/>
      <c r="E120" s="68"/>
      <c r="F120" s="264">
        <f t="shared" ref="F120:AJ120" si="67">E120+F116-F119</f>
        <v>0</v>
      </c>
      <c r="G120" s="264">
        <f t="shared" si="67"/>
        <v>0</v>
      </c>
      <c r="H120" s="264">
        <f t="shared" si="67"/>
        <v>0</v>
      </c>
      <c r="I120" s="264">
        <f t="shared" si="67"/>
        <v>0</v>
      </c>
      <c r="J120" s="264">
        <f t="shared" si="67"/>
        <v>0</v>
      </c>
      <c r="K120" s="264">
        <f t="shared" si="67"/>
        <v>0</v>
      </c>
      <c r="L120" s="264">
        <f t="shared" si="67"/>
        <v>0</v>
      </c>
      <c r="M120" s="264">
        <f t="shared" si="67"/>
        <v>0</v>
      </c>
      <c r="N120" s="264">
        <f t="shared" si="67"/>
        <v>0</v>
      </c>
      <c r="O120" s="264">
        <f t="shared" si="67"/>
        <v>0</v>
      </c>
      <c r="P120" s="264">
        <f t="shared" si="67"/>
        <v>0</v>
      </c>
      <c r="Q120" s="264">
        <f t="shared" si="67"/>
        <v>0</v>
      </c>
      <c r="R120" s="264">
        <f t="shared" si="67"/>
        <v>0</v>
      </c>
      <c r="S120" s="264">
        <f t="shared" si="67"/>
        <v>0</v>
      </c>
      <c r="T120" s="264">
        <f t="shared" si="67"/>
        <v>0</v>
      </c>
      <c r="U120" s="264">
        <f t="shared" si="67"/>
        <v>0</v>
      </c>
      <c r="V120" s="264">
        <f t="shared" si="67"/>
        <v>0</v>
      </c>
      <c r="W120" s="264">
        <f t="shared" si="67"/>
        <v>0</v>
      </c>
      <c r="X120" s="264">
        <f t="shared" si="67"/>
        <v>0</v>
      </c>
      <c r="Y120" s="264">
        <f t="shared" si="67"/>
        <v>0</v>
      </c>
      <c r="Z120" s="264">
        <f t="shared" si="67"/>
        <v>0</v>
      </c>
      <c r="AA120" s="264">
        <f t="shared" si="67"/>
        <v>0</v>
      </c>
      <c r="AB120" s="264">
        <f t="shared" si="67"/>
        <v>0</v>
      </c>
      <c r="AC120" s="264">
        <f t="shared" si="67"/>
        <v>0</v>
      </c>
      <c r="AD120" s="264">
        <f t="shared" si="67"/>
        <v>0</v>
      </c>
      <c r="AE120" s="264">
        <f t="shared" si="67"/>
        <v>0</v>
      </c>
      <c r="AF120" s="264">
        <f t="shared" si="67"/>
        <v>0</v>
      </c>
      <c r="AG120" s="264">
        <f t="shared" si="67"/>
        <v>0</v>
      </c>
      <c r="AH120" s="264">
        <f t="shared" si="67"/>
        <v>0</v>
      </c>
      <c r="AI120" s="264">
        <f t="shared" si="67"/>
        <v>0</v>
      </c>
      <c r="AJ120" s="264">
        <f t="shared" si="67"/>
        <v>0</v>
      </c>
      <c r="AK120" s="133"/>
      <c r="AL120" s="32"/>
      <c r="AM120" s="32"/>
    </row>
    <row r="121" spans="1:40" ht="19.5" hidden="1" customHeight="1">
      <c r="A121" s="9">
        <v>0</v>
      </c>
      <c r="B121" s="378"/>
      <c r="C121" s="34" t="s">
        <v>23</v>
      </c>
      <c r="D121" s="34"/>
      <c r="E121" s="215"/>
      <c r="F121" s="264">
        <f t="shared" ref="F121:AJ121" si="68">E121+F116-F117-F118</f>
        <v>0</v>
      </c>
      <c r="G121" s="264">
        <f t="shared" si="68"/>
        <v>0</v>
      </c>
      <c r="H121" s="264">
        <f t="shared" si="68"/>
        <v>0</v>
      </c>
      <c r="I121" s="264">
        <f t="shared" si="68"/>
        <v>0</v>
      </c>
      <c r="J121" s="264">
        <f t="shared" si="68"/>
        <v>0</v>
      </c>
      <c r="K121" s="264">
        <f t="shared" si="68"/>
        <v>0</v>
      </c>
      <c r="L121" s="264">
        <f t="shared" si="68"/>
        <v>0</v>
      </c>
      <c r="M121" s="264">
        <f t="shared" si="68"/>
        <v>0</v>
      </c>
      <c r="N121" s="264">
        <f t="shared" si="68"/>
        <v>0</v>
      </c>
      <c r="O121" s="264">
        <f t="shared" si="68"/>
        <v>0</v>
      </c>
      <c r="P121" s="264">
        <f t="shared" si="68"/>
        <v>0</v>
      </c>
      <c r="Q121" s="264">
        <f t="shared" si="68"/>
        <v>0</v>
      </c>
      <c r="R121" s="264">
        <f t="shared" si="68"/>
        <v>0</v>
      </c>
      <c r="S121" s="264">
        <f t="shared" si="68"/>
        <v>0</v>
      </c>
      <c r="T121" s="264">
        <f t="shared" si="68"/>
        <v>0</v>
      </c>
      <c r="U121" s="264">
        <f t="shared" si="68"/>
        <v>0</v>
      </c>
      <c r="V121" s="264">
        <f t="shared" si="68"/>
        <v>0</v>
      </c>
      <c r="W121" s="264">
        <f t="shared" si="68"/>
        <v>0</v>
      </c>
      <c r="X121" s="264">
        <f t="shared" si="68"/>
        <v>0</v>
      </c>
      <c r="Y121" s="264">
        <f t="shared" si="68"/>
        <v>0</v>
      </c>
      <c r="Z121" s="264">
        <f t="shared" si="68"/>
        <v>0</v>
      </c>
      <c r="AA121" s="264">
        <f t="shared" si="68"/>
        <v>0</v>
      </c>
      <c r="AB121" s="264">
        <f t="shared" si="68"/>
        <v>0</v>
      </c>
      <c r="AC121" s="264">
        <f t="shared" si="68"/>
        <v>0</v>
      </c>
      <c r="AD121" s="264">
        <f t="shared" si="68"/>
        <v>0</v>
      </c>
      <c r="AE121" s="264">
        <f t="shared" si="68"/>
        <v>0</v>
      </c>
      <c r="AF121" s="264">
        <f t="shared" si="68"/>
        <v>0</v>
      </c>
      <c r="AG121" s="264">
        <f t="shared" si="68"/>
        <v>0</v>
      </c>
      <c r="AH121" s="264">
        <f t="shared" si="68"/>
        <v>0</v>
      </c>
      <c r="AI121" s="264">
        <f t="shared" si="68"/>
        <v>0</v>
      </c>
      <c r="AJ121" s="264">
        <f t="shared" si="68"/>
        <v>0</v>
      </c>
      <c r="AK121" s="125">
        <f>AJ121</f>
        <v>0</v>
      </c>
      <c r="AL121" s="32"/>
      <c r="AM121" s="32"/>
      <c r="AN121" s="9">
        <f>AK121-AL117</f>
        <v>0</v>
      </c>
    </row>
    <row r="122" spans="1:40" ht="19.5" hidden="1" customHeight="1">
      <c r="A122" s="9">
        <v>1</v>
      </c>
      <c r="B122" s="385"/>
      <c r="C122" s="101" t="s">
        <v>12</v>
      </c>
      <c r="D122" s="101"/>
      <c r="E122" s="88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I122" s="263"/>
      <c r="AJ122" s="263"/>
      <c r="AK122" s="98">
        <f>SUM(F122:AJ122)</f>
        <v>0</v>
      </c>
      <c r="AL122" s="96" t="e">
        <f>ROUNDUP(AL129/0.92,0)</f>
        <v>#REF!</v>
      </c>
      <c r="AM122" s="96" t="e">
        <f>ROUNDUP(AM129/0.92,0)</f>
        <v>#REF!</v>
      </c>
      <c r="AN122" s="251"/>
    </row>
    <row r="123" spans="1:40" ht="19.5" hidden="1" customHeight="1">
      <c r="A123" s="9">
        <v>1</v>
      </c>
      <c r="B123" s="326"/>
      <c r="C123" s="145" t="s">
        <v>125</v>
      </c>
      <c r="D123" s="154"/>
      <c r="E123" s="35"/>
      <c r="F123" s="256">
        <f t="shared" ref="F123:AJ123" si="69">E123+F122-F124</f>
        <v>0</v>
      </c>
      <c r="G123" s="256">
        <f t="shared" si="69"/>
        <v>0</v>
      </c>
      <c r="H123" s="256">
        <f t="shared" si="69"/>
        <v>0</v>
      </c>
      <c r="I123" s="256">
        <f t="shared" si="69"/>
        <v>0</v>
      </c>
      <c r="J123" s="256">
        <f t="shared" si="69"/>
        <v>0</v>
      </c>
      <c r="K123" s="256">
        <f t="shared" si="69"/>
        <v>0</v>
      </c>
      <c r="L123" s="256">
        <f t="shared" si="69"/>
        <v>0</v>
      </c>
      <c r="M123" s="256">
        <f t="shared" si="69"/>
        <v>0</v>
      </c>
      <c r="N123" s="256">
        <f t="shared" si="69"/>
        <v>0</v>
      </c>
      <c r="O123" s="256">
        <f t="shared" si="69"/>
        <v>0</v>
      </c>
      <c r="P123" s="256">
        <f t="shared" si="69"/>
        <v>0</v>
      </c>
      <c r="Q123" s="256">
        <f t="shared" si="69"/>
        <v>0</v>
      </c>
      <c r="R123" s="256">
        <f t="shared" si="69"/>
        <v>0</v>
      </c>
      <c r="S123" s="256">
        <f t="shared" si="69"/>
        <v>0</v>
      </c>
      <c r="T123" s="256">
        <f t="shared" si="69"/>
        <v>0</v>
      </c>
      <c r="U123" s="256">
        <f t="shared" si="69"/>
        <v>0</v>
      </c>
      <c r="V123" s="256">
        <f t="shared" si="69"/>
        <v>0</v>
      </c>
      <c r="W123" s="256">
        <f t="shared" si="69"/>
        <v>0</v>
      </c>
      <c r="X123" s="256">
        <f t="shared" si="69"/>
        <v>0</v>
      </c>
      <c r="Y123" s="256">
        <f t="shared" si="69"/>
        <v>0</v>
      </c>
      <c r="Z123" s="256">
        <f t="shared" si="69"/>
        <v>0</v>
      </c>
      <c r="AA123" s="256">
        <f t="shared" si="69"/>
        <v>0</v>
      </c>
      <c r="AB123" s="256">
        <f t="shared" si="69"/>
        <v>0</v>
      </c>
      <c r="AC123" s="256">
        <f t="shared" si="69"/>
        <v>0</v>
      </c>
      <c r="AD123" s="256">
        <f t="shared" si="69"/>
        <v>0</v>
      </c>
      <c r="AE123" s="256">
        <f t="shared" si="69"/>
        <v>0</v>
      </c>
      <c r="AF123" s="256">
        <f t="shared" si="69"/>
        <v>0</v>
      </c>
      <c r="AG123" s="256">
        <f t="shared" si="69"/>
        <v>0</v>
      </c>
      <c r="AH123" s="256">
        <f t="shared" si="69"/>
        <v>0</v>
      </c>
      <c r="AI123" s="256">
        <f t="shared" si="69"/>
        <v>0</v>
      </c>
      <c r="AJ123" s="256">
        <f t="shared" si="69"/>
        <v>0</v>
      </c>
      <c r="AK123" s="169">
        <f>AJ123</f>
        <v>0</v>
      </c>
      <c r="AL123" s="32"/>
      <c r="AM123" s="32"/>
    </row>
    <row r="124" spans="1:40" ht="18.75" hidden="1" customHeight="1">
      <c r="A124" s="9">
        <v>1</v>
      </c>
      <c r="B124" s="327"/>
      <c r="C124" s="135" t="s">
        <v>14</v>
      </c>
      <c r="D124" s="135"/>
      <c r="E124" s="90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117">
        <f>SUM(E124:AJ124)</f>
        <v>0</v>
      </c>
      <c r="AL124" s="123"/>
      <c r="AM124" s="123"/>
      <c r="AN124" s="211"/>
    </row>
    <row r="125" spans="1:40" ht="18.75" hidden="1" customHeight="1">
      <c r="A125" s="9">
        <v>0</v>
      </c>
      <c r="B125" s="378"/>
      <c r="C125" s="146" t="s">
        <v>15</v>
      </c>
      <c r="D125" s="147">
        <v>0.08</v>
      </c>
      <c r="E125" s="80"/>
      <c r="F125" s="257">
        <f t="shared" ref="F125:AJ125" si="70">ROUND(F124*$D125,0)</f>
        <v>0</v>
      </c>
      <c r="G125" s="257">
        <f t="shared" si="70"/>
        <v>0</v>
      </c>
      <c r="H125" s="257">
        <f t="shared" si="70"/>
        <v>0</v>
      </c>
      <c r="I125" s="257">
        <f t="shared" si="70"/>
        <v>0</v>
      </c>
      <c r="J125" s="257">
        <f t="shared" si="70"/>
        <v>0</v>
      </c>
      <c r="K125" s="257">
        <f t="shared" si="70"/>
        <v>0</v>
      </c>
      <c r="L125" s="257">
        <f t="shared" si="70"/>
        <v>0</v>
      </c>
      <c r="M125" s="257">
        <f t="shared" si="70"/>
        <v>0</v>
      </c>
      <c r="N125" s="257">
        <f t="shared" si="70"/>
        <v>0</v>
      </c>
      <c r="O125" s="257">
        <f t="shared" si="70"/>
        <v>0</v>
      </c>
      <c r="P125" s="257">
        <f t="shared" si="70"/>
        <v>0</v>
      </c>
      <c r="Q125" s="257">
        <f t="shared" si="70"/>
        <v>0</v>
      </c>
      <c r="R125" s="257">
        <f t="shared" si="70"/>
        <v>0</v>
      </c>
      <c r="S125" s="257">
        <f t="shared" si="70"/>
        <v>0</v>
      </c>
      <c r="T125" s="257">
        <f t="shared" si="70"/>
        <v>0</v>
      </c>
      <c r="U125" s="257">
        <f t="shared" si="70"/>
        <v>0</v>
      </c>
      <c r="V125" s="257">
        <f t="shared" si="70"/>
        <v>0</v>
      </c>
      <c r="W125" s="257">
        <f t="shared" si="70"/>
        <v>0</v>
      </c>
      <c r="X125" s="257">
        <f t="shared" si="70"/>
        <v>0</v>
      </c>
      <c r="Y125" s="257">
        <f t="shared" si="70"/>
        <v>0</v>
      </c>
      <c r="Z125" s="257">
        <f t="shared" si="70"/>
        <v>0</v>
      </c>
      <c r="AA125" s="257">
        <f t="shared" si="70"/>
        <v>0</v>
      </c>
      <c r="AB125" s="257">
        <f t="shared" si="70"/>
        <v>0</v>
      </c>
      <c r="AC125" s="257">
        <f t="shared" si="70"/>
        <v>0</v>
      </c>
      <c r="AD125" s="257">
        <f t="shared" si="70"/>
        <v>0</v>
      </c>
      <c r="AE125" s="257">
        <f t="shared" si="70"/>
        <v>0</v>
      </c>
      <c r="AF125" s="257">
        <f t="shared" si="70"/>
        <v>0</v>
      </c>
      <c r="AG125" s="257">
        <f t="shared" si="70"/>
        <v>0</v>
      </c>
      <c r="AH125" s="257">
        <f t="shared" si="70"/>
        <v>0</v>
      </c>
      <c r="AI125" s="257">
        <f t="shared" si="70"/>
        <v>0</v>
      </c>
      <c r="AJ125" s="257">
        <f t="shared" si="70"/>
        <v>0</v>
      </c>
      <c r="AK125" s="128">
        <f>SUM(F125:AJ125)</f>
        <v>0</v>
      </c>
      <c r="AL125" s="32"/>
      <c r="AM125" s="32"/>
    </row>
    <row r="126" spans="1:40" ht="18.75" hidden="1" customHeight="1">
      <c r="A126" s="9">
        <v>0</v>
      </c>
      <c r="B126" s="378"/>
      <c r="C126" s="148" t="s">
        <v>16</v>
      </c>
      <c r="D126" s="149"/>
      <c r="E126" s="66"/>
      <c r="F126" s="255">
        <f t="shared" ref="F126:AJ126" si="71">E126+F125-F127</f>
        <v>0</v>
      </c>
      <c r="G126" s="255">
        <f t="shared" si="71"/>
        <v>0</v>
      </c>
      <c r="H126" s="255">
        <f t="shared" si="71"/>
        <v>0</v>
      </c>
      <c r="I126" s="255">
        <f t="shared" si="71"/>
        <v>0</v>
      </c>
      <c r="J126" s="255">
        <f t="shared" si="71"/>
        <v>0</v>
      </c>
      <c r="K126" s="255">
        <f t="shared" si="71"/>
        <v>0</v>
      </c>
      <c r="L126" s="255">
        <f t="shared" si="71"/>
        <v>0</v>
      </c>
      <c r="M126" s="255">
        <f t="shared" si="71"/>
        <v>0</v>
      </c>
      <c r="N126" s="255">
        <f t="shared" si="71"/>
        <v>0</v>
      </c>
      <c r="O126" s="255">
        <f t="shared" si="71"/>
        <v>0</v>
      </c>
      <c r="P126" s="255">
        <f t="shared" si="71"/>
        <v>0</v>
      </c>
      <c r="Q126" s="255">
        <f t="shared" si="71"/>
        <v>0</v>
      </c>
      <c r="R126" s="255">
        <f t="shared" si="71"/>
        <v>0</v>
      </c>
      <c r="S126" s="255">
        <f t="shared" si="71"/>
        <v>0</v>
      </c>
      <c r="T126" s="255">
        <f t="shared" si="71"/>
        <v>0</v>
      </c>
      <c r="U126" s="255">
        <f t="shared" si="71"/>
        <v>0</v>
      </c>
      <c r="V126" s="255">
        <f t="shared" si="71"/>
        <v>0</v>
      </c>
      <c r="W126" s="255">
        <f t="shared" si="71"/>
        <v>0</v>
      </c>
      <c r="X126" s="255">
        <f t="shared" si="71"/>
        <v>0</v>
      </c>
      <c r="Y126" s="255">
        <f t="shared" si="71"/>
        <v>0</v>
      </c>
      <c r="Z126" s="255">
        <f t="shared" si="71"/>
        <v>0</v>
      </c>
      <c r="AA126" s="255">
        <f t="shared" si="71"/>
        <v>0</v>
      </c>
      <c r="AB126" s="255">
        <f t="shared" si="71"/>
        <v>0</v>
      </c>
      <c r="AC126" s="255">
        <f t="shared" si="71"/>
        <v>0</v>
      </c>
      <c r="AD126" s="255">
        <f t="shared" si="71"/>
        <v>0</v>
      </c>
      <c r="AE126" s="255">
        <f t="shared" si="71"/>
        <v>0</v>
      </c>
      <c r="AF126" s="255">
        <f t="shared" si="71"/>
        <v>0</v>
      </c>
      <c r="AG126" s="255">
        <f t="shared" si="71"/>
        <v>0</v>
      </c>
      <c r="AH126" s="255">
        <f t="shared" si="71"/>
        <v>0</v>
      </c>
      <c r="AI126" s="255">
        <f t="shared" si="71"/>
        <v>0</v>
      </c>
      <c r="AJ126" s="255">
        <f t="shared" si="71"/>
        <v>0</v>
      </c>
      <c r="AK126" s="129">
        <f>AJ126</f>
        <v>0</v>
      </c>
      <c r="AL126" s="32"/>
      <c r="AM126" s="32"/>
    </row>
    <row r="127" spans="1:40" ht="18.75" hidden="1" customHeight="1">
      <c r="A127" s="9">
        <v>0</v>
      </c>
      <c r="B127" s="378"/>
      <c r="C127" s="148" t="s">
        <v>17</v>
      </c>
      <c r="D127" s="149"/>
      <c r="E127" s="80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129">
        <f>SUM(F127:AJ127)</f>
        <v>0</v>
      </c>
      <c r="AL127" s="32"/>
      <c r="AM127" s="32"/>
    </row>
    <row r="128" spans="1:40" ht="18.75" hidden="1" customHeight="1">
      <c r="A128" s="9">
        <v>0</v>
      </c>
      <c r="B128" s="378"/>
      <c r="C128" s="150" t="s">
        <v>18</v>
      </c>
      <c r="D128" s="151">
        <v>0.5</v>
      </c>
      <c r="E128" s="81"/>
      <c r="F128" s="258">
        <f t="shared" ref="F128:AJ128" si="72">ROUND(F127*$D128,0)</f>
        <v>0</v>
      </c>
      <c r="G128" s="258">
        <f t="shared" si="72"/>
        <v>0</v>
      </c>
      <c r="H128" s="258">
        <f t="shared" si="72"/>
        <v>0</v>
      </c>
      <c r="I128" s="258">
        <f t="shared" si="72"/>
        <v>0</v>
      </c>
      <c r="J128" s="258">
        <f t="shared" si="72"/>
        <v>0</v>
      </c>
      <c r="K128" s="258">
        <f t="shared" si="72"/>
        <v>0</v>
      </c>
      <c r="L128" s="258">
        <f t="shared" si="72"/>
        <v>0</v>
      </c>
      <c r="M128" s="258">
        <f t="shared" si="72"/>
        <v>0</v>
      </c>
      <c r="N128" s="258">
        <f t="shared" si="72"/>
        <v>0</v>
      </c>
      <c r="O128" s="258">
        <f t="shared" si="72"/>
        <v>0</v>
      </c>
      <c r="P128" s="258">
        <f t="shared" si="72"/>
        <v>0</v>
      </c>
      <c r="Q128" s="258">
        <f t="shared" si="72"/>
        <v>0</v>
      </c>
      <c r="R128" s="258">
        <f t="shared" si="72"/>
        <v>0</v>
      </c>
      <c r="S128" s="258">
        <f t="shared" si="72"/>
        <v>0</v>
      </c>
      <c r="T128" s="258">
        <f t="shared" si="72"/>
        <v>0</v>
      </c>
      <c r="U128" s="258">
        <f t="shared" si="72"/>
        <v>0</v>
      </c>
      <c r="V128" s="258">
        <f t="shared" si="72"/>
        <v>0</v>
      </c>
      <c r="W128" s="258">
        <f t="shared" si="72"/>
        <v>0</v>
      </c>
      <c r="X128" s="258">
        <f t="shared" si="72"/>
        <v>0</v>
      </c>
      <c r="Y128" s="258">
        <f t="shared" si="72"/>
        <v>0</v>
      </c>
      <c r="Z128" s="258">
        <f t="shared" si="72"/>
        <v>0</v>
      </c>
      <c r="AA128" s="258">
        <f t="shared" si="72"/>
        <v>0</v>
      </c>
      <c r="AB128" s="258">
        <f t="shared" si="72"/>
        <v>0</v>
      </c>
      <c r="AC128" s="258">
        <f t="shared" si="72"/>
        <v>0</v>
      </c>
      <c r="AD128" s="258">
        <f t="shared" si="72"/>
        <v>0</v>
      </c>
      <c r="AE128" s="258">
        <f t="shared" si="72"/>
        <v>0</v>
      </c>
      <c r="AF128" s="258">
        <f t="shared" si="72"/>
        <v>0</v>
      </c>
      <c r="AG128" s="258">
        <f t="shared" si="72"/>
        <v>0</v>
      </c>
      <c r="AH128" s="258">
        <f t="shared" si="72"/>
        <v>0</v>
      </c>
      <c r="AI128" s="258">
        <f t="shared" si="72"/>
        <v>0</v>
      </c>
      <c r="AJ128" s="258">
        <f t="shared" si="72"/>
        <v>0</v>
      </c>
      <c r="AK128" s="130">
        <f>SUM(F128:AJ128)</f>
        <v>0</v>
      </c>
      <c r="AL128" s="32"/>
      <c r="AM128" s="32"/>
    </row>
    <row r="129" spans="1:40" ht="18.75" hidden="1" customHeight="1">
      <c r="A129" s="9">
        <v>1</v>
      </c>
      <c r="B129" s="327"/>
      <c r="C129" s="135" t="s">
        <v>19</v>
      </c>
      <c r="D129" s="136">
        <f>1-D125</f>
        <v>0.92</v>
      </c>
      <c r="E129" s="90"/>
      <c r="F129" s="255">
        <f t="shared" ref="F129:AJ129" si="73">(F124-F125)+(F127-F128)</f>
        <v>0</v>
      </c>
      <c r="G129" s="255">
        <f t="shared" si="73"/>
        <v>0</v>
      </c>
      <c r="H129" s="255">
        <f t="shared" si="73"/>
        <v>0</v>
      </c>
      <c r="I129" s="255">
        <f t="shared" si="73"/>
        <v>0</v>
      </c>
      <c r="J129" s="255">
        <f t="shared" si="73"/>
        <v>0</v>
      </c>
      <c r="K129" s="255">
        <f t="shared" si="73"/>
        <v>0</v>
      </c>
      <c r="L129" s="255">
        <f t="shared" si="73"/>
        <v>0</v>
      </c>
      <c r="M129" s="255">
        <f t="shared" si="73"/>
        <v>0</v>
      </c>
      <c r="N129" s="255">
        <f t="shared" si="73"/>
        <v>0</v>
      </c>
      <c r="O129" s="255">
        <f t="shared" si="73"/>
        <v>0</v>
      </c>
      <c r="P129" s="255">
        <f t="shared" si="73"/>
        <v>0</v>
      </c>
      <c r="Q129" s="255">
        <f t="shared" si="73"/>
        <v>0</v>
      </c>
      <c r="R129" s="255">
        <f t="shared" si="73"/>
        <v>0</v>
      </c>
      <c r="S129" s="255">
        <f t="shared" si="73"/>
        <v>0</v>
      </c>
      <c r="T129" s="255">
        <f t="shared" si="73"/>
        <v>0</v>
      </c>
      <c r="U129" s="255">
        <f t="shared" si="73"/>
        <v>0</v>
      </c>
      <c r="V129" s="255">
        <f t="shared" si="73"/>
        <v>0</v>
      </c>
      <c r="W129" s="255">
        <f t="shared" si="73"/>
        <v>0</v>
      </c>
      <c r="X129" s="255">
        <f t="shared" si="73"/>
        <v>0</v>
      </c>
      <c r="Y129" s="255">
        <f t="shared" si="73"/>
        <v>0</v>
      </c>
      <c r="Z129" s="255">
        <f t="shared" si="73"/>
        <v>0</v>
      </c>
      <c r="AA129" s="255">
        <f t="shared" si="73"/>
        <v>0</v>
      </c>
      <c r="AB129" s="255">
        <f t="shared" si="73"/>
        <v>0</v>
      </c>
      <c r="AC129" s="255">
        <f t="shared" si="73"/>
        <v>0</v>
      </c>
      <c r="AD129" s="255">
        <f t="shared" si="73"/>
        <v>0</v>
      </c>
      <c r="AE129" s="255">
        <f t="shared" si="73"/>
        <v>0</v>
      </c>
      <c r="AF129" s="255">
        <f t="shared" si="73"/>
        <v>0</v>
      </c>
      <c r="AG129" s="255">
        <f t="shared" si="73"/>
        <v>0</v>
      </c>
      <c r="AH129" s="255">
        <f t="shared" si="73"/>
        <v>0</v>
      </c>
      <c r="AI129" s="255">
        <f t="shared" si="73"/>
        <v>0</v>
      </c>
      <c r="AJ129" s="255">
        <f t="shared" si="73"/>
        <v>0</v>
      </c>
      <c r="AK129" s="117">
        <f>SUM(E129:AJ129)</f>
        <v>0</v>
      </c>
      <c r="AL129" s="82" t="e">
        <f>ROUNDUP(#REF!*1.2,0)</f>
        <v>#REF!</v>
      </c>
      <c r="AM129" s="82" t="e">
        <f>ROUNDUP(#REF!*1.2,0)</f>
        <v>#REF!</v>
      </c>
      <c r="AN129" s="211"/>
    </row>
    <row r="130" spans="1:40" ht="18.75" hidden="1" customHeight="1">
      <c r="A130" s="9">
        <v>1</v>
      </c>
      <c r="B130" s="325"/>
      <c r="C130" s="109" t="s">
        <v>20</v>
      </c>
      <c r="D130" s="109"/>
      <c r="E130" s="7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104">
        <f>SUM(F130:AJ130)</f>
        <v>0</v>
      </c>
      <c r="AL130" s="112"/>
      <c r="AM130" s="112"/>
      <c r="AN130" s="207"/>
    </row>
    <row r="131" spans="1:40" ht="18.75" hidden="1" customHeight="1">
      <c r="A131" s="9">
        <v>1</v>
      </c>
      <c r="B131" s="327"/>
      <c r="C131" s="111" t="s">
        <v>66</v>
      </c>
      <c r="D131" s="111"/>
      <c r="E131" s="74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107">
        <f>SUM(F131:AJ131)</f>
        <v>0</v>
      </c>
      <c r="AL131" s="75"/>
      <c r="AM131" s="75"/>
      <c r="AN131" s="207"/>
    </row>
    <row r="132" spans="1:40" ht="18.75" hidden="1" customHeight="1">
      <c r="A132" s="9">
        <v>1</v>
      </c>
      <c r="B132" s="326"/>
      <c r="C132" s="152" t="s">
        <v>21</v>
      </c>
      <c r="D132" s="152"/>
      <c r="E132" s="67"/>
      <c r="F132" s="259">
        <f t="shared" ref="F132:AH132" si="74">SUBTOTAL(9,L130:L131)</f>
        <v>0</v>
      </c>
      <c r="G132" s="259">
        <f t="shared" si="74"/>
        <v>0</v>
      </c>
      <c r="H132" s="259">
        <f t="shared" si="74"/>
        <v>0</v>
      </c>
      <c r="I132" s="259">
        <f t="shared" si="74"/>
        <v>0</v>
      </c>
      <c r="J132" s="259">
        <f t="shared" si="74"/>
        <v>0</v>
      </c>
      <c r="K132" s="259">
        <f t="shared" si="74"/>
        <v>0</v>
      </c>
      <c r="L132" s="259">
        <f t="shared" si="74"/>
        <v>0</v>
      </c>
      <c r="M132" s="259">
        <f t="shared" si="74"/>
        <v>0</v>
      </c>
      <c r="N132" s="259">
        <f t="shared" si="74"/>
        <v>0</v>
      </c>
      <c r="O132" s="259">
        <f t="shared" si="74"/>
        <v>0</v>
      </c>
      <c r="P132" s="259">
        <f t="shared" si="74"/>
        <v>0</v>
      </c>
      <c r="Q132" s="259">
        <f t="shared" si="74"/>
        <v>0</v>
      </c>
      <c r="R132" s="259">
        <f t="shared" si="74"/>
        <v>0</v>
      </c>
      <c r="S132" s="259">
        <f t="shared" si="74"/>
        <v>0</v>
      </c>
      <c r="T132" s="259">
        <f t="shared" si="74"/>
        <v>0</v>
      </c>
      <c r="U132" s="259">
        <f t="shared" si="74"/>
        <v>0</v>
      </c>
      <c r="V132" s="259">
        <f t="shared" si="74"/>
        <v>0</v>
      </c>
      <c r="W132" s="259">
        <f t="shared" si="74"/>
        <v>0</v>
      </c>
      <c r="X132" s="259">
        <f t="shared" si="74"/>
        <v>0</v>
      </c>
      <c r="Y132" s="259">
        <f t="shared" si="74"/>
        <v>0</v>
      </c>
      <c r="Z132" s="259">
        <f t="shared" si="74"/>
        <v>0</v>
      </c>
      <c r="AA132" s="259">
        <f t="shared" si="74"/>
        <v>0</v>
      </c>
      <c r="AB132" s="259">
        <f t="shared" si="74"/>
        <v>0</v>
      </c>
      <c r="AC132" s="259">
        <f t="shared" si="74"/>
        <v>0</v>
      </c>
      <c r="AD132" s="259">
        <f t="shared" si="74"/>
        <v>0</v>
      </c>
      <c r="AE132" s="259">
        <f t="shared" si="74"/>
        <v>0</v>
      </c>
      <c r="AF132" s="259">
        <f t="shared" si="74"/>
        <v>0</v>
      </c>
      <c r="AG132" s="259">
        <f t="shared" si="74"/>
        <v>0</v>
      </c>
      <c r="AH132" s="259">
        <f t="shared" si="74"/>
        <v>0</v>
      </c>
      <c r="AI132" s="259"/>
      <c r="AJ132" s="259"/>
      <c r="AK132" s="131">
        <f>SUM(F132:AJ132)</f>
        <v>0</v>
      </c>
      <c r="AL132" s="32"/>
      <c r="AM132" s="32"/>
    </row>
    <row r="133" spans="1:40" ht="18.75" hidden="1" customHeight="1">
      <c r="A133" s="9">
        <v>1</v>
      </c>
      <c r="B133" s="379"/>
      <c r="C133" s="153" t="s">
        <v>22</v>
      </c>
      <c r="D133" s="153"/>
      <c r="E133" s="68"/>
      <c r="F133" s="260">
        <f t="shared" ref="F133:AJ133" si="75">E133+F129-F132</f>
        <v>0</v>
      </c>
      <c r="G133" s="260">
        <f t="shared" si="75"/>
        <v>0</v>
      </c>
      <c r="H133" s="260">
        <f t="shared" si="75"/>
        <v>0</v>
      </c>
      <c r="I133" s="260">
        <f t="shared" si="75"/>
        <v>0</v>
      </c>
      <c r="J133" s="260">
        <f t="shared" si="75"/>
        <v>0</v>
      </c>
      <c r="K133" s="260">
        <f t="shared" si="75"/>
        <v>0</v>
      </c>
      <c r="L133" s="260">
        <f t="shared" si="75"/>
        <v>0</v>
      </c>
      <c r="M133" s="260">
        <f t="shared" si="75"/>
        <v>0</v>
      </c>
      <c r="N133" s="260">
        <f t="shared" si="75"/>
        <v>0</v>
      </c>
      <c r="O133" s="260">
        <f t="shared" si="75"/>
        <v>0</v>
      </c>
      <c r="P133" s="260">
        <f t="shared" si="75"/>
        <v>0</v>
      </c>
      <c r="Q133" s="260">
        <f t="shared" si="75"/>
        <v>0</v>
      </c>
      <c r="R133" s="260">
        <f t="shared" si="75"/>
        <v>0</v>
      </c>
      <c r="S133" s="260">
        <f t="shared" si="75"/>
        <v>0</v>
      </c>
      <c r="T133" s="260">
        <f t="shared" si="75"/>
        <v>0</v>
      </c>
      <c r="U133" s="260">
        <f t="shared" si="75"/>
        <v>0</v>
      </c>
      <c r="V133" s="260">
        <f t="shared" si="75"/>
        <v>0</v>
      </c>
      <c r="W133" s="260">
        <f t="shared" si="75"/>
        <v>0</v>
      </c>
      <c r="X133" s="260">
        <f t="shared" si="75"/>
        <v>0</v>
      </c>
      <c r="Y133" s="260">
        <f t="shared" si="75"/>
        <v>0</v>
      </c>
      <c r="Z133" s="260">
        <f t="shared" si="75"/>
        <v>0</v>
      </c>
      <c r="AA133" s="260">
        <f t="shared" si="75"/>
        <v>0</v>
      </c>
      <c r="AB133" s="260">
        <f t="shared" si="75"/>
        <v>0</v>
      </c>
      <c r="AC133" s="260">
        <f t="shared" si="75"/>
        <v>0</v>
      </c>
      <c r="AD133" s="260">
        <f t="shared" si="75"/>
        <v>0</v>
      </c>
      <c r="AE133" s="260">
        <f t="shared" si="75"/>
        <v>0</v>
      </c>
      <c r="AF133" s="260">
        <f t="shared" si="75"/>
        <v>0</v>
      </c>
      <c r="AG133" s="260">
        <f t="shared" si="75"/>
        <v>0</v>
      </c>
      <c r="AH133" s="260">
        <f t="shared" si="75"/>
        <v>0</v>
      </c>
      <c r="AI133" s="260">
        <f t="shared" si="75"/>
        <v>0</v>
      </c>
      <c r="AJ133" s="260">
        <f t="shared" si="75"/>
        <v>0</v>
      </c>
      <c r="AK133" s="132"/>
      <c r="AL133" s="32"/>
      <c r="AM133" s="32"/>
    </row>
    <row r="134" spans="1:40" ht="19.5" hidden="1" customHeight="1">
      <c r="A134" s="9">
        <v>1</v>
      </c>
      <c r="B134" s="380"/>
      <c r="C134" s="138" t="s">
        <v>23</v>
      </c>
      <c r="D134" s="138"/>
      <c r="E134" s="215"/>
      <c r="F134" s="262">
        <f t="shared" ref="F134:AJ134" si="76">E134+F129-F130-F131</f>
        <v>0</v>
      </c>
      <c r="G134" s="262">
        <f t="shared" si="76"/>
        <v>0</v>
      </c>
      <c r="H134" s="262">
        <f t="shared" si="76"/>
        <v>0</v>
      </c>
      <c r="I134" s="262">
        <f t="shared" si="76"/>
        <v>0</v>
      </c>
      <c r="J134" s="262">
        <f t="shared" si="76"/>
        <v>0</v>
      </c>
      <c r="K134" s="262">
        <f t="shared" si="76"/>
        <v>0</v>
      </c>
      <c r="L134" s="262">
        <f t="shared" si="76"/>
        <v>0</v>
      </c>
      <c r="M134" s="262">
        <f t="shared" si="76"/>
        <v>0</v>
      </c>
      <c r="N134" s="262">
        <f t="shared" si="76"/>
        <v>0</v>
      </c>
      <c r="O134" s="262">
        <f t="shared" si="76"/>
        <v>0</v>
      </c>
      <c r="P134" s="262">
        <f t="shared" si="76"/>
        <v>0</v>
      </c>
      <c r="Q134" s="262">
        <f t="shared" si="76"/>
        <v>0</v>
      </c>
      <c r="R134" s="262">
        <f t="shared" si="76"/>
        <v>0</v>
      </c>
      <c r="S134" s="262">
        <f t="shared" si="76"/>
        <v>0</v>
      </c>
      <c r="T134" s="262">
        <f t="shared" si="76"/>
        <v>0</v>
      </c>
      <c r="U134" s="262">
        <f t="shared" si="76"/>
        <v>0</v>
      </c>
      <c r="V134" s="262">
        <f t="shared" si="76"/>
        <v>0</v>
      </c>
      <c r="W134" s="262">
        <f t="shared" si="76"/>
        <v>0</v>
      </c>
      <c r="X134" s="262">
        <f t="shared" si="76"/>
        <v>0</v>
      </c>
      <c r="Y134" s="262">
        <f t="shared" si="76"/>
        <v>0</v>
      </c>
      <c r="Z134" s="262">
        <f t="shared" si="76"/>
        <v>0</v>
      </c>
      <c r="AA134" s="262">
        <f t="shared" si="76"/>
        <v>0</v>
      </c>
      <c r="AB134" s="262">
        <f t="shared" si="76"/>
        <v>0</v>
      </c>
      <c r="AC134" s="262">
        <f t="shared" si="76"/>
        <v>0</v>
      </c>
      <c r="AD134" s="262">
        <f t="shared" si="76"/>
        <v>0</v>
      </c>
      <c r="AE134" s="262">
        <f t="shared" si="76"/>
        <v>0</v>
      </c>
      <c r="AF134" s="262">
        <f t="shared" si="76"/>
        <v>0</v>
      </c>
      <c r="AG134" s="262">
        <f t="shared" si="76"/>
        <v>0</v>
      </c>
      <c r="AH134" s="262">
        <f t="shared" si="76"/>
        <v>0</v>
      </c>
      <c r="AI134" s="262">
        <f t="shared" si="76"/>
        <v>0</v>
      </c>
      <c r="AJ134" s="262">
        <f t="shared" si="76"/>
        <v>0</v>
      </c>
      <c r="AK134" s="222">
        <f>AJ134</f>
        <v>0</v>
      </c>
      <c r="AL134" s="33"/>
      <c r="AM134" s="33"/>
      <c r="AN134" s="9">
        <f>AK134-AL130</f>
        <v>0</v>
      </c>
    </row>
    <row r="135" spans="1:40" ht="18.75" hidden="1" customHeight="1">
      <c r="A135" s="9">
        <v>1</v>
      </c>
      <c r="B135" s="387"/>
      <c r="C135" s="101" t="s">
        <v>12</v>
      </c>
      <c r="D135" s="101"/>
      <c r="E135" s="88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G135" s="263"/>
      <c r="AH135" s="263"/>
      <c r="AI135" s="263"/>
      <c r="AJ135" s="263"/>
      <c r="AK135" s="98">
        <f>SUM(F135:AJ135)</f>
        <v>0</v>
      </c>
      <c r="AL135" s="198" t="e">
        <f>ROUNDUP(AL142/0.92,0)</f>
        <v>#REF!</v>
      </c>
      <c r="AM135" s="198" t="e">
        <f>ROUNDUP(AM142/0.92,0)</f>
        <v>#REF!</v>
      </c>
      <c r="AN135" s="251"/>
    </row>
    <row r="136" spans="1:40" ht="19.5" hidden="1" customHeight="1">
      <c r="A136" s="9">
        <v>1</v>
      </c>
      <c r="B136" s="388"/>
      <c r="C136" s="145" t="s">
        <v>125</v>
      </c>
      <c r="D136" s="154"/>
      <c r="E136" s="35"/>
      <c r="F136" s="256">
        <f t="shared" ref="F136:AJ136" si="77">E136+F135-F137</f>
        <v>0</v>
      </c>
      <c r="G136" s="256">
        <f t="shared" si="77"/>
        <v>0</v>
      </c>
      <c r="H136" s="256">
        <f t="shared" si="77"/>
        <v>0</v>
      </c>
      <c r="I136" s="256">
        <f t="shared" si="77"/>
        <v>0</v>
      </c>
      <c r="J136" s="256">
        <f t="shared" si="77"/>
        <v>0</v>
      </c>
      <c r="K136" s="256">
        <f t="shared" si="77"/>
        <v>0</v>
      </c>
      <c r="L136" s="256">
        <f t="shared" si="77"/>
        <v>0</v>
      </c>
      <c r="M136" s="256">
        <f t="shared" si="77"/>
        <v>0</v>
      </c>
      <c r="N136" s="256">
        <f t="shared" si="77"/>
        <v>0</v>
      </c>
      <c r="O136" s="256">
        <f t="shared" si="77"/>
        <v>0</v>
      </c>
      <c r="P136" s="256">
        <f t="shared" si="77"/>
        <v>0</v>
      </c>
      <c r="Q136" s="256">
        <f t="shared" si="77"/>
        <v>0</v>
      </c>
      <c r="R136" s="256">
        <f t="shared" si="77"/>
        <v>0</v>
      </c>
      <c r="S136" s="256">
        <f t="shared" si="77"/>
        <v>0</v>
      </c>
      <c r="T136" s="256">
        <f t="shared" si="77"/>
        <v>0</v>
      </c>
      <c r="U136" s="256">
        <f t="shared" si="77"/>
        <v>0</v>
      </c>
      <c r="V136" s="256">
        <f t="shared" si="77"/>
        <v>0</v>
      </c>
      <c r="W136" s="256">
        <f t="shared" si="77"/>
        <v>0</v>
      </c>
      <c r="X136" s="256">
        <f t="shared" si="77"/>
        <v>0</v>
      </c>
      <c r="Y136" s="256">
        <f t="shared" si="77"/>
        <v>0</v>
      </c>
      <c r="Z136" s="256">
        <f t="shared" si="77"/>
        <v>0</v>
      </c>
      <c r="AA136" s="256">
        <f t="shared" si="77"/>
        <v>0</v>
      </c>
      <c r="AB136" s="256">
        <f t="shared" si="77"/>
        <v>0</v>
      </c>
      <c r="AC136" s="256">
        <f t="shared" si="77"/>
        <v>0</v>
      </c>
      <c r="AD136" s="256">
        <f t="shared" si="77"/>
        <v>0</v>
      </c>
      <c r="AE136" s="256">
        <f t="shared" si="77"/>
        <v>0</v>
      </c>
      <c r="AF136" s="256">
        <f t="shared" si="77"/>
        <v>0</v>
      </c>
      <c r="AG136" s="256">
        <f t="shared" si="77"/>
        <v>0</v>
      </c>
      <c r="AH136" s="256">
        <f t="shared" si="77"/>
        <v>0</v>
      </c>
      <c r="AI136" s="256">
        <f t="shared" si="77"/>
        <v>0</v>
      </c>
      <c r="AJ136" s="256">
        <f t="shared" si="77"/>
        <v>0</v>
      </c>
      <c r="AK136" s="169">
        <f>AJ136</f>
        <v>0</v>
      </c>
      <c r="AL136" s="32"/>
      <c r="AM136" s="32"/>
    </row>
    <row r="137" spans="1:40" ht="18.75" hidden="1" customHeight="1">
      <c r="A137" s="9">
        <v>1</v>
      </c>
      <c r="B137" s="327"/>
      <c r="C137" s="135" t="s">
        <v>14</v>
      </c>
      <c r="D137" s="135"/>
      <c r="E137" s="90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117">
        <f>SUM(E137:AJ137)</f>
        <v>0</v>
      </c>
      <c r="AL137" s="123"/>
      <c r="AM137" s="123"/>
      <c r="AN137" s="211"/>
    </row>
    <row r="138" spans="1:40" ht="18.75" hidden="1" customHeight="1">
      <c r="A138" s="9">
        <v>0</v>
      </c>
      <c r="B138" s="378"/>
      <c r="C138" s="146" t="s">
        <v>15</v>
      </c>
      <c r="D138" s="147">
        <v>0.08</v>
      </c>
      <c r="E138" s="80"/>
      <c r="F138" s="257">
        <f t="shared" ref="F138:AJ138" si="78">ROUND(F137*$D138,0)</f>
        <v>0</v>
      </c>
      <c r="G138" s="257">
        <f t="shared" si="78"/>
        <v>0</v>
      </c>
      <c r="H138" s="257">
        <f t="shared" si="78"/>
        <v>0</v>
      </c>
      <c r="I138" s="257">
        <f t="shared" si="78"/>
        <v>0</v>
      </c>
      <c r="J138" s="257">
        <f t="shared" si="78"/>
        <v>0</v>
      </c>
      <c r="K138" s="257">
        <f t="shared" si="78"/>
        <v>0</v>
      </c>
      <c r="L138" s="257">
        <f t="shared" si="78"/>
        <v>0</v>
      </c>
      <c r="M138" s="257">
        <f t="shared" si="78"/>
        <v>0</v>
      </c>
      <c r="N138" s="257">
        <f t="shared" si="78"/>
        <v>0</v>
      </c>
      <c r="O138" s="257">
        <f t="shared" si="78"/>
        <v>0</v>
      </c>
      <c r="P138" s="257">
        <f t="shared" si="78"/>
        <v>0</v>
      </c>
      <c r="Q138" s="257">
        <f t="shared" si="78"/>
        <v>0</v>
      </c>
      <c r="R138" s="257">
        <f t="shared" si="78"/>
        <v>0</v>
      </c>
      <c r="S138" s="257">
        <f t="shared" si="78"/>
        <v>0</v>
      </c>
      <c r="T138" s="257">
        <f t="shared" si="78"/>
        <v>0</v>
      </c>
      <c r="U138" s="257">
        <f t="shared" si="78"/>
        <v>0</v>
      </c>
      <c r="V138" s="257">
        <f t="shared" si="78"/>
        <v>0</v>
      </c>
      <c r="W138" s="257">
        <f t="shared" si="78"/>
        <v>0</v>
      </c>
      <c r="X138" s="257">
        <f t="shared" si="78"/>
        <v>0</v>
      </c>
      <c r="Y138" s="257">
        <f t="shared" si="78"/>
        <v>0</v>
      </c>
      <c r="Z138" s="257">
        <f t="shared" si="78"/>
        <v>0</v>
      </c>
      <c r="AA138" s="257">
        <f t="shared" si="78"/>
        <v>0</v>
      </c>
      <c r="AB138" s="257">
        <f t="shared" si="78"/>
        <v>0</v>
      </c>
      <c r="AC138" s="257">
        <f t="shared" si="78"/>
        <v>0</v>
      </c>
      <c r="AD138" s="257">
        <f t="shared" si="78"/>
        <v>0</v>
      </c>
      <c r="AE138" s="257">
        <f t="shared" si="78"/>
        <v>0</v>
      </c>
      <c r="AF138" s="257">
        <f t="shared" si="78"/>
        <v>0</v>
      </c>
      <c r="AG138" s="257">
        <f t="shared" si="78"/>
        <v>0</v>
      </c>
      <c r="AH138" s="257">
        <f t="shared" si="78"/>
        <v>0</v>
      </c>
      <c r="AI138" s="257">
        <f t="shared" si="78"/>
        <v>0</v>
      </c>
      <c r="AJ138" s="257">
        <f t="shared" si="78"/>
        <v>0</v>
      </c>
      <c r="AK138" s="128">
        <f>SUM(F138:AJ138)</f>
        <v>0</v>
      </c>
      <c r="AL138" s="32"/>
      <c r="AM138" s="32"/>
    </row>
    <row r="139" spans="1:40" ht="18.75" hidden="1" customHeight="1">
      <c r="A139" s="9">
        <v>0</v>
      </c>
      <c r="B139" s="378"/>
      <c r="C139" s="148" t="s">
        <v>16</v>
      </c>
      <c r="D139" s="149"/>
      <c r="E139" s="66"/>
      <c r="F139" s="255">
        <f t="shared" ref="F139:AJ139" si="79">E139+F138-F140</f>
        <v>0</v>
      </c>
      <c r="G139" s="255">
        <f t="shared" si="79"/>
        <v>0</v>
      </c>
      <c r="H139" s="255">
        <f t="shared" si="79"/>
        <v>0</v>
      </c>
      <c r="I139" s="255">
        <f t="shared" si="79"/>
        <v>0</v>
      </c>
      <c r="J139" s="255">
        <f t="shared" si="79"/>
        <v>0</v>
      </c>
      <c r="K139" s="255">
        <f t="shared" si="79"/>
        <v>0</v>
      </c>
      <c r="L139" s="255">
        <f t="shared" si="79"/>
        <v>0</v>
      </c>
      <c r="M139" s="255">
        <f t="shared" si="79"/>
        <v>0</v>
      </c>
      <c r="N139" s="255">
        <f t="shared" si="79"/>
        <v>0</v>
      </c>
      <c r="O139" s="255">
        <f t="shared" si="79"/>
        <v>0</v>
      </c>
      <c r="P139" s="255">
        <f t="shared" si="79"/>
        <v>0</v>
      </c>
      <c r="Q139" s="255">
        <f t="shared" si="79"/>
        <v>0</v>
      </c>
      <c r="R139" s="255">
        <f t="shared" si="79"/>
        <v>0</v>
      </c>
      <c r="S139" s="255">
        <f t="shared" si="79"/>
        <v>0</v>
      </c>
      <c r="T139" s="255">
        <f t="shared" si="79"/>
        <v>0</v>
      </c>
      <c r="U139" s="255">
        <f t="shared" si="79"/>
        <v>0</v>
      </c>
      <c r="V139" s="255">
        <f t="shared" si="79"/>
        <v>0</v>
      </c>
      <c r="W139" s="255">
        <f t="shared" si="79"/>
        <v>0</v>
      </c>
      <c r="X139" s="255">
        <f t="shared" si="79"/>
        <v>0</v>
      </c>
      <c r="Y139" s="255">
        <f t="shared" si="79"/>
        <v>0</v>
      </c>
      <c r="Z139" s="255">
        <f t="shared" si="79"/>
        <v>0</v>
      </c>
      <c r="AA139" s="255">
        <f t="shared" si="79"/>
        <v>0</v>
      </c>
      <c r="AB139" s="255">
        <f t="shared" si="79"/>
        <v>0</v>
      </c>
      <c r="AC139" s="255">
        <f t="shared" si="79"/>
        <v>0</v>
      </c>
      <c r="AD139" s="255">
        <f t="shared" si="79"/>
        <v>0</v>
      </c>
      <c r="AE139" s="255">
        <f t="shared" si="79"/>
        <v>0</v>
      </c>
      <c r="AF139" s="255">
        <f t="shared" si="79"/>
        <v>0</v>
      </c>
      <c r="AG139" s="255">
        <f t="shared" si="79"/>
        <v>0</v>
      </c>
      <c r="AH139" s="255">
        <f t="shared" si="79"/>
        <v>0</v>
      </c>
      <c r="AI139" s="255">
        <f t="shared" si="79"/>
        <v>0</v>
      </c>
      <c r="AJ139" s="255">
        <f t="shared" si="79"/>
        <v>0</v>
      </c>
      <c r="AK139" s="129">
        <f>AJ139</f>
        <v>0</v>
      </c>
      <c r="AL139" s="32"/>
      <c r="AM139" s="32"/>
    </row>
    <row r="140" spans="1:40" ht="18.75" hidden="1" customHeight="1">
      <c r="A140" s="9">
        <v>0</v>
      </c>
      <c r="B140" s="378"/>
      <c r="C140" s="148" t="s">
        <v>17</v>
      </c>
      <c r="D140" s="149"/>
      <c r="E140" s="80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129">
        <f>SUM(F140:AJ140)</f>
        <v>0</v>
      </c>
      <c r="AL140" s="32"/>
      <c r="AM140" s="32"/>
    </row>
    <row r="141" spans="1:40" ht="18.75" hidden="1" customHeight="1">
      <c r="A141" s="9">
        <v>0</v>
      </c>
      <c r="B141" s="378"/>
      <c r="C141" s="150" t="s">
        <v>18</v>
      </c>
      <c r="D141" s="151">
        <v>0.5</v>
      </c>
      <c r="E141" s="81"/>
      <c r="F141" s="258">
        <f t="shared" ref="F141:AJ141" si="80">ROUND(F140*$D141,0)</f>
        <v>0</v>
      </c>
      <c r="G141" s="258">
        <f t="shared" si="80"/>
        <v>0</v>
      </c>
      <c r="H141" s="258">
        <f t="shared" si="80"/>
        <v>0</v>
      </c>
      <c r="I141" s="258">
        <f t="shared" si="80"/>
        <v>0</v>
      </c>
      <c r="J141" s="258">
        <f t="shared" si="80"/>
        <v>0</v>
      </c>
      <c r="K141" s="258">
        <f t="shared" si="80"/>
        <v>0</v>
      </c>
      <c r="L141" s="258">
        <f t="shared" si="80"/>
        <v>0</v>
      </c>
      <c r="M141" s="258">
        <f t="shared" si="80"/>
        <v>0</v>
      </c>
      <c r="N141" s="258">
        <f t="shared" si="80"/>
        <v>0</v>
      </c>
      <c r="O141" s="258">
        <f t="shared" si="80"/>
        <v>0</v>
      </c>
      <c r="P141" s="258">
        <f t="shared" si="80"/>
        <v>0</v>
      </c>
      <c r="Q141" s="258">
        <f t="shared" si="80"/>
        <v>0</v>
      </c>
      <c r="R141" s="258">
        <f t="shared" si="80"/>
        <v>0</v>
      </c>
      <c r="S141" s="258">
        <f t="shared" si="80"/>
        <v>0</v>
      </c>
      <c r="T141" s="258">
        <f t="shared" si="80"/>
        <v>0</v>
      </c>
      <c r="U141" s="258">
        <f t="shared" si="80"/>
        <v>0</v>
      </c>
      <c r="V141" s="258">
        <f t="shared" si="80"/>
        <v>0</v>
      </c>
      <c r="W141" s="258">
        <f t="shared" si="80"/>
        <v>0</v>
      </c>
      <c r="X141" s="258">
        <f t="shared" si="80"/>
        <v>0</v>
      </c>
      <c r="Y141" s="258">
        <f t="shared" si="80"/>
        <v>0</v>
      </c>
      <c r="Z141" s="258">
        <f t="shared" si="80"/>
        <v>0</v>
      </c>
      <c r="AA141" s="258">
        <f t="shared" si="80"/>
        <v>0</v>
      </c>
      <c r="AB141" s="258">
        <f t="shared" si="80"/>
        <v>0</v>
      </c>
      <c r="AC141" s="258">
        <f t="shared" si="80"/>
        <v>0</v>
      </c>
      <c r="AD141" s="258">
        <f t="shared" si="80"/>
        <v>0</v>
      </c>
      <c r="AE141" s="258">
        <f t="shared" si="80"/>
        <v>0</v>
      </c>
      <c r="AF141" s="258">
        <f t="shared" si="80"/>
        <v>0</v>
      </c>
      <c r="AG141" s="258">
        <f t="shared" si="80"/>
        <v>0</v>
      </c>
      <c r="AH141" s="258">
        <f t="shared" si="80"/>
        <v>0</v>
      </c>
      <c r="AI141" s="258">
        <f t="shared" si="80"/>
        <v>0</v>
      </c>
      <c r="AJ141" s="258">
        <f t="shared" si="80"/>
        <v>0</v>
      </c>
      <c r="AK141" s="130">
        <f>SUM(F141:AJ141)</f>
        <v>0</v>
      </c>
      <c r="AL141" s="32"/>
      <c r="AM141" s="32"/>
    </row>
    <row r="142" spans="1:40" ht="18.75" hidden="1" customHeight="1">
      <c r="A142" s="9">
        <v>1</v>
      </c>
      <c r="B142" s="327"/>
      <c r="C142" s="135" t="s">
        <v>19</v>
      </c>
      <c r="D142" s="136">
        <f>1-D138</f>
        <v>0.92</v>
      </c>
      <c r="E142" s="90"/>
      <c r="F142" s="255">
        <f t="shared" ref="F142:AJ142" si="81">(F137-F138)+(F140-F141)</f>
        <v>0</v>
      </c>
      <c r="G142" s="255">
        <f t="shared" si="81"/>
        <v>0</v>
      </c>
      <c r="H142" s="255">
        <f t="shared" si="81"/>
        <v>0</v>
      </c>
      <c r="I142" s="255">
        <f t="shared" si="81"/>
        <v>0</v>
      </c>
      <c r="J142" s="255">
        <f t="shared" si="81"/>
        <v>0</v>
      </c>
      <c r="K142" s="255">
        <f t="shared" si="81"/>
        <v>0</v>
      </c>
      <c r="L142" s="255">
        <f t="shared" si="81"/>
        <v>0</v>
      </c>
      <c r="M142" s="255">
        <f t="shared" si="81"/>
        <v>0</v>
      </c>
      <c r="N142" s="255">
        <f t="shared" si="81"/>
        <v>0</v>
      </c>
      <c r="O142" s="255">
        <f t="shared" si="81"/>
        <v>0</v>
      </c>
      <c r="P142" s="255">
        <f t="shared" si="81"/>
        <v>0</v>
      </c>
      <c r="Q142" s="255">
        <f t="shared" si="81"/>
        <v>0</v>
      </c>
      <c r="R142" s="255">
        <f t="shared" si="81"/>
        <v>0</v>
      </c>
      <c r="S142" s="255">
        <f t="shared" si="81"/>
        <v>0</v>
      </c>
      <c r="T142" s="255">
        <f t="shared" si="81"/>
        <v>0</v>
      </c>
      <c r="U142" s="255">
        <f t="shared" si="81"/>
        <v>0</v>
      </c>
      <c r="V142" s="255">
        <f t="shared" si="81"/>
        <v>0</v>
      </c>
      <c r="W142" s="255">
        <f t="shared" si="81"/>
        <v>0</v>
      </c>
      <c r="X142" s="255">
        <f t="shared" si="81"/>
        <v>0</v>
      </c>
      <c r="Y142" s="255">
        <f t="shared" si="81"/>
        <v>0</v>
      </c>
      <c r="Z142" s="255">
        <f t="shared" si="81"/>
        <v>0</v>
      </c>
      <c r="AA142" s="255">
        <f t="shared" si="81"/>
        <v>0</v>
      </c>
      <c r="AB142" s="255">
        <f t="shared" si="81"/>
        <v>0</v>
      </c>
      <c r="AC142" s="255">
        <f t="shared" si="81"/>
        <v>0</v>
      </c>
      <c r="AD142" s="255">
        <f t="shared" si="81"/>
        <v>0</v>
      </c>
      <c r="AE142" s="255">
        <f t="shared" si="81"/>
        <v>0</v>
      </c>
      <c r="AF142" s="255">
        <f t="shared" si="81"/>
        <v>0</v>
      </c>
      <c r="AG142" s="255">
        <f t="shared" si="81"/>
        <v>0</v>
      </c>
      <c r="AH142" s="255">
        <f t="shared" si="81"/>
        <v>0</v>
      </c>
      <c r="AI142" s="255">
        <f t="shared" si="81"/>
        <v>0</v>
      </c>
      <c r="AJ142" s="255">
        <f t="shared" si="81"/>
        <v>0</v>
      </c>
      <c r="AK142" s="117">
        <f>SUM(E142:AJ142)</f>
        <v>0</v>
      </c>
      <c r="AL142" s="82" t="e">
        <f>ROUNDUP(#REF!*1.2,0)</f>
        <v>#REF!</v>
      </c>
      <c r="AM142" s="82" t="e">
        <f>ROUNDUP(#REF!*1.2,0)</f>
        <v>#REF!</v>
      </c>
      <c r="AN142" s="211"/>
    </row>
    <row r="143" spans="1:40" ht="18.75" hidden="1" customHeight="1">
      <c r="A143" s="9">
        <v>1</v>
      </c>
      <c r="B143" s="325"/>
      <c r="C143" s="109" t="s">
        <v>20</v>
      </c>
      <c r="D143" s="109"/>
      <c r="E143" s="7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104">
        <f>SUM(F143:AJ143)</f>
        <v>0</v>
      </c>
      <c r="AL143" s="112"/>
      <c r="AM143" s="112"/>
      <c r="AN143" s="207"/>
    </row>
    <row r="144" spans="1:40" ht="18.75" hidden="1" customHeight="1">
      <c r="A144" s="9">
        <v>1</v>
      </c>
      <c r="B144" s="325"/>
      <c r="C144" s="111" t="s">
        <v>66</v>
      </c>
      <c r="D144" s="111"/>
      <c r="E144" s="74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  <c r="AI144" s="267"/>
      <c r="AJ144" s="267"/>
      <c r="AK144" s="107">
        <f>SUM(F144:AJ144)</f>
        <v>0</v>
      </c>
      <c r="AL144" s="75"/>
      <c r="AM144" s="75"/>
      <c r="AN144" s="207"/>
    </row>
    <row r="145" spans="1:40" ht="18.75" hidden="1" customHeight="1">
      <c r="A145" s="9">
        <v>1</v>
      </c>
      <c r="B145" s="326"/>
      <c r="C145" s="152" t="s">
        <v>21</v>
      </c>
      <c r="D145" s="152"/>
      <c r="E145" s="67"/>
      <c r="F145" s="259">
        <f t="shared" ref="F145:AH145" si="82">SUBTOTAL(9,L143:L144)</f>
        <v>0</v>
      </c>
      <c r="G145" s="259">
        <f t="shared" si="82"/>
        <v>0</v>
      </c>
      <c r="H145" s="259">
        <f t="shared" si="82"/>
        <v>0</v>
      </c>
      <c r="I145" s="259">
        <f t="shared" si="82"/>
        <v>0</v>
      </c>
      <c r="J145" s="259">
        <f t="shared" si="82"/>
        <v>0</v>
      </c>
      <c r="K145" s="259">
        <f t="shared" si="82"/>
        <v>0</v>
      </c>
      <c r="L145" s="259">
        <f t="shared" si="82"/>
        <v>0</v>
      </c>
      <c r="M145" s="259">
        <f t="shared" si="82"/>
        <v>0</v>
      </c>
      <c r="N145" s="259">
        <f t="shared" si="82"/>
        <v>0</v>
      </c>
      <c r="O145" s="259">
        <f t="shared" si="82"/>
        <v>0</v>
      </c>
      <c r="P145" s="259">
        <f t="shared" si="82"/>
        <v>0</v>
      </c>
      <c r="Q145" s="259">
        <f t="shared" si="82"/>
        <v>0</v>
      </c>
      <c r="R145" s="259">
        <f t="shared" si="82"/>
        <v>0</v>
      </c>
      <c r="S145" s="259">
        <f t="shared" si="82"/>
        <v>0</v>
      </c>
      <c r="T145" s="259">
        <f t="shared" si="82"/>
        <v>0</v>
      </c>
      <c r="U145" s="259">
        <f t="shared" si="82"/>
        <v>0</v>
      </c>
      <c r="V145" s="259">
        <f t="shared" si="82"/>
        <v>0</v>
      </c>
      <c r="W145" s="259">
        <f t="shared" si="82"/>
        <v>0</v>
      </c>
      <c r="X145" s="259">
        <f t="shared" si="82"/>
        <v>0</v>
      </c>
      <c r="Y145" s="259">
        <f t="shared" si="82"/>
        <v>0</v>
      </c>
      <c r="Z145" s="259">
        <f t="shared" si="82"/>
        <v>0</v>
      </c>
      <c r="AA145" s="259">
        <f t="shared" si="82"/>
        <v>0</v>
      </c>
      <c r="AB145" s="259">
        <f t="shared" si="82"/>
        <v>0</v>
      </c>
      <c r="AC145" s="259">
        <f t="shared" si="82"/>
        <v>0</v>
      </c>
      <c r="AD145" s="259">
        <f t="shared" si="82"/>
        <v>0</v>
      </c>
      <c r="AE145" s="259">
        <f t="shared" si="82"/>
        <v>0</v>
      </c>
      <c r="AF145" s="259">
        <f t="shared" si="82"/>
        <v>0</v>
      </c>
      <c r="AG145" s="259">
        <f t="shared" si="82"/>
        <v>0</v>
      </c>
      <c r="AH145" s="259">
        <f t="shared" si="82"/>
        <v>0</v>
      </c>
      <c r="AI145" s="259"/>
      <c r="AJ145" s="259"/>
      <c r="AK145" s="131">
        <f>SUM(F145:AJ145)</f>
        <v>0</v>
      </c>
      <c r="AL145" s="32"/>
      <c r="AM145" s="32"/>
    </row>
    <row r="146" spans="1:40" ht="18.75" hidden="1" customHeight="1">
      <c r="A146" s="9">
        <v>1</v>
      </c>
      <c r="B146" s="379"/>
      <c r="C146" s="153" t="s">
        <v>22</v>
      </c>
      <c r="D146" s="153"/>
      <c r="E146" s="68"/>
      <c r="F146" s="260">
        <f t="shared" ref="F146:AJ146" si="83">E146+F142-F145</f>
        <v>0</v>
      </c>
      <c r="G146" s="260">
        <f t="shared" si="83"/>
        <v>0</v>
      </c>
      <c r="H146" s="260">
        <f t="shared" si="83"/>
        <v>0</v>
      </c>
      <c r="I146" s="260">
        <f t="shared" si="83"/>
        <v>0</v>
      </c>
      <c r="J146" s="260">
        <f t="shared" si="83"/>
        <v>0</v>
      </c>
      <c r="K146" s="260">
        <f t="shared" si="83"/>
        <v>0</v>
      </c>
      <c r="L146" s="260">
        <f t="shared" si="83"/>
        <v>0</v>
      </c>
      <c r="M146" s="260">
        <f t="shared" si="83"/>
        <v>0</v>
      </c>
      <c r="N146" s="260">
        <f t="shared" si="83"/>
        <v>0</v>
      </c>
      <c r="O146" s="260">
        <f t="shared" si="83"/>
        <v>0</v>
      </c>
      <c r="P146" s="260">
        <f t="shared" si="83"/>
        <v>0</v>
      </c>
      <c r="Q146" s="260">
        <f t="shared" si="83"/>
        <v>0</v>
      </c>
      <c r="R146" s="260">
        <f t="shared" si="83"/>
        <v>0</v>
      </c>
      <c r="S146" s="260">
        <f t="shared" si="83"/>
        <v>0</v>
      </c>
      <c r="T146" s="260">
        <f t="shared" si="83"/>
        <v>0</v>
      </c>
      <c r="U146" s="260">
        <f t="shared" si="83"/>
        <v>0</v>
      </c>
      <c r="V146" s="260">
        <f t="shared" si="83"/>
        <v>0</v>
      </c>
      <c r="W146" s="260">
        <f t="shared" si="83"/>
        <v>0</v>
      </c>
      <c r="X146" s="260">
        <f t="shared" si="83"/>
        <v>0</v>
      </c>
      <c r="Y146" s="260">
        <f t="shared" si="83"/>
        <v>0</v>
      </c>
      <c r="Z146" s="260">
        <f t="shared" si="83"/>
        <v>0</v>
      </c>
      <c r="AA146" s="260">
        <f t="shared" si="83"/>
        <v>0</v>
      </c>
      <c r="AB146" s="260">
        <f t="shared" si="83"/>
        <v>0</v>
      </c>
      <c r="AC146" s="260">
        <f t="shared" si="83"/>
        <v>0</v>
      </c>
      <c r="AD146" s="260">
        <f t="shared" si="83"/>
        <v>0</v>
      </c>
      <c r="AE146" s="260">
        <f t="shared" si="83"/>
        <v>0</v>
      </c>
      <c r="AF146" s="260">
        <f t="shared" si="83"/>
        <v>0</v>
      </c>
      <c r="AG146" s="260">
        <f t="shared" si="83"/>
        <v>0</v>
      </c>
      <c r="AH146" s="260">
        <f t="shared" si="83"/>
        <v>0</v>
      </c>
      <c r="AI146" s="260">
        <f t="shared" si="83"/>
        <v>0</v>
      </c>
      <c r="AJ146" s="260">
        <f t="shared" si="83"/>
        <v>0</v>
      </c>
      <c r="AK146" s="132"/>
      <c r="AL146" s="32"/>
      <c r="AM146" s="32"/>
    </row>
    <row r="147" spans="1:40" ht="19.5" hidden="1" customHeight="1">
      <c r="A147" s="9">
        <v>1</v>
      </c>
      <c r="B147" s="379"/>
      <c r="C147" s="532" t="s">
        <v>23</v>
      </c>
      <c r="D147" s="532"/>
      <c r="E147" s="215"/>
      <c r="F147" s="261">
        <f t="shared" ref="F147:AJ147" si="84">E147+F142-F143-F144</f>
        <v>0</v>
      </c>
      <c r="G147" s="261">
        <f t="shared" si="84"/>
        <v>0</v>
      </c>
      <c r="H147" s="261">
        <f t="shared" si="84"/>
        <v>0</v>
      </c>
      <c r="I147" s="261">
        <f t="shared" si="84"/>
        <v>0</v>
      </c>
      <c r="J147" s="261">
        <f t="shared" si="84"/>
        <v>0</v>
      </c>
      <c r="K147" s="261">
        <f t="shared" si="84"/>
        <v>0</v>
      </c>
      <c r="L147" s="261">
        <f t="shared" si="84"/>
        <v>0</v>
      </c>
      <c r="M147" s="261">
        <f t="shared" si="84"/>
        <v>0</v>
      </c>
      <c r="N147" s="261">
        <f t="shared" si="84"/>
        <v>0</v>
      </c>
      <c r="O147" s="261">
        <f t="shared" si="84"/>
        <v>0</v>
      </c>
      <c r="P147" s="261">
        <f t="shared" si="84"/>
        <v>0</v>
      </c>
      <c r="Q147" s="261">
        <f t="shared" si="84"/>
        <v>0</v>
      </c>
      <c r="R147" s="261">
        <f t="shared" si="84"/>
        <v>0</v>
      </c>
      <c r="S147" s="261">
        <f t="shared" si="84"/>
        <v>0</v>
      </c>
      <c r="T147" s="261">
        <f t="shared" si="84"/>
        <v>0</v>
      </c>
      <c r="U147" s="261">
        <f t="shared" si="84"/>
        <v>0</v>
      </c>
      <c r="V147" s="261">
        <f t="shared" si="84"/>
        <v>0</v>
      </c>
      <c r="W147" s="261">
        <f t="shared" si="84"/>
        <v>0</v>
      </c>
      <c r="X147" s="261">
        <f t="shared" si="84"/>
        <v>0</v>
      </c>
      <c r="Y147" s="261">
        <f t="shared" si="84"/>
        <v>0</v>
      </c>
      <c r="Z147" s="261">
        <f t="shared" si="84"/>
        <v>0</v>
      </c>
      <c r="AA147" s="261">
        <f t="shared" si="84"/>
        <v>0</v>
      </c>
      <c r="AB147" s="261">
        <f t="shared" si="84"/>
        <v>0</v>
      </c>
      <c r="AC147" s="261">
        <f t="shared" si="84"/>
        <v>0</v>
      </c>
      <c r="AD147" s="261">
        <f t="shared" si="84"/>
        <v>0</v>
      </c>
      <c r="AE147" s="261">
        <f t="shared" si="84"/>
        <v>0</v>
      </c>
      <c r="AF147" s="261">
        <f t="shared" si="84"/>
        <v>0</v>
      </c>
      <c r="AG147" s="261">
        <f t="shared" si="84"/>
        <v>0</v>
      </c>
      <c r="AH147" s="261">
        <f t="shared" si="84"/>
        <v>0</v>
      </c>
      <c r="AI147" s="261">
        <f t="shared" si="84"/>
        <v>0</v>
      </c>
      <c r="AJ147" s="261">
        <f t="shared" si="84"/>
        <v>0</v>
      </c>
      <c r="AK147" s="221">
        <f>AJ147</f>
        <v>0</v>
      </c>
      <c r="AL147" s="32"/>
      <c r="AM147" s="32"/>
      <c r="AN147" s="9">
        <f>AK147-AL143</f>
        <v>0</v>
      </c>
    </row>
    <row r="148" spans="1:40" ht="19.5" hidden="1" customHeight="1">
      <c r="A148" s="9">
        <v>1</v>
      </c>
      <c r="B148" s="385"/>
      <c r="C148" s="101" t="s">
        <v>12</v>
      </c>
      <c r="D148" s="101"/>
      <c r="E148" s="88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98">
        <f>SUM(F148:AJ148)</f>
        <v>0</v>
      </c>
      <c r="AL148" s="96" t="e">
        <f>ROUNDUP(AL155/0.92,0)</f>
        <v>#REF!</v>
      </c>
      <c r="AM148" s="96" t="e">
        <f>ROUNDUP(AM155/0.92,0)</f>
        <v>#REF!</v>
      </c>
      <c r="AN148" s="251"/>
    </row>
    <row r="149" spans="1:40" ht="19.5" hidden="1" customHeight="1">
      <c r="A149" s="9">
        <v>1</v>
      </c>
      <c r="B149" s="326"/>
      <c r="C149" s="145" t="s">
        <v>125</v>
      </c>
      <c r="D149" s="154"/>
      <c r="E149" s="35"/>
      <c r="F149" s="256">
        <f t="shared" ref="F149:AJ149" si="85">E149+F148-F150</f>
        <v>0</v>
      </c>
      <c r="G149" s="256">
        <f t="shared" si="85"/>
        <v>0</v>
      </c>
      <c r="H149" s="256">
        <f t="shared" si="85"/>
        <v>0</v>
      </c>
      <c r="I149" s="256">
        <f t="shared" si="85"/>
        <v>0</v>
      </c>
      <c r="J149" s="256">
        <f t="shared" si="85"/>
        <v>0</v>
      </c>
      <c r="K149" s="256">
        <f t="shared" si="85"/>
        <v>0</v>
      </c>
      <c r="L149" s="256">
        <f t="shared" si="85"/>
        <v>0</v>
      </c>
      <c r="M149" s="256">
        <f t="shared" si="85"/>
        <v>0</v>
      </c>
      <c r="N149" s="256">
        <f t="shared" si="85"/>
        <v>0</v>
      </c>
      <c r="O149" s="256">
        <f t="shared" si="85"/>
        <v>0</v>
      </c>
      <c r="P149" s="256">
        <f t="shared" si="85"/>
        <v>0</v>
      </c>
      <c r="Q149" s="256">
        <f t="shared" si="85"/>
        <v>0</v>
      </c>
      <c r="R149" s="256">
        <f t="shared" si="85"/>
        <v>0</v>
      </c>
      <c r="S149" s="256">
        <f t="shared" si="85"/>
        <v>0</v>
      </c>
      <c r="T149" s="256">
        <f t="shared" si="85"/>
        <v>0</v>
      </c>
      <c r="U149" s="256">
        <f t="shared" si="85"/>
        <v>0</v>
      </c>
      <c r="V149" s="256">
        <f t="shared" si="85"/>
        <v>0</v>
      </c>
      <c r="W149" s="256">
        <f t="shared" si="85"/>
        <v>0</v>
      </c>
      <c r="X149" s="256">
        <f t="shared" si="85"/>
        <v>0</v>
      </c>
      <c r="Y149" s="256">
        <f t="shared" si="85"/>
        <v>0</v>
      </c>
      <c r="Z149" s="256">
        <f t="shared" si="85"/>
        <v>0</v>
      </c>
      <c r="AA149" s="256">
        <f t="shared" si="85"/>
        <v>0</v>
      </c>
      <c r="AB149" s="256">
        <f t="shared" si="85"/>
        <v>0</v>
      </c>
      <c r="AC149" s="256">
        <f t="shared" si="85"/>
        <v>0</v>
      </c>
      <c r="AD149" s="256">
        <f t="shared" si="85"/>
        <v>0</v>
      </c>
      <c r="AE149" s="256">
        <f t="shared" si="85"/>
        <v>0</v>
      </c>
      <c r="AF149" s="256">
        <f t="shared" si="85"/>
        <v>0</v>
      </c>
      <c r="AG149" s="256">
        <f t="shared" si="85"/>
        <v>0</v>
      </c>
      <c r="AH149" s="256">
        <f t="shared" si="85"/>
        <v>0</v>
      </c>
      <c r="AI149" s="256">
        <f t="shared" si="85"/>
        <v>0</v>
      </c>
      <c r="AJ149" s="256">
        <f t="shared" si="85"/>
        <v>0</v>
      </c>
      <c r="AK149" s="169">
        <f>AJ149</f>
        <v>0</v>
      </c>
      <c r="AL149" s="32"/>
      <c r="AM149" s="32"/>
    </row>
    <row r="150" spans="1:40" ht="18.75" hidden="1" customHeight="1">
      <c r="A150" s="9">
        <v>1</v>
      </c>
      <c r="B150" s="327"/>
      <c r="C150" s="135" t="s">
        <v>14</v>
      </c>
      <c r="D150" s="135"/>
      <c r="E150" s="90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117">
        <f>SUM(E150:AJ150)</f>
        <v>0</v>
      </c>
      <c r="AL150" s="123"/>
      <c r="AM150" s="123"/>
      <c r="AN150" s="211"/>
    </row>
    <row r="151" spans="1:40" ht="18.75" hidden="1" customHeight="1">
      <c r="A151" s="9">
        <v>0</v>
      </c>
      <c r="B151" s="378"/>
      <c r="C151" s="146" t="s">
        <v>15</v>
      </c>
      <c r="D151" s="147">
        <v>0.08</v>
      </c>
      <c r="E151" s="80"/>
      <c r="F151" s="257">
        <f t="shared" ref="F151:AJ151" si="86">ROUND(F150*$D151,0)</f>
        <v>0</v>
      </c>
      <c r="G151" s="257">
        <f t="shared" si="86"/>
        <v>0</v>
      </c>
      <c r="H151" s="257">
        <f t="shared" si="86"/>
        <v>0</v>
      </c>
      <c r="I151" s="257">
        <f t="shared" si="86"/>
        <v>0</v>
      </c>
      <c r="J151" s="257">
        <f t="shared" si="86"/>
        <v>0</v>
      </c>
      <c r="K151" s="257">
        <f t="shared" si="86"/>
        <v>0</v>
      </c>
      <c r="L151" s="257">
        <f t="shared" si="86"/>
        <v>0</v>
      </c>
      <c r="M151" s="257">
        <f t="shared" si="86"/>
        <v>0</v>
      </c>
      <c r="N151" s="257">
        <f t="shared" si="86"/>
        <v>0</v>
      </c>
      <c r="O151" s="257">
        <f t="shared" si="86"/>
        <v>0</v>
      </c>
      <c r="P151" s="257">
        <f t="shared" si="86"/>
        <v>0</v>
      </c>
      <c r="Q151" s="257">
        <f t="shared" si="86"/>
        <v>0</v>
      </c>
      <c r="R151" s="257">
        <f t="shared" si="86"/>
        <v>0</v>
      </c>
      <c r="S151" s="257">
        <f t="shared" si="86"/>
        <v>0</v>
      </c>
      <c r="T151" s="257">
        <f t="shared" si="86"/>
        <v>0</v>
      </c>
      <c r="U151" s="257">
        <f t="shared" si="86"/>
        <v>0</v>
      </c>
      <c r="V151" s="257">
        <f t="shared" si="86"/>
        <v>0</v>
      </c>
      <c r="W151" s="257">
        <f t="shared" si="86"/>
        <v>0</v>
      </c>
      <c r="X151" s="257">
        <f t="shared" si="86"/>
        <v>0</v>
      </c>
      <c r="Y151" s="257">
        <f t="shared" si="86"/>
        <v>0</v>
      </c>
      <c r="Z151" s="257">
        <f t="shared" si="86"/>
        <v>0</v>
      </c>
      <c r="AA151" s="257">
        <f t="shared" si="86"/>
        <v>0</v>
      </c>
      <c r="AB151" s="257">
        <f t="shared" si="86"/>
        <v>0</v>
      </c>
      <c r="AC151" s="257">
        <f t="shared" si="86"/>
        <v>0</v>
      </c>
      <c r="AD151" s="257">
        <f t="shared" si="86"/>
        <v>0</v>
      </c>
      <c r="AE151" s="257">
        <f t="shared" si="86"/>
        <v>0</v>
      </c>
      <c r="AF151" s="257">
        <f t="shared" si="86"/>
        <v>0</v>
      </c>
      <c r="AG151" s="257">
        <f t="shared" si="86"/>
        <v>0</v>
      </c>
      <c r="AH151" s="257">
        <f t="shared" si="86"/>
        <v>0</v>
      </c>
      <c r="AI151" s="257">
        <f t="shared" si="86"/>
        <v>0</v>
      </c>
      <c r="AJ151" s="257">
        <f t="shared" si="86"/>
        <v>0</v>
      </c>
      <c r="AK151" s="128">
        <f>SUM(F151:AJ151)</f>
        <v>0</v>
      </c>
      <c r="AL151" s="32"/>
      <c r="AM151" s="32"/>
    </row>
    <row r="152" spans="1:40" ht="18.75" hidden="1" customHeight="1">
      <c r="A152" s="9">
        <v>0</v>
      </c>
      <c r="B152" s="378"/>
      <c r="C152" s="148" t="s">
        <v>16</v>
      </c>
      <c r="D152" s="149"/>
      <c r="E152" s="66"/>
      <c r="F152" s="255">
        <f t="shared" ref="F152:AJ152" si="87">E152+F151-F153</f>
        <v>0</v>
      </c>
      <c r="G152" s="255">
        <f t="shared" si="87"/>
        <v>0</v>
      </c>
      <c r="H152" s="255">
        <f t="shared" si="87"/>
        <v>0</v>
      </c>
      <c r="I152" s="255">
        <f t="shared" si="87"/>
        <v>0</v>
      </c>
      <c r="J152" s="255">
        <f t="shared" si="87"/>
        <v>0</v>
      </c>
      <c r="K152" s="255">
        <f t="shared" si="87"/>
        <v>0</v>
      </c>
      <c r="L152" s="255">
        <f t="shared" si="87"/>
        <v>0</v>
      </c>
      <c r="M152" s="255">
        <f t="shared" si="87"/>
        <v>0</v>
      </c>
      <c r="N152" s="255">
        <f t="shared" si="87"/>
        <v>0</v>
      </c>
      <c r="O152" s="255">
        <f t="shared" si="87"/>
        <v>0</v>
      </c>
      <c r="P152" s="255">
        <f t="shared" si="87"/>
        <v>0</v>
      </c>
      <c r="Q152" s="255">
        <f t="shared" si="87"/>
        <v>0</v>
      </c>
      <c r="R152" s="255">
        <f t="shared" si="87"/>
        <v>0</v>
      </c>
      <c r="S152" s="255">
        <f t="shared" si="87"/>
        <v>0</v>
      </c>
      <c r="T152" s="255">
        <f t="shared" si="87"/>
        <v>0</v>
      </c>
      <c r="U152" s="255">
        <f t="shared" si="87"/>
        <v>0</v>
      </c>
      <c r="V152" s="255">
        <f t="shared" si="87"/>
        <v>0</v>
      </c>
      <c r="W152" s="255">
        <f t="shared" si="87"/>
        <v>0</v>
      </c>
      <c r="X152" s="255">
        <f t="shared" si="87"/>
        <v>0</v>
      </c>
      <c r="Y152" s="255">
        <f t="shared" si="87"/>
        <v>0</v>
      </c>
      <c r="Z152" s="255">
        <f t="shared" si="87"/>
        <v>0</v>
      </c>
      <c r="AA152" s="255">
        <f t="shared" si="87"/>
        <v>0</v>
      </c>
      <c r="AB152" s="255">
        <f t="shared" si="87"/>
        <v>0</v>
      </c>
      <c r="AC152" s="255">
        <f t="shared" si="87"/>
        <v>0</v>
      </c>
      <c r="AD152" s="255">
        <f t="shared" si="87"/>
        <v>0</v>
      </c>
      <c r="AE152" s="255">
        <f t="shared" si="87"/>
        <v>0</v>
      </c>
      <c r="AF152" s="255">
        <f t="shared" si="87"/>
        <v>0</v>
      </c>
      <c r="AG152" s="255">
        <f t="shared" si="87"/>
        <v>0</v>
      </c>
      <c r="AH152" s="255">
        <f t="shared" si="87"/>
        <v>0</v>
      </c>
      <c r="AI152" s="255">
        <f t="shared" si="87"/>
        <v>0</v>
      </c>
      <c r="AJ152" s="255">
        <f t="shared" si="87"/>
        <v>0</v>
      </c>
      <c r="AK152" s="129">
        <f>AJ152</f>
        <v>0</v>
      </c>
      <c r="AL152" s="32"/>
      <c r="AM152" s="32"/>
    </row>
    <row r="153" spans="1:40" ht="18.75" hidden="1" customHeight="1">
      <c r="A153" s="9">
        <v>0</v>
      </c>
      <c r="B153" s="378"/>
      <c r="C153" s="148" t="s">
        <v>17</v>
      </c>
      <c r="D153" s="149"/>
      <c r="E153" s="80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129">
        <f>SUM(F153:AJ153)</f>
        <v>0</v>
      </c>
      <c r="AL153" s="32"/>
      <c r="AM153" s="32"/>
    </row>
    <row r="154" spans="1:40" ht="18.75" hidden="1" customHeight="1">
      <c r="A154" s="9">
        <v>0</v>
      </c>
      <c r="B154" s="378"/>
      <c r="C154" s="150" t="s">
        <v>18</v>
      </c>
      <c r="D154" s="151">
        <v>0.5</v>
      </c>
      <c r="E154" s="81"/>
      <c r="F154" s="258">
        <f t="shared" ref="F154:AJ154" si="88">ROUND(F153*$D154,0)</f>
        <v>0</v>
      </c>
      <c r="G154" s="258">
        <f t="shared" si="88"/>
        <v>0</v>
      </c>
      <c r="H154" s="258">
        <f t="shared" si="88"/>
        <v>0</v>
      </c>
      <c r="I154" s="258">
        <f t="shared" si="88"/>
        <v>0</v>
      </c>
      <c r="J154" s="258">
        <f t="shared" si="88"/>
        <v>0</v>
      </c>
      <c r="K154" s="258">
        <f t="shared" si="88"/>
        <v>0</v>
      </c>
      <c r="L154" s="258">
        <f t="shared" si="88"/>
        <v>0</v>
      </c>
      <c r="M154" s="258">
        <f t="shared" si="88"/>
        <v>0</v>
      </c>
      <c r="N154" s="258">
        <f t="shared" si="88"/>
        <v>0</v>
      </c>
      <c r="O154" s="258">
        <f t="shared" si="88"/>
        <v>0</v>
      </c>
      <c r="P154" s="258">
        <f t="shared" si="88"/>
        <v>0</v>
      </c>
      <c r="Q154" s="258">
        <f t="shared" si="88"/>
        <v>0</v>
      </c>
      <c r="R154" s="258">
        <f t="shared" si="88"/>
        <v>0</v>
      </c>
      <c r="S154" s="258">
        <f t="shared" si="88"/>
        <v>0</v>
      </c>
      <c r="T154" s="258">
        <f t="shared" si="88"/>
        <v>0</v>
      </c>
      <c r="U154" s="258">
        <f t="shared" si="88"/>
        <v>0</v>
      </c>
      <c r="V154" s="258">
        <f t="shared" si="88"/>
        <v>0</v>
      </c>
      <c r="W154" s="258">
        <f t="shared" si="88"/>
        <v>0</v>
      </c>
      <c r="X154" s="258">
        <f t="shared" si="88"/>
        <v>0</v>
      </c>
      <c r="Y154" s="258">
        <f t="shared" si="88"/>
        <v>0</v>
      </c>
      <c r="Z154" s="258">
        <f t="shared" si="88"/>
        <v>0</v>
      </c>
      <c r="AA154" s="258">
        <f t="shared" si="88"/>
        <v>0</v>
      </c>
      <c r="AB154" s="258">
        <f t="shared" si="88"/>
        <v>0</v>
      </c>
      <c r="AC154" s="258">
        <f t="shared" si="88"/>
        <v>0</v>
      </c>
      <c r="AD154" s="258">
        <f t="shared" si="88"/>
        <v>0</v>
      </c>
      <c r="AE154" s="258">
        <f t="shared" si="88"/>
        <v>0</v>
      </c>
      <c r="AF154" s="258">
        <f t="shared" si="88"/>
        <v>0</v>
      </c>
      <c r="AG154" s="258">
        <f t="shared" si="88"/>
        <v>0</v>
      </c>
      <c r="AH154" s="258">
        <f t="shared" si="88"/>
        <v>0</v>
      </c>
      <c r="AI154" s="258">
        <f t="shared" si="88"/>
        <v>0</v>
      </c>
      <c r="AJ154" s="258">
        <f t="shared" si="88"/>
        <v>0</v>
      </c>
      <c r="AK154" s="130">
        <f>SUM(F154:AJ154)</f>
        <v>0</v>
      </c>
      <c r="AL154" s="32"/>
      <c r="AM154" s="32"/>
    </row>
    <row r="155" spans="1:40" ht="18.75" hidden="1" customHeight="1">
      <c r="A155" s="9">
        <v>1</v>
      </c>
      <c r="B155" s="327"/>
      <c r="C155" s="135" t="s">
        <v>19</v>
      </c>
      <c r="D155" s="136">
        <f>1-D151</f>
        <v>0.92</v>
      </c>
      <c r="E155" s="90"/>
      <c r="F155" s="255">
        <f t="shared" ref="F155:AJ155" si="89">(F150-F151)+(F153-F154)</f>
        <v>0</v>
      </c>
      <c r="G155" s="255">
        <f t="shared" si="89"/>
        <v>0</v>
      </c>
      <c r="H155" s="255">
        <f t="shared" si="89"/>
        <v>0</v>
      </c>
      <c r="I155" s="255">
        <f t="shared" si="89"/>
        <v>0</v>
      </c>
      <c r="J155" s="255">
        <f t="shared" si="89"/>
        <v>0</v>
      </c>
      <c r="K155" s="255">
        <f t="shared" si="89"/>
        <v>0</v>
      </c>
      <c r="L155" s="255">
        <f t="shared" si="89"/>
        <v>0</v>
      </c>
      <c r="M155" s="255">
        <f t="shared" si="89"/>
        <v>0</v>
      </c>
      <c r="N155" s="255">
        <f t="shared" si="89"/>
        <v>0</v>
      </c>
      <c r="O155" s="255">
        <f t="shared" si="89"/>
        <v>0</v>
      </c>
      <c r="P155" s="255">
        <f t="shared" si="89"/>
        <v>0</v>
      </c>
      <c r="Q155" s="255">
        <f t="shared" si="89"/>
        <v>0</v>
      </c>
      <c r="R155" s="255">
        <f t="shared" si="89"/>
        <v>0</v>
      </c>
      <c r="S155" s="255">
        <f t="shared" si="89"/>
        <v>0</v>
      </c>
      <c r="T155" s="255">
        <f t="shared" si="89"/>
        <v>0</v>
      </c>
      <c r="U155" s="255">
        <f t="shared" si="89"/>
        <v>0</v>
      </c>
      <c r="V155" s="255">
        <f t="shared" si="89"/>
        <v>0</v>
      </c>
      <c r="W155" s="255">
        <f t="shared" si="89"/>
        <v>0</v>
      </c>
      <c r="X155" s="255">
        <f t="shared" si="89"/>
        <v>0</v>
      </c>
      <c r="Y155" s="255">
        <f t="shared" si="89"/>
        <v>0</v>
      </c>
      <c r="Z155" s="255">
        <f t="shared" si="89"/>
        <v>0</v>
      </c>
      <c r="AA155" s="255">
        <f t="shared" si="89"/>
        <v>0</v>
      </c>
      <c r="AB155" s="255">
        <f t="shared" si="89"/>
        <v>0</v>
      </c>
      <c r="AC155" s="255">
        <f t="shared" si="89"/>
        <v>0</v>
      </c>
      <c r="AD155" s="255">
        <f t="shared" si="89"/>
        <v>0</v>
      </c>
      <c r="AE155" s="255">
        <f t="shared" si="89"/>
        <v>0</v>
      </c>
      <c r="AF155" s="255">
        <f t="shared" si="89"/>
        <v>0</v>
      </c>
      <c r="AG155" s="255">
        <f t="shared" si="89"/>
        <v>0</v>
      </c>
      <c r="AH155" s="255">
        <f t="shared" si="89"/>
        <v>0</v>
      </c>
      <c r="AI155" s="255">
        <f t="shared" si="89"/>
        <v>0</v>
      </c>
      <c r="AJ155" s="255">
        <f t="shared" si="89"/>
        <v>0</v>
      </c>
      <c r="AK155" s="117">
        <f>SUM(E155:AJ155)</f>
        <v>0</v>
      </c>
      <c r="AL155" s="82" t="e">
        <f>ROUNDUP(#REF!*1.2,0)</f>
        <v>#REF!</v>
      </c>
      <c r="AM155" s="82" t="e">
        <f>ROUNDUP(#REF!*1.2,0)</f>
        <v>#REF!</v>
      </c>
      <c r="AN155" s="211"/>
    </row>
    <row r="156" spans="1:40" ht="18.75" hidden="1" customHeight="1">
      <c r="A156" s="9">
        <v>1</v>
      </c>
      <c r="B156" s="325"/>
      <c r="C156" s="109" t="s">
        <v>20</v>
      </c>
      <c r="D156" s="109"/>
      <c r="E156" s="7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  <c r="AJ156" s="257"/>
      <c r="AK156" s="104">
        <f>SUM(F156:AJ156)</f>
        <v>0</v>
      </c>
      <c r="AL156" s="112"/>
      <c r="AM156" s="112"/>
      <c r="AN156" s="207"/>
    </row>
    <row r="157" spans="1:40" ht="18.75" hidden="1" customHeight="1">
      <c r="A157" s="9">
        <v>1</v>
      </c>
      <c r="B157" s="326"/>
      <c r="C157" s="111" t="s">
        <v>66</v>
      </c>
      <c r="D157" s="111"/>
      <c r="E157" s="74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107">
        <f>SUM(F157:AJ157)</f>
        <v>0</v>
      </c>
      <c r="AL157" s="75"/>
      <c r="AM157" s="75"/>
      <c r="AN157" s="207"/>
    </row>
    <row r="158" spans="1:40" ht="18.75" hidden="1" customHeight="1">
      <c r="A158" s="9">
        <v>1</v>
      </c>
      <c r="B158" s="326"/>
      <c r="C158" s="152" t="s">
        <v>21</v>
      </c>
      <c r="D158" s="152"/>
      <c r="E158" s="67"/>
      <c r="F158" s="259">
        <f t="shared" ref="F158:AH158" si="90">SUBTOTAL(9,L156:L157)</f>
        <v>0</v>
      </c>
      <c r="G158" s="259">
        <f t="shared" si="90"/>
        <v>0</v>
      </c>
      <c r="H158" s="259">
        <f t="shared" si="90"/>
        <v>0</v>
      </c>
      <c r="I158" s="259">
        <f t="shared" si="90"/>
        <v>0</v>
      </c>
      <c r="J158" s="259">
        <f t="shared" si="90"/>
        <v>0</v>
      </c>
      <c r="K158" s="259">
        <f t="shared" si="90"/>
        <v>0</v>
      </c>
      <c r="L158" s="259">
        <f t="shared" si="90"/>
        <v>0</v>
      </c>
      <c r="M158" s="259">
        <f t="shared" si="90"/>
        <v>0</v>
      </c>
      <c r="N158" s="259">
        <f t="shared" si="90"/>
        <v>0</v>
      </c>
      <c r="O158" s="259">
        <f t="shared" si="90"/>
        <v>0</v>
      </c>
      <c r="P158" s="259">
        <f t="shared" si="90"/>
        <v>0</v>
      </c>
      <c r="Q158" s="259">
        <f t="shared" si="90"/>
        <v>0</v>
      </c>
      <c r="R158" s="259">
        <f t="shared" si="90"/>
        <v>0</v>
      </c>
      <c r="S158" s="259">
        <f t="shared" si="90"/>
        <v>0</v>
      </c>
      <c r="T158" s="259">
        <f t="shared" si="90"/>
        <v>0</v>
      </c>
      <c r="U158" s="259">
        <f t="shared" si="90"/>
        <v>0</v>
      </c>
      <c r="V158" s="259">
        <f t="shared" si="90"/>
        <v>0</v>
      </c>
      <c r="W158" s="259">
        <f t="shared" si="90"/>
        <v>0</v>
      </c>
      <c r="X158" s="259">
        <f t="shared" si="90"/>
        <v>0</v>
      </c>
      <c r="Y158" s="259">
        <f t="shared" si="90"/>
        <v>0</v>
      </c>
      <c r="Z158" s="259">
        <f t="shared" si="90"/>
        <v>0</v>
      </c>
      <c r="AA158" s="259">
        <f t="shared" si="90"/>
        <v>0</v>
      </c>
      <c r="AB158" s="259">
        <f t="shared" si="90"/>
        <v>0</v>
      </c>
      <c r="AC158" s="259">
        <f t="shared" si="90"/>
        <v>0</v>
      </c>
      <c r="AD158" s="259">
        <f t="shared" si="90"/>
        <v>0</v>
      </c>
      <c r="AE158" s="259">
        <f t="shared" si="90"/>
        <v>0</v>
      </c>
      <c r="AF158" s="259">
        <f t="shared" si="90"/>
        <v>0</v>
      </c>
      <c r="AG158" s="259">
        <f t="shared" si="90"/>
        <v>0</v>
      </c>
      <c r="AH158" s="259">
        <f t="shared" si="90"/>
        <v>0</v>
      </c>
      <c r="AI158" s="259"/>
      <c r="AJ158" s="259"/>
      <c r="AK158" s="131">
        <f>SUM(F158:AJ158)</f>
        <v>0</v>
      </c>
      <c r="AL158" s="32"/>
      <c r="AM158" s="32"/>
    </row>
    <row r="159" spans="1:40" ht="18.75" hidden="1" customHeight="1">
      <c r="A159" s="9">
        <v>1</v>
      </c>
      <c r="B159" s="379"/>
      <c r="C159" s="153" t="s">
        <v>22</v>
      </c>
      <c r="D159" s="153"/>
      <c r="E159" s="68"/>
      <c r="F159" s="260">
        <f t="shared" ref="F159:AJ159" si="91">E159+F155-F158</f>
        <v>0</v>
      </c>
      <c r="G159" s="260">
        <f t="shared" si="91"/>
        <v>0</v>
      </c>
      <c r="H159" s="260">
        <f t="shared" si="91"/>
        <v>0</v>
      </c>
      <c r="I159" s="260">
        <f t="shared" si="91"/>
        <v>0</v>
      </c>
      <c r="J159" s="260">
        <f t="shared" si="91"/>
        <v>0</v>
      </c>
      <c r="K159" s="260">
        <f t="shared" si="91"/>
        <v>0</v>
      </c>
      <c r="L159" s="260">
        <f t="shared" si="91"/>
        <v>0</v>
      </c>
      <c r="M159" s="260">
        <f t="shared" si="91"/>
        <v>0</v>
      </c>
      <c r="N159" s="260">
        <f t="shared" si="91"/>
        <v>0</v>
      </c>
      <c r="O159" s="260">
        <f t="shared" si="91"/>
        <v>0</v>
      </c>
      <c r="P159" s="260">
        <f t="shared" si="91"/>
        <v>0</v>
      </c>
      <c r="Q159" s="260">
        <f t="shared" si="91"/>
        <v>0</v>
      </c>
      <c r="R159" s="260">
        <f t="shared" si="91"/>
        <v>0</v>
      </c>
      <c r="S159" s="260">
        <f t="shared" si="91"/>
        <v>0</v>
      </c>
      <c r="T159" s="260">
        <f t="shared" si="91"/>
        <v>0</v>
      </c>
      <c r="U159" s="260">
        <f t="shared" si="91"/>
        <v>0</v>
      </c>
      <c r="V159" s="260">
        <f t="shared" si="91"/>
        <v>0</v>
      </c>
      <c r="W159" s="260">
        <f t="shared" si="91"/>
        <v>0</v>
      </c>
      <c r="X159" s="260">
        <f t="shared" si="91"/>
        <v>0</v>
      </c>
      <c r="Y159" s="260">
        <f t="shared" si="91"/>
        <v>0</v>
      </c>
      <c r="Z159" s="260">
        <f t="shared" si="91"/>
        <v>0</v>
      </c>
      <c r="AA159" s="260">
        <f t="shared" si="91"/>
        <v>0</v>
      </c>
      <c r="AB159" s="260">
        <f t="shared" si="91"/>
        <v>0</v>
      </c>
      <c r="AC159" s="260">
        <f t="shared" si="91"/>
        <v>0</v>
      </c>
      <c r="AD159" s="260">
        <f t="shared" si="91"/>
        <v>0</v>
      </c>
      <c r="AE159" s="260">
        <f t="shared" si="91"/>
        <v>0</v>
      </c>
      <c r="AF159" s="260">
        <f t="shared" si="91"/>
        <v>0</v>
      </c>
      <c r="AG159" s="260">
        <f t="shared" si="91"/>
        <v>0</v>
      </c>
      <c r="AH159" s="260">
        <f t="shared" si="91"/>
        <v>0</v>
      </c>
      <c r="AI159" s="260">
        <f t="shared" si="91"/>
        <v>0</v>
      </c>
      <c r="AJ159" s="260">
        <f t="shared" si="91"/>
        <v>0</v>
      </c>
      <c r="AK159" s="132"/>
      <c r="AL159" s="32"/>
      <c r="AM159" s="32"/>
    </row>
    <row r="160" spans="1:40" ht="19.5" hidden="1" customHeight="1">
      <c r="A160" s="9">
        <v>1</v>
      </c>
      <c r="B160" s="380"/>
      <c r="C160" s="138" t="s">
        <v>23</v>
      </c>
      <c r="D160" s="138"/>
      <c r="E160" s="215"/>
      <c r="F160" s="262">
        <f t="shared" ref="F160:AJ160" si="92">E160+F155-F156-F157</f>
        <v>0</v>
      </c>
      <c r="G160" s="262">
        <f t="shared" si="92"/>
        <v>0</v>
      </c>
      <c r="H160" s="262">
        <f t="shared" si="92"/>
        <v>0</v>
      </c>
      <c r="I160" s="262">
        <f t="shared" si="92"/>
        <v>0</v>
      </c>
      <c r="J160" s="262">
        <f t="shared" si="92"/>
        <v>0</v>
      </c>
      <c r="K160" s="262">
        <f t="shared" si="92"/>
        <v>0</v>
      </c>
      <c r="L160" s="262">
        <f t="shared" si="92"/>
        <v>0</v>
      </c>
      <c r="M160" s="262">
        <f t="shared" si="92"/>
        <v>0</v>
      </c>
      <c r="N160" s="262">
        <f t="shared" si="92"/>
        <v>0</v>
      </c>
      <c r="O160" s="262">
        <f t="shared" si="92"/>
        <v>0</v>
      </c>
      <c r="P160" s="262">
        <f t="shared" si="92"/>
        <v>0</v>
      </c>
      <c r="Q160" s="262">
        <f t="shared" si="92"/>
        <v>0</v>
      </c>
      <c r="R160" s="262">
        <f t="shared" si="92"/>
        <v>0</v>
      </c>
      <c r="S160" s="262">
        <f t="shared" si="92"/>
        <v>0</v>
      </c>
      <c r="T160" s="262">
        <f t="shared" si="92"/>
        <v>0</v>
      </c>
      <c r="U160" s="262">
        <f t="shared" si="92"/>
        <v>0</v>
      </c>
      <c r="V160" s="262">
        <f t="shared" si="92"/>
        <v>0</v>
      </c>
      <c r="W160" s="262">
        <f t="shared" si="92"/>
        <v>0</v>
      </c>
      <c r="X160" s="262">
        <f t="shared" si="92"/>
        <v>0</v>
      </c>
      <c r="Y160" s="262">
        <f t="shared" si="92"/>
        <v>0</v>
      </c>
      <c r="Z160" s="262">
        <f t="shared" si="92"/>
        <v>0</v>
      </c>
      <c r="AA160" s="262">
        <f t="shared" si="92"/>
        <v>0</v>
      </c>
      <c r="AB160" s="262">
        <f t="shared" si="92"/>
        <v>0</v>
      </c>
      <c r="AC160" s="262">
        <f t="shared" si="92"/>
        <v>0</v>
      </c>
      <c r="AD160" s="262">
        <f t="shared" si="92"/>
        <v>0</v>
      </c>
      <c r="AE160" s="262">
        <f t="shared" si="92"/>
        <v>0</v>
      </c>
      <c r="AF160" s="262">
        <f t="shared" si="92"/>
        <v>0</v>
      </c>
      <c r="AG160" s="262">
        <f t="shared" si="92"/>
        <v>0</v>
      </c>
      <c r="AH160" s="262">
        <f t="shared" si="92"/>
        <v>0</v>
      </c>
      <c r="AI160" s="262">
        <f t="shared" si="92"/>
        <v>0</v>
      </c>
      <c r="AJ160" s="262">
        <f t="shared" si="92"/>
        <v>0</v>
      </c>
      <c r="AK160" s="222">
        <f>AJ160</f>
        <v>0</v>
      </c>
      <c r="AL160" s="33"/>
      <c r="AM160" s="33"/>
      <c r="AN160" s="9">
        <f>AK160-AL156</f>
        <v>0</v>
      </c>
    </row>
    <row r="161" spans="1:40" ht="19.5" hidden="1" customHeight="1">
      <c r="A161" s="9">
        <v>1</v>
      </c>
      <c r="B161" s="385"/>
      <c r="C161" s="101" t="s">
        <v>12</v>
      </c>
      <c r="D161" s="101"/>
      <c r="E161" s="88"/>
      <c r="F161" s="263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/>
      <c r="AB161" s="263"/>
      <c r="AC161" s="263"/>
      <c r="AD161" s="263"/>
      <c r="AE161" s="263"/>
      <c r="AF161" s="263"/>
      <c r="AG161" s="263"/>
      <c r="AH161" s="263"/>
      <c r="AI161" s="263"/>
      <c r="AJ161" s="263"/>
      <c r="AK161" s="98">
        <f>SUM(F161:AJ161)</f>
        <v>0</v>
      </c>
      <c r="AL161" s="198" t="e">
        <f>ROUNDUP(AL168/0.92,0)</f>
        <v>#REF!</v>
      </c>
      <c r="AM161" s="198" t="e">
        <f>ROUNDUP(AM168/0.92,0)</f>
        <v>#REF!</v>
      </c>
      <c r="AN161" s="251"/>
    </row>
    <row r="162" spans="1:40" ht="19.5" hidden="1" customHeight="1">
      <c r="A162" s="9">
        <v>1</v>
      </c>
      <c r="B162" s="326"/>
      <c r="C162" s="145" t="s">
        <v>125</v>
      </c>
      <c r="D162" s="154"/>
      <c r="E162" s="35"/>
      <c r="F162" s="256">
        <f t="shared" ref="F162:AJ162" si="93">E162+F161-F163</f>
        <v>0</v>
      </c>
      <c r="G162" s="256">
        <f t="shared" si="93"/>
        <v>0</v>
      </c>
      <c r="H162" s="256">
        <f t="shared" si="93"/>
        <v>0</v>
      </c>
      <c r="I162" s="256">
        <f t="shared" si="93"/>
        <v>0</v>
      </c>
      <c r="J162" s="256">
        <f t="shared" si="93"/>
        <v>0</v>
      </c>
      <c r="K162" s="256">
        <f t="shared" si="93"/>
        <v>0</v>
      </c>
      <c r="L162" s="256">
        <f t="shared" si="93"/>
        <v>0</v>
      </c>
      <c r="M162" s="256">
        <f t="shared" si="93"/>
        <v>0</v>
      </c>
      <c r="N162" s="256">
        <f t="shared" si="93"/>
        <v>0</v>
      </c>
      <c r="O162" s="256">
        <f t="shared" si="93"/>
        <v>0</v>
      </c>
      <c r="P162" s="256">
        <f t="shared" si="93"/>
        <v>0</v>
      </c>
      <c r="Q162" s="256">
        <f t="shared" si="93"/>
        <v>0</v>
      </c>
      <c r="R162" s="256">
        <f t="shared" si="93"/>
        <v>0</v>
      </c>
      <c r="S162" s="256">
        <f t="shared" si="93"/>
        <v>0</v>
      </c>
      <c r="T162" s="256">
        <f t="shared" si="93"/>
        <v>0</v>
      </c>
      <c r="U162" s="256">
        <f t="shared" si="93"/>
        <v>0</v>
      </c>
      <c r="V162" s="256">
        <f t="shared" si="93"/>
        <v>0</v>
      </c>
      <c r="W162" s="256">
        <f t="shared" si="93"/>
        <v>0</v>
      </c>
      <c r="X162" s="256">
        <f t="shared" si="93"/>
        <v>0</v>
      </c>
      <c r="Y162" s="256">
        <f t="shared" si="93"/>
        <v>0</v>
      </c>
      <c r="Z162" s="256">
        <f t="shared" si="93"/>
        <v>0</v>
      </c>
      <c r="AA162" s="256">
        <f t="shared" si="93"/>
        <v>0</v>
      </c>
      <c r="AB162" s="256">
        <f t="shared" si="93"/>
        <v>0</v>
      </c>
      <c r="AC162" s="256">
        <f t="shared" si="93"/>
        <v>0</v>
      </c>
      <c r="AD162" s="256">
        <f t="shared" si="93"/>
        <v>0</v>
      </c>
      <c r="AE162" s="256">
        <f t="shared" si="93"/>
        <v>0</v>
      </c>
      <c r="AF162" s="256">
        <f t="shared" si="93"/>
        <v>0</v>
      </c>
      <c r="AG162" s="256">
        <f t="shared" si="93"/>
        <v>0</v>
      </c>
      <c r="AH162" s="256">
        <f t="shared" si="93"/>
        <v>0</v>
      </c>
      <c r="AI162" s="256">
        <f t="shared" si="93"/>
        <v>0</v>
      </c>
      <c r="AJ162" s="256">
        <f t="shared" si="93"/>
        <v>0</v>
      </c>
      <c r="AK162" s="169">
        <f>AJ162</f>
        <v>0</v>
      </c>
      <c r="AL162" s="32"/>
      <c r="AM162" s="32"/>
    </row>
    <row r="163" spans="1:40" ht="18.75" hidden="1" customHeight="1">
      <c r="A163" s="9">
        <v>1</v>
      </c>
      <c r="B163" s="327"/>
      <c r="C163" s="135" t="s">
        <v>14</v>
      </c>
      <c r="D163" s="135"/>
      <c r="E163" s="90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  <c r="AD163" s="255"/>
      <c r="AE163" s="255"/>
      <c r="AF163" s="255"/>
      <c r="AG163" s="255"/>
      <c r="AH163" s="255"/>
      <c r="AI163" s="255"/>
      <c r="AJ163" s="255"/>
      <c r="AK163" s="117">
        <f>SUM(E163:AJ163)</f>
        <v>0</v>
      </c>
      <c r="AL163" s="123"/>
      <c r="AM163" s="123"/>
      <c r="AN163" s="211"/>
    </row>
    <row r="164" spans="1:40" ht="18.75" hidden="1" customHeight="1">
      <c r="A164" s="9">
        <v>0</v>
      </c>
      <c r="B164" s="378"/>
      <c r="C164" s="146" t="s">
        <v>15</v>
      </c>
      <c r="D164" s="147">
        <v>0.08</v>
      </c>
      <c r="E164" s="80"/>
      <c r="F164" s="257">
        <f t="shared" ref="F164:AJ164" si="94">ROUND(F163*$D164,0)</f>
        <v>0</v>
      </c>
      <c r="G164" s="257">
        <f t="shared" si="94"/>
        <v>0</v>
      </c>
      <c r="H164" s="257">
        <f t="shared" si="94"/>
        <v>0</v>
      </c>
      <c r="I164" s="257">
        <f t="shared" si="94"/>
        <v>0</v>
      </c>
      <c r="J164" s="257">
        <f t="shared" si="94"/>
        <v>0</v>
      </c>
      <c r="K164" s="257">
        <f t="shared" si="94"/>
        <v>0</v>
      </c>
      <c r="L164" s="257">
        <f t="shared" si="94"/>
        <v>0</v>
      </c>
      <c r="M164" s="257">
        <f t="shared" si="94"/>
        <v>0</v>
      </c>
      <c r="N164" s="257">
        <f t="shared" si="94"/>
        <v>0</v>
      </c>
      <c r="O164" s="257">
        <f t="shared" si="94"/>
        <v>0</v>
      </c>
      <c r="P164" s="257">
        <f t="shared" si="94"/>
        <v>0</v>
      </c>
      <c r="Q164" s="257">
        <f t="shared" si="94"/>
        <v>0</v>
      </c>
      <c r="R164" s="257">
        <f t="shared" si="94"/>
        <v>0</v>
      </c>
      <c r="S164" s="257">
        <f t="shared" si="94"/>
        <v>0</v>
      </c>
      <c r="T164" s="257">
        <f t="shared" si="94"/>
        <v>0</v>
      </c>
      <c r="U164" s="257">
        <f t="shared" si="94"/>
        <v>0</v>
      </c>
      <c r="V164" s="257">
        <f t="shared" si="94"/>
        <v>0</v>
      </c>
      <c r="W164" s="257">
        <f t="shared" si="94"/>
        <v>0</v>
      </c>
      <c r="X164" s="257">
        <f t="shared" si="94"/>
        <v>0</v>
      </c>
      <c r="Y164" s="257">
        <f t="shared" si="94"/>
        <v>0</v>
      </c>
      <c r="Z164" s="257">
        <f t="shared" si="94"/>
        <v>0</v>
      </c>
      <c r="AA164" s="257">
        <f t="shared" si="94"/>
        <v>0</v>
      </c>
      <c r="AB164" s="257">
        <f t="shared" si="94"/>
        <v>0</v>
      </c>
      <c r="AC164" s="257">
        <f t="shared" si="94"/>
        <v>0</v>
      </c>
      <c r="AD164" s="257">
        <f t="shared" si="94"/>
        <v>0</v>
      </c>
      <c r="AE164" s="257">
        <f t="shared" si="94"/>
        <v>0</v>
      </c>
      <c r="AF164" s="257">
        <f t="shared" si="94"/>
        <v>0</v>
      </c>
      <c r="AG164" s="257">
        <f t="shared" si="94"/>
        <v>0</v>
      </c>
      <c r="AH164" s="257">
        <f t="shared" si="94"/>
        <v>0</v>
      </c>
      <c r="AI164" s="257">
        <f t="shared" si="94"/>
        <v>0</v>
      </c>
      <c r="AJ164" s="257">
        <f t="shared" si="94"/>
        <v>0</v>
      </c>
      <c r="AK164" s="128">
        <f>SUM(F164:AJ164)</f>
        <v>0</v>
      </c>
      <c r="AL164" s="32"/>
      <c r="AM164" s="32"/>
    </row>
    <row r="165" spans="1:40" ht="18.75" hidden="1" customHeight="1">
      <c r="A165" s="9">
        <v>0</v>
      </c>
      <c r="B165" s="378"/>
      <c r="C165" s="148" t="s">
        <v>16</v>
      </c>
      <c r="D165" s="149"/>
      <c r="E165" s="66"/>
      <c r="F165" s="255">
        <f t="shared" ref="F165:AJ165" si="95">E165+F164-F166</f>
        <v>0</v>
      </c>
      <c r="G165" s="255">
        <f t="shared" si="95"/>
        <v>0</v>
      </c>
      <c r="H165" s="255">
        <f t="shared" si="95"/>
        <v>0</v>
      </c>
      <c r="I165" s="255">
        <f t="shared" si="95"/>
        <v>0</v>
      </c>
      <c r="J165" s="255">
        <f t="shared" si="95"/>
        <v>0</v>
      </c>
      <c r="K165" s="255">
        <f t="shared" si="95"/>
        <v>0</v>
      </c>
      <c r="L165" s="255">
        <f t="shared" si="95"/>
        <v>0</v>
      </c>
      <c r="M165" s="255">
        <f t="shared" si="95"/>
        <v>0</v>
      </c>
      <c r="N165" s="255">
        <f t="shared" si="95"/>
        <v>0</v>
      </c>
      <c r="O165" s="255">
        <f t="shared" si="95"/>
        <v>0</v>
      </c>
      <c r="P165" s="255">
        <f t="shared" si="95"/>
        <v>0</v>
      </c>
      <c r="Q165" s="255">
        <f t="shared" si="95"/>
        <v>0</v>
      </c>
      <c r="R165" s="255">
        <f t="shared" si="95"/>
        <v>0</v>
      </c>
      <c r="S165" s="255">
        <f t="shared" si="95"/>
        <v>0</v>
      </c>
      <c r="T165" s="255">
        <f t="shared" si="95"/>
        <v>0</v>
      </c>
      <c r="U165" s="255">
        <f t="shared" si="95"/>
        <v>0</v>
      </c>
      <c r="V165" s="255">
        <f t="shared" si="95"/>
        <v>0</v>
      </c>
      <c r="W165" s="255">
        <f t="shared" si="95"/>
        <v>0</v>
      </c>
      <c r="X165" s="255">
        <f t="shared" si="95"/>
        <v>0</v>
      </c>
      <c r="Y165" s="255">
        <f t="shared" si="95"/>
        <v>0</v>
      </c>
      <c r="Z165" s="255">
        <f t="shared" si="95"/>
        <v>0</v>
      </c>
      <c r="AA165" s="255">
        <f t="shared" si="95"/>
        <v>0</v>
      </c>
      <c r="AB165" s="255">
        <f t="shared" si="95"/>
        <v>0</v>
      </c>
      <c r="AC165" s="255">
        <f t="shared" si="95"/>
        <v>0</v>
      </c>
      <c r="AD165" s="255">
        <f t="shared" si="95"/>
        <v>0</v>
      </c>
      <c r="AE165" s="255">
        <f t="shared" si="95"/>
        <v>0</v>
      </c>
      <c r="AF165" s="255">
        <f t="shared" si="95"/>
        <v>0</v>
      </c>
      <c r="AG165" s="255">
        <f t="shared" si="95"/>
        <v>0</v>
      </c>
      <c r="AH165" s="255">
        <f t="shared" si="95"/>
        <v>0</v>
      </c>
      <c r="AI165" s="255">
        <f t="shared" si="95"/>
        <v>0</v>
      </c>
      <c r="AJ165" s="255">
        <f t="shared" si="95"/>
        <v>0</v>
      </c>
      <c r="AK165" s="129">
        <f>AJ165</f>
        <v>0</v>
      </c>
      <c r="AL165" s="32"/>
      <c r="AM165" s="32"/>
    </row>
    <row r="166" spans="1:40" ht="18.75" hidden="1" customHeight="1">
      <c r="A166" s="9">
        <v>0</v>
      </c>
      <c r="B166" s="378"/>
      <c r="C166" s="148" t="s">
        <v>17</v>
      </c>
      <c r="D166" s="149"/>
      <c r="E166" s="80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  <c r="AD166" s="255"/>
      <c r="AE166" s="255"/>
      <c r="AF166" s="255"/>
      <c r="AG166" s="255"/>
      <c r="AH166" s="255"/>
      <c r="AI166" s="255"/>
      <c r="AJ166" s="255"/>
      <c r="AK166" s="129">
        <f>SUM(F166:AJ166)</f>
        <v>0</v>
      </c>
      <c r="AL166" s="32"/>
      <c r="AM166" s="32"/>
    </row>
    <row r="167" spans="1:40" ht="18.75" hidden="1" customHeight="1">
      <c r="A167" s="9">
        <v>0</v>
      </c>
      <c r="B167" s="378"/>
      <c r="C167" s="150" t="s">
        <v>18</v>
      </c>
      <c r="D167" s="151">
        <v>0.5</v>
      </c>
      <c r="E167" s="81"/>
      <c r="F167" s="258">
        <f t="shared" ref="F167:AJ167" si="96">ROUND(F166*$D167,0)</f>
        <v>0</v>
      </c>
      <c r="G167" s="258">
        <f t="shared" si="96"/>
        <v>0</v>
      </c>
      <c r="H167" s="258">
        <f t="shared" si="96"/>
        <v>0</v>
      </c>
      <c r="I167" s="258">
        <f t="shared" si="96"/>
        <v>0</v>
      </c>
      <c r="J167" s="258">
        <f t="shared" si="96"/>
        <v>0</v>
      </c>
      <c r="K167" s="258">
        <f t="shared" si="96"/>
        <v>0</v>
      </c>
      <c r="L167" s="258">
        <f t="shared" si="96"/>
        <v>0</v>
      </c>
      <c r="M167" s="258">
        <f t="shared" si="96"/>
        <v>0</v>
      </c>
      <c r="N167" s="258">
        <f t="shared" si="96"/>
        <v>0</v>
      </c>
      <c r="O167" s="258">
        <f t="shared" si="96"/>
        <v>0</v>
      </c>
      <c r="P167" s="258">
        <f t="shared" si="96"/>
        <v>0</v>
      </c>
      <c r="Q167" s="258">
        <f t="shared" si="96"/>
        <v>0</v>
      </c>
      <c r="R167" s="258">
        <f t="shared" si="96"/>
        <v>0</v>
      </c>
      <c r="S167" s="258">
        <f t="shared" si="96"/>
        <v>0</v>
      </c>
      <c r="T167" s="258">
        <f t="shared" si="96"/>
        <v>0</v>
      </c>
      <c r="U167" s="258">
        <f t="shared" si="96"/>
        <v>0</v>
      </c>
      <c r="V167" s="258">
        <f t="shared" si="96"/>
        <v>0</v>
      </c>
      <c r="W167" s="258">
        <f t="shared" si="96"/>
        <v>0</v>
      </c>
      <c r="X167" s="258">
        <f t="shared" si="96"/>
        <v>0</v>
      </c>
      <c r="Y167" s="258">
        <f t="shared" si="96"/>
        <v>0</v>
      </c>
      <c r="Z167" s="258">
        <f t="shared" si="96"/>
        <v>0</v>
      </c>
      <c r="AA167" s="258">
        <f t="shared" si="96"/>
        <v>0</v>
      </c>
      <c r="AB167" s="258">
        <f t="shared" si="96"/>
        <v>0</v>
      </c>
      <c r="AC167" s="258">
        <f t="shared" si="96"/>
        <v>0</v>
      </c>
      <c r="AD167" s="258">
        <f t="shared" si="96"/>
        <v>0</v>
      </c>
      <c r="AE167" s="258">
        <f t="shared" si="96"/>
        <v>0</v>
      </c>
      <c r="AF167" s="258">
        <f t="shared" si="96"/>
        <v>0</v>
      </c>
      <c r="AG167" s="258">
        <f t="shared" si="96"/>
        <v>0</v>
      </c>
      <c r="AH167" s="258">
        <f t="shared" si="96"/>
        <v>0</v>
      </c>
      <c r="AI167" s="258">
        <f t="shared" si="96"/>
        <v>0</v>
      </c>
      <c r="AJ167" s="258">
        <f t="shared" si="96"/>
        <v>0</v>
      </c>
      <c r="AK167" s="130">
        <f>SUM(F167:AJ167)</f>
        <v>0</v>
      </c>
      <c r="AL167" s="32"/>
      <c r="AM167" s="32"/>
    </row>
    <row r="168" spans="1:40" ht="18.75" hidden="1" customHeight="1">
      <c r="A168" s="9">
        <v>1</v>
      </c>
      <c r="B168" s="327"/>
      <c r="C168" s="135" t="s">
        <v>19</v>
      </c>
      <c r="D168" s="136">
        <f>1-D164</f>
        <v>0.92</v>
      </c>
      <c r="E168" s="90"/>
      <c r="F168" s="255">
        <f t="shared" ref="F168:AJ168" si="97">(F163-F164)+(F166-F167)</f>
        <v>0</v>
      </c>
      <c r="G168" s="255">
        <f t="shared" si="97"/>
        <v>0</v>
      </c>
      <c r="H168" s="255">
        <f t="shared" si="97"/>
        <v>0</v>
      </c>
      <c r="I168" s="255">
        <f t="shared" si="97"/>
        <v>0</v>
      </c>
      <c r="J168" s="255">
        <f t="shared" si="97"/>
        <v>0</v>
      </c>
      <c r="K168" s="255">
        <f t="shared" si="97"/>
        <v>0</v>
      </c>
      <c r="L168" s="255">
        <f t="shared" si="97"/>
        <v>0</v>
      </c>
      <c r="M168" s="255">
        <f t="shared" si="97"/>
        <v>0</v>
      </c>
      <c r="N168" s="255">
        <f t="shared" si="97"/>
        <v>0</v>
      </c>
      <c r="O168" s="255">
        <f t="shared" si="97"/>
        <v>0</v>
      </c>
      <c r="P168" s="255">
        <f t="shared" si="97"/>
        <v>0</v>
      </c>
      <c r="Q168" s="255">
        <f t="shared" si="97"/>
        <v>0</v>
      </c>
      <c r="R168" s="255">
        <f t="shared" si="97"/>
        <v>0</v>
      </c>
      <c r="S168" s="255">
        <f t="shared" si="97"/>
        <v>0</v>
      </c>
      <c r="T168" s="255">
        <f t="shared" si="97"/>
        <v>0</v>
      </c>
      <c r="U168" s="255">
        <f t="shared" si="97"/>
        <v>0</v>
      </c>
      <c r="V168" s="255">
        <f t="shared" si="97"/>
        <v>0</v>
      </c>
      <c r="W168" s="255">
        <f t="shared" si="97"/>
        <v>0</v>
      </c>
      <c r="X168" s="255">
        <f t="shared" si="97"/>
        <v>0</v>
      </c>
      <c r="Y168" s="255">
        <f t="shared" si="97"/>
        <v>0</v>
      </c>
      <c r="Z168" s="255">
        <f t="shared" si="97"/>
        <v>0</v>
      </c>
      <c r="AA168" s="255">
        <f t="shared" si="97"/>
        <v>0</v>
      </c>
      <c r="AB168" s="255">
        <f t="shared" si="97"/>
        <v>0</v>
      </c>
      <c r="AC168" s="255">
        <f t="shared" si="97"/>
        <v>0</v>
      </c>
      <c r="AD168" s="255">
        <f t="shared" si="97"/>
        <v>0</v>
      </c>
      <c r="AE168" s="255">
        <f t="shared" si="97"/>
        <v>0</v>
      </c>
      <c r="AF168" s="255">
        <f t="shared" si="97"/>
        <v>0</v>
      </c>
      <c r="AG168" s="255">
        <f t="shared" si="97"/>
        <v>0</v>
      </c>
      <c r="AH168" s="255">
        <f t="shared" si="97"/>
        <v>0</v>
      </c>
      <c r="AI168" s="255">
        <f t="shared" si="97"/>
        <v>0</v>
      </c>
      <c r="AJ168" s="255">
        <f t="shared" si="97"/>
        <v>0</v>
      </c>
      <c r="AK168" s="117">
        <f>SUM(E168:AJ168)</f>
        <v>0</v>
      </c>
      <c r="AL168" s="82" t="e">
        <f>ROUNDUP(#REF!*1.2,0)</f>
        <v>#REF!</v>
      </c>
      <c r="AM168" s="82" t="e">
        <f>ROUNDUP(#REF!*1.2,0)</f>
        <v>#REF!</v>
      </c>
      <c r="AN168" s="211"/>
    </row>
    <row r="169" spans="1:40" ht="18.75" hidden="1" customHeight="1">
      <c r="A169" s="9">
        <v>1</v>
      </c>
      <c r="B169" s="325"/>
      <c r="C169" s="109" t="s">
        <v>20</v>
      </c>
      <c r="D169" s="109"/>
      <c r="E169" s="77"/>
      <c r="F169" s="257"/>
      <c r="G169" s="257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  <c r="AA169" s="257"/>
      <c r="AB169" s="257"/>
      <c r="AC169" s="257"/>
      <c r="AD169" s="257"/>
      <c r="AE169" s="257"/>
      <c r="AF169" s="257"/>
      <c r="AG169" s="257"/>
      <c r="AH169" s="257"/>
      <c r="AI169" s="257"/>
      <c r="AJ169" s="257"/>
      <c r="AK169" s="104">
        <f>SUM(F169:AJ169)</f>
        <v>0</v>
      </c>
      <c r="AL169" s="112"/>
      <c r="AM169" s="112"/>
      <c r="AN169" s="207"/>
    </row>
    <row r="170" spans="1:40" ht="18.75" hidden="1" customHeight="1">
      <c r="A170" s="9">
        <v>1</v>
      </c>
      <c r="B170" s="327"/>
      <c r="C170" s="111" t="s">
        <v>66</v>
      </c>
      <c r="D170" s="111"/>
      <c r="E170" s="74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  <c r="AJ170" s="267"/>
      <c r="AK170" s="107">
        <f>SUM(F170:AJ170)</f>
        <v>0</v>
      </c>
      <c r="AL170" s="75"/>
      <c r="AM170" s="75"/>
      <c r="AN170" s="207"/>
    </row>
    <row r="171" spans="1:40" ht="18.75" hidden="1" customHeight="1">
      <c r="A171" s="9">
        <v>1</v>
      </c>
      <c r="B171" s="326"/>
      <c r="C171" s="152" t="s">
        <v>21</v>
      </c>
      <c r="D171" s="152"/>
      <c r="E171" s="67"/>
      <c r="F171" s="259">
        <f t="shared" ref="F171:AH171" si="98">SUBTOTAL(9,L169:L170)</f>
        <v>0</v>
      </c>
      <c r="G171" s="259">
        <f t="shared" si="98"/>
        <v>0</v>
      </c>
      <c r="H171" s="259">
        <f t="shared" si="98"/>
        <v>0</v>
      </c>
      <c r="I171" s="259">
        <f t="shared" si="98"/>
        <v>0</v>
      </c>
      <c r="J171" s="259">
        <f t="shared" si="98"/>
        <v>0</v>
      </c>
      <c r="K171" s="259">
        <f t="shared" si="98"/>
        <v>0</v>
      </c>
      <c r="L171" s="259">
        <f t="shared" si="98"/>
        <v>0</v>
      </c>
      <c r="M171" s="259">
        <f t="shared" si="98"/>
        <v>0</v>
      </c>
      <c r="N171" s="259">
        <f t="shared" si="98"/>
        <v>0</v>
      </c>
      <c r="O171" s="259">
        <f t="shared" si="98"/>
        <v>0</v>
      </c>
      <c r="P171" s="259">
        <f t="shared" si="98"/>
        <v>0</v>
      </c>
      <c r="Q171" s="259">
        <f t="shared" si="98"/>
        <v>0</v>
      </c>
      <c r="R171" s="259">
        <f t="shared" si="98"/>
        <v>0</v>
      </c>
      <c r="S171" s="259">
        <f t="shared" si="98"/>
        <v>0</v>
      </c>
      <c r="T171" s="259">
        <f t="shared" si="98"/>
        <v>0</v>
      </c>
      <c r="U171" s="259">
        <f t="shared" si="98"/>
        <v>0</v>
      </c>
      <c r="V171" s="259">
        <f t="shared" si="98"/>
        <v>0</v>
      </c>
      <c r="W171" s="259">
        <f t="shared" si="98"/>
        <v>0</v>
      </c>
      <c r="X171" s="259">
        <f t="shared" si="98"/>
        <v>0</v>
      </c>
      <c r="Y171" s="259">
        <f t="shared" si="98"/>
        <v>0</v>
      </c>
      <c r="Z171" s="259">
        <f t="shared" si="98"/>
        <v>0</v>
      </c>
      <c r="AA171" s="259">
        <f t="shared" si="98"/>
        <v>0</v>
      </c>
      <c r="AB171" s="259">
        <f t="shared" si="98"/>
        <v>0</v>
      </c>
      <c r="AC171" s="259">
        <f t="shared" si="98"/>
        <v>0</v>
      </c>
      <c r="AD171" s="259">
        <f t="shared" si="98"/>
        <v>0</v>
      </c>
      <c r="AE171" s="259">
        <f t="shared" si="98"/>
        <v>0</v>
      </c>
      <c r="AF171" s="259">
        <f t="shared" si="98"/>
        <v>0</v>
      </c>
      <c r="AG171" s="259">
        <f t="shared" si="98"/>
        <v>0</v>
      </c>
      <c r="AH171" s="259">
        <f t="shared" si="98"/>
        <v>0</v>
      </c>
      <c r="AI171" s="259"/>
      <c r="AJ171" s="259"/>
      <c r="AK171" s="131">
        <f>SUM(F171:AJ171)</f>
        <v>0</v>
      </c>
      <c r="AL171" s="32"/>
      <c r="AM171" s="32"/>
    </row>
    <row r="172" spans="1:40" ht="18.75" hidden="1" customHeight="1">
      <c r="A172" s="9">
        <v>1</v>
      </c>
      <c r="B172" s="379"/>
      <c r="C172" s="156" t="s">
        <v>22</v>
      </c>
      <c r="D172" s="156"/>
      <c r="E172" s="68"/>
      <c r="F172" s="268">
        <f t="shared" ref="F172:AJ172" si="99">E172+F168-F171</f>
        <v>0</v>
      </c>
      <c r="G172" s="268">
        <f t="shared" si="99"/>
        <v>0</v>
      </c>
      <c r="H172" s="268">
        <f t="shared" si="99"/>
        <v>0</v>
      </c>
      <c r="I172" s="268">
        <f t="shared" si="99"/>
        <v>0</v>
      </c>
      <c r="J172" s="268">
        <f t="shared" si="99"/>
        <v>0</v>
      </c>
      <c r="K172" s="268">
        <f t="shared" si="99"/>
        <v>0</v>
      </c>
      <c r="L172" s="268">
        <f t="shared" si="99"/>
        <v>0</v>
      </c>
      <c r="M172" s="268">
        <f t="shared" si="99"/>
        <v>0</v>
      </c>
      <c r="N172" s="268">
        <f t="shared" si="99"/>
        <v>0</v>
      </c>
      <c r="O172" s="268">
        <f t="shared" si="99"/>
        <v>0</v>
      </c>
      <c r="P172" s="268">
        <f t="shared" si="99"/>
        <v>0</v>
      </c>
      <c r="Q172" s="268">
        <f t="shared" si="99"/>
        <v>0</v>
      </c>
      <c r="R172" s="268">
        <f t="shared" si="99"/>
        <v>0</v>
      </c>
      <c r="S172" s="268">
        <f t="shared" si="99"/>
        <v>0</v>
      </c>
      <c r="T172" s="268">
        <f t="shared" si="99"/>
        <v>0</v>
      </c>
      <c r="U172" s="268">
        <f t="shared" si="99"/>
        <v>0</v>
      </c>
      <c r="V172" s="268">
        <f t="shared" si="99"/>
        <v>0</v>
      </c>
      <c r="W172" s="268">
        <f t="shared" si="99"/>
        <v>0</v>
      </c>
      <c r="X172" s="268">
        <f t="shared" si="99"/>
        <v>0</v>
      </c>
      <c r="Y172" s="268">
        <f t="shared" si="99"/>
        <v>0</v>
      </c>
      <c r="Z172" s="268">
        <f t="shared" si="99"/>
        <v>0</v>
      </c>
      <c r="AA172" s="268">
        <f t="shared" si="99"/>
        <v>0</v>
      </c>
      <c r="AB172" s="268">
        <f t="shared" si="99"/>
        <v>0</v>
      </c>
      <c r="AC172" s="268">
        <f t="shared" si="99"/>
        <v>0</v>
      </c>
      <c r="AD172" s="268">
        <f t="shared" si="99"/>
        <v>0</v>
      </c>
      <c r="AE172" s="268">
        <f t="shared" si="99"/>
        <v>0</v>
      </c>
      <c r="AF172" s="268">
        <f t="shared" si="99"/>
        <v>0</v>
      </c>
      <c r="AG172" s="268">
        <f t="shared" si="99"/>
        <v>0</v>
      </c>
      <c r="AH172" s="268">
        <f t="shared" si="99"/>
        <v>0</v>
      </c>
      <c r="AI172" s="268">
        <f t="shared" si="99"/>
        <v>0</v>
      </c>
      <c r="AJ172" s="268">
        <f t="shared" si="99"/>
        <v>0</v>
      </c>
      <c r="AK172" s="134"/>
      <c r="AL172" s="32"/>
      <c r="AM172" s="32"/>
    </row>
    <row r="173" spans="1:40" ht="19.5" hidden="1" customHeight="1">
      <c r="A173" s="9">
        <v>1</v>
      </c>
      <c r="B173" s="389"/>
      <c r="C173" s="532" t="s">
        <v>23</v>
      </c>
      <c r="D173" s="532"/>
      <c r="E173" s="215"/>
      <c r="F173" s="261">
        <f t="shared" ref="F173:AJ173" si="100">E173+F168-F169-F170</f>
        <v>0</v>
      </c>
      <c r="G173" s="261">
        <f t="shared" si="100"/>
        <v>0</v>
      </c>
      <c r="H173" s="261">
        <f t="shared" si="100"/>
        <v>0</v>
      </c>
      <c r="I173" s="261">
        <f t="shared" si="100"/>
        <v>0</v>
      </c>
      <c r="J173" s="261">
        <f t="shared" si="100"/>
        <v>0</v>
      </c>
      <c r="K173" s="261">
        <f t="shared" si="100"/>
        <v>0</v>
      </c>
      <c r="L173" s="261">
        <f t="shared" si="100"/>
        <v>0</v>
      </c>
      <c r="M173" s="261">
        <f t="shared" si="100"/>
        <v>0</v>
      </c>
      <c r="N173" s="261">
        <f t="shared" si="100"/>
        <v>0</v>
      </c>
      <c r="O173" s="261">
        <f t="shared" si="100"/>
        <v>0</v>
      </c>
      <c r="P173" s="261">
        <f t="shared" si="100"/>
        <v>0</v>
      </c>
      <c r="Q173" s="261">
        <f t="shared" si="100"/>
        <v>0</v>
      </c>
      <c r="R173" s="261">
        <f t="shared" si="100"/>
        <v>0</v>
      </c>
      <c r="S173" s="261">
        <f t="shared" si="100"/>
        <v>0</v>
      </c>
      <c r="T173" s="261">
        <f t="shared" si="100"/>
        <v>0</v>
      </c>
      <c r="U173" s="261">
        <f t="shared" si="100"/>
        <v>0</v>
      </c>
      <c r="V173" s="261">
        <f t="shared" si="100"/>
        <v>0</v>
      </c>
      <c r="W173" s="261">
        <f t="shared" si="100"/>
        <v>0</v>
      </c>
      <c r="X173" s="261">
        <f t="shared" si="100"/>
        <v>0</v>
      </c>
      <c r="Y173" s="261">
        <f t="shared" si="100"/>
        <v>0</v>
      </c>
      <c r="Z173" s="261">
        <f t="shared" si="100"/>
        <v>0</v>
      </c>
      <c r="AA173" s="261">
        <f t="shared" si="100"/>
        <v>0</v>
      </c>
      <c r="AB173" s="261">
        <f t="shared" si="100"/>
        <v>0</v>
      </c>
      <c r="AC173" s="261">
        <f t="shared" si="100"/>
        <v>0</v>
      </c>
      <c r="AD173" s="261">
        <f t="shared" si="100"/>
        <v>0</v>
      </c>
      <c r="AE173" s="261">
        <f t="shared" si="100"/>
        <v>0</v>
      </c>
      <c r="AF173" s="261">
        <f t="shared" si="100"/>
        <v>0</v>
      </c>
      <c r="AG173" s="261">
        <f t="shared" si="100"/>
        <v>0</v>
      </c>
      <c r="AH173" s="261">
        <f t="shared" si="100"/>
        <v>0</v>
      </c>
      <c r="AI173" s="261">
        <f t="shared" si="100"/>
        <v>0</v>
      </c>
      <c r="AJ173" s="261">
        <f t="shared" si="100"/>
        <v>0</v>
      </c>
      <c r="AK173" s="221">
        <f>AJ173</f>
        <v>0</v>
      </c>
      <c r="AL173" s="244"/>
      <c r="AM173" s="244"/>
      <c r="AN173" s="9">
        <f>AK173-AL169</f>
        <v>0</v>
      </c>
    </row>
    <row r="174" spans="1:40" ht="19.5" hidden="1" customHeight="1">
      <c r="A174" s="9">
        <v>1</v>
      </c>
      <c r="B174" s="390"/>
      <c r="C174" s="102" t="s">
        <v>12</v>
      </c>
      <c r="D174" s="102"/>
      <c r="E174" s="94"/>
      <c r="F174" s="269"/>
      <c r="G174" s="269"/>
      <c r="H174" s="269"/>
      <c r="I174" s="269"/>
      <c r="J174" s="269"/>
      <c r="K174" s="269"/>
      <c r="L174" s="269"/>
      <c r="M174" s="269"/>
      <c r="N174" s="269"/>
      <c r="O174" s="269"/>
      <c r="P174" s="269"/>
      <c r="Q174" s="269"/>
      <c r="R174" s="269"/>
      <c r="S174" s="269"/>
      <c r="T174" s="269"/>
      <c r="U174" s="269"/>
      <c r="V174" s="269"/>
      <c r="W174" s="269"/>
      <c r="X174" s="269"/>
      <c r="Y174" s="269"/>
      <c r="Z174" s="269"/>
      <c r="AA174" s="269"/>
      <c r="AB174" s="269"/>
      <c r="AC174" s="269"/>
      <c r="AD174" s="269"/>
      <c r="AE174" s="269"/>
      <c r="AF174" s="269"/>
      <c r="AG174" s="269"/>
      <c r="AH174" s="269"/>
      <c r="AI174" s="269"/>
      <c r="AJ174" s="269"/>
      <c r="AK174" s="95">
        <f>SUM(F174:AJ174)</f>
        <v>0</v>
      </c>
      <c r="AL174" s="96" t="e">
        <f>ROUNDUP(AL181/0.92,0)</f>
        <v>#REF!</v>
      </c>
      <c r="AM174" s="96" t="e">
        <f>ROUNDUP(AM181/0.92,0)</f>
        <v>#REF!</v>
      </c>
      <c r="AN174" s="251"/>
    </row>
    <row r="175" spans="1:40" ht="19.5" hidden="1" customHeight="1">
      <c r="A175" s="9">
        <v>1</v>
      </c>
      <c r="B175" s="388"/>
      <c r="C175" s="145" t="s">
        <v>125</v>
      </c>
      <c r="D175" s="154"/>
      <c r="E175" s="35"/>
      <c r="F175" s="256">
        <f t="shared" ref="F175:AJ175" si="101">E175+F174-F176</f>
        <v>0</v>
      </c>
      <c r="G175" s="256">
        <f t="shared" si="101"/>
        <v>0</v>
      </c>
      <c r="H175" s="256">
        <f t="shared" si="101"/>
        <v>0</v>
      </c>
      <c r="I175" s="256">
        <f t="shared" si="101"/>
        <v>0</v>
      </c>
      <c r="J175" s="256">
        <f t="shared" si="101"/>
        <v>0</v>
      </c>
      <c r="K175" s="256">
        <f t="shared" si="101"/>
        <v>0</v>
      </c>
      <c r="L175" s="256">
        <f t="shared" si="101"/>
        <v>0</v>
      </c>
      <c r="M175" s="256">
        <f t="shared" si="101"/>
        <v>0</v>
      </c>
      <c r="N175" s="256">
        <f t="shared" si="101"/>
        <v>0</v>
      </c>
      <c r="O175" s="256">
        <f t="shared" si="101"/>
        <v>0</v>
      </c>
      <c r="P175" s="256">
        <f t="shared" si="101"/>
        <v>0</v>
      </c>
      <c r="Q175" s="256">
        <f t="shared" si="101"/>
        <v>0</v>
      </c>
      <c r="R175" s="256">
        <f t="shared" si="101"/>
        <v>0</v>
      </c>
      <c r="S175" s="256">
        <f t="shared" si="101"/>
        <v>0</v>
      </c>
      <c r="T175" s="256">
        <f t="shared" si="101"/>
        <v>0</v>
      </c>
      <c r="U175" s="256">
        <f t="shared" si="101"/>
        <v>0</v>
      </c>
      <c r="V175" s="256">
        <f t="shared" si="101"/>
        <v>0</v>
      </c>
      <c r="W175" s="256">
        <f t="shared" si="101"/>
        <v>0</v>
      </c>
      <c r="X175" s="256">
        <f t="shared" si="101"/>
        <v>0</v>
      </c>
      <c r="Y175" s="256">
        <f t="shared" si="101"/>
        <v>0</v>
      </c>
      <c r="Z175" s="256">
        <f t="shared" si="101"/>
        <v>0</v>
      </c>
      <c r="AA175" s="256">
        <f t="shared" si="101"/>
        <v>0</v>
      </c>
      <c r="AB175" s="256">
        <f t="shared" si="101"/>
        <v>0</v>
      </c>
      <c r="AC175" s="256">
        <f t="shared" si="101"/>
        <v>0</v>
      </c>
      <c r="AD175" s="256">
        <f t="shared" si="101"/>
        <v>0</v>
      </c>
      <c r="AE175" s="256">
        <f t="shared" si="101"/>
        <v>0</v>
      </c>
      <c r="AF175" s="256">
        <f t="shared" si="101"/>
        <v>0</v>
      </c>
      <c r="AG175" s="256">
        <f t="shared" si="101"/>
        <v>0</v>
      </c>
      <c r="AH175" s="256">
        <f t="shared" si="101"/>
        <v>0</v>
      </c>
      <c r="AI175" s="256">
        <f t="shared" si="101"/>
        <v>0</v>
      </c>
      <c r="AJ175" s="256">
        <f t="shared" si="101"/>
        <v>0</v>
      </c>
      <c r="AK175" s="169">
        <f>AJ175</f>
        <v>0</v>
      </c>
      <c r="AL175" s="32"/>
      <c r="AM175" s="32"/>
    </row>
    <row r="176" spans="1:40" ht="18.75" hidden="1" customHeight="1">
      <c r="A176" s="9">
        <v>1</v>
      </c>
      <c r="B176" s="327"/>
      <c r="C176" s="135" t="s">
        <v>14</v>
      </c>
      <c r="D176" s="135"/>
      <c r="E176" s="90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55"/>
      <c r="AK176" s="117">
        <f>SUM(E176:AJ176)</f>
        <v>0</v>
      </c>
      <c r="AL176" s="123"/>
      <c r="AM176" s="123"/>
      <c r="AN176" s="211"/>
    </row>
    <row r="177" spans="1:40" ht="18.75" hidden="1" customHeight="1">
      <c r="A177" s="9">
        <v>0</v>
      </c>
      <c r="B177" s="378"/>
      <c r="C177" s="146" t="s">
        <v>15</v>
      </c>
      <c r="D177" s="147">
        <v>0.08</v>
      </c>
      <c r="E177" s="80"/>
      <c r="F177" s="257">
        <f t="shared" ref="F177:AJ177" si="102">ROUND(F176*$D177,0)</f>
        <v>0</v>
      </c>
      <c r="G177" s="257">
        <f t="shared" si="102"/>
        <v>0</v>
      </c>
      <c r="H177" s="257">
        <f t="shared" si="102"/>
        <v>0</v>
      </c>
      <c r="I177" s="257">
        <f t="shared" si="102"/>
        <v>0</v>
      </c>
      <c r="J177" s="257">
        <f t="shared" si="102"/>
        <v>0</v>
      </c>
      <c r="K177" s="257">
        <f t="shared" si="102"/>
        <v>0</v>
      </c>
      <c r="L177" s="257">
        <f t="shared" si="102"/>
        <v>0</v>
      </c>
      <c r="M177" s="257">
        <f t="shared" si="102"/>
        <v>0</v>
      </c>
      <c r="N177" s="257">
        <f t="shared" si="102"/>
        <v>0</v>
      </c>
      <c r="O177" s="257">
        <f t="shared" si="102"/>
        <v>0</v>
      </c>
      <c r="P177" s="257">
        <f t="shared" si="102"/>
        <v>0</v>
      </c>
      <c r="Q177" s="257">
        <f t="shared" si="102"/>
        <v>0</v>
      </c>
      <c r="R177" s="257">
        <f t="shared" si="102"/>
        <v>0</v>
      </c>
      <c r="S177" s="257">
        <f t="shared" si="102"/>
        <v>0</v>
      </c>
      <c r="T177" s="257">
        <f t="shared" si="102"/>
        <v>0</v>
      </c>
      <c r="U177" s="257">
        <f t="shared" si="102"/>
        <v>0</v>
      </c>
      <c r="V177" s="257">
        <f t="shared" si="102"/>
        <v>0</v>
      </c>
      <c r="W177" s="257">
        <f t="shared" si="102"/>
        <v>0</v>
      </c>
      <c r="X177" s="257">
        <f t="shared" si="102"/>
        <v>0</v>
      </c>
      <c r="Y177" s="257">
        <f t="shared" si="102"/>
        <v>0</v>
      </c>
      <c r="Z177" s="257">
        <f t="shared" si="102"/>
        <v>0</v>
      </c>
      <c r="AA177" s="257">
        <f t="shared" si="102"/>
        <v>0</v>
      </c>
      <c r="AB177" s="257">
        <f t="shared" si="102"/>
        <v>0</v>
      </c>
      <c r="AC177" s="257">
        <f t="shared" si="102"/>
        <v>0</v>
      </c>
      <c r="AD177" s="257">
        <f t="shared" si="102"/>
        <v>0</v>
      </c>
      <c r="AE177" s="257">
        <f t="shared" si="102"/>
        <v>0</v>
      </c>
      <c r="AF177" s="257">
        <f t="shared" si="102"/>
        <v>0</v>
      </c>
      <c r="AG177" s="257">
        <f t="shared" si="102"/>
        <v>0</v>
      </c>
      <c r="AH177" s="257">
        <f t="shared" si="102"/>
        <v>0</v>
      </c>
      <c r="AI177" s="257">
        <f t="shared" si="102"/>
        <v>0</v>
      </c>
      <c r="AJ177" s="257">
        <f t="shared" si="102"/>
        <v>0</v>
      </c>
      <c r="AK177" s="128">
        <f>SUM(F177:AJ177)</f>
        <v>0</v>
      </c>
      <c r="AL177" s="32"/>
      <c r="AM177" s="32"/>
    </row>
    <row r="178" spans="1:40" ht="18.75" hidden="1" customHeight="1">
      <c r="A178" s="9">
        <v>0</v>
      </c>
      <c r="B178" s="378"/>
      <c r="C178" s="148" t="s">
        <v>16</v>
      </c>
      <c r="D178" s="149"/>
      <c r="E178" s="66"/>
      <c r="F178" s="255">
        <f t="shared" ref="F178:AJ178" si="103">E178+F177-F179</f>
        <v>0</v>
      </c>
      <c r="G178" s="255">
        <f t="shared" si="103"/>
        <v>0</v>
      </c>
      <c r="H178" s="255">
        <f t="shared" si="103"/>
        <v>0</v>
      </c>
      <c r="I178" s="255">
        <f t="shared" si="103"/>
        <v>0</v>
      </c>
      <c r="J178" s="255">
        <f t="shared" si="103"/>
        <v>0</v>
      </c>
      <c r="K178" s="255">
        <f t="shared" si="103"/>
        <v>0</v>
      </c>
      <c r="L178" s="255">
        <f t="shared" si="103"/>
        <v>0</v>
      </c>
      <c r="M178" s="255">
        <f t="shared" si="103"/>
        <v>0</v>
      </c>
      <c r="N178" s="255">
        <f t="shared" si="103"/>
        <v>0</v>
      </c>
      <c r="O178" s="255">
        <f t="shared" si="103"/>
        <v>0</v>
      </c>
      <c r="P178" s="255">
        <f t="shared" si="103"/>
        <v>0</v>
      </c>
      <c r="Q178" s="255">
        <f t="shared" si="103"/>
        <v>0</v>
      </c>
      <c r="R178" s="255">
        <f t="shared" si="103"/>
        <v>0</v>
      </c>
      <c r="S178" s="255">
        <f t="shared" si="103"/>
        <v>0</v>
      </c>
      <c r="T178" s="255">
        <f t="shared" si="103"/>
        <v>0</v>
      </c>
      <c r="U178" s="255">
        <f t="shared" si="103"/>
        <v>0</v>
      </c>
      <c r="V178" s="255">
        <f t="shared" si="103"/>
        <v>0</v>
      </c>
      <c r="W178" s="255">
        <f t="shared" si="103"/>
        <v>0</v>
      </c>
      <c r="X178" s="255">
        <f t="shared" si="103"/>
        <v>0</v>
      </c>
      <c r="Y178" s="255">
        <f t="shared" si="103"/>
        <v>0</v>
      </c>
      <c r="Z178" s="255">
        <f t="shared" si="103"/>
        <v>0</v>
      </c>
      <c r="AA178" s="255">
        <f t="shared" si="103"/>
        <v>0</v>
      </c>
      <c r="AB178" s="255">
        <f t="shared" si="103"/>
        <v>0</v>
      </c>
      <c r="AC178" s="255">
        <f t="shared" si="103"/>
        <v>0</v>
      </c>
      <c r="AD178" s="255">
        <f t="shared" si="103"/>
        <v>0</v>
      </c>
      <c r="AE178" s="255">
        <f t="shared" si="103"/>
        <v>0</v>
      </c>
      <c r="AF178" s="255">
        <f t="shared" si="103"/>
        <v>0</v>
      </c>
      <c r="AG178" s="255">
        <f t="shared" si="103"/>
        <v>0</v>
      </c>
      <c r="AH178" s="255">
        <f t="shared" si="103"/>
        <v>0</v>
      </c>
      <c r="AI178" s="255">
        <f t="shared" si="103"/>
        <v>0</v>
      </c>
      <c r="AJ178" s="255">
        <f t="shared" si="103"/>
        <v>0</v>
      </c>
      <c r="AK178" s="129">
        <f>AJ178</f>
        <v>0</v>
      </c>
      <c r="AL178" s="32"/>
      <c r="AM178" s="32"/>
    </row>
    <row r="179" spans="1:40" ht="18.75" hidden="1" customHeight="1">
      <c r="A179" s="9">
        <v>0</v>
      </c>
      <c r="B179" s="378"/>
      <c r="C179" s="148" t="s">
        <v>17</v>
      </c>
      <c r="D179" s="149"/>
      <c r="E179" s="80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  <c r="AF179" s="255"/>
      <c r="AG179" s="255"/>
      <c r="AH179" s="255"/>
      <c r="AI179" s="255"/>
      <c r="AJ179" s="255"/>
      <c r="AK179" s="129">
        <f>SUM(F179:AJ179)</f>
        <v>0</v>
      </c>
      <c r="AL179" s="32"/>
      <c r="AM179" s="32"/>
    </row>
    <row r="180" spans="1:40" ht="18.75" hidden="1" customHeight="1">
      <c r="A180" s="9">
        <v>0</v>
      </c>
      <c r="B180" s="378"/>
      <c r="C180" s="150" t="s">
        <v>18</v>
      </c>
      <c r="D180" s="151">
        <v>0.5</v>
      </c>
      <c r="E180" s="81"/>
      <c r="F180" s="258">
        <f t="shared" ref="F180:AJ180" si="104">ROUND(F179*$D180,0)</f>
        <v>0</v>
      </c>
      <c r="G180" s="258">
        <f t="shared" si="104"/>
        <v>0</v>
      </c>
      <c r="H180" s="258">
        <f t="shared" si="104"/>
        <v>0</v>
      </c>
      <c r="I180" s="258">
        <f t="shared" si="104"/>
        <v>0</v>
      </c>
      <c r="J180" s="258">
        <f t="shared" si="104"/>
        <v>0</v>
      </c>
      <c r="K180" s="258">
        <f t="shared" si="104"/>
        <v>0</v>
      </c>
      <c r="L180" s="258">
        <f t="shared" si="104"/>
        <v>0</v>
      </c>
      <c r="M180" s="258">
        <f t="shared" si="104"/>
        <v>0</v>
      </c>
      <c r="N180" s="258">
        <f t="shared" si="104"/>
        <v>0</v>
      </c>
      <c r="O180" s="258">
        <f t="shared" si="104"/>
        <v>0</v>
      </c>
      <c r="P180" s="258">
        <f t="shared" si="104"/>
        <v>0</v>
      </c>
      <c r="Q180" s="258">
        <f t="shared" si="104"/>
        <v>0</v>
      </c>
      <c r="R180" s="258">
        <f t="shared" si="104"/>
        <v>0</v>
      </c>
      <c r="S180" s="258">
        <f t="shared" si="104"/>
        <v>0</v>
      </c>
      <c r="T180" s="258">
        <f t="shared" si="104"/>
        <v>0</v>
      </c>
      <c r="U180" s="258">
        <f t="shared" si="104"/>
        <v>0</v>
      </c>
      <c r="V180" s="258">
        <f t="shared" si="104"/>
        <v>0</v>
      </c>
      <c r="W180" s="258">
        <f t="shared" si="104"/>
        <v>0</v>
      </c>
      <c r="X180" s="258">
        <f t="shared" si="104"/>
        <v>0</v>
      </c>
      <c r="Y180" s="258">
        <f t="shared" si="104"/>
        <v>0</v>
      </c>
      <c r="Z180" s="258">
        <f t="shared" si="104"/>
        <v>0</v>
      </c>
      <c r="AA180" s="258">
        <f t="shared" si="104"/>
        <v>0</v>
      </c>
      <c r="AB180" s="258">
        <f t="shared" si="104"/>
        <v>0</v>
      </c>
      <c r="AC180" s="258">
        <f t="shared" si="104"/>
        <v>0</v>
      </c>
      <c r="AD180" s="258">
        <f t="shared" si="104"/>
        <v>0</v>
      </c>
      <c r="AE180" s="258">
        <f t="shared" si="104"/>
        <v>0</v>
      </c>
      <c r="AF180" s="258">
        <f t="shared" si="104"/>
        <v>0</v>
      </c>
      <c r="AG180" s="258">
        <f t="shared" si="104"/>
        <v>0</v>
      </c>
      <c r="AH180" s="258">
        <f t="shared" si="104"/>
        <v>0</v>
      </c>
      <c r="AI180" s="258">
        <f t="shared" si="104"/>
        <v>0</v>
      </c>
      <c r="AJ180" s="258">
        <f t="shared" si="104"/>
        <v>0</v>
      </c>
      <c r="AK180" s="130">
        <f>SUM(F180:AJ180)</f>
        <v>0</v>
      </c>
      <c r="AL180" s="32"/>
      <c r="AM180" s="32"/>
    </row>
    <row r="181" spans="1:40" ht="18.75" hidden="1" customHeight="1">
      <c r="A181" s="9">
        <v>1</v>
      </c>
      <c r="B181" s="327"/>
      <c r="C181" s="135" t="s">
        <v>19</v>
      </c>
      <c r="D181" s="136">
        <f>1-D177</f>
        <v>0.92</v>
      </c>
      <c r="E181" s="90"/>
      <c r="F181" s="255">
        <f t="shared" ref="F181:AJ181" si="105">(F176-F177)+(F179-F180)</f>
        <v>0</v>
      </c>
      <c r="G181" s="255">
        <f t="shared" si="105"/>
        <v>0</v>
      </c>
      <c r="H181" s="255">
        <f t="shared" si="105"/>
        <v>0</v>
      </c>
      <c r="I181" s="255">
        <f t="shared" si="105"/>
        <v>0</v>
      </c>
      <c r="J181" s="255">
        <f t="shared" si="105"/>
        <v>0</v>
      </c>
      <c r="K181" s="255">
        <f t="shared" si="105"/>
        <v>0</v>
      </c>
      <c r="L181" s="255">
        <f t="shared" si="105"/>
        <v>0</v>
      </c>
      <c r="M181" s="255">
        <f t="shared" si="105"/>
        <v>0</v>
      </c>
      <c r="N181" s="255">
        <f t="shared" si="105"/>
        <v>0</v>
      </c>
      <c r="O181" s="255">
        <f t="shared" si="105"/>
        <v>0</v>
      </c>
      <c r="P181" s="255">
        <f t="shared" si="105"/>
        <v>0</v>
      </c>
      <c r="Q181" s="255">
        <f t="shared" si="105"/>
        <v>0</v>
      </c>
      <c r="R181" s="255">
        <f t="shared" si="105"/>
        <v>0</v>
      </c>
      <c r="S181" s="255">
        <f t="shared" si="105"/>
        <v>0</v>
      </c>
      <c r="T181" s="255">
        <f t="shared" si="105"/>
        <v>0</v>
      </c>
      <c r="U181" s="255">
        <f t="shared" si="105"/>
        <v>0</v>
      </c>
      <c r="V181" s="255">
        <f t="shared" si="105"/>
        <v>0</v>
      </c>
      <c r="W181" s="255">
        <f t="shared" si="105"/>
        <v>0</v>
      </c>
      <c r="X181" s="255">
        <f t="shared" si="105"/>
        <v>0</v>
      </c>
      <c r="Y181" s="255">
        <f t="shared" si="105"/>
        <v>0</v>
      </c>
      <c r="Z181" s="255">
        <f t="shared" si="105"/>
        <v>0</v>
      </c>
      <c r="AA181" s="255">
        <f t="shared" si="105"/>
        <v>0</v>
      </c>
      <c r="AB181" s="255">
        <f t="shared" si="105"/>
        <v>0</v>
      </c>
      <c r="AC181" s="255">
        <f t="shared" si="105"/>
        <v>0</v>
      </c>
      <c r="AD181" s="255">
        <f t="shared" si="105"/>
        <v>0</v>
      </c>
      <c r="AE181" s="255">
        <f t="shared" si="105"/>
        <v>0</v>
      </c>
      <c r="AF181" s="255">
        <f t="shared" si="105"/>
        <v>0</v>
      </c>
      <c r="AG181" s="255">
        <f t="shared" si="105"/>
        <v>0</v>
      </c>
      <c r="AH181" s="255">
        <f t="shared" si="105"/>
        <v>0</v>
      </c>
      <c r="AI181" s="255">
        <f t="shared" si="105"/>
        <v>0</v>
      </c>
      <c r="AJ181" s="255">
        <f t="shared" si="105"/>
        <v>0</v>
      </c>
      <c r="AK181" s="117">
        <f>SUM(E181:AJ181)</f>
        <v>0</v>
      </c>
      <c r="AL181" s="82" t="e">
        <f>ROUNDUP(#REF!*1.2,0)</f>
        <v>#REF!</v>
      </c>
      <c r="AM181" s="82" t="e">
        <f>ROUNDUP(#REF!*1.2,0)</f>
        <v>#REF!</v>
      </c>
      <c r="AN181" s="211"/>
    </row>
    <row r="182" spans="1:40" ht="18.75" hidden="1" customHeight="1">
      <c r="A182" s="9">
        <v>1</v>
      </c>
      <c r="B182" s="325"/>
      <c r="C182" s="109" t="s">
        <v>48</v>
      </c>
      <c r="D182" s="109"/>
      <c r="E182" s="77"/>
      <c r="F182" s="257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  <c r="AD182" s="257"/>
      <c r="AE182" s="257"/>
      <c r="AF182" s="257"/>
      <c r="AG182" s="257"/>
      <c r="AH182" s="257"/>
      <c r="AI182" s="257"/>
      <c r="AJ182" s="257"/>
      <c r="AK182" s="104">
        <f>SUM(F182:AJ182)</f>
        <v>0</v>
      </c>
      <c r="AL182" s="112"/>
      <c r="AM182" s="112"/>
      <c r="AN182" s="207"/>
    </row>
    <row r="183" spans="1:40" ht="18.75" hidden="1" customHeight="1">
      <c r="A183" s="9">
        <v>1</v>
      </c>
      <c r="B183" s="325"/>
      <c r="C183" s="111" t="s">
        <v>66</v>
      </c>
      <c r="D183" s="111"/>
      <c r="E183" s="74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107">
        <f>SUM(F183:AJ183)</f>
        <v>0</v>
      </c>
      <c r="AL183" s="75"/>
      <c r="AM183" s="75"/>
      <c r="AN183" s="207"/>
    </row>
    <row r="184" spans="1:40" ht="18.75" hidden="1" customHeight="1">
      <c r="A184" s="9">
        <v>1</v>
      </c>
      <c r="B184" s="326"/>
      <c r="C184" s="152" t="s">
        <v>21</v>
      </c>
      <c r="D184" s="152"/>
      <c r="E184" s="67"/>
      <c r="F184" s="259">
        <f t="shared" ref="F184:AH184" si="106">SUBTOTAL(9,L182:L183)</f>
        <v>0</v>
      </c>
      <c r="G184" s="259">
        <f t="shared" si="106"/>
        <v>0</v>
      </c>
      <c r="H184" s="259">
        <f t="shared" si="106"/>
        <v>0</v>
      </c>
      <c r="I184" s="259">
        <f t="shared" si="106"/>
        <v>0</v>
      </c>
      <c r="J184" s="259">
        <f t="shared" si="106"/>
        <v>0</v>
      </c>
      <c r="K184" s="259">
        <f t="shared" si="106"/>
        <v>0</v>
      </c>
      <c r="L184" s="259">
        <f t="shared" si="106"/>
        <v>0</v>
      </c>
      <c r="M184" s="259">
        <f t="shared" si="106"/>
        <v>0</v>
      </c>
      <c r="N184" s="259">
        <f t="shared" si="106"/>
        <v>0</v>
      </c>
      <c r="O184" s="259">
        <f t="shared" si="106"/>
        <v>0</v>
      </c>
      <c r="P184" s="259">
        <f t="shared" si="106"/>
        <v>0</v>
      </c>
      <c r="Q184" s="259">
        <f t="shared" si="106"/>
        <v>0</v>
      </c>
      <c r="R184" s="259">
        <f t="shared" si="106"/>
        <v>0</v>
      </c>
      <c r="S184" s="259">
        <f t="shared" si="106"/>
        <v>0</v>
      </c>
      <c r="T184" s="259">
        <f t="shared" si="106"/>
        <v>0</v>
      </c>
      <c r="U184" s="259">
        <f t="shared" si="106"/>
        <v>0</v>
      </c>
      <c r="V184" s="259">
        <f t="shared" si="106"/>
        <v>0</v>
      </c>
      <c r="W184" s="259">
        <f t="shared" si="106"/>
        <v>0</v>
      </c>
      <c r="X184" s="259">
        <f t="shared" si="106"/>
        <v>0</v>
      </c>
      <c r="Y184" s="259">
        <f t="shared" si="106"/>
        <v>0</v>
      </c>
      <c r="Z184" s="259">
        <f t="shared" si="106"/>
        <v>0</v>
      </c>
      <c r="AA184" s="259">
        <f t="shared" si="106"/>
        <v>0</v>
      </c>
      <c r="AB184" s="259">
        <f t="shared" si="106"/>
        <v>0</v>
      </c>
      <c r="AC184" s="259">
        <f t="shared" si="106"/>
        <v>0</v>
      </c>
      <c r="AD184" s="259">
        <f t="shared" si="106"/>
        <v>0</v>
      </c>
      <c r="AE184" s="259">
        <f t="shared" si="106"/>
        <v>0</v>
      </c>
      <c r="AF184" s="259">
        <f t="shared" si="106"/>
        <v>0</v>
      </c>
      <c r="AG184" s="259">
        <f t="shared" si="106"/>
        <v>0</v>
      </c>
      <c r="AH184" s="259">
        <f t="shared" si="106"/>
        <v>0</v>
      </c>
      <c r="AI184" s="259"/>
      <c r="AJ184" s="259"/>
      <c r="AK184" s="131">
        <f>SUM(F184:AJ184)</f>
        <v>0</v>
      </c>
      <c r="AL184" s="32"/>
      <c r="AM184" s="32"/>
    </row>
    <row r="185" spans="1:40" ht="18.75" hidden="1" customHeight="1">
      <c r="A185" s="9">
        <v>1</v>
      </c>
      <c r="B185" s="379"/>
      <c r="C185" s="153" t="s">
        <v>22</v>
      </c>
      <c r="D185" s="153"/>
      <c r="E185" s="68"/>
      <c r="F185" s="260">
        <f t="shared" ref="F185:AJ185" si="107">E185+F181-F184</f>
        <v>0</v>
      </c>
      <c r="G185" s="260">
        <f t="shared" si="107"/>
        <v>0</v>
      </c>
      <c r="H185" s="260">
        <f t="shared" si="107"/>
        <v>0</v>
      </c>
      <c r="I185" s="260">
        <f t="shared" si="107"/>
        <v>0</v>
      </c>
      <c r="J185" s="260">
        <f t="shared" si="107"/>
        <v>0</v>
      </c>
      <c r="K185" s="260">
        <f t="shared" si="107"/>
        <v>0</v>
      </c>
      <c r="L185" s="260">
        <f t="shared" si="107"/>
        <v>0</v>
      </c>
      <c r="M185" s="260">
        <f t="shared" si="107"/>
        <v>0</v>
      </c>
      <c r="N185" s="260">
        <f t="shared" si="107"/>
        <v>0</v>
      </c>
      <c r="O185" s="260">
        <f t="shared" si="107"/>
        <v>0</v>
      </c>
      <c r="P185" s="260">
        <f t="shared" si="107"/>
        <v>0</v>
      </c>
      <c r="Q185" s="260">
        <f t="shared" si="107"/>
        <v>0</v>
      </c>
      <c r="R185" s="260">
        <f t="shared" si="107"/>
        <v>0</v>
      </c>
      <c r="S185" s="260">
        <f t="shared" si="107"/>
        <v>0</v>
      </c>
      <c r="T185" s="260">
        <f t="shared" si="107"/>
        <v>0</v>
      </c>
      <c r="U185" s="260">
        <f t="shared" si="107"/>
        <v>0</v>
      </c>
      <c r="V185" s="260">
        <f t="shared" si="107"/>
        <v>0</v>
      </c>
      <c r="W185" s="260">
        <f t="shared" si="107"/>
        <v>0</v>
      </c>
      <c r="X185" s="260">
        <f t="shared" si="107"/>
        <v>0</v>
      </c>
      <c r="Y185" s="260">
        <f t="shared" si="107"/>
        <v>0</v>
      </c>
      <c r="Z185" s="260">
        <f t="shared" si="107"/>
        <v>0</v>
      </c>
      <c r="AA185" s="260">
        <f t="shared" si="107"/>
        <v>0</v>
      </c>
      <c r="AB185" s="260">
        <f t="shared" si="107"/>
        <v>0</v>
      </c>
      <c r="AC185" s="260">
        <f t="shared" si="107"/>
        <v>0</v>
      </c>
      <c r="AD185" s="260">
        <f t="shared" si="107"/>
        <v>0</v>
      </c>
      <c r="AE185" s="260">
        <f t="shared" si="107"/>
        <v>0</v>
      </c>
      <c r="AF185" s="260">
        <f t="shared" si="107"/>
        <v>0</v>
      </c>
      <c r="AG185" s="260">
        <f t="shared" si="107"/>
        <v>0</v>
      </c>
      <c r="AH185" s="260">
        <f t="shared" si="107"/>
        <v>0</v>
      </c>
      <c r="AI185" s="260">
        <f t="shared" si="107"/>
        <v>0</v>
      </c>
      <c r="AJ185" s="260">
        <f t="shared" si="107"/>
        <v>0</v>
      </c>
      <c r="AK185" s="132"/>
      <c r="AL185" s="32"/>
      <c r="AM185" s="32"/>
    </row>
    <row r="186" spans="1:40" ht="19.5" hidden="1" customHeight="1">
      <c r="A186" s="9">
        <v>1</v>
      </c>
      <c r="B186" s="380"/>
      <c r="C186" s="138" t="s">
        <v>23</v>
      </c>
      <c r="D186" s="138"/>
      <c r="E186" s="215"/>
      <c r="F186" s="262">
        <f t="shared" ref="F186:AJ186" si="108">E186+F181-F182-F183</f>
        <v>0</v>
      </c>
      <c r="G186" s="262">
        <f t="shared" si="108"/>
        <v>0</v>
      </c>
      <c r="H186" s="262">
        <f t="shared" si="108"/>
        <v>0</v>
      </c>
      <c r="I186" s="262">
        <f t="shared" si="108"/>
        <v>0</v>
      </c>
      <c r="J186" s="262">
        <f t="shared" si="108"/>
        <v>0</v>
      </c>
      <c r="K186" s="262">
        <f t="shared" si="108"/>
        <v>0</v>
      </c>
      <c r="L186" s="262">
        <f t="shared" si="108"/>
        <v>0</v>
      </c>
      <c r="M186" s="262">
        <f t="shared" si="108"/>
        <v>0</v>
      </c>
      <c r="N186" s="262">
        <f t="shared" si="108"/>
        <v>0</v>
      </c>
      <c r="O186" s="262">
        <f t="shared" si="108"/>
        <v>0</v>
      </c>
      <c r="P186" s="262">
        <f t="shared" si="108"/>
        <v>0</v>
      </c>
      <c r="Q186" s="262">
        <f t="shared" si="108"/>
        <v>0</v>
      </c>
      <c r="R186" s="262">
        <f t="shared" si="108"/>
        <v>0</v>
      </c>
      <c r="S186" s="262">
        <f t="shared" si="108"/>
        <v>0</v>
      </c>
      <c r="T186" s="262">
        <f t="shared" si="108"/>
        <v>0</v>
      </c>
      <c r="U186" s="262">
        <f t="shared" si="108"/>
        <v>0</v>
      </c>
      <c r="V186" s="262">
        <f t="shared" si="108"/>
        <v>0</v>
      </c>
      <c r="W186" s="262">
        <f t="shared" si="108"/>
        <v>0</v>
      </c>
      <c r="X186" s="262">
        <f t="shared" si="108"/>
        <v>0</v>
      </c>
      <c r="Y186" s="262">
        <f t="shared" si="108"/>
        <v>0</v>
      </c>
      <c r="Z186" s="262">
        <f t="shared" si="108"/>
        <v>0</v>
      </c>
      <c r="AA186" s="262">
        <f t="shared" si="108"/>
        <v>0</v>
      </c>
      <c r="AB186" s="262">
        <f t="shared" si="108"/>
        <v>0</v>
      </c>
      <c r="AC186" s="262">
        <f t="shared" si="108"/>
        <v>0</v>
      </c>
      <c r="AD186" s="262">
        <f t="shared" si="108"/>
        <v>0</v>
      </c>
      <c r="AE186" s="262">
        <f t="shared" si="108"/>
        <v>0</v>
      </c>
      <c r="AF186" s="262">
        <f t="shared" si="108"/>
        <v>0</v>
      </c>
      <c r="AG186" s="262">
        <f t="shared" si="108"/>
        <v>0</v>
      </c>
      <c r="AH186" s="262">
        <f t="shared" si="108"/>
        <v>0</v>
      </c>
      <c r="AI186" s="262">
        <f t="shared" si="108"/>
        <v>0</v>
      </c>
      <c r="AJ186" s="262">
        <f t="shared" si="108"/>
        <v>0</v>
      </c>
      <c r="AK186" s="222">
        <f>AJ186</f>
        <v>0</v>
      </c>
      <c r="AL186" s="33"/>
      <c r="AM186" s="33"/>
      <c r="AN186" s="9">
        <f>AK186-AL182</f>
        <v>0</v>
      </c>
    </row>
    <row r="187" spans="1:40" ht="19.5" hidden="1" customHeight="1">
      <c r="A187" s="9">
        <v>1</v>
      </c>
      <c r="B187" s="325"/>
      <c r="C187" s="99" t="s">
        <v>12</v>
      </c>
      <c r="D187" s="99"/>
      <c r="E187" s="89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  <c r="AA187" s="266"/>
      <c r="AB187" s="266"/>
      <c r="AC187" s="266"/>
      <c r="AD187" s="266"/>
      <c r="AE187" s="266"/>
      <c r="AF187" s="266"/>
      <c r="AG187" s="266"/>
      <c r="AH187" s="266"/>
      <c r="AI187" s="266"/>
      <c r="AJ187" s="266"/>
      <c r="AK187" s="100">
        <f>SUM(F187:AJ187)</f>
        <v>0</v>
      </c>
      <c r="AL187" s="96" t="e">
        <f>ROUNDUP(AL194/0.92,0)</f>
        <v>#REF!</v>
      </c>
      <c r="AM187" s="96" t="e">
        <f>ROUNDUP(AM194/0.92,0)</f>
        <v>#REF!</v>
      </c>
      <c r="AN187" s="251"/>
    </row>
    <row r="188" spans="1:40" ht="19.5" hidden="1" customHeight="1">
      <c r="A188" s="9">
        <v>1</v>
      </c>
      <c r="B188" s="326"/>
      <c r="C188" s="145" t="s">
        <v>125</v>
      </c>
      <c r="D188" s="154"/>
      <c r="E188" s="35"/>
      <c r="F188" s="256">
        <f t="shared" ref="F188:AJ188" si="109">E188+F187-F189</f>
        <v>0</v>
      </c>
      <c r="G188" s="256">
        <f t="shared" si="109"/>
        <v>0</v>
      </c>
      <c r="H188" s="256">
        <f t="shared" si="109"/>
        <v>0</v>
      </c>
      <c r="I188" s="256">
        <f t="shared" si="109"/>
        <v>0</v>
      </c>
      <c r="J188" s="256">
        <f t="shared" si="109"/>
        <v>0</v>
      </c>
      <c r="K188" s="256">
        <f t="shared" si="109"/>
        <v>0</v>
      </c>
      <c r="L188" s="256">
        <f t="shared" si="109"/>
        <v>0</v>
      </c>
      <c r="M188" s="256">
        <f t="shared" si="109"/>
        <v>0</v>
      </c>
      <c r="N188" s="256">
        <f t="shared" si="109"/>
        <v>0</v>
      </c>
      <c r="O188" s="256">
        <f t="shared" si="109"/>
        <v>0</v>
      </c>
      <c r="P188" s="256">
        <f t="shared" si="109"/>
        <v>0</v>
      </c>
      <c r="Q188" s="256">
        <f t="shared" si="109"/>
        <v>0</v>
      </c>
      <c r="R188" s="256">
        <f t="shared" si="109"/>
        <v>0</v>
      </c>
      <c r="S188" s="256">
        <f t="shared" si="109"/>
        <v>0</v>
      </c>
      <c r="T188" s="256">
        <f t="shared" si="109"/>
        <v>0</v>
      </c>
      <c r="U188" s="256">
        <f t="shared" si="109"/>
        <v>0</v>
      </c>
      <c r="V188" s="256">
        <f t="shared" si="109"/>
        <v>0</v>
      </c>
      <c r="W188" s="256">
        <f t="shared" si="109"/>
        <v>0</v>
      </c>
      <c r="X188" s="256">
        <f t="shared" si="109"/>
        <v>0</v>
      </c>
      <c r="Y188" s="256">
        <f t="shared" si="109"/>
        <v>0</v>
      </c>
      <c r="Z188" s="256">
        <f t="shared" si="109"/>
        <v>0</v>
      </c>
      <c r="AA188" s="256">
        <f t="shared" si="109"/>
        <v>0</v>
      </c>
      <c r="AB188" s="256">
        <f t="shared" si="109"/>
        <v>0</v>
      </c>
      <c r="AC188" s="256">
        <f t="shared" si="109"/>
        <v>0</v>
      </c>
      <c r="AD188" s="256">
        <f t="shared" si="109"/>
        <v>0</v>
      </c>
      <c r="AE188" s="256">
        <f t="shared" si="109"/>
        <v>0</v>
      </c>
      <c r="AF188" s="256">
        <f t="shared" si="109"/>
        <v>0</v>
      </c>
      <c r="AG188" s="256">
        <f t="shared" si="109"/>
        <v>0</v>
      </c>
      <c r="AH188" s="256">
        <f t="shared" si="109"/>
        <v>0</v>
      </c>
      <c r="AI188" s="256">
        <f t="shared" si="109"/>
        <v>0</v>
      </c>
      <c r="AJ188" s="256">
        <f t="shared" si="109"/>
        <v>0</v>
      </c>
      <c r="AK188" s="169">
        <f>AJ188</f>
        <v>0</v>
      </c>
      <c r="AL188" s="32"/>
      <c r="AM188" s="32"/>
    </row>
    <row r="189" spans="1:40" ht="18.75" hidden="1" customHeight="1">
      <c r="A189" s="9">
        <v>1</v>
      </c>
      <c r="B189" s="327"/>
      <c r="C189" s="135" t="s">
        <v>14</v>
      </c>
      <c r="D189" s="135"/>
      <c r="E189" s="90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117">
        <f>SUM(E189:AJ189)</f>
        <v>0</v>
      </c>
      <c r="AL189" s="123"/>
      <c r="AM189" s="123"/>
      <c r="AN189" s="211"/>
    </row>
    <row r="190" spans="1:40" ht="18.75" hidden="1" customHeight="1">
      <c r="A190" s="9">
        <v>0</v>
      </c>
      <c r="B190" s="378"/>
      <c r="C190" s="146" t="s">
        <v>15</v>
      </c>
      <c r="D190" s="147">
        <v>0.08</v>
      </c>
      <c r="E190" s="80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128">
        <f>SUM(F190:AJ190)</f>
        <v>0</v>
      </c>
      <c r="AL190" s="32"/>
      <c r="AM190" s="32"/>
    </row>
    <row r="191" spans="1:40" ht="18.75" hidden="1" customHeight="1">
      <c r="A191" s="9">
        <v>0</v>
      </c>
      <c r="B191" s="378"/>
      <c r="C191" s="148" t="s">
        <v>16</v>
      </c>
      <c r="D191" s="149"/>
      <c r="E191" s="66"/>
      <c r="F191" s="255">
        <f t="shared" ref="F191:AJ191" si="110">E191+F190-F192</f>
        <v>0</v>
      </c>
      <c r="G191" s="255">
        <f t="shared" si="110"/>
        <v>0</v>
      </c>
      <c r="H191" s="255">
        <f t="shared" si="110"/>
        <v>0</v>
      </c>
      <c r="I191" s="255">
        <f t="shared" si="110"/>
        <v>0</v>
      </c>
      <c r="J191" s="255">
        <f t="shared" si="110"/>
        <v>0</v>
      </c>
      <c r="K191" s="255">
        <f t="shared" si="110"/>
        <v>0</v>
      </c>
      <c r="L191" s="255">
        <f t="shared" si="110"/>
        <v>0</v>
      </c>
      <c r="M191" s="255">
        <f t="shared" si="110"/>
        <v>0</v>
      </c>
      <c r="N191" s="255">
        <f t="shared" si="110"/>
        <v>0</v>
      </c>
      <c r="O191" s="255">
        <f t="shared" si="110"/>
        <v>0</v>
      </c>
      <c r="P191" s="255">
        <f t="shared" si="110"/>
        <v>0</v>
      </c>
      <c r="Q191" s="255">
        <f t="shared" si="110"/>
        <v>0</v>
      </c>
      <c r="R191" s="255">
        <f t="shared" si="110"/>
        <v>0</v>
      </c>
      <c r="S191" s="255">
        <f t="shared" si="110"/>
        <v>0</v>
      </c>
      <c r="T191" s="255">
        <f t="shared" si="110"/>
        <v>0</v>
      </c>
      <c r="U191" s="255">
        <f t="shared" si="110"/>
        <v>0</v>
      </c>
      <c r="V191" s="255">
        <f t="shared" si="110"/>
        <v>0</v>
      </c>
      <c r="W191" s="255">
        <f t="shared" si="110"/>
        <v>0</v>
      </c>
      <c r="X191" s="255">
        <f t="shared" si="110"/>
        <v>0</v>
      </c>
      <c r="Y191" s="255">
        <f t="shared" si="110"/>
        <v>0</v>
      </c>
      <c r="Z191" s="255">
        <f t="shared" si="110"/>
        <v>0</v>
      </c>
      <c r="AA191" s="255">
        <f t="shared" si="110"/>
        <v>0</v>
      </c>
      <c r="AB191" s="255">
        <f t="shared" si="110"/>
        <v>0</v>
      </c>
      <c r="AC191" s="255">
        <f t="shared" si="110"/>
        <v>0</v>
      </c>
      <c r="AD191" s="255">
        <f t="shared" si="110"/>
        <v>0</v>
      </c>
      <c r="AE191" s="255">
        <f t="shared" si="110"/>
        <v>0</v>
      </c>
      <c r="AF191" s="255">
        <f t="shared" si="110"/>
        <v>0</v>
      </c>
      <c r="AG191" s="255">
        <f t="shared" si="110"/>
        <v>0</v>
      </c>
      <c r="AH191" s="255">
        <f t="shared" si="110"/>
        <v>0</v>
      </c>
      <c r="AI191" s="255">
        <f t="shared" si="110"/>
        <v>0</v>
      </c>
      <c r="AJ191" s="255">
        <f t="shared" si="110"/>
        <v>0</v>
      </c>
      <c r="AK191" s="129">
        <f>AJ191</f>
        <v>0</v>
      </c>
      <c r="AL191" s="32"/>
      <c r="AM191" s="32"/>
    </row>
    <row r="192" spans="1:40" ht="18.75" hidden="1" customHeight="1">
      <c r="A192" s="9">
        <v>0</v>
      </c>
      <c r="B192" s="378"/>
      <c r="C192" s="148" t="s">
        <v>17</v>
      </c>
      <c r="D192" s="149"/>
      <c r="E192" s="80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129">
        <f>SUM(F192:AJ192)</f>
        <v>0</v>
      </c>
      <c r="AL192" s="32"/>
      <c r="AM192" s="32"/>
    </row>
    <row r="193" spans="1:40" ht="18.75" hidden="1" customHeight="1">
      <c r="A193" s="9">
        <v>0</v>
      </c>
      <c r="B193" s="378"/>
      <c r="C193" s="150" t="s">
        <v>18</v>
      </c>
      <c r="D193" s="151">
        <v>0.5</v>
      </c>
      <c r="E193" s="81"/>
      <c r="F193" s="258">
        <f t="shared" ref="F193:AJ193" si="111">ROUND(F192*$D193,0)</f>
        <v>0</v>
      </c>
      <c r="G193" s="258">
        <f t="shared" si="111"/>
        <v>0</v>
      </c>
      <c r="H193" s="258">
        <f t="shared" si="111"/>
        <v>0</v>
      </c>
      <c r="I193" s="258">
        <f t="shared" si="111"/>
        <v>0</v>
      </c>
      <c r="J193" s="258">
        <f t="shared" si="111"/>
        <v>0</v>
      </c>
      <c r="K193" s="258">
        <f t="shared" si="111"/>
        <v>0</v>
      </c>
      <c r="L193" s="258">
        <f t="shared" si="111"/>
        <v>0</v>
      </c>
      <c r="M193" s="258">
        <f t="shared" si="111"/>
        <v>0</v>
      </c>
      <c r="N193" s="258">
        <f t="shared" si="111"/>
        <v>0</v>
      </c>
      <c r="O193" s="258">
        <f t="shared" si="111"/>
        <v>0</v>
      </c>
      <c r="P193" s="258">
        <f t="shared" si="111"/>
        <v>0</v>
      </c>
      <c r="Q193" s="258">
        <f t="shared" si="111"/>
        <v>0</v>
      </c>
      <c r="R193" s="258">
        <f t="shared" si="111"/>
        <v>0</v>
      </c>
      <c r="S193" s="258">
        <f t="shared" si="111"/>
        <v>0</v>
      </c>
      <c r="T193" s="258">
        <f t="shared" si="111"/>
        <v>0</v>
      </c>
      <c r="U193" s="258">
        <f t="shared" si="111"/>
        <v>0</v>
      </c>
      <c r="V193" s="258">
        <f t="shared" si="111"/>
        <v>0</v>
      </c>
      <c r="W193" s="258">
        <f t="shared" si="111"/>
        <v>0</v>
      </c>
      <c r="X193" s="258">
        <f t="shared" si="111"/>
        <v>0</v>
      </c>
      <c r="Y193" s="258">
        <f t="shared" si="111"/>
        <v>0</v>
      </c>
      <c r="Z193" s="258">
        <f t="shared" si="111"/>
        <v>0</v>
      </c>
      <c r="AA193" s="258">
        <f t="shared" si="111"/>
        <v>0</v>
      </c>
      <c r="AB193" s="258">
        <f t="shared" si="111"/>
        <v>0</v>
      </c>
      <c r="AC193" s="258">
        <f t="shared" si="111"/>
        <v>0</v>
      </c>
      <c r="AD193" s="258">
        <f t="shared" si="111"/>
        <v>0</v>
      </c>
      <c r="AE193" s="258">
        <f t="shared" si="111"/>
        <v>0</v>
      </c>
      <c r="AF193" s="258">
        <f t="shared" si="111"/>
        <v>0</v>
      </c>
      <c r="AG193" s="258">
        <f t="shared" si="111"/>
        <v>0</v>
      </c>
      <c r="AH193" s="258">
        <f t="shared" si="111"/>
        <v>0</v>
      </c>
      <c r="AI193" s="258">
        <f t="shared" si="111"/>
        <v>0</v>
      </c>
      <c r="AJ193" s="258">
        <f t="shared" si="111"/>
        <v>0</v>
      </c>
      <c r="AK193" s="130">
        <f>SUM(F193:AJ193)</f>
        <v>0</v>
      </c>
      <c r="AL193" s="32"/>
      <c r="AM193" s="32"/>
    </row>
    <row r="194" spans="1:40" ht="18.75" hidden="1" customHeight="1">
      <c r="A194" s="9">
        <v>1</v>
      </c>
      <c r="B194" s="327"/>
      <c r="C194" s="135" t="s">
        <v>19</v>
      </c>
      <c r="D194" s="136">
        <f>1-D190</f>
        <v>0.92</v>
      </c>
      <c r="E194" s="90"/>
      <c r="F194" s="255">
        <f t="shared" ref="F194:AJ194" si="112">(F189-F190)+(F192-F193)</f>
        <v>0</v>
      </c>
      <c r="G194" s="255">
        <f t="shared" si="112"/>
        <v>0</v>
      </c>
      <c r="H194" s="255">
        <f t="shared" si="112"/>
        <v>0</v>
      </c>
      <c r="I194" s="255">
        <f t="shared" si="112"/>
        <v>0</v>
      </c>
      <c r="J194" s="255">
        <f t="shared" si="112"/>
        <v>0</v>
      </c>
      <c r="K194" s="255">
        <f t="shared" si="112"/>
        <v>0</v>
      </c>
      <c r="L194" s="255">
        <f t="shared" si="112"/>
        <v>0</v>
      </c>
      <c r="M194" s="255">
        <f t="shared" si="112"/>
        <v>0</v>
      </c>
      <c r="N194" s="255">
        <f t="shared" si="112"/>
        <v>0</v>
      </c>
      <c r="O194" s="255">
        <f t="shared" si="112"/>
        <v>0</v>
      </c>
      <c r="P194" s="255">
        <f t="shared" si="112"/>
        <v>0</v>
      </c>
      <c r="Q194" s="255">
        <f t="shared" si="112"/>
        <v>0</v>
      </c>
      <c r="R194" s="255">
        <f t="shared" si="112"/>
        <v>0</v>
      </c>
      <c r="S194" s="255">
        <f t="shared" si="112"/>
        <v>0</v>
      </c>
      <c r="T194" s="255">
        <f t="shared" si="112"/>
        <v>0</v>
      </c>
      <c r="U194" s="255">
        <f t="shared" si="112"/>
        <v>0</v>
      </c>
      <c r="V194" s="255">
        <f t="shared" si="112"/>
        <v>0</v>
      </c>
      <c r="W194" s="255">
        <f t="shared" si="112"/>
        <v>0</v>
      </c>
      <c r="X194" s="255">
        <f t="shared" si="112"/>
        <v>0</v>
      </c>
      <c r="Y194" s="255">
        <f t="shared" si="112"/>
        <v>0</v>
      </c>
      <c r="Z194" s="255">
        <f t="shared" si="112"/>
        <v>0</v>
      </c>
      <c r="AA194" s="255">
        <f t="shared" si="112"/>
        <v>0</v>
      </c>
      <c r="AB194" s="255">
        <f t="shared" si="112"/>
        <v>0</v>
      </c>
      <c r="AC194" s="255">
        <f t="shared" si="112"/>
        <v>0</v>
      </c>
      <c r="AD194" s="255">
        <f t="shared" si="112"/>
        <v>0</v>
      </c>
      <c r="AE194" s="255">
        <f t="shared" si="112"/>
        <v>0</v>
      </c>
      <c r="AF194" s="255">
        <f t="shared" si="112"/>
        <v>0</v>
      </c>
      <c r="AG194" s="255">
        <f t="shared" si="112"/>
        <v>0</v>
      </c>
      <c r="AH194" s="255">
        <f t="shared" si="112"/>
        <v>0</v>
      </c>
      <c r="AI194" s="255">
        <f t="shared" si="112"/>
        <v>0</v>
      </c>
      <c r="AJ194" s="255">
        <f t="shared" si="112"/>
        <v>0</v>
      </c>
      <c r="AK194" s="117">
        <f>SUM(E194:AJ194)</f>
        <v>0</v>
      </c>
      <c r="AL194" s="82" t="e">
        <f>ROUNDUP(#REF!*1.2,0)</f>
        <v>#REF!</v>
      </c>
      <c r="AM194" s="82" t="e">
        <f>ROUNDUP(#REF!*1.2,0)</f>
        <v>#REF!</v>
      </c>
      <c r="AN194" s="211"/>
    </row>
    <row r="195" spans="1:40" ht="18.75" hidden="1" customHeight="1">
      <c r="A195" s="9">
        <v>1</v>
      </c>
      <c r="B195" s="325"/>
      <c r="C195" s="109" t="s">
        <v>48</v>
      </c>
      <c r="D195" s="109"/>
      <c r="E195" s="7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104">
        <f>SUM(F195:AJ195)</f>
        <v>0</v>
      </c>
      <c r="AL195" s="112"/>
      <c r="AM195" s="112"/>
      <c r="AN195" s="207"/>
    </row>
    <row r="196" spans="1:40" ht="18.75" hidden="1" customHeight="1">
      <c r="A196" s="9">
        <v>1</v>
      </c>
      <c r="B196" s="325"/>
      <c r="C196" s="111" t="s">
        <v>66</v>
      </c>
      <c r="D196" s="111"/>
      <c r="E196" s="74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  <c r="AA196" s="267"/>
      <c r="AB196" s="267"/>
      <c r="AC196" s="267"/>
      <c r="AD196" s="267"/>
      <c r="AE196" s="267"/>
      <c r="AF196" s="267"/>
      <c r="AG196" s="267"/>
      <c r="AH196" s="267"/>
      <c r="AI196" s="267"/>
      <c r="AJ196" s="267"/>
      <c r="AK196" s="107">
        <f>SUM(F196:AJ196)</f>
        <v>0</v>
      </c>
      <c r="AL196" s="75"/>
      <c r="AM196" s="75"/>
      <c r="AN196" s="207"/>
    </row>
    <row r="197" spans="1:40" ht="18.75" hidden="1" customHeight="1">
      <c r="A197" s="9">
        <v>1</v>
      </c>
      <c r="B197" s="326"/>
      <c r="C197" s="152" t="s">
        <v>21</v>
      </c>
      <c r="D197" s="152"/>
      <c r="E197" s="67"/>
      <c r="F197" s="259">
        <f t="shared" ref="F197:AH197" si="113">SUBTOTAL(9,L195:L196)</f>
        <v>0</v>
      </c>
      <c r="G197" s="259">
        <f t="shared" si="113"/>
        <v>0</v>
      </c>
      <c r="H197" s="259">
        <f t="shared" si="113"/>
        <v>0</v>
      </c>
      <c r="I197" s="259">
        <f t="shared" si="113"/>
        <v>0</v>
      </c>
      <c r="J197" s="259">
        <f t="shared" si="113"/>
        <v>0</v>
      </c>
      <c r="K197" s="259">
        <f t="shared" si="113"/>
        <v>0</v>
      </c>
      <c r="L197" s="259">
        <f t="shared" si="113"/>
        <v>0</v>
      </c>
      <c r="M197" s="259">
        <f t="shared" si="113"/>
        <v>0</v>
      </c>
      <c r="N197" s="259">
        <f t="shared" si="113"/>
        <v>0</v>
      </c>
      <c r="O197" s="259">
        <f t="shared" si="113"/>
        <v>0</v>
      </c>
      <c r="P197" s="259">
        <f t="shared" si="113"/>
        <v>0</v>
      </c>
      <c r="Q197" s="259">
        <f t="shared" si="113"/>
        <v>0</v>
      </c>
      <c r="R197" s="259">
        <f t="shared" si="113"/>
        <v>0</v>
      </c>
      <c r="S197" s="259">
        <f t="shared" si="113"/>
        <v>0</v>
      </c>
      <c r="T197" s="259">
        <f t="shared" si="113"/>
        <v>0</v>
      </c>
      <c r="U197" s="259">
        <f t="shared" si="113"/>
        <v>0</v>
      </c>
      <c r="V197" s="259">
        <f t="shared" si="113"/>
        <v>0</v>
      </c>
      <c r="W197" s="259">
        <f t="shared" si="113"/>
        <v>0</v>
      </c>
      <c r="X197" s="259">
        <f t="shared" si="113"/>
        <v>0</v>
      </c>
      <c r="Y197" s="259">
        <f t="shared" si="113"/>
        <v>0</v>
      </c>
      <c r="Z197" s="259">
        <f t="shared" si="113"/>
        <v>0</v>
      </c>
      <c r="AA197" s="259">
        <f t="shared" si="113"/>
        <v>0</v>
      </c>
      <c r="AB197" s="259">
        <f t="shared" si="113"/>
        <v>0</v>
      </c>
      <c r="AC197" s="259">
        <f t="shared" si="113"/>
        <v>0</v>
      </c>
      <c r="AD197" s="259">
        <f t="shared" si="113"/>
        <v>0</v>
      </c>
      <c r="AE197" s="259">
        <f t="shared" si="113"/>
        <v>0</v>
      </c>
      <c r="AF197" s="259">
        <f t="shared" si="113"/>
        <v>0</v>
      </c>
      <c r="AG197" s="259">
        <f t="shared" si="113"/>
        <v>0</v>
      </c>
      <c r="AH197" s="259">
        <f t="shared" si="113"/>
        <v>0</v>
      </c>
      <c r="AI197" s="259"/>
      <c r="AJ197" s="259"/>
      <c r="AK197" s="131">
        <f>SUM(F197:AJ197)</f>
        <v>0</v>
      </c>
      <c r="AL197" s="32"/>
      <c r="AM197" s="32"/>
    </row>
    <row r="198" spans="1:40" ht="18.75" hidden="1" customHeight="1">
      <c r="A198" s="9">
        <v>1</v>
      </c>
      <c r="B198" s="379"/>
      <c r="C198" s="153" t="s">
        <v>22</v>
      </c>
      <c r="D198" s="153"/>
      <c r="E198" s="68"/>
      <c r="F198" s="260">
        <f t="shared" ref="F198:AJ198" si="114">E198+F194-F197</f>
        <v>0</v>
      </c>
      <c r="G198" s="260">
        <f t="shared" si="114"/>
        <v>0</v>
      </c>
      <c r="H198" s="260">
        <f t="shared" si="114"/>
        <v>0</v>
      </c>
      <c r="I198" s="260">
        <f t="shared" si="114"/>
        <v>0</v>
      </c>
      <c r="J198" s="260">
        <f t="shared" si="114"/>
        <v>0</v>
      </c>
      <c r="K198" s="260">
        <f t="shared" si="114"/>
        <v>0</v>
      </c>
      <c r="L198" s="260">
        <f t="shared" si="114"/>
        <v>0</v>
      </c>
      <c r="M198" s="260">
        <f t="shared" si="114"/>
        <v>0</v>
      </c>
      <c r="N198" s="260">
        <f t="shared" si="114"/>
        <v>0</v>
      </c>
      <c r="O198" s="260">
        <f t="shared" si="114"/>
        <v>0</v>
      </c>
      <c r="P198" s="260">
        <f t="shared" si="114"/>
        <v>0</v>
      </c>
      <c r="Q198" s="260">
        <f t="shared" si="114"/>
        <v>0</v>
      </c>
      <c r="R198" s="260">
        <f t="shared" si="114"/>
        <v>0</v>
      </c>
      <c r="S198" s="260">
        <f t="shared" si="114"/>
        <v>0</v>
      </c>
      <c r="T198" s="260">
        <f t="shared" si="114"/>
        <v>0</v>
      </c>
      <c r="U198" s="260">
        <f t="shared" si="114"/>
        <v>0</v>
      </c>
      <c r="V198" s="260">
        <f t="shared" si="114"/>
        <v>0</v>
      </c>
      <c r="W198" s="260">
        <f t="shared" si="114"/>
        <v>0</v>
      </c>
      <c r="X198" s="260">
        <f t="shared" si="114"/>
        <v>0</v>
      </c>
      <c r="Y198" s="260">
        <f t="shared" si="114"/>
        <v>0</v>
      </c>
      <c r="Z198" s="260">
        <f t="shared" si="114"/>
        <v>0</v>
      </c>
      <c r="AA198" s="260">
        <f t="shared" si="114"/>
        <v>0</v>
      </c>
      <c r="AB198" s="260">
        <f t="shared" si="114"/>
        <v>0</v>
      </c>
      <c r="AC198" s="260">
        <f t="shared" si="114"/>
        <v>0</v>
      </c>
      <c r="AD198" s="260">
        <f t="shared" si="114"/>
        <v>0</v>
      </c>
      <c r="AE198" s="260">
        <f t="shared" si="114"/>
        <v>0</v>
      </c>
      <c r="AF198" s="260">
        <f t="shared" si="114"/>
        <v>0</v>
      </c>
      <c r="AG198" s="260">
        <f t="shared" si="114"/>
        <v>0</v>
      </c>
      <c r="AH198" s="260">
        <f t="shared" si="114"/>
        <v>0</v>
      </c>
      <c r="AI198" s="260">
        <f t="shared" si="114"/>
        <v>0</v>
      </c>
      <c r="AJ198" s="260">
        <f t="shared" si="114"/>
        <v>0</v>
      </c>
      <c r="AK198" s="132"/>
      <c r="AL198" s="32"/>
      <c r="AM198" s="32"/>
    </row>
    <row r="199" spans="1:40" ht="19.5" hidden="1" customHeight="1">
      <c r="A199" s="9">
        <v>1</v>
      </c>
      <c r="B199" s="379"/>
      <c r="C199" s="532" t="s">
        <v>23</v>
      </c>
      <c r="D199" s="532"/>
      <c r="E199" s="215"/>
      <c r="F199" s="261">
        <f t="shared" ref="F199:AJ199" si="115">E199+F194-F195-F196</f>
        <v>0</v>
      </c>
      <c r="G199" s="261">
        <f t="shared" si="115"/>
        <v>0</v>
      </c>
      <c r="H199" s="261">
        <f t="shared" si="115"/>
        <v>0</v>
      </c>
      <c r="I199" s="261">
        <f t="shared" si="115"/>
        <v>0</v>
      </c>
      <c r="J199" s="261">
        <f t="shared" si="115"/>
        <v>0</v>
      </c>
      <c r="K199" s="261">
        <f t="shared" si="115"/>
        <v>0</v>
      </c>
      <c r="L199" s="261">
        <f t="shared" si="115"/>
        <v>0</v>
      </c>
      <c r="M199" s="261">
        <f t="shared" si="115"/>
        <v>0</v>
      </c>
      <c r="N199" s="261">
        <f t="shared" si="115"/>
        <v>0</v>
      </c>
      <c r="O199" s="261">
        <f t="shared" si="115"/>
        <v>0</v>
      </c>
      <c r="P199" s="261">
        <f t="shared" si="115"/>
        <v>0</v>
      </c>
      <c r="Q199" s="261">
        <f t="shared" si="115"/>
        <v>0</v>
      </c>
      <c r="R199" s="261">
        <f t="shared" si="115"/>
        <v>0</v>
      </c>
      <c r="S199" s="261">
        <f t="shared" si="115"/>
        <v>0</v>
      </c>
      <c r="T199" s="261">
        <f t="shared" si="115"/>
        <v>0</v>
      </c>
      <c r="U199" s="261">
        <f t="shared" si="115"/>
        <v>0</v>
      </c>
      <c r="V199" s="261">
        <f t="shared" si="115"/>
        <v>0</v>
      </c>
      <c r="W199" s="261">
        <f t="shared" si="115"/>
        <v>0</v>
      </c>
      <c r="X199" s="261">
        <f t="shared" si="115"/>
        <v>0</v>
      </c>
      <c r="Y199" s="261">
        <f t="shared" si="115"/>
        <v>0</v>
      </c>
      <c r="Z199" s="261">
        <f t="shared" si="115"/>
        <v>0</v>
      </c>
      <c r="AA199" s="261">
        <f t="shared" si="115"/>
        <v>0</v>
      </c>
      <c r="AB199" s="261">
        <f t="shared" si="115"/>
        <v>0</v>
      </c>
      <c r="AC199" s="261">
        <f t="shared" si="115"/>
        <v>0</v>
      </c>
      <c r="AD199" s="261">
        <f t="shared" si="115"/>
        <v>0</v>
      </c>
      <c r="AE199" s="261">
        <f t="shared" si="115"/>
        <v>0</v>
      </c>
      <c r="AF199" s="261">
        <f t="shared" si="115"/>
        <v>0</v>
      </c>
      <c r="AG199" s="261">
        <f t="shared" si="115"/>
        <v>0</v>
      </c>
      <c r="AH199" s="261">
        <f t="shared" si="115"/>
        <v>0</v>
      </c>
      <c r="AI199" s="261">
        <f t="shared" si="115"/>
        <v>0</v>
      </c>
      <c r="AJ199" s="261">
        <f t="shared" si="115"/>
        <v>0</v>
      </c>
      <c r="AK199" s="221">
        <f>AJ199</f>
        <v>0</v>
      </c>
      <c r="AL199" s="32"/>
      <c r="AM199" s="32"/>
      <c r="AN199" s="9">
        <f>AK199-AL195</f>
        <v>0</v>
      </c>
    </row>
    <row r="200" spans="1:40" ht="19.5" hidden="1" customHeight="1">
      <c r="A200" s="9">
        <v>1</v>
      </c>
      <c r="B200" s="385"/>
      <c r="C200" s="101" t="s">
        <v>12</v>
      </c>
      <c r="D200" s="101"/>
      <c r="E200" s="88"/>
      <c r="F200" s="263"/>
      <c r="G200" s="263"/>
      <c r="H200" s="263"/>
      <c r="I200" s="263"/>
      <c r="J200" s="263"/>
      <c r="K200" s="263"/>
      <c r="L200" s="263"/>
      <c r="M200" s="263"/>
      <c r="N200" s="263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  <c r="AE200" s="263"/>
      <c r="AF200" s="263"/>
      <c r="AG200" s="263"/>
      <c r="AH200" s="263"/>
      <c r="AI200" s="263"/>
      <c r="AJ200" s="263"/>
      <c r="AK200" s="98">
        <f>SUM(F200:AJ200)</f>
        <v>0</v>
      </c>
      <c r="AL200" s="198" t="e">
        <f>ROUNDUP(AL207/0.92,0)</f>
        <v>#REF!</v>
      </c>
      <c r="AM200" s="198" t="e">
        <f>ROUNDUP(AM207/0.92,0)</f>
        <v>#REF!</v>
      </c>
      <c r="AN200" s="251"/>
    </row>
    <row r="201" spans="1:40" ht="19.5" hidden="1" customHeight="1">
      <c r="A201" s="9">
        <v>1</v>
      </c>
      <c r="B201" s="326"/>
      <c r="C201" s="145" t="s">
        <v>125</v>
      </c>
      <c r="D201" s="154"/>
      <c r="E201" s="35"/>
      <c r="F201" s="256">
        <f t="shared" ref="F201:AJ201" si="116">E201+F200-F202</f>
        <v>0</v>
      </c>
      <c r="G201" s="256">
        <f t="shared" si="116"/>
        <v>0</v>
      </c>
      <c r="H201" s="256">
        <f t="shared" si="116"/>
        <v>0</v>
      </c>
      <c r="I201" s="256">
        <f t="shared" si="116"/>
        <v>0</v>
      </c>
      <c r="J201" s="256">
        <f t="shared" si="116"/>
        <v>0</v>
      </c>
      <c r="K201" s="256">
        <f t="shared" si="116"/>
        <v>0</v>
      </c>
      <c r="L201" s="256">
        <f t="shared" si="116"/>
        <v>0</v>
      </c>
      <c r="M201" s="256">
        <f t="shared" si="116"/>
        <v>0</v>
      </c>
      <c r="N201" s="256">
        <f t="shared" si="116"/>
        <v>0</v>
      </c>
      <c r="O201" s="256">
        <f t="shared" si="116"/>
        <v>0</v>
      </c>
      <c r="P201" s="256">
        <f t="shared" si="116"/>
        <v>0</v>
      </c>
      <c r="Q201" s="256">
        <f t="shared" si="116"/>
        <v>0</v>
      </c>
      <c r="R201" s="256">
        <f t="shared" si="116"/>
        <v>0</v>
      </c>
      <c r="S201" s="256">
        <f t="shared" si="116"/>
        <v>0</v>
      </c>
      <c r="T201" s="256">
        <f t="shared" si="116"/>
        <v>0</v>
      </c>
      <c r="U201" s="256">
        <f t="shared" si="116"/>
        <v>0</v>
      </c>
      <c r="V201" s="256">
        <f t="shared" si="116"/>
        <v>0</v>
      </c>
      <c r="W201" s="256">
        <f t="shared" si="116"/>
        <v>0</v>
      </c>
      <c r="X201" s="256">
        <f t="shared" si="116"/>
        <v>0</v>
      </c>
      <c r="Y201" s="256">
        <f t="shared" si="116"/>
        <v>0</v>
      </c>
      <c r="Z201" s="256">
        <f t="shared" si="116"/>
        <v>0</v>
      </c>
      <c r="AA201" s="256">
        <f t="shared" si="116"/>
        <v>0</v>
      </c>
      <c r="AB201" s="256">
        <f t="shared" si="116"/>
        <v>0</v>
      </c>
      <c r="AC201" s="256">
        <f t="shared" si="116"/>
        <v>0</v>
      </c>
      <c r="AD201" s="256">
        <f t="shared" si="116"/>
        <v>0</v>
      </c>
      <c r="AE201" s="256">
        <f t="shared" si="116"/>
        <v>0</v>
      </c>
      <c r="AF201" s="256">
        <f t="shared" si="116"/>
        <v>0</v>
      </c>
      <c r="AG201" s="256">
        <f t="shared" si="116"/>
        <v>0</v>
      </c>
      <c r="AH201" s="256">
        <f t="shared" si="116"/>
        <v>0</v>
      </c>
      <c r="AI201" s="256">
        <f t="shared" si="116"/>
        <v>0</v>
      </c>
      <c r="AJ201" s="256">
        <f t="shared" si="116"/>
        <v>0</v>
      </c>
      <c r="AK201" s="169">
        <f>AJ201</f>
        <v>0</v>
      </c>
      <c r="AL201" s="32"/>
      <c r="AM201" s="32"/>
    </row>
    <row r="202" spans="1:40" ht="18.75" hidden="1" customHeight="1">
      <c r="A202" s="9">
        <v>1</v>
      </c>
      <c r="B202" s="327"/>
      <c r="C202" s="135" t="s">
        <v>14</v>
      </c>
      <c r="D202" s="135"/>
      <c r="E202" s="90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255"/>
      <c r="AE202" s="255"/>
      <c r="AF202" s="255"/>
      <c r="AG202" s="255"/>
      <c r="AH202" s="255"/>
      <c r="AI202" s="255"/>
      <c r="AJ202" s="255"/>
      <c r="AK202" s="117">
        <f>SUM(E202:AJ202)</f>
        <v>0</v>
      </c>
      <c r="AL202" s="123"/>
      <c r="AM202" s="123"/>
      <c r="AN202" s="211"/>
    </row>
    <row r="203" spans="1:40" ht="18.75" hidden="1" customHeight="1">
      <c r="A203" s="9">
        <v>0</v>
      </c>
      <c r="B203" s="378"/>
      <c r="C203" s="146" t="s">
        <v>15</v>
      </c>
      <c r="D203" s="147">
        <v>0.08</v>
      </c>
      <c r="E203" s="80"/>
      <c r="F203" s="257">
        <f t="shared" ref="F203:AJ203" si="117">ROUND(F202*$D203,0)</f>
        <v>0</v>
      </c>
      <c r="G203" s="257">
        <f t="shared" si="117"/>
        <v>0</v>
      </c>
      <c r="H203" s="257">
        <f t="shared" si="117"/>
        <v>0</v>
      </c>
      <c r="I203" s="257">
        <f t="shared" si="117"/>
        <v>0</v>
      </c>
      <c r="J203" s="257">
        <f t="shared" si="117"/>
        <v>0</v>
      </c>
      <c r="K203" s="257">
        <f t="shared" si="117"/>
        <v>0</v>
      </c>
      <c r="L203" s="257">
        <f t="shared" si="117"/>
        <v>0</v>
      </c>
      <c r="M203" s="257">
        <f t="shared" si="117"/>
        <v>0</v>
      </c>
      <c r="N203" s="257">
        <f t="shared" si="117"/>
        <v>0</v>
      </c>
      <c r="O203" s="257">
        <f t="shared" si="117"/>
        <v>0</v>
      </c>
      <c r="P203" s="257">
        <f t="shared" si="117"/>
        <v>0</v>
      </c>
      <c r="Q203" s="257">
        <f t="shared" si="117"/>
        <v>0</v>
      </c>
      <c r="R203" s="257">
        <f t="shared" si="117"/>
        <v>0</v>
      </c>
      <c r="S203" s="257">
        <f t="shared" si="117"/>
        <v>0</v>
      </c>
      <c r="T203" s="257">
        <f t="shared" si="117"/>
        <v>0</v>
      </c>
      <c r="U203" s="257">
        <f t="shared" si="117"/>
        <v>0</v>
      </c>
      <c r="V203" s="257">
        <f t="shared" si="117"/>
        <v>0</v>
      </c>
      <c r="W203" s="257">
        <f t="shared" si="117"/>
        <v>0</v>
      </c>
      <c r="X203" s="257">
        <f t="shared" si="117"/>
        <v>0</v>
      </c>
      <c r="Y203" s="257">
        <f t="shared" si="117"/>
        <v>0</v>
      </c>
      <c r="Z203" s="257">
        <f t="shared" si="117"/>
        <v>0</v>
      </c>
      <c r="AA203" s="257">
        <f t="shared" si="117"/>
        <v>0</v>
      </c>
      <c r="AB203" s="257">
        <f t="shared" si="117"/>
        <v>0</v>
      </c>
      <c r="AC203" s="257">
        <f t="shared" si="117"/>
        <v>0</v>
      </c>
      <c r="AD203" s="257">
        <f t="shared" si="117"/>
        <v>0</v>
      </c>
      <c r="AE203" s="257">
        <f t="shared" si="117"/>
        <v>0</v>
      </c>
      <c r="AF203" s="257">
        <f t="shared" si="117"/>
        <v>0</v>
      </c>
      <c r="AG203" s="257">
        <f t="shared" si="117"/>
        <v>0</v>
      </c>
      <c r="AH203" s="257">
        <f t="shared" si="117"/>
        <v>0</v>
      </c>
      <c r="AI203" s="257">
        <f t="shared" si="117"/>
        <v>0</v>
      </c>
      <c r="AJ203" s="257">
        <f t="shared" si="117"/>
        <v>0</v>
      </c>
      <c r="AK203" s="128">
        <f>SUM(F203:AJ203)</f>
        <v>0</v>
      </c>
      <c r="AL203" s="32"/>
      <c r="AM203" s="32"/>
    </row>
    <row r="204" spans="1:40" ht="18.75" hidden="1" customHeight="1">
      <c r="A204" s="9">
        <v>0</v>
      </c>
      <c r="B204" s="378"/>
      <c r="C204" s="148" t="s">
        <v>16</v>
      </c>
      <c r="D204" s="149"/>
      <c r="E204" s="66"/>
      <c r="F204" s="255">
        <f t="shared" ref="F204:AJ204" si="118">E204+F203-F205</f>
        <v>0</v>
      </c>
      <c r="G204" s="255">
        <f t="shared" si="118"/>
        <v>0</v>
      </c>
      <c r="H204" s="255">
        <f t="shared" si="118"/>
        <v>0</v>
      </c>
      <c r="I204" s="255">
        <f t="shared" si="118"/>
        <v>0</v>
      </c>
      <c r="J204" s="255">
        <f t="shared" si="118"/>
        <v>0</v>
      </c>
      <c r="K204" s="255">
        <f t="shared" si="118"/>
        <v>0</v>
      </c>
      <c r="L204" s="255">
        <f t="shared" si="118"/>
        <v>0</v>
      </c>
      <c r="M204" s="255">
        <f t="shared" si="118"/>
        <v>0</v>
      </c>
      <c r="N204" s="255">
        <f t="shared" si="118"/>
        <v>0</v>
      </c>
      <c r="O204" s="255">
        <f t="shared" si="118"/>
        <v>0</v>
      </c>
      <c r="P204" s="255">
        <f t="shared" si="118"/>
        <v>0</v>
      </c>
      <c r="Q204" s="255">
        <f t="shared" si="118"/>
        <v>0</v>
      </c>
      <c r="R204" s="255">
        <f t="shared" si="118"/>
        <v>0</v>
      </c>
      <c r="S204" s="255">
        <f t="shared" si="118"/>
        <v>0</v>
      </c>
      <c r="T204" s="255">
        <f t="shared" si="118"/>
        <v>0</v>
      </c>
      <c r="U204" s="255">
        <f t="shared" si="118"/>
        <v>0</v>
      </c>
      <c r="V204" s="255">
        <f t="shared" si="118"/>
        <v>0</v>
      </c>
      <c r="W204" s="255">
        <f t="shared" si="118"/>
        <v>0</v>
      </c>
      <c r="X204" s="255">
        <f t="shared" si="118"/>
        <v>0</v>
      </c>
      <c r="Y204" s="255">
        <f t="shared" si="118"/>
        <v>0</v>
      </c>
      <c r="Z204" s="255">
        <f t="shared" si="118"/>
        <v>0</v>
      </c>
      <c r="AA204" s="255">
        <f t="shared" si="118"/>
        <v>0</v>
      </c>
      <c r="AB204" s="255">
        <f t="shared" si="118"/>
        <v>0</v>
      </c>
      <c r="AC204" s="255">
        <f t="shared" si="118"/>
        <v>0</v>
      </c>
      <c r="AD204" s="255">
        <f t="shared" si="118"/>
        <v>0</v>
      </c>
      <c r="AE204" s="255">
        <f t="shared" si="118"/>
        <v>0</v>
      </c>
      <c r="AF204" s="255">
        <f t="shared" si="118"/>
        <v>0</v>
      </c>
      <c r="AG204" s="255">
        <f t="shared" si="118"/>
        <v>0</v>
      </c>
      <c r="AH204" s="255">
        <f t="shared" si="118"/>
        <v>0</v>
      </c>
      <c r="AI204" s="255">
        <f t="shared" si="118"/>
        <v>0</v>
      </c>
      <c r="AJ204" s="255">
        <f t="shared" si="118"/>
        <v>0</v>
      </c>
      <c r="AK204" s="129">
        <f>AJ204</f>
        <v>0</v>
      </c>
      <c r="AL204" s="32"/>
      <c r="AM204" s="32"/>
    </row>
    <row r="205" spans="1:40" ht="18.75" hidden="1" customHeight="1">
      <c r="A205" s="9">
        <v>0</v>
      </c>
      <c r="B205" s="378"/>
      <c r="C205" s="148" t="s">
        <v>17</v>
      </c>
      <c r="D205" s="149"/>
      <c r="E205" s="80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  <c r="AD205" s="255"/>
      <c r="AE205" s="255"/>
      <c r="AF205" s="255"/>
      <c r="AG205" s="255"/>
      <c r="AH205" s="255"/>
      <c r="AI205" s="255"/>
      <c r="AJ205" s="255"/>
      <c r="AK205" s="129">
        <f>SUM(F205:AJ205)</f>
        <v>0</v>
      </c>
      <c r="AL205" s="32"/>
      <c r="AM205" s="32"/>
    </row>
    <row r="206" spans="1:40" ht="18.75" hidden="1" customHeight="1">
      <c r="A206" s="9">
        <v>0</v>
      </c>
      <c r="B206" s="378"/>
      <c r="C206" s="150" t="s">
        <v>18</v>
      </c>
      <c r="D206" s="151">
        <v>0.5</v>
      </c>
      <c r="E206" s="81"/>
      <c r="F206" s="258">
        <f t="shared" ref="F206:AJ206" si="119">ROUND(F205*$D206,0)</f>
        <v>0</v>
      </c>
      <c r="G206" s="258">
        <f t="shared" si="119"/>
        <v>0</v>
      </c>
      <c r="H206" s="258">
        <f t="shared" si="119"/>
        <v>0</v>
      </c>
      <c r="I206" s="258">
        <f t="shared" si="119"/>
        <v>0</v>
      </c>
      <c r="J206" s="258">
        <f t="shared" si="119"/>
        <v>0</v>
      </c>
      <c r="K206" s="258">
        <f t="shared" si="119"/>
        <v>0</v>
      </c>
      <c r="L206" s="258">
        <f t="shared" si="119"/>
        <v>0</v>
      </c>
      <c r="M206" s="258">
        <f t="shared" si="119"/>
        <v>0</v>
      </c>
      <c r="N206" s="258">
        <f t="shared" si="119"/>
        <v>0</v>
      </c>
      <c r="O206" s="258">
        <f t="shared" si="119"/>
        <v>0</v>
      </c>
      <c r="P206" s="258">
        <f t="shared" si="119"/>
        <v>0</v>
      </c>
      <c r="Q206" s="258">
        <f t="shared" si="119"/>
        <v>0</v>
      </c>
      <c r="R206" s="258">
        <f t="shared" si="119"/>
        <v>0</v>
      </c>
      <c r="S206" s="258">
        <f t="shared" si="119"/>
        <v>0</v>
      </c>
      <c r="T206" s="258">
        <f t="shared" si="119"/>
        <v>0</v>
      </c>
      <c r="U206" s="258">
        <f t="shared" si="119"/>
        <v>0</v>
      </c>
      <c r="V206" s="258">
        <f t="shared" si="119"/>
        <v>0</v>
      </c>
      <c r="W206" s="258">
        <f t="shared" si="119"/>
        <v>0</v>
      </c>
      <c r="X206" s="258">
        <f t="shared" si="119"/>
        <v>0</v>
      </c>
      <c r="Y206" s="258">
        <f t="shared" si="119"/>
        <v>0</v>
      </c>
      <c r="Z206" s="258">
        <f t="shared" si="119"/>
        <v>0</v>
      </c>
      <c r="AA206" s="258">
        <f t="shared" si="119"/>
        <v>0</v>
      </c>
      <c r="AB206" s="258">
        <f t="shared" si="119"/>
        <v>0</v>
      </c>
      <c r="AC206" s="258">
        <f t="shared" si="119"/>
        <v>0</v>
      </c>
      <c r="AD206" s="258">
        <f t="shared" si="119"/>
        <v>0</v>
      </c>
      <c r="AE206" s="258">
        <f t="shared" si="119"/>
        <v>0</v>
      </c>
      <c r="AF206" s="258">
        <f t="shared" si="119"/>
        <v>0</v>
      </c>
      <c r="AG206" s="258">
        <f t="shared" si="119"/>
        <v>0</v>
      </c>
      <c r="AH206" s="258">
        <f t="shared" si="119"/>
        <v>0</v>
      </c>
      <c r="AI206" s="258">
        <f t="shared" si="119"/>
        <v>0</v>
      </c>
      <c r="AJ206" s="258">
        <f t="shared" si="119"/>
        <v>0</v>
      </c>
      <c r="AK206" s="130">
        <f>SUM(F206:AJ206)</f>
        <v>0</v>
      </c>
      <c r="AL206" s="32"/>
      <c r="AM206" s="32"/>
    </row>
    <row r="207" spans="1:40" ht="18.75" hidden="1" customHeight="1">
      <c r="A207" s="9">
        <v>1</v>
      </c>
      <c r="B207" s="327"/>
      <c r="C207" s="135" t="s">
        <v>19</v>
      </c>
      <c r="D207" s="136">
        <f>1-D203</f>
        <v>0.92</v>
      </c>
      <c r="E207" s="90"/>
      <c r="F207" s="255">
        <f t="shared" ref="F207:AJ207" si="120">(F202-F203)+(F205-F206)</f>
        <v>0</v>
      </c>
      <c r="G207" s="255">
        <f t="shared" si="120"/>
        <v>0</v>
      </c>
      <c r="H207" s="255">
        <f t="shared" si="120"/>
        <v>0</v>
      </c>
      <c r="I207" s="255">
        <f t="shared" si="120"/>
        <v>0</v>
      </c>
      <c r="J207" s="255">
        <f t="shared" si="120"/>
        <v>0</v>
      </c>
      <c r="K207" s="255">
        <f t="shared" si="120"/>
        <v>0</v>
      </c>
      <c r="L207" s="255">
        <f t="shared" si="120"/>
        <v>0</v>
      </c>
      <c r="M207" s="255">
        <f t="shared" si="120"/>
        <v>0</v>
      </c>
      <c r="N207" s="255">
        <f t="shared" si="120"/>
        <v>0</v>
      </c>
      <c r="O207" s="255">
        <f t="shared" si="120"/>
        <v>0</v>
      </c>
      <c r="P207" s="255">
        <f t="shared" si="120"/>
        <v>0</v>
      </c>
      <c r="Q207" s="255">
        <f t="shared" si="120"/>
        <v>0</v>
      </c>
      <c r="R207" s="255">
        <f t="shared" si="120"/>
        <v>0</v>
      </c>
      <c r="S207" s="255">
        <f t="shared" si="120"/>
        <v>0</v>
      </c>
      <c r="T207" s="255">
        <f t="shared" si="120"/>
        <v>0</v>
      </c>
      <c r="U207" s="255">
        <f t="shared" si="120"/>
        <v>0</v>
      </c>
      <c r="V207" s="255">
        <f t="shared" si="120"/>
        <v>0</v>
      </c>
      <c r="W207" s="255">
        <f t="shared" si="120"/>
        <v>0</v>
      </c>
      <c r="X207" s="255">
        <f t="shared" si="120"/>
        <v>0</v>
      </c>
      <c r="Y207" s="255">
        <f t="shared" si="120"/>
        <v>0</v>
      </c>
      <c r="Z207" s="255">
        <f t="shared" si="120"/>
        <v>0</v>
      </c>
      <c r="AA207" s="255">
        <f t="shared" si="120"/>
        <v>0</v>
      </c>
      <c r="AB207" s="255">
        <f t="shared" si="120"/>
        <v>0</v>
      </c>
      <c r="AC207" s="255">
        <f t="shared" si="120"/>
        <v>0</v>
      </c>
      <c r="AD207" s="255">
        <f t="shared" si="120"/>
        <v>0</v>
      </c>
      <c r="AE207" s="255">
        <f t="shared" si="120"/>
        <v>0</v>
      </c>
      <c r="AF207" s="255">
        <f t="shared" si="120"/>
        <v>0</v>
      </c>
      <c r="AG207" s="255">
        <f t="shared" si="120"/>
        <v>0</v>
      </c>
      <c r="AH207" s="255">
        <f t="shared" si="120"/>
        <v>0</v>
      </c>
      <c r="AI207" s="255">
        <f t="shared" si="120"/>
        <v>0</v>
      </c>
      <c r="AJ207" s="255">
        <f t="shared" si="120"/>
        <v>0</v>
      </c>
      <c r="AK207" s="117">
        <f>SUM(E207:AJ207)</f>
        <v>0</v>
      </c>
      <c r="AL207" s="82" t="e">
        <f>ROUNDUP(#REF!*1.2,0)</f>
        <v>#REF!</v>
      </c>
      <c r="AM207" s="82" t="e">
        <f>ROUNDUP(#REF!*1.2,0)</f>
        <v>#REF!</v>
      </c>
      <c r="AN207" s="211"/>
    </row>
    <row r="208" spans="1:40" ht="18.75" hidden="1" customHeight="1">
      <c r="A208" s="9">
        <v>1</v>
      </c>
      <c r="B208" s="325"/>
      <c r="C208" s="109" t="s">
        <v>48</v>
      </c>
      <c r="D208" s="109"/>
      <c r="E208" s="7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257"/>
      <c r="X208" s="257"/>
      <c r="Y208" s="257"/>
      <c r="Z208" s="257"/>
      <c r="AA208" s="257"/>
      <c r="AB208" s="257"/>
      <c r="AC208" s="257"/>
      <c r="AD208" s="257"/>
      <c r="AE208" s="257"/>
      <c r="AF208" s="257"/>
      <c r="AG208" s="257"/>
      <c r="AH208" s="257"/>
      <c r="AI208" s="257"/>
      <c r="AJ208" s="257"/>
      <c r="AK208" s="104">
        <f>SUM(F208:AJ208)</f>
        <v>0</v>
      </c>
      <c r="AL208" s="112"/>
      <c r="AM208" s="112"/>
      <c r="AN208" s="207"/>
    </row>
    <row r="209" spans="1:40" hidden="1">
      <c r="A209" s="9">
        <v>1</v>
      </c>
      <c r="B209" s="325"/>
      <c r="C209" s="111" t="s">
        <v>66</v>
      </c>
      <c r="D209" s="111"/>
      <c r="E209" s="74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  <c r="AA209" s="267"/>
      <c r="AB209" s="267"/>
      <c r="AC209" s="267"/>
      <c r="AD209" s="267"/>
      <c r="AE209" s="267"/>
      <c r="AF209" s="267"/>
      <c r="AG209" s="267"/>
      <c r="AH209" s="267"/>
      <c r="AI209" s="267"/>
      <c r="AJ209" s="267"/>
      <c r="AK209" s="107">
        <f>SUM(F209:AJ209)</f>
        <v>0</v>
      </c>
      <c r="AL209" s="75"/>
      <c r="AM209" s="75"/>
      <c r="AN209" s="207"/>
    </row>
    <row r="210" spans="1:40" hidden="1">
      <c r="A210" s="9">
        <v>1</v>
      </c>
      <c r="B210" s="326"/>
      <c r="C210" s="152" t="s">
        <v>21</v>
      </c>
      <c r="D210" s="152"/>
      <c r="E210" s="67"/>
      <c r="F210" s="259">
        <f t="shared" ref="F210:AH210" si="121">SUBTOTAL(9,L208:L209)</f>
        <v>0</v>
      </c>
      <c r="G210" s="259">
        <f t="shared" si="121"/>
        <v>0</v>
      </c>
      <c r="H210" s="259">
        <f t="shared" si="121"/>
        <v>0</v>
      </c>
      <c r="I210" s="259">
        <f t="shared" si="121"/>
        <v>0</v>
      </c>
      <c r="J210" s="259">
        <f t="shared" si="121"/>
        <v>0</v>
      </c>
      <c r="K210" s="259">
        <f t="shared" si="121"/>
        <v>0</v>
      </c>
      <c r="L210" s="259">
        <f t="shared" si="121"/>
        <v>0</v>
      </c>
      <c r="M210" s="259">
        <f t="shared" si="121"/>
        <v>0</v>
      </c>
      <c r="N210" s="259">
        <f t="shared" si="121"/>
        <v>0</v>
      </c>
      <c r="O210" s="259">
        <f t="shared" si="121"/>
        <v>0</v>
      </c>
      <c r="P210" s="259">
        <f t="shared" si="121"/>
        <v>0</v>
      </c>
      <c r="Q210" s="259">
        <f t="shared" si="121"/>
        <v>0</v>
      </c>
      <c r="R210" s="259">
        <f t="shared" si="121"/>
        <v>0</v>
      </c>
      <c r="S210" s="259">
        <f t="shared" si="121"/>
        <v>0</v>
      </c>
      <c r="T210" s="259">
        <f t="shared" si="121"/>
        <v>0</v>
      </c>
      <c r="U210" s="259">
        <f t="shared" si="121"/>
        <v>0</v>
      </c>
      <c r="V210" s="259">
        <f t="shared" si="121"/>
        <v>0</v>
      </c>
      <c r="W210" s="259">
        <f t="shared" si="121"/>
        <v>0</v>
      </c>
      <c r="X210" s="259">
        <f t="shared" si="121"/>
        <v>0</v>
      </c>
      <c r="Y210" s="259">
        <f t="shared" si="121"/>
        <v>0</v>
      </c>
      <c r="Z210" s="259">
        <f t="shared" si="121"/>
        <v>0</v>
      </c>
      <c r="AA210" s="259">
        <f t="shared" si="121"/>
        <v>0</v>
      </c>
      <c r="AB210" s="259">
        <f t="shared" si="121"/>
        <v>0</v>
      </c>
      <c r="AC210" s="259">
        <f t="shared" si="121"/>
        <v>0</v>
      </c>
      <c r="AD210" s="259">
        <f t="shared" si="121"/>
        <v>0</v>
      </c>
      <c r="AE210" s="259">
        <f t="shared" si="121"/>
        <v>0</v>
      </c>
      <c r="AF210" s="259">
        <f t="shared" si="121"/>
        <v>0</v>
      </c>
      <c r="AG210" s="259">
        <f t="shared" si="121"/>
        <v>0</v>
      </c>
      <c r="AH210" s="259">
        <f t="shared" si="121"/>
        <v>0</v>
      </c>
      <c r="AI210" s="259"/>
      <c r="AJ210" s="259"/>
      <c r="AK210" s="131">
        <f>SUM(F210:AJ210)</f>
        <v>0</v>
      </c>
      <c r="AL210" s="32"/>
      <c r="AM210" s="32"/>
    </row>
    <row r="211" spans="1:40" hidden="1">
      <c r="A211" s="9">
        <v>1</v>
      </c>
      <c r="B211" s="379"/>
      <c r="C211" s="153" t="s">
        <v>22</v>
      </c>
      <c r="D211" s="153"/>
      <c r="E211" s="68"/>
      <c r="F211" s="260">
        <f t="shared" ref="F211:AJ211" si="122">E211+F207-F210</f>
        <v>0</v>
      </c>
      <c r="G211" s="260">
        <f t="shared" si="122"/>
        <v>0</v>
      </c>
      <c r="H211" s="260">
        <f t="shared" si="122"/>
        <v>0</v>
      </c>
      <c r="I211" s="260">
        <f t="shared" si="122"/>
        <v>0</v>
      </c>
      <c r="J211" s="260">
        <f t="shared" si="122"/>
        <v>0</v>
      </c>
      <c r="K211" s="260">
        <f t="shared" si="122"/>
        <v>0</v>
      </c>
      <c r="L211" s="260">
        <f t="shared" si="122"/>
        <v>0</v>
      </c>
      <c r="M211" s="260">
        <f t="shared" si="122"/>
        <v>0</v>
      </c>
      <c r="N211" s="260">
        <f t="shared" si="122"/>
        <v>0</v>
      </c>
      <c r="O211" s="260">
        <f t="shared" si="122"/>
        <v>0</v>
      </c>
      <c r="P211" s="260">
        <f t="shared" si="122"/>
        <v>0</v>
      </c>
      <c r="Q211" s="260">
        <f t="shared" si="122"/>
        <v>0</v>
      </c>
      <c r="R211" s="260">
        <f t="shared" si="122"/>
        <v>0</v>
      </c>
      <c r="S211" s="260">
        <f t="shared" si="122"/>
        <v>0</v>
      </c>
      <c r="T211" s="260">
        <f t="shared" si="122"/>
        <v>0</v>
      </c>
      <c r="U211" s="260">
        <f t="shared" si="122"/>
        <v>0</v>
      </c>
      <c r="V211" s="260">
        <f t="shared" si="122"/>
        <v>0</v>
      </c>
      <c r="W211" s="260">
        <f t="shared" si="122"/>
        <v>0</v>
      </c>
      <c r="X211" s="260">
        <f t="shared" si="122"/>
        <v>0</v>
      </c>
      <c r="Y211" s="260">
        <f t="shared" si="122"/>
        <v>0</v>
      </c>
      <c r="Z211" s="260">
        <f t="shared" si="122"/>
        <v>0</v>
      </c>
      <c r="AA211" s="260">
        <f t="shared" si="122"/>
        <v>0</v>
      </c>
      <c r="AB211" s="260">
        <f t="shared" si="122"/>
        <v>0</v>
      </c>
      <c r="AC211" s="260">
        <f t="shared" si="122"/>
        <v>0</v>
      </c>
      <c r="AD211" s="260">
        <f t="shared" si="122"/>
        <v>0</v>
      </c>
      <c r="AE211" s="260">
        <f t="shared" si="122"/>
        <v>0</v>
      </c>
      <c r="AF211" s="260">
        <f t="shared" si="122"/>
        <v>0</v>
      </c>
      <c r="AG211" s="260">
        <f t="shared" si="122"/>
        <v>0</v>
      </c>
      <c r="AH211" s="260">
        <f t="shared" si="122"/>
        <v>0</v>
      </c>
      <c r="AI211" s="260">
        <f t="shared" si="122"/>
        <v>0</v>
      </c>
      <c r="AJ211" s="260">
        <f t="shared" si="122"/>
        <v>0</v>
      </c>
      <c r="AK211" s="132"/>
      <c r="AL211" s="32"/>
      <c r="AM211" s="32"/>
    </row>
    <row r="212" spans="1:40" hidden="1">
      <c r="A212" s="9">
        <v>1</v>
      </c>
      <c r="B212" s="380"/>
      <c r="C212" s="138" t="s">
        <v>23</v>
      </c>
      <c r="D212" s="138"/>
      <c r="E212" s="215"/>
      <c r="F212" s="262">
        <f t="shared" ref="F212:AJ212" si="123">E212+F207-F208-F209</f>
        <v>0</v>
      </c>
      <c r="G212" s="262">
        <f t="shared" si="123"/>
        <v>0</v>
      </c>
      <c r="H212" s="262">
        <f t="shared" si="123"/>
        <v>0</v>
      </c>
      <c r="I212" s="262">
        <f t="shared" si="123"/>
        <v>0</v>
      </c>
      <c r="J212" s="262">
        <f t="shared" si="123"/>
        <v>0</v>
      </c>
      <c r="K212" s="262">
        <f t="shared" si="123"/>
        <v>0</v>
      </c>
      <c r="L212" s="262">
        <f t="shared" si="123"/>
        <v>0</v>
      </c>
      <c r="M212" s="262">
        <f t="shared" si="123"/>
        <v>0</v>
      </c>
      <c r="N212" s="262">
        <f t="shared" si="123"/>
        <v>0</v>
      </c>
      <c r="O212" s="262">
        <f t="shared" si="123"/>
        <v>0</v>
      </c>
      <c r="P212" s="262">
        <f t="shared" si="123"/>
        <v>0</v>
      </c>
      <c r="Q212" s="262">
        <f t="shared" si="123"/>
        <v>0</v>
      </c>
      <c r="R212" s="262">
        <f t="shared" si="123"/>
        <v>0</v>
      </c>
      <c r="S212" s="262">
        <f t="shared" si="123"/>
        <v>0</v>
      </c>
      <c r="T212" s="262">
        <f t="shared" si="123"/>
        <v>0</v>
      </c>
      <c r="U212" s="262">
        <f t="shared" si="123"/>
        <v>0</v>
      </c>
      <c r="V212" s="262">
        <f t="shared" si="123"/>
        <v>0</v>
      </c>
      <c r="W212" s="262">
        <f t="shared" si="123"/>
        <v>0</v>
      </c>
      <c r="X212" s="262">
        <f t="shared" si="123"/>
        <v>0</v>
      </c>
      <c r="Y212" s="262">
        <f t="shared" si="123"/>
        <v>0</v>
      </c>
      <c r="Z212" s="262">
        <f t="shared" si="123"/>
        <v>0</v>
      </c>
      <c r="AA212" s="262">
        <f t="shared" si="123"/>
        <v>0</v>
      </c>
      <c r="AB212" s="262">
        <f t="shared" si="123"/>
        <v>0</v>
      </c>
      <c r="AC212" s="262">
        <f t="shared" si="123"/>
        <v>0</v>
      </c>
      <c r="AD212" s="262">
        <f t="shared" si="123"/>
        <v>0</v>
      </c>
      <c r="AE212" s="262">
        <f t="shared" si="123"/>
        <v>0</v>
      </c>
      <c r="AF212" s="262">
        <f t="shared" si="123"/>
        <v>0</v>
      </c>
      <c r="AG212" s="262">
        <f t="shared" si="123"/>
        <v>0</v>
      </c>
      <c r="AH212" s="262">
        <f t="shared" si="123"/>
        <v>0</v>
      </c>
      <c r="AI212" s="262">
        <f t="shared" si="123"/>
        <v>0</v>
      </c>
      <c r="AJ212" s="262">
        <f t="shared" si="123"/>
        <v>0</v>
      </c>
      <c r="AK212" s="222">
        <f>AJ212</f>
        <v>0</v>
      </c>
      <c r="AL212" s="33"/>
      <c r="AM212" s="33"/>
      <c r="AN212" s="9">
        <f>AK212-AL208</f>
        <v>0</v>
      </c>
    </row>
    <row r="213" spans="1:40" hidden="1">
      <c r="A213" s="9">
        <v>1</v>
      </c>
      <c r="B213" s="387"/>
      <c r="C213" s="99" t="s">
        <v>12</v>
      </c>
      <c r="D213" s="99"/>
      <c r="E213" s="89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  <c r="AA213" s="266"/>
      <c r="AB213" s="266"/>
      <c r="AC213" s="266"/>
      <c r="AD213" s="266"/>
      <c r="AE213" s="266"/>
      <c r="AF213" s="266"/>
      <c r="AG213" s="266"/>
      <c r="AH213" s="266"/>
      <c r="AI213" s="266"/>
      <c r="AJ213" s="266"/>
      <c r="AK213" s="100">
        <f>SUM(F213:AJ213)</f>
        <v>0</v>
      </c>
      <c r="AL213" s="96" t="e">
        <f>ROUNDUP(AL220/0.92,0)</f>
        <v>#REF!</v>
      </c>
      <c r="AM213" s="96" t="e">
        <f>ROUNDUP(AM220/0.92,0)</f>
        <v>#REF!</v>
      </c>
      <c r="AN213" s="251"/>
    </row>
    <row r="214" spans="1:40" hidden="1">
      <c r="A214" s="9">
        <v>1</v>
      </c>
      <c r="B214" s="382"/>
      <c r="C214" s="145" t="s">
        <v>125</v>
      </c>
      <c r="D214" s="154"/>
      <c r="E214" s="35"/>
      <c r="F214" s="256">
        <f t="shared" ref="F214:AJ214" si="124">E214+F213-F215</f>
        <v>0</v>
      </c>
      <c r="G214" s="256">
        <f t="shared" si="124"/>
        <v>0</v>
      </c>
      <c r="H214" s="256">
        <f t="shared" si="124"/>
        <v>0</v>
      </c>
      <c r="I214" s="256">
        <f t="shared" si="124"/>
        <v>0</v>
      </c>
      <c r="J214" s="256">
        <f t="shared" si="124"/>
        <v>0</v>
      </c>
      <c r="K214" s="256">
        <f t="shared" si="124"/>
        <v>0</v>
      </c>
      <c r="L214" s="256">
        <f t="shared" si="124"/>
        <v>0</v>
      </c>
      <c r="M214" s="256">
        <f t="shared" si="124"/>
        <v>0</v>
      </c>
      <c r="N214" s="256">
        <f t="shared" si="124"/>
        <v>0</v>
      </c>
      <c r="O214" s="256">
        <f t="shared" si="124"/>
        <v>0</v>
      </c>
      <c r="P214" s="256">
        <f t="shared" si="124"/>
        <v>0</v>
      </c>
      <c r="Q214" s="256">
        <f t="shared" si="124"/>
        <v>0</v>
      </c>
      <c r="R214" s="256">
        <f t="shared" si="124"/>
        <v>0</v>
      </c>
      <c r="S214" s="256">
        <f t="shared" si="124"/>
        <v>0</v>
      </c>
      <c r="T214" s="256">
        <f t="shared" si="124"/>
        <v>0</v>
      </c>
      <c r="U214" s="256">
        <f t="shared" si="124"/>
        <v>0</v>
      </c>
      <c r="V214" s="256">
        <f t="shared" si="124"/>
        <v>0</v>
      </c>
      <c r="W214" s="256">
        <f t="shared" si="124"/>
        <v>0</v>
      </c>
      <c r="X214" s="256">
        <f t="shared" si="124"/>
        <v>0</v>
      </c>
      <c r="Y214" s="256">
        <f t="shared" si="124"/>
        <v>0</v>
      </c>
      <c r="Z214" s="256">
        <f t="shared" si="124"/>
        <v>0</v>
      </c>
      <c r="AA214" s="256">
        <f t="shared" si="124"/>
        <v>0</v>
      </c>
      <c r="AB214" s="256">
        <f t="shared" si="124"/>
        <v>0</v>
      </c>
      <c r="AC214" s="256">
        <f t="shared" si="124"/>
        <v>0</v>
      </c>
      <c r="AD214" s="256">
        <f t="shared" si="124"/>
        <v>0</v>
      </c>
      <c r="AE214" s="256">
        <f t="shared" si="124"/>
        <v>0</v>
      </c>
      <c r="AF214" s="256">
        <f t="shared" si="124"/>
        <v>0</v>
      </c>
      <c r="AG214" s="256">
        <f t="shared" si="124"/>
        <v>0</v>
      </c>
      <c r="AH214" s="256">
        <f t="shared" si="124"/>
        <v>0</v>
      </c>
      <c r="AI214" s="256">
        <f t="shared" si="124"/>
        <v>0</v>
      </c>
      <c r="AJ214" s="256">
        <f t="shared" si="124"/>
        <v>0</v>
      </c>
      <c r="AK214" s="169">
        <f>AJ214</f>
        <v>0</v>
      </c>
      <c r="AL214" s="32"/>
      <c r="AM214" s="32"/>
    </row>
    <row r="215" spans="1:40" hidden="1">
      <c r="A215" s="9">
        <v>1</v>
      </c>
      <c r="B215" s="378"/>
      <c r="C215" s="135" t="s">
        <v>14</v>
      </c>
      <c r="D215" s="135"/>
      <c r="E215" s="90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  <c r="AD215" s="255"/>
      <c r="AE215" s="255"/>
      <c r="AF215" s="255"/>
      <c r="AG215" s="255"/>
      <c r="AH215" s="255"/>
      <c r="AI215" s="255"/>
      <c r="AJ215" s="255"/>
      <c r="AK215" s="117">
        <f>SUM(E215:AJ215)</f>
        <v>0</v>
      </c>
      <c r="AL215" s="123"/>
      <c r="AM215" s="123"/>
      <c r="AN215" s="211"/>
    </row>
    <row r="216" spans="1:40" hidden="1">
      <c r="A216" s="9">
        <v>0</v>
      </c>
      <c r="B216" s="378"/>
      <c r="C216" s="146" t="s">
        <v>15</v>
      </c>
      <c r="D216" s="147">
        <v>0.08</v>
      </c>
      <c r="E216" s="80"/>
      <c r="F216" s="257">
        <f t="shared" ref="F216:AJ216" si="125">ROUND(F215*$D216,0)</f>
        <v>0</v>
      </c>
      <c r="G216" s="257">
        <f t="shared" si="125"/>
        <v>0</v>
      </c>
      <c r="H216" s="257">
        <f t="shared" si="125"/>
        <v>0</v>
      </c>
      <c r="I216" s="257">
        <f t="shared" si="125"/>
        <v>0</v>
      </c>
      <c r="J216" s="257">
        <f t="shared" si="125"/>
        <v>0</v>
      </c>
      <c r="K216" s="257">
        <f t="shared" si="125"/>
        <v>0</v>
      </c>
      <c r="L216" s="257">
        <f t="shared" si="125"/>
        <v>0</v>
      </c>
      <c r="M216" s="257">
        <f t="shared" si="125"/>
        <v>0</v>
      </c>
      <c r="N216" s="257">
        <f t="shared" si="125"/>
        <v>0</v>
      </c>
      <c r="O216" s="257">
        <f t="shared" si="125"/>
        <v>0</v>
      </c>
      <c r="P216" s="257">
        <f t="shared" si="125"/>
        <v>0</v>
      </c>
      <c r="Q216" s="257">
        <f t="shared" si="125"/>
        <v>0</v>
      </c>
      <c r="R216" s="257">
        <f t="shared" si="125"/>
        <v>0</v>
      </c>
      <c r="S216" s="257">
        <f t="shared" si="125"/>
        <v>0</v>
      </c>
      <c r="T216" s="257">
        <f t="shared" si="125"/>
        <v>0</v>
      </c>
      <c r="U216" s="257">
        <f t="shared" si="125"/>
        <v>0</v>
      </c>
      <c r="V216" s="257">
        <f t="shared" si="125"/>
        <v>0</v>
      </c>
      <c r="W216" s="257">
        <f t="shared" si="125"/>
        <v>0</v>
      </c>
      <c r="X216" s="257">
        <f t="shared" si="125"/>
        <v>0</v>
      </c>
      <c r="Y216" s="257">
        <f t="shared" si="125"/>
        <v>0</v>
      </c>
      <c r="Z216" s="257">
        <f t="shared" si="125"/>
        <v>0</v>
      </c>
      <c r="AA216" s="257">
        <f t="shared" si="125"/>
        <v>0</v>
      </c>
      <c r="AB216" s="257">
        <f t="shared" si="125"/>
        <v>0</v>
      </c>
      <c r="AC216" s="257">
        <f t="shared" si="125"/>
        <v>0</v>
      </c>
      <c r="AD216" s="257">
        <f t="shared" si="125"/>
        <v>0</v>
      </c>
      <c r="AE216" s="257">
        <f t="shared" si="125"/>
        <v>0</v>
      </c>
      <c r="AF216" s="257">
        <f t="shared" si="125"/>
        <v>0</v>
      </c>
      <c r="AG216" s="257">
        <f t="shared" si="125"/>
        <v>0</v>
      </c>
      <c r="AH216" s="257">
        <f t="shared" si="125"/>
        <v>0</v>
      </c>
      <c r="AI216" s="257">
        <f t="shared" si="125"/>
        <v>0</v>
      </c>
      <c r="AJ216" s="257">
        <f t="shared" si="125"/>
        <v>0</v>
      </c>
      <c r="AK216" s="128">
        <f>SUM(F216:AJ216)</f>
        <v>0</v>
      </c>
      <c r="AL216" s="32"/>
      <c r="AM216" s="32"/>
    </row>
    <row r="217" spans="1:40" hidden="1">
      <c r="A217" s="9">
        <v>0</v>
      </c>
      <c r="B217" s="378"/>
      <c r="C217" s="148" t="s">
        <v>16</v>
      </c>
      <c r="D217" s="149"/>
      <c r="E217" s="66"/>
      <c r="F217" s="255">
        <f t="shared" ref="F217:AJ217" si="126">E217+F216-F218</f>
        <v>0</v>
      </c>
      <c r="G217" s="255">
        <f t="shared" si="126"/>
        <v>0</v>
      </c>
      <c r="H217" s="255">
        <f t="shared" si="126"/>
        <v>0</v>
      </c>
      <c r="I217" s="255">
        <f t="shared" si="126"/>
        <v>0</v>
      </c>
      <c r="J217" s="255">
        <f t="shared" si="126"/>
        <v>0</v>
      </c>
      <c r="K217" s="255">
        <f t="shared" si="126"/>
        <v>0</v>
      </c>
      <c r="L217" s="255">
        <f t="shared" si="126"/>
        <v>0</v>
      </c>
      <c r="M217" s="255">
        <f t="shared" si="126"/>
        <v>0</v>
      </c>
      <c r="N217" s="255">
        <f t="shared" si="126"/>
        <v>0</v>
      </c>
      <c r="O217" s="255">
        <f t="shared" si="126"/>
        <v>0</v>
      </c>
      <c r="P217" s="255">
        <f t="shared" si="126"/>
        <v>0</v>
      </c>
      <c r="Q217" s="255">
        <f t="shared" si="126"/>
        <v>0</v>
      </c>
      <c r="R217" s="255">
        <f t="shared" si="126"/>
        <v>0</v>
      </c>
      <c r="S217" s="255">
        <f t="shared" si="126"/>
        <v>0</v>
      </c>
      <c r="T217" s="255">
        <f t="shared" si="126"/>
        <v>0</v>
      </c>
      <c r="U217" s="255">
        <f t="shared" si="126"/>
        <v>0</v>
      </c>
      <c r="V217" s="255">
        <f t="shared" si="126"/>
        <v>0</v>
      </c>
      <c r="W217" s="255">
        <f t="shared" si="126"/>
        <v>0</v>
      </c>
      <c r="X217" s="255">
        <f t="shared" si="126"/>
        <v>0</v>
      </c>
      <c r="Y217" s="255">
        <f t="shared" si="126"/>
        <v>0</v>
      </c>
      <c r="Z217" s="255">
        <f t="shared" si="126"/>
        <v>0</v>
      </c>
      <c r="AA217" s="255">
        <f t="shared" si="126"/>
        <v>0</v>
      </c>
      <c r="AB217" s="255">
        <f t="shared" si="126"/>
        <v>0</v>
      </c>
      <c r="AC217" s="255">
        <f t="shared" si="126"/>
        <v>0</v>
      </c>
      <c r="AD217" s="255">
        <f t="shared" si="126"/>
        <v>0</v>
      </c>
      <c r="AE217" s="255">
        <f t="shared" si="126"/>
        <v>0</v>
      </c>
      <c r="AF217" s="255">
        <f t="shared" si="126"/>
        <v>0</v>
      </c>
      <c r="AG217" s="255">
        <f t="shared" si="126"/>
        <v>0</v>
      </c>
      <c r="AH217" s="255">
        <f t="shared" si="126"/>
        <v>0</v>
      </c>
      <c r="AI217" s="255">
        <f t="shared" si="126"/>
        <v>0</v>
      </c>
      <c r="AJ217" s="255">
        <f t="shared" si="126"/>
        <v>0</v>
      </c>
      <c r="AK217" s="129">
        <f>AJ217</f>
        <v>0</v>
      </c>
      <c r="AL217" s="32"/>
      <c r="AM217" s="32"/>
    </row>
    <row r="218" spans="1:40" hidden="1">
      <c r="A218" s="9">
        <v>0</v>
      </c>
      <c r="B218" s="378"/>
      <c r="C218" s="148" t="s">
        <v>17</v>
      </c>
      <c r="D218" s="149"/>
      <c r="E218" s="80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55"/>
      <c r="AG218" s="255"/>
      <c r="AH218" s="255"/>
      <c r="AI218" s="255"/>
      <c r="AJ218" s="255"/>
      <c r="AK218" s="129">
        <f>SUM(F218:AJ218)</f>
        <v>0</v>
      </c>
      <c r="AL218" s="32"/>
      <c r="AM218" s="32"/>
    </row>
    <row r="219" spans="1:40" hidden="1">
      <c r="A219" s="9">
        <v>0</v>
      </c>
      <c r="B219" s="378"/>
      <c r="C219" s="150" t="s">
        <v>18</v>
      </c>
      <c r="D219" s="151">
        <v>0.5</v>
      </c>
      <c r="E219" s="81"/>
      <c r="F219" s="258">
        <f t="shared" ref="F219:AJ219" si="127">ROUND(F218*$D219,0)</f>
        <v>0</v>
      </c>
      <c r="G219" s="258">
        <f t="shared" si="127"/>
        <v>0</v>
      </c>
      <c r="H219" s="258">
        <f t="shared" si="127"/>
        <v>0</v>
      </c>
      <c r="I219" s="258">
        <f t="shared" si="127"/>
        <v>0</v>
      </c>
      <c r="J219" s="258">
        <f t="shared" si="127"/>
        <v>0</v>
      </c>
      <c r="K219" s="258">
        <f t="shared" si="127"/>
        <v>0</v>
      </c>
      <c r="L219" s="258">
        <f t="shared" si="127"/>
        <v>0</v>
      </c>
      <c r="M219" s="258">
        <f t="shared" si="127"/>
        <v>0</v>
      </c>
      <c r="N219" s="258">
        <f t="shared" si="127"/>
        <v>0</v>
      </c>
      <c r="O219" s="258">
        <f t="shared" si="127"/>
        <v>0</v>
      </c>
      <c r="P219" s="258">
        <f t="shared" si="127"/>
        <v>0</v>
      </c>
      <c r="Q219" s="258">
        <f t="shared" si="127"/>
        <v>0</v>
      </c>
      <c r="R219" s="258">
        <f t="shared" si="127"/>
        <v>0</v>
      </c>
      <c r="S219" s="258">
        <f t="shared" si="127"/>
        <v>0</v>
      </c>
      <c r="T219" s="258">
        <f t="shared" si="127"/>
        <v>0</v>
      </c>
      <c r="U219" s="258">
        <f t="shared" si="127"/>
        <v>0</v>
      </c>
      <c r="V219" s="258">
        <f t="shared" si="127"/>
        <v>0</v>
      </c>
      <c r="W219" s="258">
        <f t="shared" si="127"/>
        <v>0</v>
      </c>
      <c r="X219" s="258">
        <f t="shared" si="127"/>
        <v>0</v>
      </c>
      <c r="Y219" s="258">
        <f t="shared" si="127"/>
        <v>0</v>
      </c>
      <c r="Z219" s="258">
        <f t="shared" si="127"/>
        <v>0</v>
      </c>
      <c r="AA219" s="258">
        <f t="shared" si="127"/>
        <v>0</v>
      </c>
      <c r="AB219" s="258">
        <f t="shared" si="127"/>
        <v>0</v>
      </c>
      <c r="AC219" s="258">
        <f t="shared" si="127"/>
        <v>0</v>
      </c>
      <c r="AD219" s="258">
        <f t="shared" si="127"/>
        <v>0</v>
      </c>
      <c r="AE219" s="258">
        <f t="shared" si="127"/>
        <v>0</v>
      </c>
      <c r="AF219" s="258">
        <f t="shared" si="127"/>
        <v>0</v>
      </c>
      <c r="AG219" s="258">
        <f t="shared" si="127"/>
        <v>0</v>
      </c>
      <c r="AH219" s="258">
        <f t="shared" si="127"/>
        <v>0</v>
      </c>
      <c r="AI219" s="258">
        <f t="shared" si="127"/>
        <v>0</v>
      </c>
      <c r="AJ219" s="258">
        <f t="shared" si="127"/>
        <v>0</v>
      </c>
      <c r="AK219" s="130">
        <f>SUM(F219:AJ219)</f>
        <v>0</v>
      </c>
      <c r="AL219" s="32"/>
      <c r="AM219" s="32"/>
    </row>
    <row r="220" spans="1:40" hidden="1">
      <c r="A220" s="9">
        <v>1</v>
      </c>
      <c r="B220" s="327"/>
      <c r="C220" s="135" t="s">
        <v>19</v>
      </c>
      <c r="D220" s="136">
        <f>1-D216</f>
        <v>0.92</v>
      </c>
      <c r="E220" s="90"/>
      <c r="F220" s="255">
        <f t="shared" ref="F220:AJ220" si="128">(F215-F216)+(F218-F219)</f>
        <v>0</v>
      </c>
      <c r="G220" s="255">
        <f t="shared" si="128"/>
        <v>0</v>
      </c>
      <c r="H220" s="255">
        <f t="shared" si="128"/>
        <v>0</v>
      </c>
      <c r="I220" s="255">
        <f t="shared" si="128"/>
        <v>0</v>
      </c>
      <c r="J220" s="255">
        <f t="shared" si="128"/>
        <v>0</v>
      </c>
      <c r="K220" s="255">
        <f t="shared" si="128"/>
        <v>0</v>
      </c>
      <c r="L220" s="255">
        <f t="shared" si="128"/>
        <v>0</v>
      </c>
      <c r="M220" s="255">
        <f t="shared" si="128"/>
        <v>0</v>
      </c>
      <c r="N220" s="255">
        <f t="shared" si="128"/>
        <v>0</v>
      </c>
      <c r="O220" s="255">
        <f t="shared" si="128"/>
        <v>0</v>
      </c>
      <c r="P220" s="255">
        <f t="shared" si="128"/>
        <v>0</v>
      </c>
      <c r="Q220" s="255">
        <f t="shared" si="128"/>
        <v>0</v>
      </c>
      <c r="R220" s="255">
        <f t="shared" si="128"/>
        <v>0</v>
      </c>
      <c r="S220" s="255">
        <f t="shared" si="128"/>
        <v>0</v>
      </c>
      <c r="T220" s="255">
        <f t="shared" si="128"/>
        <v>0</v>
      </c>
      <c r="U220" s="255">
        <f t="shared" si="128"/>
        <v>0</v>
      </c>
      <c r="V220" s="255">
        <f t="shared" si="128"/>
        <v>0</v>
      </c>
      <c r="W220" s="255">
        <f t="shared" si="128"/>
        <v>0</v>
      </c>
      <c r="X220" s="255">
        <f t="shared" si="128"/>
        <v>0</v>
      </c>
      <c r="Y220" s="255">
        <f t="shared" si="128"/>
        <v>0</v>
      </c>
      <c r="Z220" s="255">
        <f t="shared" si="128"/>
        <v>0</v>
      </c>
      <c r="AA220" s="255">
        <f t="shared" si="128"/>
        <v>0</v>
      </c>
      <c r="AB220" s="255">
        <f t="shared" si="128"/>
        <v>0</v>
      </c>
      <c r="AC220" s="255">
        <f t="shared" si="128"/>
        <v>0</v>
      </c>
      <c r="AD220" s="255">
        <f t="shared" si="128"/>
        <v>0</v>
      </c>
      <c r="AE220" s="255">
        <f t="shared" si="128"/>
        <v>0</v>
      </c>
      <c r="AF220" s="255">
        <f t="shared" si="128"/>
        <v>0</v>
      </c>
      <c r="AG220" s="255">
        <f t="shared" si="128"/>
        <v>0</v>
      </c>
      <c r="AH220" s="255">
        <f t="shared" si="128"/>
        <v>0</v>
      </c>
      <c r="AI220" s="255">
        <f t="shared" si="128"/>
        <v>0</v>
      </c>
      <c r="AJ220" s="255">
        <f t="shared" si="128"/>
        <v>0</v>
      </c>
      <c r="AK220" s="117">
        <f>SUM(E220:AJ220)</f>
        <v>0</v>
      </c>
      <c r="AL220" s="82" t="e">
        <f>ROUNDUP(#REF!*1.1,0)</f>
        <v>#REF!</v>
      </c>
      <c r="AM220" s="82" t="e">
        <f>ROUNDUP(#REF!*1.1,0)</f>
        <v>#REF!</v>
      </c>
      <c r="AN220" s="211"/>
    </row>
    <row r="221" spans="1:40" hidden="1">
      <c r="A221" s="9">
        <v>1</v>
      </c>
      <c r="B221" s="325"/>
      <c r="C221" s="109" t="s">
        <v>20</v>
      </c>
      <c r="D221" s="109"/>
      <c r="E221" s="77"/>
      <c r="F221" s="257"/>
      <c r="G221" s="257"/>
      <c r="H221" s="257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257"/>
      <c r="AG221" s="257"/>
      <c r="AH221" s="257"/>
      <c r="AI221" s="257"/>
      <c r="AJ221" s="257"/>
      <c r="AK221" s="104">
        <f>SUM(F221:AJ221)</f>
        <v>0</v>
      </c>
      <c r="AL221" s="112"/>
      <c r="AM221" s="112"/>
      <c r="AN221" s="207"/>
    </row>
    <row r="222" spans="1:40" hidden="1">
      <c r="A222" s="9">
        <v>1</v>
      </c>
      <c r="B222" s="325"/>
      <c r="C222" s="111" t="s">
        <v>66</v>
      </c>
      <c r="D222" s="111"/>
      <c r="E222" s="74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  <c r="AA222" s="267"/>
      <c r="AB222" s="267"/>
      <c r="AC222" s="267"/>
      <c r="AD222" s="267"/>
      <c r="AE222" s="267"/>
      <c r="AF222" s="267"/>
      <c r="AG222" s="267"/>
      <c r="AH222" s="267"/>
      <c r="AI222" s="267"/>
      <c r="AJ222" s="267"/>
      <c r="AK222" s="107">
        <f>SUM(F222:AJ222)</f>
        <v>0</v>
      </c>
      <c r="AL222" s="75"/>
      <c r="AM222" s="75"/>
      <c r="AN222" s="207"/>
    </row>
    <row r="223" spans="1:40" hidden="1">
      <c r="A223" s="9">
        <v>1</v>
      </c>
      <c r="B223" s="326"/>
      <c r="C223" s="152" t="s">
        <v>21</v>
      </c>
      <c r="D223" s="152"/>
      <c r="E223" s="67"/>
      <c r="F223" s="259">
        <f t="shared" ref="F223:AH223" si="129">SUBTOTAL(9,L221:L222)</f>
        <v>0</v>
      </c>
      <c r="G223" s="259">
        <f t="shared" si="129"/>
        <v>0</v>
      </c>
      <c r="H223" s="259">
        <f t="shared" si="129"/>
        <v>0</v>
      </c>
      <c r="I223" s="259">
        <f t="shared" si="129"/>
        <v>0</v>
      </c>
      <c r="J223" s="259">
        <f t="shared" si="129"/>
        <v>0</v>
      </c>
      <c r="K223" s="259">
        <f t="shared" si="129"/>
        <v>0</v>
      </c>
      <c r="L223" s="259">
        <f t="shared" si="129"/>
        <v>0</v>
      </c>
      <c r="M223" s="259">
        <f t="shared" si="129"/>
        <v>0</v>
      </c>
      <c r="N223" s="259">
        <f t="shared" si="129"/>
        <v>0</v>
      </c>
      <c r="O223" s="259">
        <f t="shared" si="129"/>
        <v>0</v>
      </c>
      <c r="P223" s="259">
        <f t="shared" si="129"/>
        <v>0</v>
      </c>
      <c r="Q223" s="259">
        <f t="shared" si="129"/>
        <v>0</v>
      </c>
      <c r="R223" s="259">
        <f t="shared" si="129"/>
        <v>0</v>
      </c>
      <c r="S223" s="259">
        <f t="shared" si="129"/>
        <v>0</v>
      </c>
      <c r="T223" s="259">
        <f t="shared" si="129"/>
        <v>0</v>
      </c>
      <c r="U223" s="259">
        <f t="shared" si="129"/>
        <v>0</v>
      </c>
      <c r="V223" s="259">
        <f t="shared" si="129"/>
        <v>0</v>
      </c>
      <c r="W223" s="259">
        <f t="shared" si="129"/>
        <v>0</v>
      </c>
      <c r="X223" s="259">
        <f t="shared" si="129"/>
        <v>0</v>
      </c>
      <c r="Y223" s="259">
        <f t="shared" si="129"/>
        <v>0</v>
      </c>
      <c r="Z223" s="259">
        <f t="shared" si="129"/>
        <v>0</v>
      </c>
      <c r="AA223" s="259">
        <f t="shared" si="129"/>
        <v>0</v>
      </c>
      <c r="AB223" s="259">
        <f t="shared" si="129"/>
        <v>0</v>
      </c>
      <c r="AC223" s="259">
        <f t="shared" si="129"/>
        <v>0</v>
      </c>
      <c r="AD223" s="259">
        <f t="shared" si="129"/>
        <v>0</v>
      </c>
      <c r="AE223" s="259">
        <f t="shared" si="129"/>
        <v>0</v>
      </c>
      <c r="AF223" s="259">
        <f t="shared" si="129"/>
        <v>0</v>
      </c>
      <c r="AG223" s="259">
        <f t="shared" si="129"/>
        <v>0</v>
      </c>
      <c r="AH223" s="259">
        <f t="shared" si="129"/>
        <v>0</v>
      </c>
      <c r="AI223" s="259"/>
      <c r="AJ223" s="259"/>
      <c r="AK223" s="131">
        <f>SUM(F223:AJ223)</f>
        <v>0</v>
      </c>
      <c r="AL223" s="32"/>
      <c r="AM223" s="32"/>
    </row>
    <row r="224" spans="1:40" hidden="1">
      <c r="A224" s="9">
        <v>1</v>
      </c>
      <c r="B224" s="379"/>
      <c r="C224" s="153" t="s">
        <v>22</v>
      </c>
      <c r="D224" s="153"/>
      <c r="E224" s="68"/>
      <c r="F224" s="260">
        <f t="shared" ref="F224:AJ224" si="130">E224+F220-F223</f>
        <v>0</v>
      </c>
      <c r="G224" s="260">
        <f t="shared" si="130"/>
        <v>0</v>
      </c>
      <c r="H224" s="260">
        <f t="shared" si="130"/>
        <v>0</v>
      </c>
      <c r="I224" s="260">
        <f t="shared" si="130"/>
        <v>0</v>
      </c>
      <c r="J224" s="260">
        <f t="shared" si="130"/>
        <v>0</v>
      </c>
      <c r="K224" s="260">
        <f t="shared" si="130"/>
        <v>0</v>
      </c>
      <c r="L224" s="260">
        <f t="shared" si="130"/>
        <v>0</v>
      </c>
      <c r="M224" s="260">
        <f t="shared" si="130"/>
        <v>0</v>
      </c>
      <c r="N224" s="260">
        <f t="shared" si="130"/>
        <v>0</v>
      </c>
      <c r="O224" s="260">
        <f t="shared" si="130"/>
        <v>0</v>
      </c>
      <c r="P224" s="260">
        <f t="shared" si="130"/>
        <v>0</v>
      </c>
      <c r="Q224" s="260">
        <f t="shared" si="130"/>
        <v>0</v>
      </c>
      <c r="R224" s="260">
        <f t="shared" si="130"/>
        <v>0</v>
      </c>
      <c r="S224" s="260">
        <f t="shared" si="130"/>
        <v>0</v>
      </c>
      <c r="T224" s="260">
        <f t="shared" si="130"/>
        <v>0</v>
      </c>
      <c r="U224" s="260">
        <f t="shared" si="130"/>
        <v>0</v>
      </c>
      <c r="V224" s="260">
        <f t="shared" si="130"/>
        <v>0</v>
      </c>
      <c r="W224" s="260">
        <f t="shared" si="130"/>
        <v>0</v>
      </c>
      <c r="X224" s="260">
        <f t="shared" si="130"/>
        <v>0</v>
      </c>
      <c r="Y224" s="260">
        <f t="shared" si="130"/>
        <v>0</v>
      </c>
      <c r="Z224" s="260">
        <f t="shared" si="130"/>
        <v>0</v>
      </c>
      <c r="AA224" s="260">
        <f t="shared" si="130"/>
        <v>0</v>
      </c>
      <c r="AB224" s="260">
        <f t="shared" si="130"/>
        <v>0</v>
      </c>
      <c r="AC224" s="260">
        <f t="shared" si="130"/>
        <v>0</v>
      </c>
      <c r="AD224" s="260">
        <f t="shared" si="130"/>
        <v>0</v>
      </c>
      <c r="AE224" s="260">
        <f t="shared" si="130"/>
        <v>0</v>
      </c>
      <c r="AF224" s="260">
        <f t="shared" si="130"/>
        <v>0</v>
      </c>
      <c r="AG224" s="260">
        <f t="shared" si="130"/>
        <v>0</v>
      </c>
      <c r="AH224" s="260">
        <f t="shared" si="130"/>
        <v>0</v>
      </c>
      <c r="AI224" s="260">
        <f t="shared" si="130"/>
        <v>0</v>
      </c>
      <c r="AJ224" s="260">
        <f t="shared" si="130"/>
        <v>0</v>
      </c>
      <c r="AK224" s="132"/>
      <c r="AL224" s="32"/>
      <c r="AM224" s="32"/>
    </row>
    <row r="225" spans="1:40" hidden="1">
      <c r="A225" s="9">
        <v>1</v>
      </c>
      <c r="B225" s="380"/>
      <c r="C225" s="532" t="s">
        <v>23</v>
      </c>
      <c r="D225" s="532"/>
      <c r="E225" s="215"/>
      <c r="F225" s="261">
        <f t="shared" ref="F225:AJ225" si="131">E225+F220-F221-F222</f>
        <v>0</v>
      </c>
      <c r="G225" s="261">
        <f t="shared" si="131"/>
        <v>0</v>
      </c>
      <c r="H225" s="261">
        <f t="shared" si="131"/>
        <v>0</v>
      </c>
      <c r="I225" s="261">
        <f t="shared" si="131"/>
        <v>0</v>
      </c>
      <c r="J225" s="261">
        <f t="shared" si="131"/>
        <v>0</v>
      </c>
      <c r="K225" s="261">
        <f t="shared" si="131"/>
        <v>0</v>
      </c>
      <c r="L225" s="261">
        <f t="shared" si="131"/>
        <v>0</v>
      </c>
      <c r="M225" s="261">
        <f t="shared" si="131"/>
        <v>0</v>
      </c>
      <c r="N225" s="261">
        <f t="shared" si="131"/>
        <v>0</v>
      </c>
      <c r="O225" s="261">
        <f t="shared" si="131"/>
        <v>0</v>
      </c>
      <c r="P225" s="261">
        <f t="shared" si="131"/>
        <v>0</v>
      </c>
      <c r="Q225" s="261">
        <f t="shared" si="131"/>
        <v>0</v>
      </c>
      <c r="R225" s="261">
        <f t="shared" si="131"/>
        <v>0</v>
      </c>
      <c r="S225" s="261">
        <f t="shared" si="131"/>
        <v>0</v>
      </c>
      <c r="T225" s="261">
        <f t="shared" si="131"/>
        <v>0</v>
      </c>
      <c r="U225" s="261">
        <f t="shared" si="131"/>
        <v>0</v>
      </c>
      <c r="V225" s="261">
        <f t="shared" si="131"/>
        <v>0</v>
      </c>
      <c r="W225" s="261">
        <f t="shared" si="131"/>
        <v>0</v>
      </c>
      <c r="X225" s="261">
        <f t="shared" si="131"/>
        <v>0</v>
      </c>
      <c r="Y225" s="261">
        <f t="shared" si="131"/>
        <v>0</v>
      </c>
      <c r="Z225" s="261">
        <f t="shared" si="131"/>
        <v>0</v>
      </c>
      <c r="AA225" s="261">
        <f t="shared" si="131"/>
        <v>0</v>
      </c>
      <c r="AB225" s="261">
        <f t="shared" si="131"/>
        <v>0</v>
      </c>
      <c r="AC225" s="261">
        <f t="shared" si="131"/>
        <v>0</v>
      </c>
      <c r="AD225" s="261">
        <f t="shared" si="131"/>
        <v>0</v>
      </c>
      <c r="AE225" s="261">
        <f t="shared" si="131"/>
        <v>0</v>
      </c>
      <c r="AF225" s="261">
        <f t="shared" si="131"/>
        <v>0</v>
      </c>
      <c r="AG225" s="261">
        <f t="shared" si="131"/>
        <v>0</v>
      </c>
      <c r="AH225" s="261">
        <f t="shared" si="131"/>
        <v>0</v>
      </c>
      <c r="AI225" s="261">
        <f t="shared" si="131"/>
        <v>0</v>
      </c>
      <c r="AJ225" s="261">
        <f t="shared" si="131"/>
        <v>0</v>
      </c>
      <c r="AK225" s="221">
        <f>AJ225</f>
        <v>0</v>
      </c>
      <c r="AL225" s="32"/>
      <c r="AM225" s="32"/>
      <c r="AN225" s="9">
        <f>AK225-AL221</f>
        <v>0</v>
      </c>
    </row>
    <row r="226" spans="1:40" hidden="1">
      <c r="A226" s="9">
        <v>1</v>
      </c>
      <c r="B226" s="387"/>
      <c r="C226" s="101" t="s">
        <v>12</v>
      </c>
      <c r="D226" s="101"/>
      <c r="E226" s="88"/>
      <c r="F226" s="263"/>
      <c r="G226" s="263"/>
      <c r="H226" s="263"/>
      <c r="I226" s="263"/>
      <c r="J226" s="263"/>
      <c r="K226" s="263"/>
      <c r="L226" s="263"/>
      <c r="M226" s="263"/>
      <c r="N226" s="263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  <c r="AE226" s="263"/>
      <c r="AF226" s="263"/>
      <c r="AG226" s="263"/>
      <c r="AH226" s="263"/>
      <c r="AI226" s="263"/>
      <c r="AJ226" s="263"/>
      <c r="AK226" s="166">
        <f>SUM(F226:AJ226)</f>
        <v>0</v>
      </c>
      <c r="AL226" s="199" t="e">
        <f>ROUNDUP(AL233/0.92,0)</f>
        <v>#REF!</v>
      </c>
      <c r="AM226" s="198" t="e">
        <f>ROUNDUP(AM233/0.92,0)</f>
        <v>#REF!</v>
      </c>
      <c r="AN226" s="251"/>
    </row>
    <row r="227" spans="1:40" hidden="1">
      <c r="A227" s="9">
        <v>1</v>
      </c>
      <c r="B227" s="382"/>
      <c r="C227" s="145" t="s">
        <v>125</v>
      </c>
      <c r="D227" s="154"/>
      <c r="E227" s="35"/>
      <c r="F227" s="256">
        <f t="shared" ref="F227:AJ227" si="132">E227+F226-F228</f>
        <v>0</v>
      </c>
      <c r="G227" s="256">
        <f t="shared" si="132"/>
        <v>0</v>
      </c>
      <c r="H227" s="256">
        <f t="shared" si="132"/>
        <v>0</v>
      </c>
      <c r="I227" s="256">
        <f t="shared" si="132"/>
        <v>0</v>
      </c>
      <c r="J227" s="256">
        <f t="shared" si="132"/>
        <v>0</v>
      </c>
      <c r="K227" s="256">
        <f t="shared" si="132"/>
        <v>0</v>
      </c>
      <c r="L227" s="256">
        <f t="shared" si="132"/>
        <v>0</v>
      </c>
      <c r="M227" s="256">
        <f t="shared" si="132"/>
        <v>0</v>
      </c>
      <c r="N227" s="256">
        <f t="shared" si="132"/>
        <v>0</v>
      </c>
      <c r="O227" s="256">
        <f t="shared" si="132"/>
        <v>0</v>
      </c>
      <c r="P227" s="256">
        <f t="shared" si="132"/>
        <v>0</v>
      </c>
      <c r="Q227" s="256">
        <f t="shared" si="132"/>
        <v>0</v>
      </c>
      <c r="R227" s="256">
        <f t="shared" si="132"/>
        <v>0</v>
      </c>
      <c r="S227" s="256">
        <f t="shared" si="132"/>
        <v>0</v>
      </c>
      <c r="T227" s="256">
        <f t="shared" si="132"/>
        <v>0</v>
      </c>
      <c r="U227" s="256">
        <f t="shared" si="132"/>
        <v>0</v>
      </c>
      <c r="V227" s="256">
        <f t="shared" si="132"/>
        <v>0</v>
      </c>
      <c r="W227" s="256">
        <f t="shared" si="132"/>
        <v>0</v>
      </c>
      <c r="X227" s="256">
        <f t="shared" si="132"/>
        <v>0</v>
      </c>
      <c r="Y227" s="256">
        <f t="shared" si="132"/>
        <v>0</v>
      </c>
      <c r="Z227" s="256">
        <f t="shared" si="132"/>
        <v>0</v>
      </c>
      <c r="AA227" s="256">
        <f t="shared" si="132"/>
        <v>0</v>
      </c>
      <c r="AB227" s="256">
        <f t="shared" si="132"/>
        <v>0</v>
      </c>
      <c r="AC227" s="256">
        <f t="shared" si="132"/>
        <v>0</v>
      </c>
      <c r="AD227" s="256">
        <f t="shared" si="132"/>
        <v>0</v>
      </c>
      <c r="AE227" s="256">
        <f t="shared" si="132"/>
        <v>0</v>
      </c>
      <c r="AF227" s="256">
        <f t="shared" si="132"/>
        <v>0</v>
      </c>
      <c r="AG227" s="256">
        <f t="shared" si="132"/>
        <v>0</v>
      </c>
      <c r="AH227" s="256">
        <f t="shared" si="132"/>
        <v>0</v>
      </c>
      <c r="AI227" s="256">
        <f t="shared" si="132"/>
        <v>0</v>
      </c>
      <c r="AJ227" s="256">
        <f t="shared" si="132"/>
        <v>0</v>
      </c>
      <c r="AK227" s="171">
        <f>AJ227</f>
        <v>0</v>
      </c>
      <c r="AL227" s="32"/>
      <c r="AM227" s="32"/>
    </row>
    <row r="228" spans="1:40" hidden="1">
      <c r="A228" s="9">
        <v>1</v>
      </c>
      <c r="B228" s="327"/>
      <c r="C228" s="135" t="s">
        <v>14</v>
      </c>
      <c r="D228" s="135"/>
      <c r="E228" s="90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  <c r="AD228" s="255"/>
      <c r="AE228" s="255"/>
      <c r="AF228" s="255"/>
      <c r="AG228" s="255"/>
      <c r="AH228" s="255"/>
      <c r="AI228" s="255"/>
      <c r="AJ228" s="255"/>
      <c r="AK228" s="167">
        <f>SUM(E228:AJ228)</f>
        <v>0</v>
      </c>
      <c r="AL228" s="123"/>
      <c r="AM228" s="123"/>
      <c r="AN228" s="211"/>
    </row>
    <row r="229" spans="1:40" hidden="1">
      <c r="A229" s="9">
        <v>0</v>
      </c>
      <c r="B229" s="378"/>
      <c r="C229" s="146" t="s">
        <v>15</v>
      </c>
      <c r="D229" s="147">
        <v>0.08</v>
      </c>
      <c r="E229" s="80"/>
      <c r="F229" s="257">
        <f t="shared" ref="F229:AJ229" si="133">ROUND(F228*$D229,0)</f>
        <v>0</v>
      </c>
      <c r="G229" s="257">
        <f t="shared" si="133"/>
        <v>0</v>
      </c>
      <c r="H229" s="257">
        <f t="shared" si="133"/>
        <v>0</v>
      </c>
      <c r="I229" s="257">
        <f t="shared" si="133"/>
        <v>0</v>
      </c>
      <c r="J229" s="257">
        <f t="shared" si="133"/>
        <v>0</v>
      </c>
      <c r="K229" s="257">
        <f t="shared" si="133"/>
        <v>0</v>
      </c>
      <c r="L229" s="257">
        <f t="shared" si="133"/>
        <v>0</v>
      </c>
      <c r="M229" s="257">
        <f t="shared" si="133"/>
        <v>0</v>
      </c>
      <c r="N229" s="257">
        <f t="shared" si="133"/>
        <v>0</v>
      </c>
      <c r="O229" s="257">
        <f t="shared" si="133"/>
        <v>0</v>
      </c>
      <c r="P229" s="257">
        <f t="shared" si="133"/>
        <v>0</v>
      </c>
      <c r="Q229" s="257">
        <f t="shared" si="133"/>
        <v>0</v>
      </c>
      <c r="R229" s="257">
        <f t="shared" si="133"/>
        <v>0</v>
      </c>
      <c r="S229" s="257">
        <f t="shared" si="133"/>
        <v>0</v>
      </c>
      <c r="T229" s="257">
        <f t="shared" si="133"/>
        <v>0</v>
      </c>
      <c r="U229" s="257">
        <f t="shared" si="133"/>
        <v>0</v>
      </c>
      <c r="V229" s="257">
        <f t="shared" si="133"/>
        <v>0</v>
      </c>
      <c r="W229" s="257">
        <f t="shared" si="133"/>
        <v>0</v>
      </c>
      <c r="X229" s="257">
        <f t="shared" si="133"/>
        <v>0</v>
      </c>
      <c r="Y229" s="257">
        <f t="shared" si="133"/>
        <v>0</v>
      </c>
      <c r="Z229" s="257">
        <f t="shared" si="133"/>
        <v>0</v>
      </c>
      <c r="AA229" s="257">
        <f t="shared" si="133"/>
        <v>0</v>
      </c>
      <c r="AB229" s="257">
        <f t="shared" si="133"/>
        <v>0</v>
      </c>
      <c r="AC229" s="257">
        <f t="shared" si="133"/>
        <v>0</v>
      </c>
      <c r="AD229" s="257">
        <f t="shared" si="133"/>
        <v>0</v>
      </c>
      <c r="AE229" s="257">
        <f t="shared" si="133"/>
        <v>0</v>
      </c>
      <c r="AF229" s="257">
        <f t="shared" si="133"/>
        <v>0</v>
      </c>
      <c r="AG229" s="257">
        <f t="shared" si="133"/>
        <v>0</v>
      </c>
      <c r="AH229" s="257">
        <f t="shared" si="133"/>
        <v>0</v>
      </c>
      <c r="AI229" s="257">
        <f t="shared" si="133"/>
        <v>0</v>
      </c>
      <c r="AJ229" s="257">
        <f t="shared" si="133"/>
        <v>0</v>
      </c>
      <c r="AK229" s="128">
        <f>SUM(F229:AJ229)</f>
        <v>0</v>
      </c>
      <c r="AL229" s="32"/>
      <c r="AM229" s="32"/>
    </row>
    <row r="230" spans="1:40" hidden="1">
      <c r="A230" s="9">
        <v>0</v>
      </c>
      <c r="B230" s="378"/>
      <c r="C230" s="148" t="s">
        <v>16</v>
      </c>
      <c r="D230" s="149"/>
      <c r="E230" s="66"/>
      <c r="F230" s="255">
        <f t="shared" ref="F230:AJ230" si="134">E230+F229-F231</f>
        <v>0</v>
      </c>
      <c r="G230" s="255">
        <f t="shared" si="134"/>
        <v>0</v>
      </c>
      <c r="H230" s="255">
        <f t="shared" si="134"/>
        <v>0</v>
      </c>
      <c r="I230" s="255">
        <f t="shared" si="134"/>
        <v>0</v>
      </c>
      <c r="J230" s="255">
        <f t="shared" si="134"/>
        <v>0</v>
      </c>
      <c r="K230" s="255">
        <f t="shared" si="134"/>
        <v>0</v>
      </c>
      <c r="L230" s="255">
        <f t="shared" si="134"/>
        <v>0</v>
      </c>
      <c r="M230" s="255">
        <f t="shared" si="134"/>
        <v>0</v>
      </c>
      <c r="N230" s="255">
        <f t="shared" si="134"/>
        <v>0</v>
      </c>
      <c r="O230" s="255">
        <f t="shared" si="134"/>
        <v>0</v>
      </c>
      <c r="P230" s="255">
        <f t="shared" si="134"/>
        <v>0</v>
      </c>
      <c r="Q230" s="255">
        <f t="shared" si="134"/>
        <v>0</v>
      </c>
      <c r="R230" s="255">
        <f t="shared" si="134"/>
        <v>0</v>
      </c>
      <c r="S230" s="255">
        <f t="shared" si="134"/>
        <v>0</v>
      </c>
      <c r="T230" s="255">
        <f t="shared" si="134"/>
        <v>0</v>
      </c>
      <c r="U230" s="255">
        <f t="shared" si="134"/>
        <v>0</v>
      </c>
      <c r="V230" s="255">
        <f t="shared" si="134"/>
        <v>0</v>
      </c>
      <c r="W230" s="255">
        <f t="shared" si="134"/>
        <v>0</v>
      </c>
      <c r="X230" s="255">
        <f t="shared" si="134"/>
        <v>0</v>
      </c>
      <c r="Y230" s="255">
        <f t="shared" si="134"/>
        <v>0</v>
      </c>
      <c r="Z230" s="255">
        <f t="shared" si="134"/>
        <v>0</v>
      </c>
      <c r="AA230" s="255">
        <f t="shared" si="134"/>
        <v>0</v>
      </c>
      <c r="AB230" s="255">
        <f t="shared" si="134"/>
        <v>0</v>
      </c>
      <c r="AC230" s="255">
        <f t="shared" si="134"/>
        <v>0</v>
      </c>
      <c r="AD230" s="255">
        <f t="shared" si="134"/>
        <v>0</v>
      </c>
      <c r="AE230" s="255">
        <f t="shared" si="134"/>
        <v>0</v>
      </c>
      <c r="AF230" s="255">
        <f t="shared" si="134"/>
        <v>0</v>
      </c>
      <c r="AG230" s="255">
        <f t="shared" si="134"/>
        <v>0</v>
      </c>
      <c r="AH230" s="255">
        <f t="shared" si="134"/>
        <v>0</v>
      </c>
      <c r="AI230" s="255">
        <f t="shared" si="134"/>
        <v>0</v>
      </c>
      <c r="AJ230" s="255">
        <f t="shared" si="134"/>
        <v>0</v>
      </c>
      <c r="AK230" s="129">
        <f>AJ230</f>
        <v>0</v>
      </c>
      <c r="AL230" s="32"/>
      <c r="AM230" s="32"/>
    </row>
    <row r="231" spans="1:40" hidden="1">
      <c r="A231" s="9">
        <v>0</v>
      </c>
      <c r="B231" s="378"/>
      <c r="C231" s="148" t="s">
        <v>17</v>
      </c>
      <c r="D231" s="149"/>
      <c r="E231" s="80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  <c r="AD231" s="255"/>
      <c r="AE231" s="255"/>
      <c r="AF231" s="255"/>
      <c r="AG231" s="255"/>
      <c r="AH231" s="255"/>
      <c r="AI231" s="255"/>
      <c r="AJ231" s="255"/>
      <c r="AK231" s="129">
        <f>SUM(F231:AJ231)</f>
        <v>0</v>
      </c>
      <c r="AL231" s="32"/>
      <c r="AM231" s="32"/>
    </row>
    <row r="232" spans="1:40" hidden="1">
      <c r="A232" s="9">
        <v>0</v>
      </c>
      <c r="B232" s="378"/>
      <c r="C232" s="150" t="s">
        <v>18</v>
      </c>
      <c r="D232" s="151">
        <v>0.5</v>
      </c>
      <c r="E232" s="81"/>
      <c r="F232" s="258">
        <f t="shared" ref="F232:AJ232" si="135">ROUND(F231*$D232,0)</f>
        <v>0</v>
      </c>
      <c r="G232" s="258">
        <f t="shared" si="135"/>
        <v>0</v>
      </c>
      <c r="H232" s="258">
        <f t="shared" si="135"/>
        <v>0</v>
      </c>
      <c r="I232" s="258">
        <f t="shared" si="135"/>
        <v>0</v>
      </c>
      <c r="J232" s="258">
        <f t="shared" si="135"/>
        <v>0</v>
      </c>
      <c r="K232" s="258">
        <f t="shared" si="135"/>
        <v>0</v>
      </c>
      <c r="L232" s="258">
        <f t="shared" si="135"/>
        <v>0</v>
      </c>
      <c r="M232" s="258">
        <f t="shared" si="135"/>
        <v>0</v>
      </c>
      <c r="N232" s="258">
        <f t="shared" si="135"/>
        <v>0</v>
      </c>
      <c r="O232" s="258">
        <f t="shared" si="135"/>
        <v>0</v>
      </c>
      <c r="P232" s="258">
        <f t="shared" si="135"/>
        <v>0</v>
      </c>
      <c r="Q232" s="258">
        <f t="shared" si="135"/>
        <v>0</v>
      </c>
      <c r="R232" s="258">
        <f t="shared" si="135"/>
        <v>0</v>
      </c>
      <c r="S232" s="258">
        <f t="shared" si="135"/>
        <v>0</v>
      </c>
      <c r="T232" s="258">
        <f t="shared" si="135"/>
        <v>0</v>
      </c>
      <c r="U232" s="258">
        <f t="shared" si="135"/>
        <v>0</v>
      </c>
      <c r="V232" s="258">
        <f t="shared" si="135"/>
        <v>0</v>
      </c>
      <c r="W232" s="258">
        <f t="shared" si="135"/>
        <v>0</v>
      </c>
      <c r="X232" s="258">
        <f t="shared" si="135"/>
        <v>0</v>
      </c>
      <c r="Y232" s="258">
        <f t="shared" si="135"/>
        <v>0</v>
      </c>
      <c r="Z232" s="258">
        <f t="shared" si="135"/>
        <v>0</v>
      </c>
      <c r="AA232" s="258">
        <f t="shared" si="135"/>
        <v>0</v>
      </c>
      <c r="AB232" s="258">
        <f t="shared" si="135"/>
        <v>0</v>
      </c>
      <c r="AC232" s="258">
        <f t="shared" si="135"/>
        <v>0</v>
      </c>
      <c r="AD232" s="258">
        <f t="shared" si="135"/>
        <v>0</v>
      </c>
      <c r="AE232" s="258">
        <f t="shared" si="135"/>
        <v>0</v>
      </c>
      <c r="AF232" s="258">
        <f t="shared" si="135"/>
        <v>0</v>
      </c>
      <c r="AG232" s="258">
        <f t="shared" si="135"/>
        <v>0</v>
      </c>
      <c r="AH232" s="258">
        <f t="shared" si="135"/>
        <v>0</v>
      </c>
      <c r="AI232" s="258">
        <f t="shared" si="135"/>
        <v>0</v>
      </c>
      <c r="AJ232" s="258">
        <f t="shared" si="135"/>
        <v>0</v>
      </c>
      <c r="AK232" s="130">
        <f>SUM(F232:AJ232)</f>
        <v>0</v>
      </c>
      <c r="AL232" s="32"/>
      <c r="AM232" s="32"/>
    </row>
    <row r="233" spans="1:40" hidden="1">
      <c r="A233" s="9">
        <v>1</v>
      </c>
      <c r="B233" s="378"/>
      <c r="C233" s="135" t="s">
        <v>19</v>
      </c>
      <c r="D233" s="136">
        <f>1-D229</f>
        <v>0.92</v>
      </c>
      <c r="E233" s="90"/>
      <c r="F233" s="255">
        <f t="shared" ref="F233:AJ233" si="136">(F228-F229)+(F231-F232)</f>
        <v>0</v>
      </c>
      <c r="G233" s="255">
        <f t="shared" si="136"/>
        <v>0</v>
      </c>
      <c r="H233" s="255">
        <f t="shared" si="136"/>
        <v>0</v>
      </c>
      <c r="I233" s="255">
        <f t="shared" si="136"/>
        <v>0</v>
      </c>
      <c r="J233" s="255">
        <f t="shared" si="136"/>
        <v>0</v>
      </c>
      <c r="K233" s="255">
        <f t="shared" si="136"/>
        <v>0</v>
      </c>
      <c r="L233" s="255">
        <f t="shared" si="136"/>
        <v>0</v>
      </c>
      <c r="M233" s="255">
        <f t="shared" si="136"/>
        <v>0</v>
      </c>
      <c r="N233" s="255">
        <f t="shared" si="136"/>
        <v>0</v>
      </c>
      <c r="O233" s="255">
        <f t="shared" si="136"/>
        <v>0</v>
      </c>
      <c r="P233" s="255">
        <f t="shared" si="136"/>
        <v>0</v>
      </c>
      <c r="Q233" s="255">
        <f t="shared" si="136"/>
        <v>0</v>
      </c>
      <c r="R233" s="255">
        <f t="shared" si="136"/>
        <v>0</v>
      </c>
      <c r="S233" s="255">
        <f t="shared" si="136"/>
        <v>0</v>
      </c>
      <c r="T233" s="255">
        <f t="shared" si="136"/>
        <v>0</v>
      </c>
      <c r="U233" s="255">
        <f t="shared" si="136"/>
        <v>0</v>
      </c>
      <c r="V233" s="255">
        <f t="shared" si="136"/>
        <v>0</v>
      </c>
      <c r="W233" s="255">
        <f t="shared" si="136"/>
        <v>0</v>
      </c>
      <c r="X233" s="255">
        <f t="shared" si="136"/>
        <v>0</v>
      </c>
      <c r="Y233" s="255">
        <f t="shared" si="136"/>
        <v>0</v>
      </c>
      <c r="Z233" s="255">
        <f t="shared" si="136"/>
        <v>0</v>
      </c>
      <c r="AA233" s="255">
        <f t="shared" si="136"/>
        <v>0</v>
      </c>
      <c r="AB233" s="255">
        <f t="shared" si="136"/>
        <v>0</v>
      </c>
      <c r="AC233" s="255">
        <f t="shared" si="136"/>
        <v>0</v>
      </c>
      <c r="AD233" s="255">
        <f t="shared" si="136"/>
        <v>0</v>
      </c>
      <c r="AE233" s="255">
        <f t="shared" si="136"/>
        <v>0</v>
      </c>
      <c r="AF233" s="255">
        <f t="shared" si="136"/>
        <v>0</v>
      </c>
      <c r="AG233" s="255">
        <f t="shared" si="136"/>
        <v>0</v>
      </c>
      <c r="AH233" s="255">
        <f t="shared" si="136"/>
        <v>0</v>
      </c>
      <c r="AI233" s="255">
        <f t="shared" si="136"/>
        <v>0</v>
      </c>
      <c r="AJ233" s="255">
        <f t="shared" si="136"/>
        <v>0</v>
      </c>
      <c r="AK233" s="167">
        <f>SUM(E233:AJ233)</f>
        <v>0</v>
      </c>
      <c r="AL233" s="82" t="e">
        <f>ROUNDUP(#REF!*1.1,0)</f>
        <v>#REF!</v>
      </c>
      <c r="AM233" s="82" t="e">
        <f>ROUNDUP(#REF!*1.1,0)</f>
        <v>#REF!</v>
      </c>
      <c r="AN233" s="212"/>
    </row>
    <row r="234" spans="1:40" ht="14" hidden="1">
      <c r="A234" s="9">
        <v>1</v>
      </c>
      <c r="B234" s="391"/>
      <c r="C234" s="109" t="s">
        <v>20</v>
      </c>
      <c r="D234" s="109"/>
      <c r="E234" s="7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257"/>
      <c r="AG234" s="257"/>
      <c r="AH234" s="257"/>
      <c r="AI234" s="257"/>
      <c r="AJ234" s="257"/>
      <c r="AK234" s="168">
        <f>SUM(F234:AJ234)</f>
        <v>0</v>
      </c>
      <c r="AL234" s="112"/>
      <c r="AM234" s="112"/>
      <c r="AN234" s="207"/>
    </row>
    <row r="235" spans="1:40" hidden="1">
      <c r="A235" s="9">
        <v>1</v>
      </c>
      <c r="B235" s="325"/>
      <c r="C235" s="111" t="s">
        <v>66</v>
      </c>
      <c r="D235" s="111"/>
      <c r="E235" s="74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  <c r="AA235" s="267"/>
      <c r="AB235" s="267"/>
      <c r="AC235" s="267"/>
      <c r="AD235" s="267"/>
      <c r="AE235" s="267"/>
      <c r="AF235" s="267"/>
      <c r="AG235" s="267"/>
      <c r="AH235" s="267"/>
      <c r="AI235" s="267"/>
      <c r="AJ235" s="267"/>
      <c r="AK235" s="163">
        <f>SUM(F235:AJ235)</f>
        <v>0</v>
      </c>
      <c r="AL235" s="75"/>
      <c r="AM235" s="75"/>
      <c r="AN235" s="207"/>
    </row>
    <row r="236" spans="1:40" hidden="1">
      <c r="A236" s="9">
        <v>1</v>
      </c>
      <c r="B236" s="326"/>
      <c r="C236" s="152" t="s">
        <v>21</v>
      </c>
      <c r="D236" s="152"/>
      <c r="E236" s="67"/>
      <c r="F236" s="259">
        <f t="shared" ref="F236:AH236" si="137">SUBTOTAL(9,L234:L235)</f>
        <v>0</v>
      </c>
      <c r="G236" s="259">
        <f t="shared" si="137"/>
        <v>0</v>
      </c>
      <c r="H236" s="259">
        <f t="shared" si="137"/>
        <v>0</v>
      </c>
      <c r="I236" s="259">
        <f t="shared" si="137"/>
        <v>0</v>
      </c>
      <c r="J236" s="259">
        <f t="shared" si="137"/>
        <v>0</v>
      </c>
      <c r="K236" s="259">
        <f t="shared" si="137"/>
        <v>0</v>
      </c>
      <c r="L236" s="259">
        <f t="shared" si="137"/>
        <v>0</v>
      </c>
      <c r="M236" s="259">
        <f t="shared" si="137"/>
        <v>0</v>
      </c>
      <c r="N236" s="259">
        <f t="shared" si="137"/>
        <v>0</v>
      </c>
      <c r="O236" s="259">
        <f t="shared" si="137"/>
        <v>0</v>
      </c>
      <c r="P236" s="259">
        <f t="shared" si="137"/>
        <v>0</v>
      </c>
      <c r="Q236" s="259">
        <f t="shared" si="137"/>
        <v>0</v>
      </c>
      <c r="R236" s="259">
        <f t="shared" si="137"/>
        <v>0</v>
      </c>
      <c r="S236" s="259">
        <f t="shared" si="137"/>
        <v>0</v>
      </c>
      <c r="T236" s="259">
        <f t="shared" si="137"/>
        <v>0</v>
      </c>
      <c r="U236" s="259">
        <f t="shared" si="137"/>
        <v>0</v>
      </c>
      <c r="V236" s="259">
        <f t="shared" si="137"/>
        <v>0</v>
      </c>
      <c r="W236" s="259">
        <f t="shared" si="137"/>
        <v>0</v>
      </c>
      <c r="X236" s="259">
        <f t="shared" si="137"/>
        <v>0</v>
      </c>
      <c r="Y236" s="259">
        <f t="shared" si="137"/>
        <v>0</v>
      </c>
      <c r="Z236" s="259">
        <f t="shared" si="137"/>
        <v>0</v>
      </c>
      <c r="AA236" s="259">
        <f t="shared" si="137"/>
        <v>0</v>
      </c>
      <c r="AB236" s="259">
        <f t="shared" si="137"/>
        <v>0</v>
      </c>
      <c r="AC236" s="259">
        <f t="shared" si="137"/>
        <v>0</v>
      </c>
      <c r="AD236" s="259">
        <f t="shared" si="137"/>
        <v>0</v>
      </c>
      <c r="AE236" s="259">
        <f t="shared" si="137"/>
        <v>0</v>
      </c>
      <c r="AF236" s="259">
        <f t="shared" si="137"/>
        <v>0</v>
      </c>
      <c r="AG236" s="259">
        <f t="shared" si="137"/>
        <v>0</v>
      </c>
      <c r="AH236" s="259">
        <f t="shared" si="137"/>
        <v>0</v>
      </c>
      <c r="AI236" s="259"/>
      <c r="AJ236" s="259"/>
      <c r="AK236" s="164">
        <f>SUM(F236:AJ236)</f>
        <v>0</v>
      </c>
      <c r="AL236" s="32"/>
      <c r="AM236" s="32"/>
    </row>
    <row r="237" spans="1:40" hidden="1">
      <c r="A237" s="9">
        <v>1</v>
      </c>
      <c r="B237" s="379"/>
      <c r="C237" s="153" t="s">
        <v>22</v>
      </c>
      <c r="D237" s="153"/>
      <c r="E237" s="68"/>
      <c r="F237" s="260">
        <f t="shared" ref="F237:AJ237" si="138">E237+F233-F236</f>
        <v>0</v>
      </c>
      <c r="G237" s="260">
        <f t="shared" si="138"/>
        <v>0</v>
      </c>
      <c r="H237" s="260">
        <f t="shared" si="138"/>
        <v>0</v>
      </c>
      <c r="I237" s="260">
        <f t="shared" si="138"/>
        <v>0</v>
      </c>
      <c r="J237" s="260">
        <f t="shared" si="138"/>
        <v>0</v>
      </c>
      <c r="K237" s="260">
        <f t="shared" si="138"/>
        <v>0</v>
      </c>
      <c r="L237" s="260">
        <f t="shared" si="138"/>
        <v>0</v>
      </c>
      <c r="M237" s="260">
        <f t="shared" si="138"/>
        <v>0</v>
      </c>
      <c r="N237" s="260">
        <f t="shared" si="138"/>
        <v>0</v>
      </c>
      <c r="O237" s="260">
        <f t="shared" si="138"/>
        <v>0</v>
      </c>
      <c r="P237" s="260">
        <f t="shared" si="138"/>
        <v>0</v>
      </c>
      <c r="Q237" s="260">
        <f t="shared" si="138"/>
        <v>0</v>
      </c>
      <c r="R237" s="260">
        <f t="shared" si="138"/>
        <v>0</v>
      </c>
      <c r="S237" s="260">
        <f t="shared" si="138"/>
        <v>0</v>
      </c>
      <c r="T237" s="260">
        <f t="shared" si="138"/>
        <v>0</v>
      </c>
      <c r="U237" s="260">
        <f t="shared" si="138"/>
        <v>0</v>
      </c>
      <c r="V237" s="260">
        <f t="shared" si="138"/>
        <v>0</v>
      </c>
      <c r="W237" s="260">
        <f t="shared" si="138"/>
        <v>0</v>
      </c>
      <c r="X237" s="260">
        <f t="shared" si="138"/>
        <v>0</v>
      </c>
      <c r="Y237" s="260">
        <f t="shared" si="138"/>
        <v>0</v>
      </c>
      <c r="Z237" s="260">
        <f t="shared" si="138"/>
        <v>0</v>
      </c>
      <c r="AA237" s="260">
        <f t="shared" si="138"/>
        <v>0</v>
      </c>
      <c r="AB237" s="260">
        <f t="shared" si="138"/>
        <v>0</v>
      </c>
      <c r="AC237" s="260">
        <f t="shared" si="138"/>
        <v>0</v>
      </c>
      <c r="AD237" s="260">
        <f t="shared" si="138"/>
        <v>0</v>
      </c>
      <c r="AE237" s="260">
        <f t="shared" si="138"/>
        <v>0</v>
      </c>
      <c r="AF237" s="260">
        <f t="shared" si="138"/>
        <v>0</v>
      </c>
      <c r="AG237" s="260">
        <f t="shared" si="138"/>
        <v>0</v>
      </c>
      <c r="AH237" s="260">
        <f t="shared" si="138"/>
        <v>0</v>
      </c>
      <c r="AI237" s="260">
        <f t="shared" si="138"/>
        <v>0</v>
      </c>
      <c r="AJ237" s="260">
        <f t="shared" si="138"/>
        <v>0</v>
      </c>
      <c r="AK237" s="165"/>
      <c r="AL237" s="32"/>
      <c r="AM237" s="32"/>
    </row>
    <row r="238" spans="1:40" hidden="1">
      <c r="A238" s="9">
        <v>1</v>
      </c>
      <c r="B238" s="380"/>
      <c r="C238" s="138" t="s">
        <v>23</v>
      </c>
      <c r="D238" s="138"/>
      <c r="E238" s="215"/>
      <c r="F238" s="262">
        <f t="shared" ref="F238:AJ238" si="139">E238+F233-F234-F235</f>
        <v>0</v>
      </c>
      <c r="G238" s="262">
        <f t="shared" si="139"/>
        <v>0</v>
      </c>
      <c r="H238" s="262">
        <f t="shared" si="139"/>
        <v>0</v>
      </c>
      <c r="I238" s="262">
        <f t="shared" si="139"/>
        <v>0</v>
      </c>
      <c r="J238" s="262">
        <f t="shared" si="139"/>
        <v>0</v>
      </c>
      <c r="K238" s="262">
        <f t="shared" si="139"/>
        <v>0</v>
      </c>
      <c r="L238" s="262">
        <f t="shared" si="139"/>
        <v>0</v>
      </c>
      <c r="M238" s="262">
        <f t="shared" si="139"/>
        <v>0</v>
      </c>
      <c r="N238" s="262">
        <f t="shared" si="139"/>
        <v>0</v>
      </c>
      <c r="O238" s="262">
        <f t="shared" si="139"/>
        <v>0</v>
      </c>
      <c r="P238" s="262">
        <f t="shared" si="139"/>
        <v>0</v>
      </c>
      <c r="Q238" s="262">
        <f t="shared" si="139"/>
        <v>0</v>
      </c>
      <c r="R238" s="262">
        <f t="shared" si="139"/>
        <v>0</v>
      </c>
      <c r="S238" s="262">
        <f t="shared" si="139"/>
        <v>0</v>
      </c>
      <c r="T238" s="262">
        <f t="shared" si="139"/>
        <v>0</v>
      </c>
      <c r="U238" s="262">
        <f t="shared" si="139"/>
        <v>0</v>
      </c>
      <c r="V238" s="262">
        <f t="shared" si="139"/>
        <v>0</v>
      </c>
      <c r="W238" s="262">
        <f t="shared" si="139"/>
        <v>0</v>
      </c>
      <c r="X238" s="262">
        <f t="shared" si="139"/>
        <v>0</v>
      </c>
      <c r="Y238" s="262">
        <f t="shared" si="139"/>
        <v>0</v>
      </c>
      <c r="Z238" s="262">
        <f t="shared" si="139"/>
        <v>0</v>
      </c>
      <c r="AA238" s="262">
        <f t="shared" si="139"/>
        <v>0</v>
      </c>
      <c r="AB238" s="262">
        <f t="shared" si="139"/>
        <v>0</v>
      </c>
      <c r="AC238" s="262">
        <f t="shared" si="139"/>
        <v>0</v>
      </c>
      <c r="AD238" s="262">
        <f t="shared" si="139"/>
        <v>0</v>
      </c>
      <c r="AE238" s="262">
        <f t="shared" si="139"/>
        <v>0</v>
      </c>
      <c r="AF238" s="262">
        <f t="shared" si="139"/>
        <v>0</v>
      </c>
      <c r="AG238" s="262">
        <f t="shared" si="139"/>
        <v>0</v>
      </c>
      <c r="AH238" s="262">
        <f t="shared" si="139"/>
        <v>0</v>
      </c>
      <c r="AI238" s="262">
        <f t="shared" si="139"/>
        <v>0</v>
      </c>
      <c r="AJ238" s="262">
        <f t="shared" si="139"/>
        <v>0</v>
      </c>
      <c r="AK238" s="249">
        <f>AJ238</f>
        <v>0</v>
      </c>
      <c r="AL238" s="33"/>
      <c r="AM238" s="33"/>
      <c r="AN238" s="9">
        <f>AK238-AL234</f>
        <v>0</v>
      </c>
    </row>
    <row r="239" spans="1:40" ht="18.75" hidden="1" customHeight="1">
      <c r="A239" s="9">
        <v>1</v>
      </c>
      <c r="B239" s="325"/>
      <c r="C239" s="99" t="s">
        <v>12</v>
      </c>
      <c r="D239" s="99"/>
      <c r="E239" s="89"/>
      <c r="F239" s="266"/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  <c r="AA239" s="266"/>
      <c r="AB239" s="266"/>
      <c r="AC239" s="266"/>
      <c r="AD239" s="266"/>
      <c r="AE239" s="266"/>
      <c r="AF239" s="266"/>
      <c r="AG239" s="266"/>
      <c r="AH239" s="266"/>
      <c r="AI239" s="266"/>
      <c r="AJ239" s="266"/>
      <c r="AK239" s="100">
        <f>SUM(F239:AJ239)</f>
        <v>0</v>
      </c>
      <c r="AL239" s="96" t="e">
        <f>ROUNDUP(AL246/0.92,0)</f>
        <v>#REF!</v>
      </c>
      <c r="AM239" s="96" t="e">
        <f>ROUNDUP(AM246/0.92,0)</f>
        <v>#REF!</v>
      </c>
      <c r="AN239" s="251"/>
    </row>
    <row r="240" spans="1:40" ht="18.75" hidden="1" customHeight="1">
      <c r="A240" s="9">
        <v>1</v>
      </c>
      <c r="B240" s="326"/>
      <c r="C240" s="145" t="s">
        <v>125</v>
      </c>
      <c r="D240" s="154"/>
      <c r="E240" s="35"/>
      <c r="F240" s="256">
        <f t="shared" ref="F240:AJ240" si="140">E240+F239-F241</f>
        <v>0</v>
      </c>
      <c r="G240" s="256">
        <f t="shared" si="140"/>
        <v>0</v>
      </c>
      <c r="H240" s="256">
        <f t="shared" si="140"/>
        <v>0</v>
      </c>
      <c r="I240" s="256">
        <f t="shared" si="140"/>
        <v>0</v>
      </c>
      <c r="J240" s="256">
        <f t="shared" si="140"/>
        <v>0</v>
      </c>
      <c r="K240" s="256">
        <f t="shared" si="140"/>
        <v>0</v>
      </c>
      <c r="L240" s="256">
        <f t="shared" si="140"/>
        <v>0</v>
      </c>
      <c r="M240" s="256">
        <f t="shared" si="140"/>
        <v>0</v>
      </c>
      <c r="N240" s="256">
        <f t="shared" si="140"/>
        <v>0</v>
      </c>
      <c r="O240" s="256">
        <f t="shared" si="140"/>
        <v>0</v>
      </c>
      <c r="P240" s="256">
        <f t="shared" si="140"/>
        <v>0</v>
      </c>
      <c r="Q240" s="256">
        <f t="shared" si="140"/>
        <v>0</v>
      </c>
      <c r="R240" s="256">
        <f t="shared" si="140"/>
        <v>0</v>
      </c>
      <c r="S240" s="256">
        <f t="shared" si="140"/>
        <v>0</v>
      </c>
      <c r="T240" s="256">
        <f t="shared" si="140"/>
        <v>0</v>
      </c>
      <c r="U240" s="256">
        <f t="shared" si="140"/>
        <v>0</v>
      </c>
      <c r="V240" s="256">
        <f t="shared" si="140"/>
        <v>0</v>
      </c>
      <c r="W240" s="256">
        <f t="shared" si="140"/>
        <v>0</v>
      </c>
      <c r="X240" s="256">
        <f t="shared" si="140"/>
        <v>0</v>
      </c>
      <c r="Y240" s="256">
        <f t="shared" si="140"/>
        <v>0</v>
      </c>
      <c r="Z240" s="256">
        <f t="shared" si="140"/>
        <v>0</v>
      </c>
      <c r="AA240" s="256">
        <f t="shared" si="140"/>
        <v>0</v>
      </c>
      <c r="AB240" s="256">
        <f t="shared" si="140"/>
        <v>0</v>
      </c>
      <c r="AC240" s="256">
        <f t="shared" si="140"/>
        <v>0</v>
      </c>
      <c r="AD240" s="256">
        <f t="shared" si="140"/>
        <v>0</v>
      </c>
      <c r="AE240" s="256">
        <f t="shared" si="140"/>
        <v>0</v>
      </c>
      <c r="AF240" s="256">
        <f t="shared" si="140"/>
        <v>0</v>
      </c>
      <c r="AG240" s="256">
        <f t="shared" si="140"/>
        <v>0</v>
      </c>
      <c r="AH240" s="256">
        <f t="shared" si="140"/>
        <v>0</v>
      </c>
      <c r="AI240" s="256">
        <f t="shared" si="140"/>
        <v>0</v>
      </c>
      <c r="AJ240" s="256">
        <f t="shared" si="140"/>
        <v>0</v>
      </c>
      <c r="AK240" s="170">
        <f>AJ240</f>
        <v>0</v>
      </c>
      <c r="AL240" s="32"/>
      <c r="AM240" s="32"/>
    </row>
    <row r="241" spans="1:40" ht="18.75" hidden="1" customHeight="1">
      <c r="A241" s="9">
        <v>1</v>
      </c>
      <c r="B241" s="327"/>
      <c r="C241" s="135" t="s">
        <v>14</v>
      </c>
      <c r="D241" s="135"/>
      <c r="E241" s="90"/>
      <c r="F241" s="255"/>
      <c r="G241" s="255"/>
      <c r="H241" s="255"/>
      <c r="I241" s="255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  <c r="AD241" s="255"/>
      <c r="AE241" s="255"/>
      <c r="AF241" s="255"/>
      <c r="AG241" s="255"/>
      <c r="AH241" s="255"/>
      <c r="AI241" s="255"/>
      <c r="AJ241" s="255"/>
      <c r="AK241" s="167">
        <f>SUM(E241:AJ241)</f>
        <v>0</v>
      </c>
      <c r="AL241" s="123"/>
      <c r="AM241" s="123"/>
      <c r="AN241" s="211"/>
    </row>
    <row r="242" spans="1:40" ht="18.75" hidden="1" customHeight="1">
      <c r="A242" s="9">
        <v>0</v>
      </c>
      <c r="B242" s="378"/>
      <c r="C242" s="146" t="s">
        <v>15</v>
      </c>
      <c r="D242" s="147">
        <v>0.05</v>
      </c>
      <c r="E242" s="80"/>
      <c r="F242" s="257">
        <f t="shared" ref="F242:AJ242" si="141">ROUND(F241*$D242,0)</f>
        <v>0</v>
      </c>
      <c r="G242" s="257">
        <f t="shared" si="141"/>
        <v>0</v>
      </c>
      <c r="H242" s="257">
        <f t="shared" si="141"/>
        <v>0</v>
      </c>
      <c r="I242" s="257">
        <f t="shared" si="141"/>
        <v>0</v>
      </c>
      <c r="J242" s="257">
        <f t="shared" si="141"/>
        <v>0</v>
      </c>
      <c r="K242" s="257">
        <f t="shared" si="141"/>
        <v>0</v>
      </c>
      <c r="L242" s="257">
        <f t="shared" si="141"/>
        <v>0</v>
      </c>
      <c r="M242" s="257">
        <f t="shared" si="141"/>
        <v>0</v>
      </c>
      <c r="N242" s="257">
        <f t="shared" si="141"/>
        <v>0</v>
      </c>
      <c r="O242" s="257">
        <f t="shared" si="141"/>
        <v>0</v>
      </c>
      <c r="P242" s="257">
        <f t="shared" si="141"/>
        <v>0</v>
      </c>
      <c r="Q242" s="257">
        <f t="shared" si="141"/>
        <v>0</v>
      </c>
      <c r="R242" s="257">
        <f t="shared" si="141"/>
        <v>0</v>
      </c>
      <c r="S242" s="257">
        <f t="shared" si="141"/>
        <v>0</v>
      </c>
      <c r="T242" s="257">
        <f t="shared" si="141"/>
        <v>0</v>
      </c>
      <c r="U242" s="257">
        <f t="shared" si="141"/>
        <v>0</v>
      </c>
      <c r="V242" s="257">
        <f t="shared" si="141"/>
        <v>0</v>
      </c>
      <c r="W242" s="257">
        <f t="shared" si="141"/>
        <v>0</v>
      </c>
      <c r="X242" s="257">
        <f t="shared" si="141"/>
        <v>0</v>
      </c>
      <c r="Y242" s="257">
        <f t="shared" si="141"/>
        <v>0</v>
      </c>
      <c r="Z242" s="257">
        <f t="shared" si="141"/>
        <v>0</v>
      </c>
      <c r="AA242" s="257">
        <f t="shared" si="141"/>
        <v>0</v>
      </c>
      <c r="AB242" s="257">
        <f t="shared" si="141"/>
        <v>0</v>
      </c>
      <c r="AC242" s="257">
        <f t="shared" si="141"/>
        <v>0</v>
      </c>
      <c r="AD242" s="257">
        <f t="shared" si="141"/>
        <v>0</v>
      </c>
      <c r="AE242" s="257">
        <f t="shared" si="141"/>
        <v>0</v>
      </c>
      <c r="AF242" s="257">
        <f t="shared" si="141"/>
        <v>0</v>
      </c>
      <c r="AG242" s="257">
        <f t="shared" si="141"/>
        <v>0</v>
      </c>
      <c r="AH242" s="257">
        <f t="shared" si="141"/>
        <v>0</v>
      </c>
      <c r="AI242" s="257">
        <f t="shared" si="141"/>
        <v>0</v>
      </c>
      <c r="AJ242" s="257">
        <f t="shared" si="141"/>
        <v>0</v>
      </c>
      <c r="AK242" s="128">
        <f>SUM(F242:AJ242)</f>
        <v>0</v>
      </c>
      <c r="AL242" s="32"/>
      <c r="AM242" s="32"/>
    </row>
    <row r="243" spans="1:40" ht="18.75" hidden="1" customHeight="1">
      <c r="A243" s="9">
        <v>0</v>
      </c>
      <c r="B243" s="378"/>
      <c r="C243" s="148" t="s">
        <v>16</v>
      </c>
      <c r="D243" s="149"/>
      <c r="E243" s="66"/>
      <c r="F243" s="255">
        <f t="shared" ref="F243:AJ243" si="142">E243+F242-F244</f>
        <v>0</v>
      </c>
      <c r="G243" s="255">
        <f t="shared" si="142"/>
        <v>0</v>
      </c>
      <c r="H243" s="255">
        <f t="shared" si="142"/>
        <v>0</v>
      </c>
      <c r="I243" s="255">
        <f t="shared" si="142"/>
        <v>0</v>
      </c>
      <c r="J243" s="255">
        <f t="shared" si="142"/>
        <v>0</v>
      </c>
      <c r="K243" s="255">
        <f t="shared" si="142"/>
        <v>0</v>
      </c>
      <c r="L243" s="255">
        <f t="shared" si="142"/>
        <v>0</v>
      </c>
      <c r="M243" s="255">
        <f t="shared" si="142"/>
        <v>0</v>
      </c>
      <c r="N243" s="255">
        <f t="shared" si="142"/>
        <v>0</v>
      </c>
      <c r="O243" s="255">
        <f t="shared" si="142"/>
        <v>0</v>
      </c>
      <c r="P243" s="255">
        <f t="shared" si="142"/>
        <v>0</v>
      </c>
      <c r="Q243" s="255">
        <f t="shared" si="142"/>
        <v>0</v>
      </c>
      <c r="R243" s="255">
        <f t="shared" si="142"/>
        <v>0</v>
      </c>
      <c r="S243" s="255">
        <f t="shared" si="142"/>
        <v>0</v>
      </c>
      <c r="T243" s="255">
        <f t="shared" si="142"/>
        <v>0</v>
      </c>
      <c r="U243" s="255">
        <f t="shared" si="142"/>
        <v>0</v>
      </c>
      <c r="V243" s="255">
        <f t="shared" si="142"/>
        <v>0</v>
      </c>
      <c r="W243" s="255">
        <f t="shared" si="142"/>
        <v>0</v>
      </c>
      <c r="X243" s="255">
        <f t="shared" si="142"/>
        <v>0</v>
      </c>
      <c r="Y243" s="255">
        <f t="shared" si="142"/>
        <v>0</v>
      </c>
      <c r="Z243" s="255">
        <f t="shared" si="142"/>
        <v>0</v>
      </c>
      <c r="AA243" s="255">
        <f t="shared" si="142"/>
        <v>0</v>
      </c>
      <c r="AB243" s="255">
        <f t="shared" si="142"/>
        <v>0</v>
      </c>
      <c r="AC243" s="255">
        <f t="shared" si="142"/>
        <v>0</v>
      </c>
      <c r="AD243" s="255">
        <f t="shared" si="142"/>
        <v>0</v>
      </c>
      <c r="AE243" s="255">
        <f t="shared" si="142"/>
        <v>0</v>
      </c>
      <c r="AF243" s="255">
        <f t="shared" si="142"/>
        <v>0</v>
      </c>
      <c r="AG243" s="255">
        <f t="shared" si="142"/>
        <v>0</v>
      </c>
      <c r="AH243" s="255">
        <f t="shared" si="142"/>
        <v>0</v>
      </c>
      <c r="AI243" s="255">
        <f t="shared" si="142"/>
        <v>0</v>
      </c>
      <c r="AJ243" s="255">
        <f t="shared" si="142"/>
        <v>0</v>
      </c>
      <c r="AK243" s="129">
        <f>AJ243</f>
        <v>0</v>
      </c>
      <c r="AL243" s="32"/>
      <c r="AM243" s="32"/>
    </row>
    <row r="244" spans="1:40" ht="18.75" hidden="1" customHeight="1">
      <c r="A244" s="9">
        <v>0</v>
      </c>
      <c r="B244" s="378"/>
      <c r="C244" s="148" t="s">
        <v>17</v>
      </c>
      <c r="D244" s="149"/>
      <c r="E244" s="80"/>
      <c r="F244" s="255"/>
      <c r="G244" s="255"/>
      <c r="H244" s="255"/>
      <c r="I244" s="255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  <c r="AD244" s="255"/>
      <c r="AE244" s="255"/>
      <c r="AF244" s="255"/>
      <c r="AG244" s="255"/>
      <c r="AH244" s="255"/>
      <c r="AI244" s="255"/>
      <c r="AJ244" s="255"/>
      <c r="AK244" s="129">
        <f>SUM(F244:AJ244)</f>
        <v>0</v>
      </c>
      <c r="AL244" s="32"/>
      <c r="AM244" s="32"/>
    </row>
    <row r="245" spans="1:40" ht="18.75" hidden="1" customHeight="1">
      <c r="A245" s="9">
        <v>0</v>
      </c>
      <c r="B245" s="378"/>
      <c r="C245" s="150" t="s">
        <v>18</v>
      </c>
      <c r="D245" s="151">
        <v>0.5</v>
      </c>
      <c r="E245" s="81"/>
      <c r="F245" s="258">
        <f t="shared" ref="F245:AJ245" si="143">ROUND(F244*$D245,0)</f>
        <v>0</v>
      </c>
      <c r="G245" s="258">
        <f t="shared" si="143"/>
        <v>0</v>
      </c>
      <c r="H245" s="258">
        <f t="shared" si="143"/>
        <v>0</v>
      </c>
      <c r="I245" s="258">
        <f t="shared" si="143"/>
        <v>0</v>
      </c>
      <c r="J245" s="258">
        <f t="shared" si="143"/>
        <v>0</v>
      </c>
      <c r="K245" s="258">
        <f t="shared" si="143"/>
        <v>0</v>
      </c>
      <c r="L245" s="258">
        <f t="shared" si="143"/>
        <v>0</v>
      </c>
      <c r="M245" s="258">
        <f t="shared" si="143"/>
        <v>0</v>
      </c>
      <c r="N245" s="258">
        <f t="shared" si="143"/>
        <v>0</v>
      </c>
      <c r="O245" s="258">
        <f t="shared" si="143"/>
        <v>0</v>
      </c>
      <c r="P245" s="258">
        <f t="shared" si="143"/>
        <v>0</v>
      </c>
      <c r="Q245" s="258">
        <f t="shared" si="143"/>
        <v>0</v>
      </c>
      <c r="R245" s="258">
        <f t="shared" si="143"/>
        <v>0</v>
      </c>
      <c r="S245" s="258">
        <f t="shared" si="143"/>
        <v>0</v>
      </c>
      <c r="T245" s="258">
        <f t="shared" si="143"/>
        <v>0</v>
      </c>
      <c r="U245" s="258">
        <f t="shared" si="143"/>
        <v>0</v>
      </c>
      <c r="V245" s="258">
        <f t="shared" si="143"/>
        <v>0</v>
      </c>
      <c r="W245" s="258">
        <f t="shared" si="143"/>
        <v>0</v>
      </c>
      <c r="X245" s="258">
        <f t="shared" si="143"/>
        <v>0</v>
      </c>
      <c r="Y245" s="258">
        <f t="shared" si="143"/>
        <v>0</v>
      </c>
      <c r="Z245" s="258">
        <f t="shared" si="143"/>
        <v>0</v>
      </c>
      <c r="AA245" s="258">
        <f t="shared" si="143"/>
        <v>0</v>
      </c>
      <c r="AB245" s="258">
        <f t="shared" si="143"/>
        <v>0</v>
      </c>
      <c r="AC245" s="258">
        <f t="shared" si="143"/>
        <v>0</v>
      </c>
      <c r="AD245" s="258">
        <f t="shared" si="143"/>
        <v>0</v>
      </c>
      <c r="AE245" s="258">
        <f t="shared" si="143"/>
        <v>0</v>
      </c>
      <c r="AF245" s="258">
        <f t="shared" si="143"/>
        <v>0</v>
      </c>
      <c r="AG245" s="258">
        <f t="shared" si="143"/>
        <v>0</v>
      </c>
      <c r="AH245" s="258">
        <f t="shared" si="143"/>
        <v>0</v>
      </c>
      <c r="AI245" s="258">
        <f t="shared" si="143"/>
        <v>0</v>
      </c>
      <c r="AJ245" s="258">
        <f t="shared" si="143"/>
        <v>0</v>
      </c>
      <c r="AK245" s="130">
        <f>SUM(F245:AJ245)</f>
        <v>0</v>
      </c>
      <c r="AL245" s="32"/>
      <c r="AM245" s="32"/>
    </row>
    <row r="246" spans="1:40" ht="18.75" hidden="1" customHeight="1">
      <c r="A246" s="9">
        <v>1</v>
      </c>
      <c r="B246" s="378"/>
      <c r="C246" s="135" t="s">
        <v>19</v>
      </c>
      <c r="D246" s="136">
        <f>1-D242</f>
        <v>0.95</v>
      </c>
      <c r="E246" s="90"/>
      <c r="F246" s="255">
        <f t="shared" ref="F246:AJ246" si="144">(F241-F242)+(F244-F245)</f>
        <v>0</v>
      </c>
      <c r="G246" s="255">
        <f t="shared" si="144"/>
        <v>0</v>
      </c>
      <c r="H246" s="255">
        <f t="shared" si="144"/>
        <v>0</v>
      </c>
      <c r="I246" s="255">
        <f t="shared" si="144"/>
        <v>0</v>
      </c>
      <c r="J246" s="255">
        <f t="shared" si="144"/>
        <v>0</v>
      </c>
      <c r="K246" s="255">
        <f t="shared" si="144"/>
        <v>0</v>
      </c>
      <c r="L246" s="255">
        <f t="shared" si="144"/>
        <v>0</v>
      </c>
      <c r="M246" s="255">
        <f t="shared" si="144"/>
        <v>0</v>
      </c>
      <c r="N246" s="255">
        <f t="shared" si="144"/>
        <v>0</v>
      </c>
      <c r="O246" s="255">
        <f t="shared" si="144"/>
        <v>0</v>
      </c>
      <c r="P246" s="255">
        <f t="shared" si="144"/>
        <v>0</v>
      </c>
      <c r="Q246" s="255">
        <f t="shared" si="144"/>
        <v>0</v>
      </c>
      <c r="R246" s="255">
        <f t="shared" si="144"/>
        <v>0</v>
      </c>
      <c r="S246" s="255">
        <f t="shared" si="144"/>
        <v>0</v>
      </c>
      <c r="T246" s="255">
        <f t="shared" si="144"/>
        <v>0</v>
      </c>
      <c r="U246" s="255">
        <f t="shared" si="144"/>
        <v>0</v>
      </c>
      <c r="V246" s="255">
        <f t="shared" si="144"/>
        <v>0</v>
      </c>
      <c r="W246" s="255">
        <f t="shared" si="144"/>
        <v>0</v>
      </c>
      <c r="X246" s="255">
        <f t="shared" si="144"/>
        <v>0</v>
      </c>
      <c r="Y246" s="255">
        <f t="shared" si="144"/>
        <v>0</v>
      </c>
      <c r="Z246" s="255">
        <f t="shared" si="144"/>
        <v>0</v>
      </c>
      <c r="AA246" s="255">
        <f t="shared" si="144"/>
        <v>0</v>
      </c>
      <c r="AB246" s="255">
        <f t="shared" si="144"/>
        <v>0</v>
      </c>
      <c r="AC246" s="255">
        <f t="shared" si="144"/>
        <v>0</v>
      </c>
      <c r="AD246" s="255">
        <f t="shared" si="144"/>
        <v>0</v>
      </c>
      <c r="AE246" s="255">
        <f t="shared" si="144"/>
        <v>0</v>
      </c>
      <c r="AF246" s="255">
        <f t="shared" si="144"/>
        <v>0</v>
      </c>
      <c r="AG246" s="255">
        <f t="shared" si="144"/>
        <v>0</v>
      </c>
      <c r="AH246" s="255">
        <f t="shared" si="144"/>
        <v>0</v>
      </c>
      <c r="AI246" s="255">
        <f t="shared" si="144"/>
        <v>0</v>
      </c>
      <c r="AJ246" s="255">
        <f t="shared" si="144"/>
        <v>0</v>
      </c>
      <c r="AK246" s="167">
        <f>SUM(E246:AJ246)</f>
        <v>0</v>
      </c>
      <c r="AL246" s="82" t="e">
        <f>ROUNDUP(#REF!*1.1,0)</f>
        <v>#REF!</v>
      </c>
      <c r="AM246" s="82" t="e">
        <f>ROUNDUP(#REF!*1.1,0)</f>
        <v>#REF!</v>
      </c>
      <c r="AN246" s="211"/>
    </row>
    <row r="247" spans="1:40" ht="18.75" hidden="1" customHeight="1">
      <c r="A247" s="9">
        <v>1</v>
      </c>
      <c r="B247" s="325"/>
      <c r="C247" s="109" t="s">
        <v>20</v>
      </c>
      <c r="D247" s="109"/>
      <c r="E247" s="77"/>
      <c r="F247" s="257"/>
      <c r="G247" s="257"/>
      <c r="H247" s="257"/>
      <c r="I247" s="257"/>
      <c r="J247" s="257"/>
      <c r="K247" s="257"/>
      <c r="L247" s="257"/>
      <c r="M247" s="257"/>
      <c r="N247" s="257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  <c r="AD247" s="257"/>
      <c r="AE247" s="257"/>
      <c r="AF247" s="257"/>
      <c r="AG247" s="257"/>
      <c r="AH247" s="257"/>
      <c r="AI247" s="257"/>
      <c r="AJ247" s="257"/>
      <c r="AK247" s="104">
        <f>SUM(F247:AJ247)</f>
        <v>0</v>
      </c>
      <c r="AL247" s="112"/>
      <c r="AM247" s="112"/>
      <c r="AN247" s="207"/>
    </row>
    <row r="248" spans="1:40" ht="18.75" hidden="1" customHeight="1">
      <c r="A248" s="9">
        <v>1</v>
      </c>
      <c r="B248" s="325"/>
      <c r="C248" s="111" t="s">
        <v>66</v>
      </c>
      <c r="D248" s="111"/>
      <c r="E248" s="74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  <c r="AA248" s="267"/>
      <c r="AB248" s="267"/>
      <c r="AC248" s="267"/>
      <c r="AD248" s="267"/>
      <c r="AE248" s="267"/>
      <c r="AF248" s="267"/>
      <c r="AG248" s="267"/>
      <c r="AH248" s="267"/>
      <c r="AI248" s="267"/>
      <c r="AJ248" s="267"/>
      <c r="AK248" s="163">
        <f>SUM(F248:AJ248)</f>
        <v>0</v>
      </c>
      <c r="AL248" s="75"/>
      <c r="AM248" s="75"/>
      <c r="AN248" s="207"/>
    </row>
    <row r="249" spans="1:40" ht="18.75" hidden="1" customHeight="1">
      <c r="A249" s="9">
        <v>1</v>
      </c>
      <c r="B249" s="326"/>
      <c r="C249" s="152" t="s">
        <v>21</v>
      </c>
      <c r="D249" s="152"/>
      <c r="E249" s="67"/>
      <c r="F249" s="259">
        <f t="shared" ref="F249:AH249" si="145">SUBTOTAL(9,L247:L248)</f>
        <v>0</v>
      </c>
      <c r="G249" s="259">
        <f t="shared" si="145"/>
        <v>0</v>
      </c>
      <c r="H249" s="259">
        <f t="shared" si="145"/>
        <v>0</v>
      </c>
      <c r="I249" s="259">
        <f t="shared" si="145"/>
        <v>0</v>
      </c>
      <c r="J249" s="259">
        <f t="shared" si="145"/>
        <v>0</v>
      </c>
      <c r="K249" s="259">
        <f t="shared" si="145"/>
        <v>0</v>
      </c>
      <c r="L249" s="259">
        <f t="shared" si="145"/>
        <v>0</v>
      </c>
      <c r="M249" s="259">
        <f t="shared" si="145"/>
        <v>0</v>
      </c>
      <c r="N249" s="259">
        <f t="shared" si="145"/>
        <v>0</v>
      </c>
      <c r="O249" s="259">
        <f t="shared" si="145"/>
        <v>0</v>
      </c>
      <c r="P249" s="259">
        <f t="shared" si="145"/>
        <v>0</v>
      </c>
      <c r="Q249" s="259">
        <f t="shared" si="145"/>
        <v>0</v>
      </c>
      <c r="R249" s="259">
        <f t="shared" si="145"/>
        <v>0</v>
      </c>
      <c r="S249" s="259">
        <f t="shared" si="145"/>
        <v>0</v>
      </c>
      <c r="T249" s="259">
        <f t="shared" si="145"/>
        <v>0</v>
      </c>
      <c r="U249" s="259">
        <f t="shared" si="145"/>
        <v>0</v>
      </c>
      <c r="V249" s="259">
        <f t="shared" si="145"/>
        <v>0</v>
      </c>
      <c r="W249" s="259">
        <f t="shared" si="145"/>
        <v>0</v>
      </c>
      <c r="X249" s="259">
        <f t="shared" si="145"/>
        <v>0</v>
      </c>
      <c r="Y249" s="259">
        <f t="shared" si="145"/>
        <v>0</v>
      </c>
      <c r="Z249" s="259">
        <f t="shared" si="145"/>
        <v>0</v>
      </c>
      <c r="AA249" s="259">
        <f t="shared" si="145"/>
        <v>0</v>
      </c>
      <c r="AB249" s="259">
        <f t="shared" si="145"/>
        <v>0</v>
      </c>
      <c r="AC249" s="259">
        <f t="shared" si="145"/>
        <v>0</v>
      </c>
      <c r="AD249" s="259">
        <f t="shared" si="145"/>
        <v>0</v>
      </c>
      <c r="AE249" s="259">
        <f t="shared" si="145"/>
        <v>0</v>
      </c>
      <c r="AF249" s="259">
        <f t="shared" si="145"/>
        <v>0</v>
      </c>
      <c r="AG249" s="259">
        <f t="shared" si="145"/>
        <v>0</v>
      </c>
      <c r="AH249" s="259">
        <f t="shared" si="145"/>
        <v>0</v>
      </c>
      <c r="AI249" s="259"/>
      <c r="AJ249" s="259"/>
      <c r="AK249" s="164">
        <f>SUM(F249:AJ249)</f>
        <v>0</v>
      </c>
      <c r="AL249" s="32"/>
      <c r="AM249" s="32"/>
    </row>
    <row r="250" spans="1:40" ht="18.75" hidden="1" customHeight="1">
      <c r="A250" s="9">
        <v>1</v>
      </c>
      <c r="B250" s="379"/>
      <c r="C250" s="153" t="s">
        <v>22</v>
      </c>
      <c r="D250" s="153"/>
      <c r="E250" s="68"/>
      <c r="F250" s="260">
        <f t="shared" ref="F250:AJ250" si="146">E250+F246-F249</f>
        <v>0</v>
      </c>
      <c r="G250" s="260">
        <f t="shared" si="146"/>
        <v>0</v>
      </c>
      <c r="H250" s="260">
        <f t="shared" si="146"/>
        <v>0</v>
      </c>
      <c r="I250" s="260">
        <f t="shared" si="146"/>
        <v>0</v>
      </c>
      <c r="J250" s="260">
        <f t="shared" si="146"/>
        <v>0</v>
      </c>
      <c r="K250" s="260">
        <f t="shared" si="146"/>
        <v>0</v>
      </c>
      <c r="L250" s="260">
        <f t="shared" si="146"/>
        <v>0</v>
      </c>
      <c r="M250" s="260">
        <f t="shared" si="146"/>
        <v>0</v>
      </c>
      <c r="N250" s="260">
        <f t="shared" si="146"/>
        <v>0</v>
      </c>
      <c r="O250" s="260">
        <f t="shared" si="146"/>
        <v>0</v>
      </c>
      <c r="P250" s="260">
        <f t="shared" si="146"/>
        <v>0</v>
      </c>
      <c r="Q250" s="260">
        <f t="shared" si="146"/>
        <v>0</v>
      </c>
      <c r="R250" s="260">
        <f t="shared" si="146"/>
        <v>0</v>
      </c>
      <c r="S250" s="260">
        <f t="shared" si="146"/>
        <v>0</v>
      </c>
      <c r="T250" s="260">
        <f t="shared" si="146"/>
        <v>0</v>
      </c>
      <c r="U250" s="260">
        <f t="shared" si="146"/>
        <v>0</v>
      </c>
      <c r="V250" s="260">
        <f t="shared" si="146"/>
        <v>0</v>
      </c>
      <c r="W250" s="260">
        <f t="shared" si="146"/>
        <v>0</v>
      </c>
      <c r="X250" s="260">
        <f t="shared" si="146"/>
        <v>0</v>
      </c>
      <c r="Y250" s="260">
        <f t="shared" si="146"/>
        <v>0</v>
      </c>
      <c r="Z250" s="260">
        <f t="shared" si="146"/>
        <v>0</v>
      </c>
      <c r="AA250" s="260">
        <f t="shared" si="146"/>
        <v>0</v>
      </c>
      <c r="AB250" s="260">
        <f t="shared" si="146"/>
        <v>0</v>
      </c>
      <c r="AC250" s="260">
        <f t="shared" si="146"/>
        <v>0</v>
      </c>
      <c r="AD250" s="260">
        <f t="shared" si="146"/>
        <v>0</v>
      </c>
      <c r="AE250" s="260">
        <f t="shared" si="146"/>
        <v>0</v>
      </c>
      <c r="AF250" s="260">
        <f t="shared" si="146"/>
        <v>0</v>
      </c>
      <c r="AG250" s="260">
        <f t="shared" si="146"/>
        <v>0</v>
      </c>
      <c r="AH250" s="260">
        <f t="shared" si="146"/>
        <v>0</v>
      </c>
      <c r="AI250" s="260">
        <f t="shared" si="146"/>
        <v>0</v>
      </c>
      <c r="AJ250" s="260">
        <f t="shared" si="146"/>
        <v>0</v>
      </c>
      <c r="AK250" s="165"/>
      <c r="AL250" s="32"/>
      <c r="AM250" s="32"/>
    </row>
    <row r="251" spans="1:40" ht="18.75" hidden="1" customHeight="1">
      <c r="A251" s="9">
        <v>1</v>
      </c>
      <c r="B251" s="379"/>
      <c r="C251" s="532" t="s">
        <v>23</v>
      </c>
      <c r="D251" s="532"/>
      <c r="E251" s="215"/>
      <c r="F251" s="261">
        <f t="shared" ref="F251:AJ251" si="147">E251+F246-F247-F248</f>
        <v>0</v>
      </c>
      <c r="G251" s="261">
        <f t="shared" si="147"/>
        <v>0</v>
      </c>
      <c r="H251" s="261">
        <f t="shared" si="147"/>
        <v>0</v>
      </c>
      <c r="I251" s="261">
        <f t="shared" si="147"/>
        <v>0</v>
      </c>
      <c r="J251" s="261">
        <f t="shared" si="147"/>
        <v>0</v>
      </c>
      <c r="K251" s="261">
        <f t="shared" si="147"/>
        <v>0</v>
      </c>
      <c r="L251" s="261">
        <f t="shared" si="147"/>
        <v>0</v>
      </c>
      <c r="M251" s="261">
        <f t="shared" si="147"/>
        <v>0</v>
      </c>
      <c r="N251" s="261">
        <f t="shared" si="147"/>
        <v>0</v>
      </c>
      <c r="O251" s="261">
        <f t="shared" si="147"/>
        <v>0</v>
      </c>
      <c r="P251" s="261">
        <f t="shared" si="147"/>
        <v>0</v>
      </c>
      <c r="Q251" s="261">
        <f t="shared" si="147"/>
        <v>0</v>
      </c>
      <c r="R251" s="261">
        <f t="shared" si="147"/>
        <v>0</v>
      </c>
      <c r="S251" s="261">
        <f t="shared" si="147"/>
        <v>0</v>
      </c>
      <c r="T251" s="261">
        <f t="shared" si="147"/>
        <v>0</v>
      </c>
      <c r="U251" s="261">
        <f t="shared" si="147"/>
        <v>0</v>
      </c>
      <c r="V251" s="261">
        <f t="shared" si="147"/>
        <v>0</v>
      </c>
      <c r="W251" s="261">
        <f t="shared" si="147"/>
        <v>0</v>
      </c>
      <c r="X251" s="261">
        <f t="shared" si="147"/>
        <v>0</v>
      </c>
      <c r="Y251" s="261">
        <f t="shared" si="147"/>
        <v>0</v>
      </c>
      <c r="Z251" s="261">
        <f t="shared" si="147"/>
        <v>0</v>
      </c>
      <c r="AA251" s="261">
        <f t="shared" si="147"/>
        <v>0</v>
      </c>
      <c r="AB251" s="261">
        <f t="shared" si="147"/>
        <v>0</v>
      </c>
      <c r="AC251" s="261">
        <f t="shared" si="147"/>
        <v>0</v>
      </c>
      <c r="AD251" s="261">
        <f t="shared" si="147"/>
        <v>0</v>
      </c>
      <c r="AE251" s="261">
        <f t="shared" si="147"/>
        <v>0</v>
      </c>
      <c r="AF251" s="261">
        <f t="shared" si="147"/>
        <v>0</v>
      </c>
      <c r="AG251" s="261">
        <f t="shared" si="147"/>
        <v>0</v>
      </c>
      <c r="AH251" s="261">
        <f t="shared" si="147"/>
        <v>0</v>
      </c>
      <c r="AI251" s="261">
        <f t="shared" si="147"/>
        <v>0</v>
      </c>
      <c r="AJ251" s="261">
        <f t="shared" si="147"/>
        <v>0</v>
      </c>
      <c r="AK251" s="223">
        <f>AJ251</f>
        <v>0</v>
      </c>
      <c r="AL251" s="32"/>
      <c r="AM251" s="32"/>
      <c r="AN251" s="9">
        <f>AK251-AL247</f>
        <v>0</v>
      </c>
    </row>
    <row r="252" spans="1:40" ht="18.75" hidden="1" customHeight="1">
      <c r="A252" s="9">
        <v>1</v>
      </c>
      <c r="B252" s="385"/>
      <c r="C252" s="101" t="s">
        <v>12</v>
      </c>
      <c r="D252" s="101"/>
      <c r="E252" s="89"/>
      <c r="F252" s="263"/>
      <c r="G252" s="263"/>
      <c r="H252" s="263"/>
      <c r="I252" s="263"/>
      <c r="J252" s="263"/>
      <c r="K252" s="263"/>
      <c r="L252" s="263"/>
      <c r="M252" s="263"/>
      <c r="N252" s="263"/>
      <c r="O252" s="263"/>
      <c r="P252" s="263"/>
      <c r="Q252" s="263"/>
      <c r="R252" s="263"/>
      <c r="S252" s="263"/>
      <c r="T252" s="263"/>
      <c r="U252" s="263"/>
      <c r="V252" s="263"/>
      <c r="W252" s="263"/>
      <c r="X252" s="263"/>
      <c r="Y252" s="263"/>
      <c r="Z252" s="263"/>
      <c r="AA252" s="263"/>
      <c r="AB252" s="263"/>
      <c r="AC252" s="263"/>
      <c r="AD252" s="263"/>
      <c r="AE252" s="263"/>
      <c r="AF252" s="263"/>
      <c r="AG252" s="263"/>
      <c r="AH252" s="263"/>
      <c r="AI252" s="263"/>
      <c r="AJ252" s="263"/>
      <c r="AK252" s="166">
        <f>SUM(F252:AJ252)</f>
        <v>0</v>
      </c>
      <c r="AL252" s="198" t="e">
        <f>ROUNDUP(AL259/0.92,0)</f>
        <v>#REF!</v>
      </c>
      <c r="AM252" s="198" t="e">
        <f>ROUNDUP(AM259/0.92,0)</f>
        <v>#REF!</v>
      </c>
      <c r="AN252" s="251"/>
    </row>
    <row r="253" spans="1:40" ht="19.5" hidden="1" customHeight="1">
      <c r="A253" s="9">
        <v>1</v>
      </c>
      <c r="B253" s="326"/>
      <c r="C253" s="145" t="s">
        <v>125</v>
      </c>
      <c r="D253" s="154"/>
      <c r="E253" s="35"/>
      <c r="F253" s="397">
        <f t="shared" ref="F253:AJ253" si="148">E253+F252-F254</f>
        <v>0</v>
      </c>
      <c r="G253" s="397">
        <f t="shared" si="148"/>
        <v>0</v>
      </c>
      <c r="H253" s="397">
        <f t="shared" si="148"/>
        <v>0</v>
      </c>
      <c r="I253" s="397">
        <f t="shared" si="148"/>
        <v>0</v>
      </c>
      <c r="J253" s="397">
        <f t="shared" si="148"/>
        <v>0</v>
      </c>
      <c r="K253" s="397">
        <f t="shared" si="148"/>
        <v>0</v>
      </c>
      <c r="L253" s="397">
        <f t="shared" si="148"/>
        <v>0</v>
      </c>
      <c r="M253" s="397">
        <f t="shared" si="148"/>
        <v>0</v>
      </c>
      <c r="N253" s="397">
        <f t="shared" si="148"/>
        <v>0</v>
      </c>
      <c r="O253" s="397">
        <f t="shared" si="148"/>
        <v>0</v>
      </c>
      <c r="P253" s="397">
        <f t="shared" si="148"/>
        <v>0</v>
      </c>
      <c r="Q253" s="397">
        <f t="shared" si="148"/>
        <v>0</v>
      </c>
      <c r="R253" s="397">
        <f t="shared" si="148"/>
        <v>0</v>
      </c>
      <c r="S253" s="397">
        <f t="shared" si="148"/>
        <v>0</v>
      </c>
      <c r="T253" s="397">
        <f t="shared" si="148"/>
        <v>0</v>
      </c>
      <c r="U253" s="397">
        <f t="shared" si="148"/>
        <v>0</v>
      </c>
      <c r="V253" s="397">
        <f t="shared" si="148"/>
        <v>0</v>
      </c>
      <c r="W253" s="397">
        <f t="shared" si="148"/>
        <v>0</v>
      </c>
      <c r="X253" s="397">
        <f t="shared" si="148"/>
        <v>0</v>
      </c>
      <c r="Y253" s="397">
        <f t="shared" si="148"/>
        <v>0</v>
      </c>
      <c r="Z253" s="397">
        <f t="shared" si="148"/>
        <v>0</v>
      </c>
      <c r="AA253" s="397">
        <f t="shared" si="148"/>
        <v>0</v>
      </c>
      <c r="AB253" s="397">
        <f t="shared" si="148"/>
        <v>0</v>
      </c>
      <c r="AC253" s="397">
        <f t="shared" si="148"/>
        <v>0</v>
      </c>
      <c r="AD253" s="397">
        <f t="shared" si="148"/>
        <v>0</v>
      </c>
      <c r="AE253" s="397">
        <f t="shared" si="148"/>
        <v>0</v>
      </c>
      <c r="AF253" s="397">
        <f t="shared" si="148"/>
        <v>0</v>
      </c>
      <c r="AG253" s="397">
        <f t="shared" si="148"/>
        <v>0</v>
      </c>
      <c r="AH253" s="397">
        <f t="shared" si="148"/>
        <v>0</v>
      </c>
      <c r="AI253" s="397">
        <f t="shared" si="148"/>
        <v>0</v>
      </c>
      <c r="AJ253" s="397">
        <f t="shared" si="148"/>
        <v>0</v>
      </c>
      <c r="AK253" s="171">
        <f>AJ253</f>
        <v>0</v>
      </c>
      <c r="AL253" s="32"/>
      <c r="AM253" s="32"/>
    </row>
    <row r="254" spans="1:40" ht="18.75" hidden="1" customHeight="1">
      <c r="A254" s="9">
        <v>1</v>
      </c>
      <c r="B254" s="378"/>
      <c r="C254" s="135" t="s">
        <v>14</v>
      </c>
      <c r="D254" s="135"/>
      <c r="E254" s="90"/>
      <c r="F254" s="255"/>
      <c r="G254" s="255"/>
      <c r="H254" s="255"/>
      <c r="I254" s="255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  <c r="AD254" s="255"/>
      <c r="AE254" s="255"/>
      <c r="AF254" s="255"/>
      <c r="AG254" s="255"/>
      <c r="AH254" s="255"/>
      <c r="AI254" s="255"/>
      <c r="AJ254" s="255"/>
      <c r="AK254" s="167">
        <f>SUM(E254:AJ254)</f>
        <v>0</v>
      </c>
      <c r="AL254" s="123"/>
      <c r="AM254" s="123"/>
      <c r="AN254" s="211"/>
    </row>
    <row r="255" spans="1:40" ht="18.75" hidden="1" customHeight="1">
      <c r="A255" s="9">
        <v>0</v>
      </c>
      <c r="B255" s="392"/>
      <c r="C255" s="146" t="s">
        <v>15</v>
      </c>
      <c r="D255" s="147">
        <v>0.05</v>
      </c>
      <c r="E255" s="80"/>
      <c r="F255" s="257">
        <f t="shared" ref="F255:AJ255" si="149">ROUND(F254*$D255,0)</f>
        <v>0</v>
      </c>
      <c r="G255" s="257">
        <f t="shared" si="149"/>
        <v>0</v>
      </c>
      <c r="H255" s="257">
        <f t="shared" si="149"/>
        <v>0</v>
      </c>
      <c r="I255" s="257">
        <f t="shared" si="149"/>
        <v>0</v>
      </c>
      <c r="J255" s="257">
        <f t="shared" si="149"/>
        <v>0</v>
      </c>
      <c r="K255" s="257">
        <f t="shared" si="149"/>
        <v>0</v>
      </c>
      <c r="L255" s="257">
        <f t="shared" si="149"/>
        <v>0</v>
      </c>
      <c r="M255" s="257">
        <f t="shared" si="149"/>
        <v>0</v>
      </c>
      <c r="N255" s="257">
        <f t="shared" si="149"/>
        <v>0</v>
      </c>
      <c r="O255" s="257">
        <f t="shared" si="149"/>
        <v>0</v>
      </c>
      <c r="P255" s="257">
        <f t="shared" si="149"/>
        <v>0</v>
      </c>
      <c r="Q255" s="257">
        <f t="shared" si="149"/>
        <v>0</v>
      </c>
      <c r="R255" s="257">
        <f t="shared" si="149"/>
        <v>0</v>
      </c>
      <c r="S255" s="257">
        <f t="shared" si="149"/>
        <v>0</v>
      </c>
      <c r="T255" s="257">
        <f t="shared" si="149"/>
        <v>0</v>
      </c>
      <c r="U255" s="257">
        <f t="shared" si="149"/>
        <v>0</v>
      </c>
      <c r="V255" s="257">
        <f t="shared" si="149"/>
        <v>0</v>
      </c>
      <c r="W255" s="257">
        <f t="shared" si="149"/>
        <v>0</v>
      </c>
      <c r="X255" s="257">
        <f t="shared" si="149"/>
        <v>0</v>
      </c>
      <c r="Y255" s="257">
        <f t="shared" si="149"/>
        <v>0</v>
      </c>
      <c r="Z255" s="257">
        <f t="shared" si="149"/>
        <v>0</v>
      </c>
      <c r="AA255" s="257">
        <f t="shared" si="149"/>
        <v>0</v>
      </c>
      <c r="AB255" s="257">
        <f t="shared" si="149"/>
        <v>0</v>
      </c>
      <c r="AC255" s="257">
        <f t="shared" si="149"/>
        <v>0</v>
      </c>
      <c r="AD255" s="257">
        <f t="shared" si="149"/>
        <v>0</v>
      </c>
      <c r="AE255" s="257">
        <f t="shared" si="149"/>
        <v>0</v>
      </c>
      <c r="AF255" s="257">
        <f t="shared" si="149"/>
        <v>0</v>
      </c>
      <c r="AG255" s="257">
        <f t="shared" si="149"/>
        <v>0</v>
      </c>
      <c r="AH255" s="257">
        <f t="shared" si="149"/>
        <v>0</v>
      </c>
      <c r="AI255" s="257">
        <f t="shared" si="149"/>
        <v>0</v>
      </c>
      <c r="AJ255" s="257">
        <f t="shared" si="149"/>
        <v>0</v>
      </c>
      <c r="AK255" s="128">
        <f>SUM(F255:AJ255)</f>
        <v>0</v>
      </c>
      <c r="AL255" s="32"/>
      <c r="AM255" s="32"/>
    </row>
    <row r="256" spans="1:40" ht="18.75" hidden="1" customHeight="1">
      <c r="A256" s="9">
        <v>0</v>
      </c>
      <c r="B256" s="392"/>
      <c r="C256" s="148" t="s">
        <v>16</v>
      </c>
      <c r="D256" s="149"/>
      <c r="E256" s="66"/>
      <c r="F256" s="255">
        <f t="shared" ref="F256:AJ256" si="150">E256+F255-F257</f>
        <v>0</v>
      </c>
      <c r="G256" s="255">
        <f t="shared" si="150"/>
        <v>0</v>
      </c>
      <c r="H256" s="255">
        <f t="shared" si="150"/>
        <v>0</v>
      </c>
      <c r="I256" s="255">
        <f t="shared" si="150"/>
        <v>0</v>
      </c>
      <c r="J256" s="255">
        <f t="shared" si="150"/>
        <v>0</v>
      </c>
      <c r="K256" s="255">
        <f t="shared" si="150"/>
        <v>0</v>
      </c>
      <c r="L256" s="255">
        <f t="shared" si="150"/>
        <v>0</v>
      </c>
      <c r="M256" s="255">
        <f t="shared" si="150"/>
        <v>0</v>
      </c>
      <c r="N256" s="255">
        <f t="shared" si="150"/>
        <v>0</v>
      </c>
      <c r="O256" s="255">
        <f t="shared" si="150"/>
        <v>0</v>
      </c>
      <c r="P256" s="255">
        <f t="shared" si="150"/>
        <v>0</v>
      </c>
      <c r="Q256" s="255">
        <f t="shared" si="150"/>
        <v>0</v>
      </c>
      <c r="R256" s="255">
        <f t="shared" si="150"/>
        <v>0</v>
      </c>
      <c r="S256" s="255">
        <f t="shared" si="150"/>
        <v>0</v>
      </c>
      <c r="T256" s="255">
        <f t="shared" si="150"/>
        <v>0</v>
      </c>
      <c r="U256" s="255">
        <f t="shared" si="150"/>
        <v>0</v>
      </c>
      <c r="V256" s="255">
        <f t="shared" si="150"/>
        <v>0</v>
      </c>
      <c r="W256" s="255">
        <f t="shared" si="150"/>
        <v>0</v>
      </c>
      <c r="X256" s="255">
        <f t="shared" si="150"/>
        <v>0</v>
      </c>
      <c r="Y256" s="255">
        <f t="shared" si="150"/>
        <v>0</v>
      </c>
      <c r="Z256" s="255">
        <f t="shared" si="150"/>
        <v>0</v>
      </c>
      <c r="AA256" s="255">
        <f t="shared" si="150"/>
        <v>0</v>
      </c>
      <c r="AB256" s="255">
        <f t="shared" si="150"/>
        <v>0</v>
      </c>
      <c r="AC256" s="255">
        <f t="shared" si="150"/>
        <v>0</v>
      </c>
      <c r="AD256" s="255">
        <f t="shared" si="150"/>
        <v>0</v>
      </c>
      <c r="AE256" s="255">
        <f t="shared" si="150"/>
        <v>0</v>
      </c>
      <c r="AF256" s="255">
        <f t="shared" si="150"/>
        <v>0</v>
      </c>
      <c r="AG256" s="255">
        <f t="shared" si="150"/>
        <v>0</v>
      </c>
      <c r="AH256" s="255">
        <f t="shared" si="150"/>
        <v>0</v>
      </c>
      <c r="AI256" s="255">
        <f t="shared" si="150"/>
        <v>0</v>
      </c>
      <c r="AJ256" s="255">
        <f t="shared" si="150"/>
        <v>0</v>
      </c>
      <c r="AK256" s="129">
        <f>AJ256</f>
        <v>0</v>
      </c>
      <c r="AL256" s="32"/>
      <c r="AM256" s="32"/>
    </row>
    <row r="257" spans="1:40" ht="18.75" hidden="1" customHeight="1">
      <c r="A257" s="9">
        <v>0</v>
      </c>
      <c r="B257" s="392"/>
      <c r="C257" s="148" t="s">
        <v>17</v>
      </c>
      <c r="D257" s="149"/>
      <c r="E257" s="80"/>
      <c r="F257" s="255"/>
      <c r="G257" s="255"/>
      <c r="H257" s="255"/>
      <c r="I257" s="255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  <c r="AF257" s="255"/>
      <c r="AG257" s="255"/>
      <c r="AH257" s="255"/>
      <c r="AI257" s="255"/>
      <c r="AJ257" s="255"/>
      <c r="AK257" s="129">
        <f>SUM(F257:AJ257)</f>
        <v>0</v>
      </c>
      <c r="AL257" s="32"/>
      <c r="AM257" s="32"/>
    </row>
    <row r="258" spans="1:40" ht="18.75" hidden="1" customHeight="1">
      <c r="A258" s="9">
        <v>0</v>
      </c>
      <c r="B258" s="378"/>
      <c r="C258" s="150" t="s">
        <v>18</v>
      </c>
      <c r="D258" s="151">
        <v>0.5</v>
      </c>
      <c r="E258" s="81"/>
      <c r="F258" s="258">
        <f t="shared" ref="F258:AJ258" si="151">ROUND(F257*$D258,0)</f>
        <v>0</v>
      </c>
      <c r="G258" s="258">
        <f t="shared" si="151"/>
        <v>0</v>
      </c>
      <c r="H258" s="258">
        <f t="shared" si="151"/>
        <v>0</v>
      </c>
      <c r="I258" s="258">
        <f t="shared" si="151"/>
        <v>0</v>
      </c>
      <c r="J258" s="258">
        <f t="shared" si="151"/>
        <v>0</v>
      </c>
      <c r="K258" s="258">
        <f t="shared" si="151"/>
        <v>0</v>
      </c>
      <c r="L258" s="258">
        <f t="shared" si="151"/>
        <v>0</v>
      </c>
      <c r="M258" s="258">
        <f t="shared" si="151"/>
        <v>0</v>
      </c>
      <c r="N258" s="258">
        <f t="shared" si="151"/>
        <v>0</v>
      </c>
      <c r="O258" s="258">
        <f t="shared" si="151"/>
        <v>0</v>
      </c>
      <c r="P258" s="258">
        <f t="shared" si="151"/>
        <v>0</v>
      </c>
      <c r="Q258" s="258">
        <f t="shared" si="151"/>
        <v>0</v>
      </c>
      <c r="R258" s="258">
        <f t="shared" si="151"/>
        <v>0</v>
      </c>
      <c r="S258" s="258">
        <f t="shared" si="151"/>
        <v>0</v>
      </c>
      <c r="T258" s="258">
        <f t="shared" si="151"/>
        <v>0</v>
      </c>
      <c r="U258" s="258">
        <f t="shared" si="151"/>
        <v>0</v>
      </c>
      <c r="V258" s="258">
        <f t="shared" si="151"/>
        <v>0</v>
      </c>
      <c r="W258" s="258">
        <f t="shared" si="151"/>
        <v>0</v>
      </c>
      <c r="X258" s="258">
        <f t="shared" si="151"/>
        <v>0</v>
      </c>
      <c r="Y258" s="258">
        <f t="shared" si="151"/>
        <v>0</v>
      </c>
      <c r="Z258" s="258">
        <f t="shared" si="151"/>
        <v>0</v>
      </c>
      <c r="AA258" s="258">
        <f t="shared" si="151"/>
        <v>0</v>
      </c>
      <c r="AB258" s="258">
        <f t="shared" si="151"/>
        <v>0</v>
      </c>
      <c r="AC258" s="258">
        <f t="shared" si="151"/>
        <v>0</v>
      </c>
      <c r="AD258" s="258">
        <f t="shared" si="151"/>
        <v>0</v>
      </c>
      <c r="AE258" s="258">
        <f t="shared" si="151"/>
        <v>0</v>
      </c>
      <c r="AF258" s="258">
        <f t="shared" si="151"/>
        <v>0</v>
      </c>
      <c r="AG258" s="258">
        <f t="shared" si="151"/>
        <v>0</v>
      </c>
      <c r="AH258" s="258">
        <f t="shared" si="151"/>
        <v>0</v>
      </c>
      <c r="AI258" s="258">
        <f t="shared" si="151"/>
        <v>0</v>
      </c>
      <c r="AJ258" s="258">
        <f t="shared" si="151"/>
        <v>0</v>
      </c>
      <c r="AK258" s="130">
        <f>SUM(F258:AJ258)</f>
        <v>0</v>
      </c>
      <c r="AL258" s="32"/>
      <c r="AM258" s="32"/>
    </row>
    <row r="259" spans="1:40" ht="18.75" hidden="1" customHeight="1">
      <c r="A259" s="9">
        <v>1</v>
      </c>
      <c r="B259" s="327"/>
      <c r="C259" s="135" t="s">
        <v>19</v>
      </c>
      <c r="D259" s="136">
        <f>1-D255</f>
        <v>0.95</v>
      </c>
      <c r="E259" s="90"/>
      <c r="F259" s="255">
        <f t="shared" ref="F259:AJ259" si="152">(F254-F255)+(F257-F258)</f>
        <v>0</v>
      </c>
      <c r="G259" s="255">
        <f t="shared" si="152"/>
        <v>0</v>
      </c>
      <c r="H259" s="255">
        <f t="shared" si="152"/>
        <v>0</v>
      </c>
      <c r="I259" s="255">
        <f t="shared" si="152"/>
        <v>0</v>
      </c>
      <c r="J259" s="255">
        <f t="shared" si="152"/>
        <v>0</v>
      </c>
      <c r="K259" s="255">
        <f t="shared" si="152"/>
        <v>0</v>
      </c>
      <c r="L259" s="255">
        <f t="shared" si="152"/>
        <v>0</v>
      </c>
      <c r="M259" s="255">
        <f t="shared" si="152"/>
        <v>0</v>
      </c>
      <c r="N259" s="255">
        <f t="shared" si="152"/>
        <v>0</v>
      </c>
      <c r="O259" s="255">
        <f t="shared" si="152"/>
        <v>0</v>
      </c>
      <c r="P259" s="255">
        <f t="shared" si="152"/>
        <v>0</v>
      </c>
      <c r="Q259" s="255">
        <f t="shared" si="152"/>
        <v>0</v>
      </c>
      <c r="R259" s="255">
        <f t="shared" si="152"/>
        <v>0</v>
      </c>
      <c r="S259" s="255">
        <f t="shared" si="152"/>
        <v>0</v>
      </c>
      <c r="T259" s="255">
        <f t="shared" si="152"/>
        <v>0</v>
      </c>
      <c r="U259" s="255">
        <f t="shared" si="152"/>
        <v>0</v>
      </c>
      <c r="V259" s="255">
        <f t="shared" si="152"/>
        <v>0</v>
      </c>
      <c r="W259" s="255">
        <f t="shared" si="152"/>
        <v>0</v>
      </c>
      <c r="X259" s="255">
        <f t="shared" si="152"/>
        <v>0</v>
      </c>
      <c r="Y259" s="255">
        <f t="shared" si="152"/>
        <v>0</v>
      </c>
      <c r="Z259" s="255">
        <f t="shared" si="152"/>
        <v>0</v>
      </c>
      <c r="AA259" s="255">
        <f t="shared" si="152"/>
        <v>0</v>
      </c>
      <c r="AB259" s="255">
        <f t="shared" si="152"/>
        <v>0</v>
      </c>
      <c r="AC259" s="255">
        <f t="shared" si="152"/>
        <v>0</v>
      </c>
      <c r="AD259" s="255">
        <f t="shared" si="152"/>
        <v>0</v>
      </c>
      <c r="AE259" s="255">
        <f t="shared" si="152"/>
        <v>0</v>
      </c>
      <c r="AF259" s="255">
        <f t="shared" si="152"/>
        <v>0</v>
      </c>
      <c r="AG259" s="255">
        <f t="shared" si="152"/>
        <v>0</v>
      </c>
      <c r="AH259" s="255">
        <f t="shared" si="152"/>
        <v>0</v>
      </c>
      <c r="AI259" s="255">
        <f t="shared" si="152"/>
        <v>0</v>
      </c>
      <c r="AJ259" s="255">
        <f t="shared" si="152"/>
        <v>0</v>
      </c>
      <c r="AK259" s="167">
        <f>SUM(E259:AJ259)</f>
        <v>0</v>
      </c>
      <c r="AL259" s="82" t="e">
        <f>ROUNDUP(#REF!*1.1,0)</f>
        <v>#REF!</v>
      </c>
      <c r="AM259" s="82" t="e">
        <f>ROUNDUP(#REF!*1.1,0)</f>
        <v>#REF!</v>
      </c>
      <c r="AN259" s="211"/>
    </row>
    <row r="260" spans="1:40" ht="18.75" hidden="1" customHeight="1">
      <c r="A260" s="9">
        <v>1</v>
      </c>
      <c r="B260" s="325"/>
      <c r="C260" s="109" t="s">
        <v>48</v>
      </c>
      <c r="D260" s="109"/>
      <c r="E260" s="77"/>
      <c r="F260" s="257"/>
      <c r="G260" s="257"/>
      <c r="H260" s="257"/>
      <c r="I260" s="257"/>
      <c r="J260" s="257"/>
      <c r="K260" s="257"/>
      <c r="L260" s="257"/>
      <c r="M260" s="257"/>
      <c r="N260" s="257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  <c r="AD260" s="257"/>
      <c r="AE260" s="257"/>
      <c r="AF260" s="257"/>
      <c r="AG260" s="257"/>
      <c r="AH260" s="257"/>
      <c r="AI260" s="257"/>
      <c r="AJ260" s="257"/>
      <c r="AK260" s="168">
        <f>SUM(F260:AJ260)</f>
        <v>0</v>
      </c>
      <c r="AL260" s="112"/>
      <c r="AM260" s="112"/>
      <c r="AN260" s="207"/>
    </row>
    <row r="261" spans="1:40" ht="18.75" hidden="1" customHeight="1">
      <c r="A261" s="9">
        <v>1</v>
      </c>
      <c r="B261" s="325"/>
      <c r="C261" s="111" t="s">
        <v>66</v>
      </c>
      <c r="D261" s="111"/>
      <c r="E261" s="74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  <c r="AA261" s="267"/>
      <c r="AB261" s="267"/>
      <c r="AC261" s="267"/>
      <c r="AD261" s="267"/>
      <c r="AE261" s="267"/>
      <c r="AF261" s="267"/>
      <c r="AG261" s="267"/>
      <c r="AH261" s="267"/>
      <c r="AI261" s="267"/>
      <c r="AJ261" s="267"/>
      <c r="AK261" s="163">
        <f>SUM(F261:AJ261)</f>
        <v>0</v>
      </c>
      <c r="AL261" s="75"/>
      <c r="AM261" s="75"/>
      <c r="AN261" s="207"/>
    </row>
    <row r="262" spans="1:40" ht="18.75" hidden="1" customHeight="1">
      <c r="A262" s="9">
        <v>1</v>
      </c>
      <c r="B262" s="326"/>
      <c r="C262" s="152" t="s">
        <v>21</v>
      </c>
      <c r="D262" s="152"/>
      <c r="E262" s="67"/>
      <c r="F262" s="259">
        <f t="shared" ref="F262:AH262" si="153">SUBTOTAL(9,L260:L261)</f>
        <v>0</v>
      </c>
      <c r="G262" s="259">
        <f t="shared" si="153"/>
        <v>0</v>
      </c>
      <c r="H262" s="259">
        <f t="shared" si="153"/>
        <v>0</v>
      </c>
      <c r="I262" s="259">
        <f t="shared" si="153"/>
        <v>0</v>
      </c>
      <c r="J262" s="259">
        <f t="shared" si="153"/>
        <v>0</v>
      </c>
      <c r="K262" s="259">
        <f t="shared" si="153"/>
        <v>0</v>
      </c>
      <c r="L262" s="259">
        <f t="shared" si="153"/>
        <v>0</v>
      </c>
      <c r="M262" s="259">
        <f t="shared" si="153"/>
        <v>0</v>
      </c>
      <c r="N262" s="259">
        <f t="shared" si="153"/>
        <v>0</v>
      </c>
      <c r="O262" s="259">
        <f t="shared" si="153"/>
        <v>0</v>
      </c>
      <c r="P262" s="259">
        <f t="shared" si="153"/>
        <v>0</v>
      </c>
      <c r="Q262" s="259">
        <f t="shared" si="153"/>
        <v>0</v>
      </c>
      <c r="R262" s="259">
        <f t="shared" si="153"/>
        <v>0</v>
      </c>
      <c r="S262" s="259">
        <f t="shared" si="153"/>
        <v>0</v>
      </c>
      <c r="T262" s="259">
        <f t="shared" si="153"/>
        <v>0</v>
      </c>
      <c r="U262" s="259">
        <f t="shared" si="153"/>
        <v>0</v>
      </c>
      <c r="V262" s="259">
        <f t="shared" si="153"/>
        <v>0</v>
      </c>
      <c r="W262" s="259">
        <f t="shared" si="153"/>
        <v>0</v>
      </c>
      <c r="X262" s="259">
        <f t="shared" si="153"/>
        <v>0</v>
      </c>
      <c r="Y262" s="259">
        <f t="shared" si="153"/>
        <v>0</v>
      </c>
      <c r="Z262" s="259">
        <f t="shared" si="153"/>
        <v>0</v>
      </c>
      <c r="AA262" s="259">
        <f t="shared" si="153"/>
        <v>0</v>
      </c>
      <c r="AB262" s="259">
        <f t="shared" si="153"/>
        <v>0</v>
      </c>
      <c r="AC262" s="259">
        <f t="shared" si="153"/>
        <v>0</v>
      </c>
      <c r="AD262" s="259">
        <f t="shared" si="153"/>
        <v>0</v>
      </c>
      <c r="AE262" s="259">
        <f t="shared" si="153"/>
        <v>0</v>
      </c>
      <c r="AF262" s="259">
        <f t="shared" si="153"/>
        <v>0</v>
      </c>
      <c r="AG262" s="259">
        <f t="shared" si="153"/>
        <v>0</v>
      </c>
      <c r="AH262" s="259">
        <f t="shared" si="153"/>
        <v>0</v>
      </c>
      <c r="AI262" s="259"/>
      <c r="AJ262" s="259"/>
      <c r="AK262" s="164">
        <f>SUM(F262:AJ262)</f>
        <v>0</v>
      </c>
      <c r="AL262" s="32"/>
      <c r="AM262" s="32"/>
    </row>
    <row r="263" spans="1:40" ht="18.75" hidden="1" customHeight="1">
      <c r="A263" s="9">
        <v>1</v>
      </c>
      <c r="B263" s="379"/>
      <c r="C263" s="153" t="s">
        <v>22</v>
      </c>
      <c r="D263" s="153"/>
      <c r="E263" s="68"/>
      <c r="F263" s="260">
        <f t="shared" ref="F263:AJ263" si="154">E263+F259-F262</f>
        <v>0</v>
      </c>
      <c r="G263" s="260">
        <f t="shared" si="154"/>
        <v>0</v>
      </c>
      <c r="H263" s="260">
        <f t="shared" si="154"/>
        <v>0</v>
      </c>
      <c r="I263" s="260">
        <f t="shared" si="154"/>
        <v>0</v>
      </c>
      <c r="J263" s="260">
        <f t="shared" si="154"/>
        <v>0</v>
      </c>
      <c r="K263" s="260">
        <f t="shared" si="154"/>
        <v>0</v>
      </c>
      <c r="L263" s="260">
        <f t="shared" si="154"/>
        <v>0</v>
      </c>
      <c r="M263" s="260">
        <f t="shared" si="154"/>
        <v>0</v>
      </c>
      <c r="N263" s="260">
        <f t="shared" si="154"/>
        <v>0</v>
      </c>
      <c r="O263" s="260">
        <f t="shared" si="154"/>
        <v>0</v>
      </c>
      <c r="P263" s="260">
        <f t="shared" si="154"/>
        <v>0</v>
      </c>
      <c r="Q263" s="260">
        <f t="shared" si="154"/>
        <v>0</v>
      </c>
      <c r="R263" s="260">
        <f t="shared" si="154"/>
        <v>0</v>
      </c>
      <c r="S263" s="260">
        <f t="shared" si="154"/>
        <v>0</v>
      </c>
      <c r="T263" s="260">
        <f t="shared" si="154"/>
        <v>0</v>
      </c>
      <c r="U263" s="260">
        <f t="shared" si="154"/>
        <v>0</v>
      </c>
      <c r="V263" s="260">
        <f t="shared" si="154"/>
        <v>0</v>
      </c>
      <c r="W263" s="260">
        <f t="shared" si="154"/>
        <v>0</v>
      </c>
      <c r="X263" s="260">
        <f t="shared" si="154"/>
        <v>0</v>
      </c>
      <c r="Y263" s="260">
        <f t="shared" si="154"/>
        <v>0</v>
      </c>
      <c r="Z263" s="260">
        <f t="shared" si="154"/>
        <v>0</v>
      </c>
      <c r="AA263" s="260">
        <f t="shared" si="154"/>
        <v>0</v>
      </c>
      <c r="AB263" s="260">
        <f t="shared" si="154"/>
        <v>0</v>
      </c>
      <c r="AC263" s="260">
        <f t="shared" si="154"/>
        <v>0</v>
      </c>
      <c r="AD263" s="260">
        <f t="shared" si="154"/>
        <v>0</v>
      </c>
      <c r="AE263" s="260">
        <f t="shared" si="154"/>
        <v>0</v>
      </c>
      <c r="AF263" s="260">
        <f t="shared" si="154"/>
        <v>0</v>
      </c>
      <c r="AG263" s="260">
        <f t="shared" si="154"/>
        <v>0</v>
      </c>
      <c r="AH263" s="260">
        <f t="shared" si="154"/>
        <v>0</v>
      </c>
      <c r="AI263" s="260">
        <f t="shared" si="154"/>
        <v>0</v>
      </c>
      <c r="AJ263" s="260">
        <f t="shared" si="154"/>
        <v>0</v>
      </c>
      <c r="AK263" s="165"/>
      <c r="AL263" s="32"/>
      <c r="AM263" s="32"/>
    </row>
    <row r="264" spans="1:40" ht="19.5" hidden="1" customHeight="1">
      <c r="A264" s="9">
        <v>1</v>
      </c>
      <c r="B264" s="380"/>
      <c r="C264" s="138" t="s">
        <v>23</v>
      </c>
      <c r="D264" s="138"/>
      <c r="E264" s="334"/>
      <c r="F264" s="262">
        <f t="shared" ref="F264:AJ264" si="155">E264+F259-F260-F261</f>
        <v>0</v>
      </c>
      <c r="G264" s="262">
        <f t="shared" si="155"/>
        <v>0</v>
      </c>
      <c r="H264" s="262">
        <f t="shared" si="155"/>
        <v>0</v>
      </c>
      <c r="I264" s="262">
        <f t="shared" si="155"/>
        <v>0</v>
      </c>
      <c r="J264" s="262">
        <f t="shared" si="155"/>
        <v>0</v>
      </c>
      <c r="K264" s="262">
        <f t="shared" si="155"/>
        <v>0</v>
      </c>
      <c r="L264" s="262">
        <f t="shared" si="155"/>
        <v>0</v>
      </c>
      <c r="M264" s="262">
        <f t="shared" si="155"/>
        <v>0</v>
      </c>
      <c r="N264" s="262">
        <f t="shared" si="155"/>
        <v>0</v>
      </c>
      <c r="O264" s="262">
        <f t="shared" si="155"/>
        <v>0</v>
      </c>
      <c r="P264" s="262">
        <f t="shared" si="155"/>
        <v>0</v>
      </c>
      <c r="Q264" s="262">
        <f t="shared" si="155"/>
        <v>0</v>
      </c>
      <c r="R264" s="262">
        <f t="shared" si="155"/>
        <v>0</v>
      </c>
      <c r="S264" s="262">
        <f t="shared" si="155"/>
        <v>0</v>
      </c>
      <c r="T264" s="262">
        <f t="shared" si="155"/>
        <v>0</v>
      </c>
      <c r="U264" s="262">
        <f t="shared" si="155"/>
        <v>0</v>
      </c>
      <c r="V264" s="262">
        <f t="shared" si="155"/>
        <v>0</v>
      </c>
      <c r="W264" s="262">
        <f t="shared" si="155"/>
        <v>0</v>
      </c>
      <c r="X264" s="262">
        <f t="shared" si="155"/>
        <v>0</v>
      </c>
      <c r="Y264" s="262">
        <f t="shared" si="155"/>
        <v>0</v>
      </c>
      <c r="Z264" s="262">
        <f t="shared" si="155"/>
        <v>0</v>
      </c>
      <c r="AA264" s="262">
        <f t="shared" si="155"/>
        <v>0</v>
      </c>
      <c r="AB264" s="262">
        <f t="shared" si="155"/>
        <v>0</v>
      </c>
      <c r="AC264" s="262">
        <f t="shared" si="155"/>
        <v>0</v>
      </c>
      <c r="AD264" s="262">
        <f t="shared" si="155"/>
        <v>0</v>
      </c>
      <c r="AE264" s="262">
        <f t="shared" si="155"/>
        <v>0</v>
      </c>
      <c r="AF264" s="262">
        <f t="shared" si="155"/>
        <v>0</v>
      </c>
      <c r="AG264" s="262">
        <f t="shared" si="155"/>
        <v>0</v>
      </c>
      <c r="AH264" s="262">
        <f t="shared" si="155"/>
        <v>0</v>
      </c>
      <c r="AI264" s="262">
        <f t="shared" si="155"/>
        <v>0</v>
      </c>
      <c r="AJ264" s="262">
        <f t="shared" si="155"/>
        <v>0</v>
      </c>
      <c r="AK264" s="224">
        <f>AJ264</f>
        <v>0</v>
      </c>
      <c r="AL264" s="33"/>
      <c r="AM264" s="33"/>
      <c r="AN264" s="9">
        <f>AK264-AL260</f>
        <v>0</v>
      </c>
    </row>
    <row r="265" spans="1:40" ht="18.75" hidden="1" customHeight="1">
      <c r="A265" s="9">
        <v>1</v>
      </c>
      <c r="B265" s="385"/>
      <c r="C265" s="101" t="s">
        <v>12</v>
      </c>
      <c r="D265" s="101"/>
      <c r="E265" s="89"/>
      <c r="F265" s="263"/>
      <c r="G265" s="263"/>
      <c r="H265" s="263"/>
      <c r="I265" s="263"/>
      <c r="J265" s="263"/>
      <c r="K265" s="263"/>
      <c r="L265" s="263"/>
      <c r="M265" s="263"/>
      <c r="N265" s="263"/>
      <c r="O265" s="263"/>
      <c r="P265" s="263"/>
      <c r="Q265" s="263"/>
      <c r="R265" s="263"/>
      <c r="S265" s="263"/>
      <c r="T265" s="263"/>
      <c r="U265" s="263"/>
      <c r="V265" s="263"/>
      <c r="W265" s="263"/>
      <c r="X265" s="263"/>
      <c r="Y265" s="263"/>
      <c r="Z265" s="263"/>
      <c r="AA265" s="263"/>
      <c r="AB265" s="263"/>
      <c r="AC265" s="263"/>
      <c r="AD265" s="263"/>
      <c r="AE265" s="263"/>
      <c r="AF265" s="263"/>
      <c r="AG265" s="263"/>
      <c r="AH265" s="263"/>
      <c r="AI265" s="263"/>
      <c r="AJ265" s="263"/>
      <c r="AK265" s="166">
        <f>SUM(F265:AJ265)</f>
        <v>0</v>
      </c>
      <c r="AL265" s="198" t="e">
        <f>ROUNDUP(AL272/0.92,0)</f>
        <v>#REF!</v>
      </c>
      <c r="AM265" s="198" t="e">
        <f>ROUNDUP(AM272/0.92,0)</f>
        <v>#REF!</v>
      </c>
      <c r="AN265" s="251"/>
    </row>
    <row r="266" spans="1:40" ht="19.5" hidden="1" customHeight="1">
      <c r="A266" s="9">
        <v>1</v>
      </c>
      <c r="B266" s="326"/>
      <c r="C266" s="145" t="s">
        <v>125</v>
      </c>
      <c r="D266" s="154"/>
      <c r="E266" s="35"/>
      <c r="F266" s="256">
        <f t="shared" ref="F266:AJ266" si="156">E266+F265-F267</f>
        <v>0</v>
      </c>
      <c r="G266" s="256">
        <f t="shared" si="156"/>
        <v>0</v>
      </c>
      <c r="H266" s="256">
        <f t="shared" si="156"/>
        <v>0</v>
      </c>
      <c r="I266" s="256">
        <f t="shared" si="156"/>
        <v>0</v>
      </c>
      <c r="J266" s="256">
        <f t="shared" si="156"/>
        <v>0</v>
      </c>
      <c r="K266" s="256">
        <f t="shared" si="156"/>
        <v>0</v>
      </c>
      <c r="L266" s="256">
        <f t="shared" si="156"/>
        <v>0</v>
      </c>
      <c r="M266" s="256">
        <f t="shared" si="156"/>
        <v>0</v>
      </c>
      <c r="N266" s="256">
        <f t="shared" si="156"/>
        <v>0</v>
      </c>
      <c r="O266" s="256">
        <f t="shared" si="156"/>
        <v>0</v>
      </c>
      <c r="P266" s="256">
        <f t="shared" si="156"/>
        <v>0</v>
      </c>
      <c r="Q266" s="256">
        <f t="shared" si="156"/>
        <v>0</v>
      </c>
      <c r="R266" s="256">
        <f t="shared" si="156"/>
        <v>0</v>
      </c>
      <c r="S266" s="256">
        <f t="shared" si="156"/>
        <v>0</v>
      </c>
      <c r="T266" s="256">
        <f t="shared" si="156"/>
        <v>0</v>
      </c>
      <c r="U266" s="256">
        <f t="shared" si="156"/>
        <v>0</v>
      </c>
      <c r="V266" s="256">
        <f t="shared" si="156"/>
        <v>0</v>
      </c>
      <c r="W266" s="256">
        <f t="shared" si="156"/>
        <v>0</v>
      </c>
      <c r="X266" s="256">
        <f t="shared" si="156"/>
        <v>0</v>
      </c>
      <c r="Y266" s="256">
        <f t="shared" si="156"/>
        <v>0</v>
      </c>
      <c r="Z266" s="256">
        <f t="shared" si="156"/>
        <v>0</v>
      </c>
      <c r="AA266" s="256">
        <f t="shared" si="156"/>
        <v>0</v>
      </c>
      <c r="AB266" s="256">
        <f t="shared" si="156"/>
        <v>0</v>
      </c>
      <c r="AC266" s="256">
        <f t="shared" si="156"/>
        <v>0</v>
      </c>
      <c r="AD266" s="256">
        <f t="shared" si="156"/>
        <v>0</v>
      </c>
      <c r="AE266" s="256">
        <f t="shared" si="156"/>
        <v>0</v>
      </c>
      <c r="AF266" s="256">
        <f t="shared" si="156"/>
        <v>0</v>
      </c>
      <c r="AG266" s="256">
        <f t="shared" si="156"/>
        <v>0</v>
      </c>
      <c r="AH266" s="256">
        <f t="shared" si="156"/>
        <v>0</v>
      </c>
      <c r="AI266" s="256">
        <f t="shared" si="156"/>
        <v>0</v>
      </c>
      <c r="AJ266" s="256">
        <f t="shared" si="156"/>
        <v>0</v>
      </c>
      <c r="AK266" s="171">
        <f>AJ266</f>
        <v>0</v>
      </c>
      <c r="AL266" s="32"/>
      <c r="AM266" s="32"/>
    </row>
    <row r="267" spans="1:40" ht="18.75" hidden="1" customHeight="1">
      <c r="A267" s="9">
        <v>1</v>
      </c>
      <c r="B267" s="378"/>
      <c r="C267" s="135" t="s">
        <v>14</v>
      </c>
      <c r="D267" s="135"/>
      <c r="E267" s="90"/>
      <c r="F267" s="255"/>
      <c r="G267" s="255"/>
      <c r="H267" s="255"/>
      <c r="I267" s="255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  <c r="AD267" s="255"/>
      <c r="AE267" s="255"/>
      <c r="AF267" s="255"/>
      <c r="AG267" s="255"/>
      <c r="AH267" s="255"/>
      <c r="AI267" s="255"/>
      <c r="AJ267" s="255"/>
      <c r="AK267" s="167">
        <f>SUM(E267:AJ267)</f>
        <v>0</v>
      </c>
      <c r="AL267" s="123"/>
      <c r="AM267" s="123"/>
      <c r="AN267" s="211"/>
    </row>
    <row r="268" spans="1:40" ht="18.75" hidden="1" customHeight="1">
      <c r="A268" s="9">
        <v>0</v>
      </c>
      <c r="B268" s="378"/>
      <c r="C268" s="146" t="s">
        <v>15</v>
      </c>
      <c r="D268" s="147">
        <v>0.08</v>
      </c>
      <c r="E268" s="80"/>
      <c r="F268" s="257">
        <f t="shared" ref="F268:AJ268" si="157">ROUND(F267*$D268,0)</f>
        <v>0</v>
      </c>
      <c r="G268" s="257">
        <f t="shared" si="157"/>
        <v>0</v>
      </c>
      <c r="H268" s="257">
        <f t="shared" si="157"/>
        <v>0</v>
      </c>
      <c r="I268" s="257">
        <f t="shared" si="157"/>
        <v>0</v>
      </c>
      <c r="J268" s="257">
        <f t="shared" si="157"/>
        <v>0</v>
      </c>
      <c r="K268" s="257">
        <f t="shared" si="157"/>
        <v>0</v>
      </c>
      <c r="L268" s="257">
        <f t="shared" si="157"/>
        <v>0</v>
      </c>
      <c r="M268" s="257">
        <f t="shared" si="157"/>
        <v>0</v>
      </c>
      <c r="N268" s="257">
        <f t="shared" si="157"/>
        <v>0</v>
      </c>
      <c r="O268" s="257">
        <f t="shared" si="157"/>
        <v>0</v>
      </c>
      <c r="P268" s="257">
        <f t="shared" si="157"/>
        <v>0</v>
      </c>
      <c r="Q268" s="257">
        <f t="shared" si="157"/>
        <v>0</v>
      </c>
      <c r="R268" s="257">
        <f t="shared" si="157"/>
        <v>0</v>
      </c>
      <c r="S268" s="257">
        <f t="shared" si="157"/>
        <v>0</v>
      </c>
      <c r="T268" s="257">
        <f t="shared" si="157"/>
        <v>0</v>
      </c>
      <c r="U268" s="257">
        <f t="shared" si="157"/>
        <v>0</v>
      </c>
      <c r="V268" s="257">
        <f t="shared" si="157"/>
        <v>0</v>
      </c>
      <c r="W268" s="257">
        <f t="shared" si="157"/>
        <v>0</v>
      </c>
      <c r="X268" s="257">
        <f t="shared" si="157"/>
        <v>0</v>
      </c>
      <c r="Y268" s="257">
        <f t="shared" si="157"/>
        <v>0</v>
      </c>
      <c r="Z268" s="257">
        <f t="shared" si="157"/>
        <v>0</v>
      </c>
      <c r="AA268" s="257">
        <f t="shared" si="157"/>
        <v>0</v>
      </c>
      <c r="AB268" s="257">
        <f t="shared" si="157"/>
        <v>0</v>
      </c>
      <c r="AC268" s="257">
        <f t="shared" si="157"/>
        <v>0</v>
      </c>
      <c r="AD268" s="257">
        <f t="shared" si="157"/>
        <v>0</v>
      </c>
      <c r="AE268" s="257">
        <f t="shared" si="157"/>
        <v>0</v>
      </c>
      <c r="AF268" s="257">
        <f t="shared" si="157"/>
        <v>0</v>
      </c>
      <c r="AG268" s="257">
        <f t="shared" si="157"/>
        <v>0</v>
      </c>
      <c r="AH268" s="257">
        <f t="shared" si="157"/>
        <v>0</v>
      </c>
      <c r="AI268" s="257">
        <f t="shared" si="157"/>
        <v>0</v>
      </c>
      <c r="AJ268" s="257">
        <f t="shared" si="157"/>
        <v>0</v>
      </c>
      <c r="AK268" s="128">
        <f>SUM(F268:AJ268)</f>
        <v>0</v>
      </c>
      <c r="AL268" s="32"/>
      <c r="AM268" s="32"/>
    </row>
    <row r="269" spans="1:40" ht="18.75" hidden="1" customHeight="1">
      <c r="A269" s="9">
        <v>0</v>
      </c>
      <c r="B269" s="378"/>
      <c r="C269" s="148" t="s">
        <v>16</v>
      </c>
      <c r="D269" s="149"/>
      <c r="E269" s="66"/>
      <c r="F269" s="255">
        <f t="shared" ref="F269:AJ269" si="158">E269+F268-F270</f>
        <v>0</v>
      </c>
      <c r="G269" s="255">
        <f t="shared" si="158"/>
        <v>0</v>
      </c>
      <c r="H269" s="255">
        <f t="shared" si="158"/>
        <v>0</v>
      </c>
      <c r="I269" s="255">
        <f t="shared" si="158"/>
        <v>0</v>
      </c>
      <c r="J269" s="255">
        <f t="shared" si="158"/>
        <v>0</v>
      </c>
      <c r="K269" s="255">
        <f t="shared" si="158"/>
        <v>0</v>
      </c>
      <c r="L269" s="255">
        <f t="shared" si="158"/>
        <v>0</v>
      </c>
      <c r="M269" s="255">
        <f t="shared" si="158"/>
        <v>0</v>
      </c>
      <c r="N269" s="255">
        <f t="shared" si="158"/>
        <v>0</v>
      </c>
      <c r="O269" s="255">
        <f t="shared" si="158"/>
        <v>0</v>
      </c>
      <c r="P269" s="255">
        <f t="shared" si="158"/>
        <v>0</v>
      </c>
      <c r="Q269" s="255">
        <f t="shared" si="158"/>
        <v>0</v>
      </c>
      <c r="R269" s="255">
        <f t="shared" si="158"/>
        <v>0</v>
      </c>
      <c r="S269" s="255">
        <f t="shared" si="158"/>
        <v>0</v>
      </c>
      <c r="T269" s="255">
        <f t="shared" si="158"/>
        <v>0</v>
      </c>
      <c r="U269" s="255">
        <f t="shared" si="158"/>
        <v>0</v>
      </c>
      <c r="V269" s="255">
        <f t="shared" si="158"/>
        <v>0</v>
      </c>
      <c r="W269" s="255">
        <f t="shared" si="158"/>
        <v>0</v>
      </c>
      <c r="X269" s="255">
        <f t="shared" si="158"/>
        <v>0</v>
      </c>
      <c r="Y269" s="255">
        <f t="shared" si="158"/>
        <v>0</v>
      </c>
      <c r="Z269" s="255">
        <f t="shared" si="158"/>
        <v>0</v>
      </c>
      <c r="AA269" s="255">
        <f t="shared" si="158"/>
        <v>0</v>
      </c>
      <c r="AB269" s="255">
        <f t="shared" si="158"/>
        <v>0</v>
      </c>
      <c r="AC269" s="255">
        <f t="shared" si="158"/>
        <v>0</v>
      </c>
      <c r="AD269" s="255">
        <f t="shared" si="158"/>
        <v>0</v>
      </c>
      <c r="AE269" s="255">
        <f t="shared" si="158"/>
        <v>0</v>
      </c>
      <c r="AF269" s="255">
        <f t="shared" si="158"/>
        <v>0</v>
      </c>
      <c r="AG269" s="255">
        <f t="shared" si="158"/>
        <v>0</v>
      </c>
      <c r="AH269" s="255">
        <f t="shared" si="158"/>
        <v>0</v>
      </c>
      <c r="AI269" s="255">
        <f t="shared" si="158"/>
        <v>0</v>
      </c>
      <c r="AJ269" s="255">
        <f t="shared" si="158"/>
        <v>0</v>
      </c>
      <c r="AK269" s="129">
        <f>AJ269</f>
        <v>0</v>
      </c>
      <c r="AL269" s="32"/>
      <c r="AM269" s="32"/>
    </row>
    <row r="270" spans="1:40" ht="18.75" hidden="1" customHeight="1">
      <c r="A270" s="9">
        <v>0</v>
      </c>
      <c r="B270" s="378"/>
      <c r="C270" s="148" t="s">
        <v>17</v>
      </c>
      <c r="D270" s="149"/>
      <c r="E270" s="80"/>
      <c r="F270" s="255"/>
      <c r="G270" s="255"/>
      <c r="H270" s="255"/>
      <c r="I270" s="255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  <c r="AD270" s="255"/>
      <c r="AE270" s="255"/>
      <c r="AF270" s="255"/>
      <c r="AG270" s="255"/>
      <c r="AH270" s="255"/>
      <c r="AI270" s="255"/>
      <c r="AJ270" s="255"/>
      <c r="AK270" s="129">
        <f>SUM(F270:AJ270)</f>
        <v>0</v>
      </c>
      <c r="AL270" s="32"/>
      <c r="AM270" s="32"/>
    </row>
    <row r="271" spans="1:40" ht="18.75" hidden="1" customHeight="1">
      <c r="A271" s="9">
        <v>0</v>
      </c>
      <c r="B271" s="378"/>
      <c r="C271" s="150" t="s">
        <v>18</v>
      </c>
      <c r="D271" s="151">
        <v>0.5</v>
      </c>
      <c r="E271" s="81"/>
      <c r="F271" s="258">
        <f t="shared" ref="F271:AJ271" si="159">ROUND(F270*$D271,0)</f>
        <v>0</v>
      </c>
      <c r="G271" s="258">
        <f t="shared" si="159"/>
        <v>0</v>
      </c>
      <c r="H271" s="258">
        <f t="shared" si="159"/>
        <v>0</v>
      </c>
      <c r="I271" s="258">
        <f t="shared" si="159"/>
        <v>0</v>
      </c>
      <c r="J271" s="258">
        <f t="shared" si="159"/>
        <v>0</v>
      </c>
      <c r="K271" s="258">
        <f t="shared" si="159"/>
        <v>0</v>
      </c>
      <c r="L271" s="258">
        <f t="shared" si="159"/>
        <v>0</v>
      </c>
      <c r="M271" s="258">
        <f t="shared" si="159"/>
        <v>0</v>
      </c>
      <c r="N271" s="258">
        <f t="shared" si="159"/>
        <v>0</v>
      </c>
      <c r="O271" s="258">
        <f t="shared" si="159"/>
        <v>0</v>
      </c>
      <c r="P271" s="258">
        <f t="shared" si="159"/>
        <v>0</v>
      </c>
      <c r="Q271" s="258">
        <f t="shared" si="159"/>
        <v>0</v>
      </c>
      <c r="R271" s="258">
        <f t="shared" si="159"/>
        <v>0</v>
      </c>
      <c r="S271" s="258">
        <f t="shared" si="159"/>
        <v>0</v>
      </c>
      <c r="T271" s="258">
        <f t="shared" si="159"/>
        <v>0</v>
      </c>
      <c r="U271" s="258">
        <f t="shared" si="159"/>
        <v>0</v>
      </c>
      <c r="V271" s="258">
        <f t="shared" si="159"/>
        <v>0</v>
      </c>
      <c r="W271" s="258">
        <f t="shared" si="159"/>
        <v>0</v>
      </c>
      <c r="X271" s="258">
        <f t="shared" si="159"/>
        <v>0</v>
      </c>
      <c r="Y271" s="258">
        <f t="shared" si="159"/>
        <v>0</v>
      </c>
      <c r="Z271" s="258">
        <f t="shared" si="159"/>
        <v>0</v>
      </c>
      <c r="AA271" s="258">
        <f t="shared" si="159"/>
        <v>0</v>
      </c>
      <c r="AB271" s="258">
        <f t="shared" si="159"/>
        <v>0</v>
      </c>
      <c r="AC271" s="258">
        <f t="shared" si="159"/>
        <v>0</v>
      </c>
      <c r="AD271" s="258">
        <f t="shared" si="159"/>
        <v>0</v>
      </c>
      <c r="AE271" s="258">
        <f t="shared" si="159"/>
        <v>0</v>
      </c>
      <c r="AF271" s="258">
        <f t="shared" si="159"/>
        <v>0</v>
      </c>
      <c r="AG271" s="258">
        <f t="shared" si="159"/>
        <v>0</v>
      </c>
      <c r="AH271" s="258">
        <f t="shared" si="159"/>
        <v>0</v>
      </c>
      <c r="AI271" s="258">
        <f t="shared" si="159"/>
        <v>0</v>
      </c>
      <c r="AJ271" s="258">
        <f t="shared" si="159"/>
        <v>0</v>
      </c>
      <c r="AK271" s="130">
        <f>SUM(F271:AJ271)</f>
        <v>0</v>
      </c>
      <c r="AL271" s="32"/>
      <c r="AM271" s="32"/>
    </row>
    <row r="272" spans="1:40" ht="18.75" hidden="1" customHeight="1">
      <c r="A272" s="9">
        <v>1</v>
      </c>
      <c r="B272" s="327"/>
      <c r="C272" s="135" t="s">
        <v>19</v>
      </c>
      <c r="D272" s="136">
        <f>1-D268</f>
        <v>0.92</v>
      </c>
      <c r="E272" s="90"/>
      <c r="F272" s="255">
        <f t="shared" ref="F272:AJ272" si="160">(F267-F268)+(F270-F271)</f>
        <v>0</v>
      </c>
      <c r="G272" s="255">
        <f t="shared" si="160"/>
        <v>0</v>
      </c>
      <c r="H272" s="255">
        <f t="shared" si="160"/>
        <v>0</v>
      </c>
      <c r="I272" s="255">
        <f t="shared" si="160"/>
        <v>0</v>
      </c>
      <c r="J272" s="255">
        <f t="shared" si="160"/>
        <v>0</v>
      </c>
      <c r="K272" s="255">
        <f t="shared" si="160"/>
        <v>0</v>
      </c>
      <c r="L272" s="255">
        <f t="shared" si="160"/>
        <v>0</v>
      </c>
      <c r="M272" s="255">
        <f t="shared" si="160"/>
        <v>0</v>
      </c>
      <c r="N272" s="255">
        <f t="shared" si="160"/>
        <v>0</v>
      </c>
      <c r="O272" s="255">
        <f t="shared" si="160"/>
        <v>0</v>
      </c>
      <c r="P272" s="255">
        <f t="shared" si="160"/>
        <v>0</v>
      </c>
      <c r="Q272" s="255">
        <f t="shared" si="160"/>
        <v>0</v>
      </c>
      <c r="R272" s="255">
        <f t="shared" si="160"/>
        <v>0</v>
      </c>
      <c r="S272" s="255">
        <f t="shared" si="160"/>
        <v>0</v>
      </c>
      <c r="T272" s="255">
        <f t="shared" si="160"/>
        <v>0</v>
      </c>
      <c r="U272" s="255">
        <f t="shared" si="160"/>
        <v>0</v>
      </c>
      <c r="V272" s="255">
        <f t="shared" si="160"/>
        <v>0</v>
      </c>
      <c r="W272" s="255">
        <f t="shared" si="160"/>
        <v>0</v>
      </c>
      <c r="X272" s="255">
        <f t="shared" si="160"/>
        <v>0</v>
      </c>
      <c r="Y272" s="255">
        <f t="shared" si="160"/>
        <v>0</v>
      </c>
      <c r="Z272" s="255">
        <f t="shared" si="160"/>
        <v>0</v>
      </c>
      <c r="AA272" s="255">
        <f t="shared" si="160"/>
        <v>0</v>
      </c>
      <c r="AB272" s="255">
        <f t="shared" si="160"/>
        <v>0</v>
      </c>
      <c r="AC272" s="255">
        <f t="shared" si="160"/>
        <v>0</v>
      </c>
      <c r="AD272" s="255">
        <f t="shared" si="160"/>
        <v>0</v>
      </c>
      <c r="AE272" s="255">
        <f t="shared" si="160"/>
        <v>0</v>
      </c>
      <c r="AF272" s="255">
        <f t="shared" si="160"/>
        <v>0</v>
      </c>
      <c r="AG272" s="255">
        <f t="shared" si="160"/>
        <v>0</v>
      </c>
      <c r="AH272" s="255">
        <f t="shared" si="160"/>
        <v>0</v>
      </c>
      <c r="AI272" s="255">
        <f t="shared" si="160"/>
        <v>0</v>
      </c>
      <c r="AJ272" s="255">
        <f t="shared" si="160"/>
        <v>0</v>
      </c>
      <c r="AK272" s="167">
        <f>SUM(E272:AJ272)</f>
        <v>0</v>
      </c>
      <c r="AL272" s="82" t="e">
        <f>ROUNDUP(#REF!*1.1,0)</f>
        <v>#REF!</v>
      </c>
      <c r="AM272" s="82" t="e">
        <f>ROUNDUP(#REF!*1.1,0)</f>
        <v>#REF!</v>
      </c>
      <c r="AN272" s="211"/>
    </row>
    <row r="273" spans="1:40" ht="18.75" hidden="1" customHeight="1">
      <c r="A273" s="9">
        <v>1</v>
      </c>
      <c r="B273" s="325"/>
      <c r="C273" s="109" t="s">
        <v>48</v>
      </c>
      <c r="D273" s="109"/>
      <c r="E273" s="77"/>
      <c r="F273" s="257"/>
      <c r="G273" s="257"/>
      <c r="H273" s="257"/>
      <c r="I273" s="257"/>
      <c r="J273" s="257"/>
      <c r="K273" s="257"/>
      <c r="L273" s="257"/>
      <c r="M273" s="257"/>
      <c r="N273" s="257"/>
      <c r="O273" s="257"/>
      <c r="P273" s="257"/>
      <c r="Q273" s="257"/>
      <c r="R273" s="257"/>
      <c r="S273" s="257"/>
      <c r="T273" s="257"/>
      <c r="U273" s="257"/>
      <c r="V273" s="257"/>
      <c r="W273" s="257"/>
      <c r="X273" s="257"/>
      <c r="Y273" s="257"/>
      <c r="Z273" s="257"/>
      <c r="AA273" s="257"/>
      <c r="AB273" s="257"/>
      <c r="AC273" s="257"/>
      <c r="AD273" s="257"/>
      <c r="AE273" s="257"/>
      <c r="AF273" s="257"/>
      <c r="AG273" s="257"/>
      <c r="AH273" s="257"/>
      <c r="AI273" s="257"/>
      <c r="AJ273" s="257"/>
      <c r="AK273" s="168">
        <v>0</v>
      </c>
      <c r="AL273" s="112"/>
      <c r="AM273" s="112"/>
      <c r="AN273" s="207"/>
    </row>
    <row r="274" spans="1:40" ht="18.75" hidden="1" customHeight="1">
      <c r="A274" s="9">
        <v>1</v>
      </c>
      <c r="B274" s="325"/>
      <c r="C274" s="111" t="s">
        <v>66</v>
      </c>
      <c r="D274" s="111"/>
      <c r="E274" s="74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  <c r="AA274" s="267"/>
      <c r="AB274" s="267"/>
      <c r="AC274" s="267"/>
      <c r="AD274" s="267"/>
      <c r="AE274" s="267"/>
      <c r="AF274" s="267"/>
      <c r="AG274" s="267"/>
      <c r="AH274" s="267"/>
      <c r="AI274" s="267"/>
      <c r="AJ274" s="267"/>
      <c r="AK274" s="163">
        <f>SUM(F274:AJ274)</f>
        <v>0</v>
      </c>
      <c r="AL274" s="75"/>
      <c r="AM274" s="75"/>
      <c r="AN274" s="207"/>
    </row>
    <row r="275" spans="1:40" ht="18.75" hidden="1" customHeight="1">
      <c r="A275" s="9">
        <v>1</v>
      </c>
      <c r="B275" s="326"/>
      <c r="C275" s="152" t="s">
        <v>21</v>
      </c>
      <c r="D275" s="152"/>
      <c r="E275" s="67"/>
      <c r="F275" s="259">
        <f t="shared" ref="F275:AH275" si="161">SUBTOTAL(9,L273:L274)</f>
        <v>0</v>
      </c>
      <c r="G275" s="259">
        <f t="shared" si="161"/>
        <v>0</v>
      </c>
      <c r="H275" s="259">
        <f t="shared" si="161"/>
        <v>0</v>
      </c>
      <c r="I275" s="259">
        <f t="shared" si="161"/>
        <v>0</v>
      </c>
      <c r="J275" s="259">
        <f t="shared" si="161"/>
        <v>0</v>
      </c>
      <c r="K275" s="259">
        <f t="shared" si="161"/>
        <v>0</v>
      </c>
      <c r="L275" s="259">
        <f t="shared" si="161"/>
        <v>0</v>
      </c>
      <c r="M275" s="259">
        <f t="shared" si="161"/>
        <v>0</v>
      </c>
      <c r="N275" s="259">
        <f t="shared" si="161"/>
        <v>0</v>
      </c>
      <c r="O275" s="259">
        <f t="shared" si="161"/>
        <v>0</v>
      </c>
      <c r="P275" s="259">
        <f t="shared" si="161"/>
        <v>0</v>
      </c>
      <c r="Q275" s="259">
        <f t="shared" si="161"/>
        <v>0</v>
      </c>
      <c r="R275" s="259">
        <f t="shared" si="161"/>
        <v>0</v>
      </c>
      <c r="S275" s="259">
        <f t="shared" si="161"/>
        <v>0</v>
      </c>
      <c r="T275" s="259">
        <f t="shared" si="161"/>
        <v>0</v>
      </c>
      <c r="U275" s="259">
        <f t="shared" si="161"/>
        <v>0</v>
      </c>
      <c r="V275" s="259">
        <f t="shared" si="161"/>
        <v>0</v>
      </c>
      <c r="W275" s="259">
        <f t="shared" si="161"/>
        <v>0</v>
      </c>
      <c r="X275" s="259">
        <f t="shared" si="161"/>
        <v>0</v>
      </c>
      <c r="Y275" s="259">
        <f t="shared" si="161"/>
        <v>0</v>
      </c>
      <c r="Z275" s="259">
        <f t="shared" si="161"/>
        <v>0</v>
      </c>
      <c r="AA275" s="259">
        <f t="shared" si="161"/>
        <v>0</v>
      </c>
      <c r="AB275" s="259">
        <f t="shared" si="161"/>
        <v>0</v>
      </c>
      <c r="AC275" s="259">
        <f t="shared" si="161"/>
        <v>0</v>
      </c>
      <c r="AD275" s="259">
        <f t="shared" si="161"/>
        <v>0</v>
      </c>
      <c r="AE275" s="259">
        <f t="shared" si="161"/>
        <v>0</v>
      </c>
      <c r="AF275" s="259">
        <f t="shared" si="161"/>
        <v>0</v>
      </c>
      <c r="AG275" s="259">
        <f t="shared" si="161"/>
        <v>0</v>
      </c>
      <c r="AH275" s="259">
        <f t="shared" si="161"/>
        <v>0</v>
      </c>
      <c r="AI275" s="259"/>
      <c r="AJ275" s="259"/>
      <c r="AK275" s="164">
        <f>SUM(F275:AJ275)</f>
        <v>0</v>
      </c>
      <c r="AL275" s="32"/>
      <c r="AM275" s="32"/>
    </row>
    <row r="276" spans="1:40" ht="18.75" hidden="1" customHeight="1">
      <c r="A276" s="9">
        <v>1</v>
      </c>
      <c r="B276" s="379"/>
      <c r="C276" s="153" t="s">
        <v>22</v>
      </c>
      <c r="D276" s="153"/>
      <c r="E276" s="68"/>
      <c r="F276" s="260">
        <f t="shared" ref="F276:AJ276" si="162">E276+F272-F275</f>
        <v>0</v>
      </c>
      <c r="G276" s="260">
        <f t="shared" si="162"/>
        <v>0</v>
      </c>
      <c r="H276" s="260">
        <f t="shared" si="162"/>
        <v>0</v>
      </c>
      <c r="I276" s="260">
        <f t="shared" si="162"/>
        <v>0</v>
      </c>
      <c r="J276" s="260">
        <f t="shared" si="162"/>
        <v>0</v>
      </c>
      <c r="K276" s="260">
        <f t="shared" si="162"/>
        <v>0</v>
      </c>
      <c r="L276" s="260">
        <f t="shared" si="162"/>
        <v>0</v>
      </c>
      <c r="M276" s="260">
        <f t="shared" si="162"/>
        <v>0</v>
      </c>
      <c r="N276" s="260">
        <f t="shared" si="162"/>
        <v>0</v>
      </c>
      <c r="O276" s="260">
        <f t="shared" si="162"/>
        <v>0</v>
      </c>
      <c r="P276" s="260">
        <f t="shared" si="162"/>
        <v>0</v>
      </c>
      <c r="Q276" s="260">
        <f t="shared" si="162"/>
        <v>0</v>
      </c>
      <c r="R276" s="260">
        <f t="shared" si="162"/>
        <v>0</v>
      </c>
      <c r="S276" s="260">
        <f t="shared" si="162"/>
        <v>0</v>
      </c>
      <c r="T276" s="260">
        <f t="shared" si="162"/>
        <v>0</v>
      </c>
      <c r="U276" s="260">
        <f t="shared" si="162"/>
        <v>0</v>
      </c>
      <c r="V276" s="260">
        <f t="shared" si="162"/>
        <v>0</v>
      </c>
      <c r="W276" s="260">
        <f t="shared" si="162"/>
        <v>0</v>
      </c>
      <c r="X276" s="260">
        <f t="shared" si="162"/>
        <v>0</v>
      </c>
      <c r="Y276" s="260">
        <f t="shared" si="162"/>
        <v>0</v>
      </c>
      <c r="Z276" s="260">
        <f t="shared" si="162"/>
        <v>0</v>
      </c>
      <c r="AA276" s="260">
        <f t="shared" si="162"/>
        <v>0</v>
      </c>
      <c r="AB276" s="260">
        <f t="shared" si="162"/>
        <v>0</v>
      </c>
      <c r="AC276" s="260">
        <f t="shared" si="162"/>
        <v>0</v>
      </c>
      <c r="AD276" s="260">
        <f t="shared" si="162"/>
        <v>0</v>
      </c>
      <c r="AE276" s="260">
        <f t="shared" si="162"/>
        <v>0</v>
      </c>
      <c r="AF276" s="260">
        <f t="shared" si="162"/>
        <v>0</v>
      </c>
      <c r="AG276" s="260">
        <f t="shared" si="162"/>
        <v>0</v>
      </c>
      <c r="AH276" s="260">
        <f t="shared" si="162"/>
        <v>0</v>
      </c>
      <c r="AI276" s="260">
        <f t="shared" si="162"/>
        <v>0</v>
      </c>
      <c r="AJ276" s="260">
        <f t="shared" si="162"/>
        <v>0</v>
      </c>
      <c r="AK276" s="165"/>
      <c r="AL276" s="32"/>
      <c r="AM276" s="32"/>
    </row>
    <row r="277" spans="1:40" hidden="1">
      <c r="A277" s="9">
        <v>1</v>
      </c>
      <c r="B277" s="380"/>
      <c r="C277" s="138" t="s">
        <v>23</v>
      </c>
      <c r="D277" s="138"/>
      <c r="E277" s="215"/>
      <c r="F277" s="262">
        <f t="shared" ref="F277:AJ277" si="163">E277+F272-F273-F274</f>
        <v>0</v>
      </c>
      <c r="G277" s="262">
        <f t="shared" si="163"/>
        <v>0</v>
      </c>
      <c r="H277" s="262">
        <f t="shared" si="163"/>
        <v>0</v>
      </c>
      <c r="I277" s="262">
        <f t="shared" si="163"/>
        <v>0</v>
      </c>
      <c r="J277" s="262">
        <f t="shared" si="163"/>
        <v>0</v>
      </c>
      <c r="K277" s="262">
        <f t="shared" si="163"/>
        <v>0</v>
      </c>
      <c r="L277" s="262">
        <f t="shared" si="163"/>
        <v>0</v>
      </c>
      <c r="M277" s="262">
        <f t="shared" si="163"/>
        <v>0</v>
      </c>
      <c r="N277" s="262">
        <f t="shared" si="163"/>
        <v>0</v>
      </c>
      <c r="O277" s="262">
        <f t="shared" si="163"/>
        <v>0</v>
      </c>
      <c r="P277" s="262">
        <f t="shared" si="163"/>
        <v>0</v>
      </c>
      <c r="Q277" s="262">
        <f t="shared" si="163"/>
        <v>0</v>
      </c>
      <c r="R277" s="262">
        <f t="shared" si="163"/>
        <v>0</v>
      </c>
      <c r="S277" s="262">
        <f t="shared" si="163"/>
        <v>0</v>
      </c>
      <c r="T277" s="262">
        <f t="shared" si="163"/>
        <v>0</v>
      </c>
      <c r="U277" s="262">
        <f t="shared" si="163"/>
        <v>0</v>
      </c>
      <c r="V277" s="262">
        <f t="shared" si="163"/>
        <v>0</v>
      </c>
      <c r="W277" s="262">
        <f t="shared" si="163"/>
        <v>0</v>
      </c>
      <c r="X277" s="262">
        <f t="shared" si="163"/>
        <v>0</v>
      </c>
      <c r="Y277" s="262">
        <f t="shared" si="163"/>
        <v>0</v>
      </c>
      <c r="Z277" s="262">
        <f t="shared" si="163"/>
        <v>0</v>
      </c>
      <c r="AA277" s="262">
        <f t="shared" si="163"/>
        <v>0</v>
      </c>
      <c r="AB277" s="262">
        <f t="shared" si="163"/>
        <v>0</v>
      </c>
      <c r="AC277" s="262">
        <f t="shared" si="163"/>
        <v>0</v>
      </c>
      <c r="AD277" s="262">
        <f t="shared" si="163"/>
        <v>0</v>
      </c>
      <c r="AE277" s="262">
        <f t="shared" si="163"/>
        <v>0</v>
      </c>
      <c r="AF277" s="262">
        <f t="shared" si="163"/>
        <v>0</v>
      </c>
      <c r="AG277" s="262">
        <f t="shared" si="163"/>
        <v>0</v>
      </c>
      <c r="AH277" s="262">
        <f t="shared" si="163"/>
        <v>0</v>
      </c>
      <c r="AI277" s="262">
        <f t="shared" si="163"/>
        <v>0</v>
      </c>
      <c r="AJ277" s="262">
        <f t="shared" si="163"/>
        <v>0</v>
      </c>
      <c r="AK277" s="224">
        <f>AJ277</f>
        <v>0</v>
      </c>
      <c r="AL277" s="33"/>
      <c r="AM277" s="33"/>
      <c r="AN277" s="9">
        <f>AK277-AL273</f>
        <v>0</v>
      </c>
    </row>
    <row r="278" spans="1:40" hidden="1">
      <c r="A278" s="9">
        <v>1</v>
      </c>
      <c r="B278" s="385"/>
      <c r="C278" s="101" t="s">
        <v>12</v>
      </c>
      <c r="D278" s="101"/>
      <c r="E278" s="88"/>
      <c r="F278" s="263"/>
      <c r="G278" s="263"/>
      <c r="H278" s="263"/>
      <c r="I278" s="263"/>
      <c r="J278" s="263"/>
      <c r="K278" s="263"/>
      <c r="L278" s="263"/>
      <c r="M278" s="263"/>
      <c r="N278" s="263"/>
      <c r="O278" s="263"/>
      <c r="P278" s="263"/>
      <c r="Q278" s="263"/>
      <c r="R278" s="263"/>
      <c r="S278" s="263"/>
      <c r="T278" s="263"/>
      <c r="U278" s="263"/>
      <c r="V278" s="263"/>
      <c r="W278" s="263"/>
      <c r="X278" s="263"/>
      <c r="Y278" s="263"/>
      <c r="Z278" s="263"/>
      <c r="AA278" s="263"/>
      <c r="AB278" s="263"/>
      <c r="AC278" s="263"/>
      <c r="AD278" s="263"/>
      <c r="AE278" s="263"/>
      <c r="AF278" s="263"/>
      <c r="AG278" s="263"/>
      <c r="AH278" s="263"/>
      <c r="AI278" s="263"/>
      <c r="AJ278" s="263"/>
      <c r="AK278" s="166">
        <f>SUM(E278:AJ278)</f>
        <v>0</v>
      </c>
      <c r="AL278" s="198" t="e">
        <f>ROUNDUP(AL285/0.92,0)</f>
        <v>#REF!</v>
      </c>
      <c r="AM278" s="198" t="e">
        <f>ROUNDUP(AM285/0.92,0)</f>
        <v>#REF!</v>
      </c>
      <c r="AN278" s="251"/>
    </row>
    <row r="279" spans="1:40" hidden="1">
      <c r="A279" s="9">
        <v>1</v>
      </c>
      <c r="B279" s="326"/>
      <c r="C279" s="145" t="s">
        <v>125</v>
      </c>
      <c r="D279" s="154"/>
      <c r="E279" s="35"/>
      <c r="F279" s="397">
        <f t="shared" ref="F279:AJ279" si="164">E279+F278-F280</f>
        <v>0</v>
      </c>
      <c r="G279" s="397">
        <f t="shared" si="164"/>
        <v>0</v>
      </c>
      <c r="H279" s="397">
        <f t="shared" si="164"/>
        <v>0</v>
      </c>
      <c r="I279" s="397">
        <f t="shared" si="164"/>
        <v>0</v>
      </c>
      <c r="J279" s="397">
        <f t="shared" si="164"/>
        <v>0</v>
      </c>
      <c r="K279" s="397">
        <f t="shared" si="164"/>
        <v>0</v>
      </c>
      <c r="L279" s="397">
        <f t="shared" si="164"/>
        <v>0</v>
      </c>
      <c r="M279" s="397">
        <f t="shared" si="164"/>
        <v>0</v>
      </c>
      <c r="N279" s="397">
        <f t="shared" si="164"/>
        <v>0</v>
      </c>
      <c r="O279" s="397">
        <f t="shared" si="164"/>
        <v>0</v>
      </c>
      <c r="P279" s="397">
        <f t="shared" si="164"/>
        <v>0</v>
      </c>
      <c r="Q279" s="397">
        <f t="shared" si="164"/>
        <v>0</v>
      </c>
      <c r="R279" s="397">
        <f t="shared" si="164"/>
        <v>0</v>
      </c>
      <c r="S279" s="397">
        <f t="shared" si="164"/>
        <v>0</v>
      </c>
      <c r="T279" s="397">
        <f t="shared" si="164"/>
        <v>0</v>
      </c>
      <c r="U279" s="397">
        <f t="shared" si="164"/>
        <v>0</v>
      </c>
      <c r="V279" s="397">
        <f t="shared" si="164"/>
        <v>0</v>
      </c>
      <c r="W279" s="397">
        <f t="shared" si="164"/>
        <v>0</v>
      </c>
      <c r="X279" s="397">
        <f t="shared" si="164"/>
        <v>0</v>
      </c>
      <c r="Y279" s="397">
        <f t="shared" si="164"/>
        <v>0</v>
      </c>
      <c r="Z279" s="397">
        <f t="shared" si="164"/>
        <v>0</v>
      </c>
      <c r="AA279" s="397">
        <f t="shared" si="164"/>
        <v>0</v>
      </c>
      <c r="AB279" s="397">
        <f t="shared" si="164"/>
        <v>0</v>
      </c>
      <c r="AC279" s="397">
        <f t="shared" si="164"/>
        <v>0</v>
      </c>
      <c r="AD279" s="397">
        <f t="shared" si="164"/>
        <v>0</v>
      </c>
      <c r="AE279" s="397">
        <f t="shared" si="164"/>
        <v>0</v>
      </c>
      <c r="AF279" s="397">
        <f t="shared" si="164"/>
        <v>0</v>
      </c>
      <c r="AG279" s="397">
        <f t="shared" si="164"/>
        <v>0</v>
      </c>
      <c r="AH279" s="397">
        <f t="shared" si="164"/>
        <v>0</v>
      </c>
      <c r="AI279" s="397">
        <f t="shared" si="164"/>
        <v>0</v>
      </c>
      <c r="AJ279" s="397">
        <f t="shared" si="164"/>
        <v>0</v>
      </c>
      <c r="AK279" s="171">
        <f>AJ279</f>
        <v>0</v>
      </c>
      <c r="AL279" s="32"/>
      <c r="AM279" s="32"/>
    </row>
    <row r="280" spans="1:40" hidden="1">
      <c r="A280" s="9">
        <v>1</v>
      </c>
      <c r="B280" s="327"/>
      <c r="C280" s="135" t="s">
        <v>14</v>
      </c>
      <c r="D280" s="135"/>
      <c r="E280" s="90"/>
      <c r="F280" s="255"/>
      <c r="G280" s="255"/>
      <c r="H280" s="255"/>
      <c r="I280" s="255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  <c r="AF280" s="255"/>
      <c r="AG280" s="255"/>
      <c r="AH280" s="255"/>
      <c r="AI280" s="255"/>
      <c r="AJ280" s="255"/>
      <c r="AK280" s="167">
        <f>SUM(E280:AJ280)</f>
        <v>0</v>
      </c>
      <c r="AL280" s="123"/>
      <c r="AM280" s="123"/>
      <c r="AN280" s="211"/>
    </row>
    <row r="281" spans="1:40" hidden="1">
      <c r="A281" s="9">
        <v>0</v>
      </c>
      <c r="B281" s="378"/>
      <c r="C281" s="146" t="s">
        <v>15</v>
      </c>
      <c r="D281" s="147">
        <v>0.08</v>
      </c>
      <c r="E281" s="80"/>
      <c r="F281" s="257">
        <f t="shared" ref="F281:AJ281" si="165">ROUND(F280*$D281,0)</f>
        <v>0</v>
      </c>
      <c r="G281" s="257">
        <f t="shared" si="165"/>
        <v>0</v>
      </c>
      <c r="H281" s="257">
        <f t="shared" si="165"/>
        <v>0</v>
      </c>
      <c r="I281" s="257">
        <f t="shared" si="165"/>
        <v>0</v>
      </c>
      <c r="J281" s="257">
        <f t="shared" si="165"/>
        <v>0</v>
      </c>
      <c r="K281" s="257">
        <f t="shared" si="165"/>
        <v>0</v>
      </c>
      <c r="L281" s="257">
        <f t="shared" si="165"/>
        <v>0</v>
      </c>
      <c r="M281" s="257">
        <f t="shared" si="165"/>
        <v>0</v>
      </c>
      <c r="N281" s="257">
        <f t="shared" si="165"/>
        <v>0</v>
      </c>
      <c r="O281" s="257">
        <f t="shared" si="165"/>
        <v>0</v>
      </c>
      <c r="P281" s="257">
        <f t="shared" si="165"/>
        <v>0</v>
      </c>
      <c r="Q281" s="257">
        <f t="shared" si="165"/>
        <v>0</v>
      </c>
      <c r="R281" s="257">
        <f t="shared" si="165"/>
        <v>0</v>
      </c>
      <c r="S281" s="257">
        <f t="shared" si="165"/>
        <v>0</v>
      </c>
      <c r="T281" s="257">
        <f t="shared" si="165"/>
        <v>0</v>
      </c>
      <c r="U281" s="257">
        <f t="shared" si="165"/>
        <v>0</v>
      </c>
      <c r="V281" s="257">
        <f t="shared" si="165"/>
        <v>0</v>
      </c>
      <c r="W281" s="257">
        <f t="shared" si="165"/>
        <v>0</v>
      </c>
      <c r="X281" s="257">
        <f t="shared" si="165"/>
        <v>0</v>
      </c>
      <c r="Y281" s="257">
        <f t="shared" si="165"/>
        <v>0</v>
      </c>
      <c r="Z281" s="257">
        <f t="shared" si="165"/>
        <v>0</v>
      </c>
      <c r="AA281" s="257">
        <f t="shared" si="165"/>
        <v>0</v>
      </c>
      <c r="AB281" s="257">
        <f t="shared" si="165"/>
        <v>0</v>
      </c>
      <c r="AC281" s="257">
        <f t="shared" si="165"/>
        <v>0</v>
      </c>
      <c r="AD281" s="257">
        <f t="shared" si="165"/>
        <v>0</v>
      </c>
      <c r="AE281" s="257">
        <f t="shared" si="165"/>
        <v>0</v>
      </c>
      <c r="AF281" s="257">
        <f t="shared" si="165"/>
        <v>0</v>
      </c>
      <c r="AG281" s="257">
        <f t="shared" si="165"/>
        <v>0</v>
      </c>
      <c r="AH281" s="257">
        <f t="shared" si="165"/>
        <v>0</v>
      </c>
      <c r="AI281" s="257">
        <f t="shared" si="165"/>
        <v>0</v>
      </c>
      <c r="AJ281" s="257">
        <f t="shared" si="165"/>
        <v>0</v>
      </c>
      <c r="AK281" s="128">
        <f>SUM(F281:AJ281)</f>
        <v>0</v>
      </c>
      <c r="AL281" s="32"/>
      <c r="AM281" s="32"/>
    </row>
    <row r="282" spans="1:40" hidden="1">
      <c r="A282" s="9">
        <v>0</v>
      </c>
      <c r="B282" s="378"/>
      <c r="C282" s="148" t="s">
        <v>16</v>
      </c>
      <c r="D282" s="149"/>
      <c r="E282" s="66"/>
      <c r="F282" s="255">
        <f t="shared" ref="F282:AJ282" si="166">E282+F281-F283</f>
        <v>0</v>
      </c>
      <c r="G282" s="255">
        <f t="shared" si="166"/>
        <v>0</v>
      </c>
      <c r="H282" s="255">
        <f t="shared" si="166"/>
        <v>0</v>
      </c>
      <c r="I282" s="255">
        <f t="shared" si="166"/>
        <v>0</v>
      </c>
      <c r="J282" s="255">
        <f t="shared" si="166"/>
        <v>0</v>
      </c>
      <c r="K282" s="255">
        <f t="shared" si="166"/>
        <v>0</v>
      </c>
      <c r="L282" s="255">
        <f t="shared" si="166"/>
        <v>0</v>
      </c>
      <c r="M282" s="255">
        <f t="shared" si="166"/>
        <v>0</v>
      </c>
      <c r="N282" s="255">
        <f t="shared" si="166"/>
        <v>0</v>
      </c>
      <c r="O282" s="255">
        <f t="shared" si="166"/>
        <v>0</v>
      </c>
      <c r="P282" s="255">
        <f t="shared" si="166"/>
        <v>0</v>
      </c>
      <c r="Q282" s="255">
        <f t="shared" si="166"/>
        <v>0</v>
      </c>
      <c r="R282" s="255">
        <f t="shared" si="166"/>
        <v>0</v>
      </c>
      <c r="S282" s="255">
        <f t="shared" si="166"/>
        <v>0</v>
      </c>
      <c r="T282" s="255">
        <f t="shared" si="166"/>
        <v>0</v>
      </c>
      <c r="U282" s="255">
        <f t="shared" si="166"/>
        <v>0</v>
      </c>
      <c r="V282" s="255">
        <f t="shared" si="166"/>
        <v>0</v>
      </c>
      <c r="W282" s="255">
        <f t="shared" si="166"/>
        <v>0</v>
      </c>
      <c r="X282" s="255">
        <f t="shared" si="166"/>
        <v>0</v>
      </c>
      <c r="Y282" s="255">
        <f t="shared" si="166"/>
        <v>0</v>
      </c>
      <c r="Z282" s="255">
        <f t="shared" si="166"/>
        <v>0</v>
      </c>
      <c r="AA282" s="255">
        <f t="shared" si="166"/>
        <v>0</v>
      </c>
      <c r="AB282" s="255">
        <f t="shared" si="166"/>
        <v>0</v>
      </c>
      <c r="AC282" s="255">
        <f t="shared" si="166"/>
        <v>0</v>
      </c>
      <c r="AD282" s="255">
        <f t="shared" si="166"/>
        <v>0</v>
      </c>
      <c r="AE282" s="255">
        <f t="shared" si="166"/>
        <v>0</v>
      </c>
      <c r="AF282" s="255">
        <f t="shared" si="166"/>
        <v>0</v>
      </c>
      <c r="AG282" s="255">
        <f t="shared" si="166"/>
        <v>0</v>
      </c>
      <c r="AH282" s="255">
        <f t="shared" si="166"/>
        <v>0</v>
      </c>
      <c r="AI282" s="255">
        <f t="shared" si="166"/>
        <v>0</v>
      </c>
      <c r="AJ282" s="255">
        <f t="shared" si="166"/>
        <v>0</v>
      </c>
      <c r="AK282" s="129">
        <f>AJ282</f>
        <v>0</v>
      </c>
      <c r="AL282" s="32"/>
      <c r="AM282" s="32"/>
    </row>
    <row r="283" spans="1:40" hidden="1">
      <c r="A283" s="9">
        <v>0</v>
      </c>
      <c r="B283" s="378"/>
      <c r="C283" s="148" t="s">
        <v>17</v>
      </c>
      <c r="D283" s="149"/>
      <c r="E283" s="80"/>
      <c r="F283" s="255"/>
      <c r="G283" s="255"/>
      <c r="H283" s="255"/>
      <c r="I283" s="255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  <c r="AD283" s="255"/>
      <c r="AE283" s="255"/>
      <c r="AF283" s="255"/>
      <c r="AG283" s="255"/>
      <c r="AH283" s="255"/>
      <c r="AI283" s="255"/>
      <c r="AJ283" s="255"/>
      <c r="AK283" s="129">
        <f>SUM(F283:AJ283)</f>
        <v>0</v>
      </c>
      <c r="AL283" s="32"/>
      <c r="AM283" s="32"/>
    </row>
    <row r="284" spans="1:40" hidden="1">
      <c r="A284" s="9">
        <v>0</v>
      </c>
      <c r="B284" s="378"/>
      <c r="C284" s="150" t="s">
        <v>18</v>
      </c>
      <c r="D284" s="151">
        <v>0.5</v>
      </c>
      <c r="E284" s="81"/>
      <c r="F284" s="258">
        <f t="shared" ref="F284:AJ284" si="167">ROUND(F283*$D284,0)</f>
        <v>0</v>
      </c>
      <c r="G284" s="258">
        <f t="shared" si="167"/>
        <v>0</v>
      </c>
      <c r="H284" s="258">
        <f t="shared" si="167"/>
        <v>0</v>
      </c>
      <c r="I284" s="258">
        <f t="shared" si="167"/>
        <v>0</v>
      </c>
      <c r="J284" s="258">
        <f t="shared" si="167"/>
        <v>0</v>
      </c>
      <c r="K284" s="258">
        <f t="shared" si="167"/>
        <v>0</v>
      </c>
      <c r="L284" s="258">
        <f t="shared" si="167"/>
        <v>0</v>
      </c>
      <c r="M284" s="258">
        <f t="shared" si="167"/>
        <v>0</v>
      </c>
      <c r="N284" s="258">
        <f t="shared" si="167"/>
        <v>0</v>
      </c>
      <c r="O284" s="258">
        <f t="shared" si="167"/>
        <v>0</v>
      </c>
      <c r="P284" s="258">
        <f t="shared" si="167"/>
        <v>0</v>
      </c>
      <c r="Q284" s="258">
        <f t="shared" si="167"/>
        <v>0</v>
      </c>
      <c r="R284" s="258">
        <f t="shared" si="167"/>
        <v>0</v>
      </c>
      <c r="S284" s="258">
        <f t="shared" si="167"/>
        <v>0</v>
      </c>
      <c r="T284" s="258">
        <f t="shared" si="167"/>
        <v>0</v>
      </c>
      <c r="U284" s="258">
        <f t="shared" si="167"/>
        <v>0</v>
      </c>
      <c r="V284" s="258">
        <f t="shared" si="167"/>
        <v>0</v>
      </c>
      <c r="W284" s="258">
        <f t="shared" si="167"/>
        <v>0</v>
      </c>
      <c r="X284" s="258">
        <f t="shared" si="167"/>
        <v>0</v>
      </c>
      <c r="Y284" s="258">
        <f t="shared" si="167"/>
        <v>0</v>
      </c>
      <c r="Z284" s="258">
        <f t="shared" si="167"/>
        <v>0</v>
      </c>
      <c r="AA284" s="258">
        <f t="shared" si="167"/>
        <v>0</v>
      </c>
      <c r="AB284" s="258">
        <f t="shared" si="167"/>
        <v>0</v>
      </c>
      <c r="AC284" s="258">
        <f t="shared" si="167"/>
        <v>0</v>
      </c>
      <c r="AD284" s="258">
        <f t="shared" si="167"/>
        <v>0</v>
      </c>
      <c r="AE284" s="258">
        <f t="shared" si="167"/>
        <v>0</v>
      </c>
      <c r="AF284" s="258">
        <f t="shared" si="167"/>
        <v>0</v>
      </c>
      <c r="AG284" s="258">
        <f t="shared" si="167"/>
        <v>0</v>
      </c>
      <c r="AH284" s="258">
        <f t="shared" si="167"/>
        <v>0</v>
      </c>
      <c r="AI284" s="258">
        <f t="shared" si="167"/>
        <v>0</v>
      </c>
      <c r="AJ284" s="258">
        <f t="shared" si="167"/>
        <v>0</v>
      </c>
      <c r="AK284" s="130">
        <f>SUM(F284:AJ284)</f>
        <v>0</v>
      </c>
      <c r="AL284" s="32"/>
      <c r="AM284" s="32"/>
    </row>
    <row r="285" spans="1:40" hidden="1">
      <c r="A285" s="9">
        <v>1</v>
      </c>
      <c r="B285" s="327"/>
      <c r="C285" s="135" t="s">
        <v>19</v>
      </c>
      <c r="D285" s="136">
        <f>1-D281</f>
        <v>0.92</v>
      </c>
      <c r="E285" s="90"/>
      <c r="F285" s="255">
        <f t="shared" ref="F285:AJ285" si="168">(F280-F281)+(F283-F284)</f>
        <v>0</v>
      </c>
      <c r="G285" s="255">
        <f t="shared" si="168"/>
        <v>0</v>
      </c>
      <c r="H285" s="255">
        <f t="shared" si="168"/>
        <v>0</v>
      </c>
      <c r="I285" s="255">
        <f t="shared" si="168"/>
        <v>0</v>
      </c>
      <c r="J285" s="255">
        <f t="shared" si="168"/>
        <v>0</v>
      </c>
      <c r="K285" s="255">
        <f t="shared" si="168"/>
        <v>0</v>
      </c>
      <c r="L285" s="255">
        <f t="shared" si="168"/>
        <v>0</v>
      </c>
      <c r="M285" s="255">
        <f t="shared" si="168"/>
        <v>0</v>
      </c>
      <c r="N285" s="255">
        <f t="shared" si="168"/>
        <v>0</v>
      </c>
      <c r="O285" s="255">
        <f t="shared" si="168"/>
        <v>0</v>
      </c>
      <c r="P285" s="255">
        <f t="shared" si="168"/>
        <v>0</v>
      </c>
      <c r="Q285" s="255">
        <f t="shared" si="168"/>
        <v>0</v>
      </c>
      <c r="R285" s="255">
        <f t="shared" si="168"/>
        <v>0</v>
      </c>
      <c r="S285" s="255">
        <f t="shared" si="168"/>
        <v>0</v>
      </c>
      <c r="T285" s="255">
        <f t="shared" si="168"/>
        <v>0</v>
      </c>
      <c r="U285" s="255">
        <f t="shared" si="168"/>
        <v>0</v>
      </c>
      <c r="V285" s="255">
        <f t="shared" si="168"/>
        <v>0</v>
      </c>
      <c r="W285" s="255">
        <f t="shared" si="168"/>
        <v>0</v>
      </c>
      <c r="X285" s="255">
        <f t="shared" si="168"/>
        <v>0</v>
      </c>
      <c r="Y285" s="255">
        <f t="shared" si="168"/>
        <v>0</v>
      </c>
      <c r="Z285" s="255">
        <f t="shared" si="168"/>
        <v>0</v>
      </c>
      <c r="AA285" s="255">
        <f t="shared" si="168"/>
        <v>0</v>
      </c>
      <c r="AB285" s="255">
        <f t="shared" si="168"/>
        <v>0</v>
      </c>
      <c r="AC285" s="255">
        <f t="shared" si="168"/>
        <v>0</v>
      </c>
      <c r="AD285" s="255">
        <f t="shared" si="168"/>
        <v>0</v>
      </c>
      <c r="AE285" s="255">
        <f t="shared" si="168"/>
        <v>0</v>
      </c>
      <c r="AF285" s="255">
        <f t="shared" si="168"/>
        <v>0</v>
      </c>
      <c r="AG285" s="255">
        <f t="shared" si="168"/>
        <v>0</v>
      </c>
      <c r="AH285" s="255">
        <f t="shared" si="168"/>
        <v>0</v>
      </c>
      <c r="AI285" s="255">
        <f t="shared" si="168"/>
        <v>0</v>
      </c>
      <c r="AJ285" s="255">
        <f t="shared" si="168"/>
        <v>0</v>
      </c>
      <c r="AK285" s="167">
        <f>SUM(E285:AJ285)</f>
        <v>0</v>
      </c>
      <c r="AL285" s="82" t="e">
        <f>ROUNDUP(#REF!*1.1,0)</f>
        <v>#REF!</v>
      </c>
      <c r="AM285" s="82" t="e">
        <f>ROUNDUP(#REF!*1.1,0)</f>
        <v>#REF!</v>
      </c>
      <c r="AN285" s="211"/>
    </row>
    <row r="286" spans="1:40" hidden="1">
      <c r="A286" s="9">
        <v>1</v>
      </c>
      <c r="B286" s="325"/>
      <c r="C286" s="109" t="s">
        <v>48</v>
      </c>
      <c r="D286" s="109"/>
      <c r="E286" s="77"/>
      <c r="F286" s="257"/>
      <c r="G286" s="257"/>
      <c r="H286" s="257"/>
      <c r="I286" s="257"/>
      <c r="J286" s="257"/>
      <c r="K286" s="257"/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  <c r="AD286" s="257"/>
      <c r="AE286" s="257"/>
      <c r="AF286" s="257"/>
      <c r="AG286" s="257"/>
      <c r="AH286" s="257"/>
      <c r="AI286" s="257"/>
      <c r="AJ286" s="257"/>
      <c r="AK286" s="168">
        <f>SUM(F286:AJ286)</f>
        <v>0</v>
      </c>
      <c r="AL286" s="112"/>
      <c r="AM286" s="112"/>
      <c r="AN286" s="207"/>
    </row>
    <row r="287" spans="1:40" hidden="1">
      <c r="A287" s="9">
        <v>1</v>
      </c>
      <c r="B287" s="325"/>
      <c r="C287" s="111" t="s">
        <v>66</v>
      </c>
      <c r="D287" s="111"/>
      <c r="E287" s="74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  <c r="AA287" s="267"/>
      <c r="AB287" s="267"/>
      <c r="AC287" s="267"/>
      <c r="AD287" s="267"/>
      <c r="AE287" s="267"/>
      <c r="AF287" s="267"/>
      <c r="AG287" s="267"/>
      <c r="AH287" s="267"/>
      <c r="AI287" s="267"/>
      <c r="AJ287" s="267"/>
      <c r="AK287" s="163">
        <f>SUM(F287:AJ287)</f>
        <v>0</v>
      </c>
      <c r="AL287" s="75"/>
      <c r="AM287" s="75"/>
      <c r="AN287" s="207"/>
    </row>
    <row r="288" spans="1:40" hidden="1">
      <c r="A288" s="9">
        <v>1</v>
      </c>
      <c r="B288" s="326"/>
      <c r="C288" s="152" t="s">
        <v>21</v>
      </c>
      <c r="D288" s="152"/>
      <c r="E288" s="67"/>
      <c r="F288" s="259">
        <f t="shared" ref="F288:AH288" si="169">SUBTOTAL(9,L286:L287)</f>
        <v>0</v>
      </c>
      <c r="G288" s="259">
        <f t="shared" si="169"/>
        <v>0</v>
      </c>
      <c r="H288" s="259">
        <f t="shared" si="169"/>
        <v>0</v>
      </c>
      <c r="I288" s="259">
        <f t="shared" si="169"/>
        <v>0</v>
      </c>
      <c r="J288" s="259">
        <f t="shared" si="169"/>
        <v>0</v>
      </c>
      <c r="K288" s="259">
        <f t="shared" si="169"/>
        <v>0</v>
      </c>
      <c r="L288" s="259">
        <f t="shared" si="169"/>
        <v>0</v>
      </c>
      <c r="M288" s="259">
        <f t="shared" si="169"/>
        <v>0</v>
      </c>
      <c r="N288" s="259">
        <f t="shared" si="169"/>
        <v>0</v>
      </c>
      <c r="O288" s="259">
        <f t="shared" si="169"/>
        <v>0</v>
      </c>
      <c r="P288" s="259">
        <f t="shared" si="169"/>
        <v>0</v>
      </c>
      <c r="Q288" s="259">
        <f t="shared" si="169"/>
        <v>0</v>
      </c>
      <c r="R288" s="259">
        <f t="shared" si="169"/>
        <v>0</v>
      </c>
      <c r="S288" s="259">
        <f t="shared" si="169"/>
        <v>0</v>
      </c>
      <c r="T288" s="259">
        <f t="shared" si="169"/>
        <v>0</v>
      </c>
      <c r="U288" s="259">
        <f t="shared" si="169"/>
        <v>0</v>
      </c>
      <c r="V288" s="259">
        <f t="shared" si="169"/>
        <v>0</v>
      </c>
      <c r="W288" s="259">
        <f t="shared" si="169"/>
        <v>0</v>
      </c>
      <c r="X288" s="259">
        <f t="shared" si="169"/>
        <v>0</v>
      </c>
      <c r="Y288" s="259">
        <f t="shared" si="169"/>
        <v>0</v>
      </c>
      <c r="Z288" s="259">
        <f t="shared" si="169"/>
        <v>0</v>
      </c>
      <c r="AA288" s="259">
        <f t="shared" si="169"/>
        <v>0</v>
      </c>
      <c r="AB288" s="259">
        <f t="shared" si="169"/>
        <v>0</v>
      </c>
      <c r="AC288" s="259">
        <f t="shared" si="169"/>
        <v>0</v>
      </c>
      <c r="AD288" s="259">
        <f t="shared" si="169"/>
        <v>0</v>
      </c>
      <c r="AE288" s="259">
        <f t="shared" si="169"/>
        <v>0</v>
      </c>
      <c r="AF288" s="259">
        <f t="shared" si="169"/>
        <v>0</v>
      </c>
      <c r="AG288" s="259">
        <f t="shared" si="169"/>
        <v>0</v>
      </c>
      <c r="AH288" s="259">
        <f t="shared" si="169"/>
        <v>0</v>
      </c>
      <c r="AI288" s="259"/>
      <c r="AJ288" s="259"/>
      <c r="AK288" s="164">
        <f>SUM(F288:AJ288)</f>
        <v>0</v>
      </c>
      <c r="AL288" s="32"/>
      <c r="AM288" s="32"/>
    </row>
    <row r="289" spans="1:40" hidden="1">
      <c r="A289" s="9">
        <v>1</v>
      </c>
      <c r="B289" s="379"/>
      <c r="C289" s="153" t="s">
        <v>22</v>
      </c>
      <c r="D289" s="153"/>
      <c r="E289" s="68"/>
      <c r="F289" s="260">
        <f t="shared" ref="F289:AJ289" si="170">E289+F285-F288</f>
        <v>0</v>
      </c>
      <c r="G289" s="260">
        <f t="shared" si="170"/>
        <v>0</v>
      </c>
      <c r="H289" s="260">
        <f t="shared" si="170"/>
        <v>0</v>
      </c>
      <c r="I289" s="260">
        <f t="shared" si="170"/>
        <v>0</v>
      </c>
      <c r="J289" s="260">
        <f t="shared" si="170"/>
        <v>0</v>
      </c>
      <c r="K289" s="260">
        <f t="shared" si="170"/>
        <v>0</v>
      </c>
      <c r="L289" s="260">
        <f t="shared" si="170"/>
        <v>0</v>
      </c>
      <c r="M289" s="260">
        <f t="shared" si="170"/>
        <v>0</v>
      </c>
      <c r="N289" s="260">
        <f t="shared" si="170"/>
        <v>0</v>
      </c>
      <c r="O289" s="260">
        <f t="shared" si="170"/>
        <v>0</v>
      </c>
      <c r="P289" s="260">
        <f t="shared" si="170"/>
        <v>0</v>
      </c>
      <c r="Q289" s="260">
        <f t="shared" si="170"/>
        <v>0</v>
      </c>
      <c r="R289" s="260">
        <f t="shared" si="170"/>
        <v>0</v>
      </c>
      <c r="S289" s="260">
        <f t="shared" si="170"/>
        <v>0</v>
      </c>
      <c r="T289" s="260">
        <f t="shared" si="170"/>
        <v>0</v>
      </c>
      <c r="U289" s="260">
        <f t="shared" si="170"/>
        <v>0</v>
      </c>
      <c r="V289" s="260">
        <f t="shared" si="170"/>
        <v>0</v>
      </c>
      <c r="W289" s="260">
        <f t="shared" si="170"/>
        <v>0</v>
      </c>
      <c r="X289" s="260">
        <f t="shared" si="170"/>
        <v>0</v>
      </c>
      <c r="Y289" s="260">
        <f t="shared" si="170"/>
        <v>0</v>
      </c>
      <c r="Z289" s="260">
        <f t="shared" si="170"/>
        <v>0</v>
      </c>
      <c r="AA289" s="260">
        <f t="shared" si="170"/>
        <v>0</v>
      </c>
      <c r="AB289" s="260">
        <f t="shared" si="170"/>
        <v>0</v>
      </c>
      <c r="AC289" s="260">
        <f t="shared" si="170"/>
        <v>0</v>
      </c>
      <c r="AD289" s="260">
        <f t="shared" si="170"/>
        <v>0</v>
      </c>
      <c r="AE289" s="260">
        <f t="shared" si="170"/>
        <v>0</v>
      </c>
      <c r="AF289" s="260">
        <f t="shared" si="170"/>
        <v>0</v>
      </c>
      <c r="AG289" s="260">
        <f t="shared" si="170"/>
        <v>0</v>
      </c>
      <c r="AH289" s="260">
        <f t="shared" si="170"/>
        <v>0</v>
      </c>
      <c r="AI289" s="260">
        <f t="shared" si="170"/>
        <v>0</v>
      </c>
      <c r="AJ289" s="260">
        <f t="shared" si="170"/>
        <v>0</v>
      </c>
      <c r="AK289" s="165"/>
      <c r="AL289" s="32"/>
      <c r="AM289" s="32"/>
    </row>
    <row r="290" spans="1:40" hidden="1">
      <c r="A290" s="9">
        <v>1</v>
      </c>
      <c r="B290" s="379"/>
      <c r="C290" s="532" t="s">
        <v>23</v>
      </c>
      <c r="D290" s="532"/>
      <c r="E290" s="215"/>
      <c r="F290" s="261">
        <f t="shared" ref="F290:AJ290" si="171">E290+F285-F286-F287</f>
        <v>0</v>
      </c>
      <c r="G290" s="261">
        <f t="shared" si="171"/>
        <v>0</v>
      </c>
      <c r="H290" s="261">
        <f t="shared" si="171"/>
        <v>0</v>
      </c>
      <c r="I290" s="261">
        <f t="shared" si="171"/>
        <v>0</v>
      </c>
      <c r="J290" s="261">
        <f t="shared" si="171"/>
        <v>0</v>
      </c>
      <c r="K290" s="261">
        <f t="shared" si="171"/>
        <v>0</v>
      </c>
      <c r="L290" s="261">
        <f t="shared" si="171"/>
        <v>0</v>
      </c>
      <c r="M290" s="261">
        <f t="shared" si="171"/>
        <v>0</v>
      </c>
      <c r="N290" s="261">
        <f t="shared" si="171"/>
        <v>0</v>
      </c>
      <c r="O290" s="261">
        <f t="shared" si="171"/>
        <v>0</v>
      </c>
      <c r="P290" s="261">
        <f t="shared" si="171"/>
        <v>0</v>
      </c>
      <c r="Q290" s="261">
        <f t="shared" si="171"/>
        <v>0</v>
      </c>
      <c r="R290" s="261">
        <f t="shared" si="171"/>
        <v>0</v>
      </c>
      <c r="S290" s="261">
        <f t="shared" si="171"/>
        <v>0</v>
      </c>
      <c r="T290" s="261">
        <f t="shared" si="171"/>
        <v>0</v>
      </c>
      <c r="U290" s="261">
        <f t="shared" si="171"/>
        <v>0</v>
      </c>
      <c r="V290" s="261">
        <f t="shared" si="171"/>
        <v>0</v>
      </c>
      <c r="W290" s="261">
        <f t="shared" si="171"/>
        <v>0</v>
      </c>
      <c r="X290" s="261">
        <f t="shared" si="171"/>
        <v>0</v>
      </c>
      <c r="Y290" s="261">
        <f t="shared" si="171"/>
        <v>0</v>
      </c>
      <c r="Z290" s="261">
        <f t="shared" si="171"/>
        <v>0</v>
      </c>
      <c r="AA290" s="261">
        <f t="shared" si="171"/>
        <v>0</v>
      </c>
      <c r="AB290" s="261">
        <f t="shared" si="171"/>
        <v>0</v>
      </c>
      <c r="AC290" s="261">
        <f t="shared" si="171"/>
        <v>0</v>
      </c>
      <c r="AD290" s="261">
        <f t="shared" si="171"/>
        <v>0</v>
      </c>
      <c r="AE290" s="261">
        <f t="shared" si="171"/>
        <v>0</v>
      </c>
      <c r="AF290" s="261">
        <f t="shared" si="171"/>
        <v>0</v>
      </c>
      <c r="AG290" s="261">
        <f t="shared" si="171"/>
        <v>0</v>
      </c>
      <c r="AH290" s="261">
        <f t="shared" si="171"/>
        <v>0</v>
      </c>
      <c r="AI290" s="261">
        <f t="shared" si="171"/>
        <v>0</v>
      </c>
      <c r="AJ290" s="261">
        <f t="shared" si="171"/>
        <v>0</v>
      </c>
      <c r="AK290" s="223">
        <f>AJ290</f>
        <v>0</v>
      </c>
      <c r="AL290" s="32"/>
      <c r="AM290" s="32"/>
      <c r="AN290" s="9">
        <f>AK290-AL286</f>
        <v>0</v>
      </c>
    </row>
    <row r="291" spans="1:40" hidden="1">
      <c r="A291" s="9">
        <v>1</v>
      </c>
      <c r="B291" s="385"/>
      <c r="C291" s="101" t="s">
        <v>12</v>
      </c>
      <c r="D291" s="101"/>
      <c r="E291" s="88"/>
      <c r="F291" s="263"/>
      <c r="G291" s="263"/>
      <c r="H291" s="263"/>
      <c r="I291" s="263"/>
      <c r="J291" s="263"/>
      <c r="K291" s="263"/>
      <c r="L291" s="263"/>
      <c r="M291" s="263"/>
      <c r="N291" s="263"/>
      <c r="O291" s="263"/>
      <c r="P291" s="263"/>
      <c r="Q291" s="263"/>
      <c r="R291" s="263"/>
      <c r="S291" s="263"/>
      <c r="T291" s="263"/>
      <c r="U291" s="263"/>
      <c r="V291" s="263"/>
      <c r="W291" s="263"/>
      <c r="X291" s="263"/>
      <c r="Y291" s="263"/>
      <c r="Z291" s="263"/>
      <c r="AA291" s="263"/>
      <c r="AB291" s="263"/>
      <c r="AC291" s="263"/>
      <c r="AD291" s="263"/>
      <c r="AE291" s="263"/>
      <c r="AF291" s="263"/>
      <c r="AG291" s="263"/>
      <c r="AH291" s="263"/>
      <c r="AI291" s="263"/>
      <c r="AJ291" s="263"/>
      <c r="AK291" s="166">
        <f>SUM(E291:AJ291)</f>
        <v>0</v>
      </c>
      <c r="AL291" s="198" t="e">
        <f>ROUNDUP(AL298/0.92,0)</f>
        <v>#REF!</v>
      </c>
      <c r="AM291" s="198" t="e">
        <f>ROUNDUP(AM298/0.92,0)</f>
        <v>#REF!</v>
      </c>
      <c r="AN291" s="251"/>
    </row>
    <row r="292" spans="1:40" ht="19.5" hidden="1" customHeight="1">
      <c r="A292" s="9">
        <v>1</v>
      </c>
      <c r="B292" s="326"/>
      <c r="C292" s="145" t="s">
        <v>125</v>
      </c>
      <c r="D292" s="154"/>
      <c r="E292" s="35"/>
      <c r="F292" s="397">
        <f t="shared" ref="F292:AJ292" si="172">E292+F291-F293</f>
        <v>0</v>
      </c>
      <c r="G292" s="397">
        <f t="shared" si="172"/>
        <v>0</v>
      </c>
      <c r="H292" s="397">
        <f t="shared" si="172"/>
        <v>0</v>
      </c>
      <c r="I292" s="397">
        <f t="shared" si="172"/>
        <v>0</v>
      </c>
      <c r="J292" s="397">
        <f t="shared" si="172"/>
        <v>0</v>
      </c>
      <c r="K292" s="397">
        <f t="shared" si="172"/>
        <v>0</v>
      </c>
      <c r="L292" s="397">
        <f t="shared" si="172"/>
        <v>0</v>
      </c>
      <c r="M292" s="397">
        <f t="shared" si="172"/>
        <v>0</v>
      </c>
      <c r="N292" s="397">
        <f t="shared" si="172"/>
        <v>0</v>
      </c>
      <c r="O292" s="397">
        <f t="shared" si="172"/>
        <v>0</v>
      </c>
      <c r="P292" s="397">
        <f t="shared" si="172"/>
        <v>0</v>
      </c>
      <c r="Q292" s="397">
        <f t="shared" si="172"/>
        <v>0</v>
      </c>
      <c r="R292" s="397">
        <f t="shared" si="172"/>
        <v>0</v>
      </c>
      <c r="S292" s="397">
        <f t="shared" si="172"/>
        <v>0</v>
      </c>
      <c r="T292" s="397">
        <f t="shared" si="172"/>
        <v>0</v>
      </c>
      <c r="U292" s="397">
        <f t="shared" si="172"/>
        <v>0</v>
      </c>
      <c r="V292" s="397">
        <f t="shared" si="172"/>
        <v>0</v>
      </c>
      <c r="W292" s="397">
        <f t="shared" si="172"/>
        <v>0</v>
      </c>
      <c r="X292" s="397">
        <f t="shared" si="172"/>
        <v>0</v>
      </c>
      <c r="Y292" s="397">
        <f t="shared" si="172"/>
        <v>0</v>
      </c>
      <c r="Z292" s="397">
        <f t="shared" si="172"/>
        <v>0</v>
      </c>
      <c r="AA292" s="397">
        <f t="shared" si="172"/>
        <v>0</v>
      </c>
      <c r="AB292" s="397">
        <f t="shared" si="172"/>
        <v>0</v>
      </c>
      <c r="AC292" s="397">
        <f t="shared" si="172"/>
        <v>0</v>
      </c>
      <c r="AD292" s="397">
        <f t="shared" si="172"/>
        <v>0</v>
      </c>
      <c r="AE292" s="397">
        <f t="shared" si="172"/>
        <v>0</v>
      </c>
      <c r="AF292" s="397">
        <f t="shared" si="172"/>
        <v>0</v>
      </c>
      <c r="AG292" s="397">
        <f t="shared" si="172"/>
        <v>0</v>
      </c>
      <c r="AH292" s="397">
        <f t="shared" si="172"/>
        <v>0</v>
      </c>
      <c r="AI292" s="397">
        <f t="shared" si="172"/>
        <v>0</v>
      </c>
      <c r="AJ292" s="397">
        <f t="shared" si="172"/>
        <v>0</v>
      </c>
      <c r="AK292" s="171">
        <f>AJ292</f>
        <v>0</v>
      </c>
      <c r="AL292" s="32"/>
      <c r="AM292" s="32"/>
    </row>
    <row r="293" spans="1:40" ht="18.75" hidden="1" customHeight="1">
      <c r="A293" s="9">
        <v>1</v>
      </c>
      <c r="B293" s="326"/>
      <c r="C293" s="135" t="s">
        <v>14</v>
      </c>
      <c r="D293" s="135"/>
      <c r="E293" s="90"/>
      <c r="F293" s="255"/>
      <c r="G293" s="255"/>
      <c r="H293" s="255"/>
      <c r="I293" s="255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  <c r="AD293" s="255"/>
      <c r="AE293" s="255"/>
      <c r="AF293" s="255"/>
      <c r="AG293" s="255"/>
      <c r="AH293" s="255"/>
      <c r="AI293" s="255"/>
      <c r="AJ293" s="255"/>
      <c r="AK293" s="167">
        <f>SUM(E293:AJ293)</f>
        <v>0</v>
      </c>
      <c r="AL293" s="123"/>
      <c r="AM293" s="123"/>
      <c r="AN293" s="211"/>
    </row>
    <row r="294" spans="1:40" ht="18.75" hidden="1" customHeight="1">
      <c r="A294" s="9">
        <v>0</v>
      </c>
      <c r="B294" s="378"/>
      <c r="C294" s="146" t="s">
        <v>15</v>
      </c>
      <c r="D294" s="147">
        <v>0.08</v>
      </c>
      <c r="E294" s="80"/>
      <c r="F294" s="257">
        <f t="shared" ref="F294:AJ294" si="173">ROUND(F293*$D294,0)</f>
        <v>0</v>
      </c>
      <c r="G294" s="257">
        <f t="shared" si="173"/>
        <v>0</v>
      </c>
      <c r="H294" s="257">
        <f t="shared" si="173"/>
        <v>0</v>
      </c>
      <c r="I294" s="257">
        <f t="shared" si="173"/>
        <v>0</v>
      </c>
      <c r="J294" s="257">
        <f t="shared" si="173"/>
        <v>0</v>
      </c>
      <c r="K294" s="257">
        <f t="shared" si="173"/>
        <v>0</v>
      </c>
      <c r="L294" s="257">
        <f t="shared" si="173"/>
        <v>0</v>
      </c>
      <c r="M294" s="257">
        <f t="shared" si="173"/>
        <v>0</v>
      </c>
      <c r="N294" s="257">
        <f t="shared" si="173"/>
        <v>0</v>
      </c>
      <c r="O294" s="257">
        <f t="shared" si="173"/>
        <v>0</v>
      </c>
      <c r="P294" s="257">
        <f t="shared" si="173"/>
        <v>0</v>
      </c>
      <c r="Q294" s="257">
        <f t="shared" si="173"/>
        <v>0</v>
      </c>
      <c r="R294" s="257">
        <f t="shared" si="173"/>
        <v>0</v>
      </c>
      <c r="S294" s="257">
        <f t="shared" si="173"/>
        <v>0</v>
      </c>
      <c r="T294" s="257">
        <f t="shared" si="173"/>
        <v>0</v>
      </c>
      <c r="U294" s="257">
        <f t="shared" si="173"/>
        <v>0</v>
      </c>
      <c r="V294" s="257">
        <f t="shared" si="173"/>
        <v>0</v>
      </c>
      <c r="W294" s="257">
        <f t="shared" si="173"/>
        <v>0</v>
      </c>
      <c r="X294" s="257">
        <f t="shared" si="173"/>
        <v>0</v>
      </c>
      <c r="Y294" s="257">
        <f t="shared" si="173"/>
        <v>0</v>
      </c>
      <c r="Z294" s="257">
        <f t="shared" si="173"/>
        <v>0</v>
      </c>
      <c r="AA294" s="257">
        <f t="shared" si="173"/>
        <v>0</v>
      </c>
      <c r="AB294" s="257">
        <f t="shared" si="173"/>
        <v>0</v>
      </c>
      <c r="AC294" s="257">
        <f t="shared" si="173"/>
        <v>0</v>
      </c>
      <c r="AD294" s="257">
        <f t="shared" si="173"/>
        <v>0</v>
      </c>
      <c r="AE294" s="257">
        <f t="shared" si="173"/>
        <v>0</v>
      </c>
      <c r="AF294" s="257">
        <f t="shared" si="173"/>
        <v>0</v>
      </c>
      <c r="AG294" s="257">
        <f t="shared" si="173"/>
        <v>0</v>
      </c>
      <c r="AH294" s="257">
        <f t="shared" si="173"/>
        <v>0</v>
      </c>
      <c r="AI294" s="257">
        <f t="shared" si="173"/>
        <v>0</v>
      </c>
      <c r="AJ294" s="257">
        <f t="shared" si="173"/>
        <v>0</v>
      </c>
      <c r="AK294" s="128">
        <f>SUM(F294:AJ294)</f>
        <v>0</v>
      </c>
      <c r="AL294" s="32"/>
      <c r="AM294" s="32"/>
    </row>
    <row r="295" spans="1:40" ht="18.75" hidden="1" customHeight="1">
      <c r="A295" s="9">
        <v>0</v>
      </c>
      <c r="B295" s="378"/>
      <c r="C295" s="148" t="s">
        <v>16</v>
      </c>
      <c r="D295" s="149"/>
      <c r="E295" s="66"/>
      <c r="F295" s="255">
        <f t="shared" ref="F295:AJ295" si="174">E295+F294-F296</f>
        <v>0</v>
      </c>
      <c r="G295" s="255">
        <f t="shared" si="174"/>
        <v>0</v>
      </c>
      <c r="H295" s="255">
        <f t="shared" si="174"/>
        <v>0</v>
      </c>
      <c r="I295" s="255">
        <f t="shared" si="174"/>
        <v>0</v>
      </c>
      <c r="J295" s="255">
        <f t="shared" si="174"/>
        <v>0</v>
      </c>
      <c r="K295" s="255">
        <f t="shared" si="174"/>
        <v>0</v>
      </c>
      <c r="L295" s="255">
        <f t="shared" si="174"/>
        <v>0</v>
      </c>
      <c r="M295" s="255">
        <f t="shared" si="174"/>
        <v>0</v>
      </c>
      <c r="N295" s="255">
        <f t="shared" si="174"/>
        <v>0</v>
      </c>
      <c r="O295" s="255">
        <f t="shared" si="174"/>
        <v>0</v>
      </c>
      <c r="P295" s="255">
        <f t="shared" si="174"/>
        <v>0</v>
      </c>
      <c r="Q295" s="255">
        <f t="shared" si="174"/>
        <v>0</v>
      </c>
      <c r="R295" s="255">
        <f t="shared" si="174"/>
        <v>0</v>
      </c>
      <c r="S295" s="255">
        <f t="shared" si="174"/>
        <v>0</v>
      </c>
      <c r="T295" s="255">
        <f t="shared" si="174"/>
        <v>0</v>
      </c>
      <c r="U295" s="255">
        <f t="shared" si="174"/>
        <v>0</v>
      </c>
      <c r="V295" s="255">
        <f t="shared" si="174"/>
        <v>0</v>
      </c>
      <c r="W295" s="255">
        <f t="shared" si="174"/>
        <v>0</v>
      </c>
      <c r="X295" s="255">
        <f t="shared" si="174"/>
        <v>0</v>
      </c>
      <c r="Y295" s="255">
        <f t="shared" si="174"/>
        <v>0</v>
      </c>
      <c r="Z295" s="255">
        <f t="shared" si="174"/>
        <v>0</v>
      </c>
      <c r="AA295" s="255">
        <f t="shared" si="174"/>
        <v>0</v>
      </c>
      <c r="AB295" s="255">
        <f t="shared" si="174"/>
        <v>0</v>
      </c>
      <c r="AC295" s="255">
        <f t="shared" si="174"/>
        <v>0</v>
      </c>
      <c r="AD295" s="255">
        <f t="shared" si="174"/>
        <v>0</v>
      </c>
      <c r="AE295" s="255">
        <f t="shared" si="174"/>
        <v>0</v>
      </c>
      <c r="AF295" s="255">
        <f t="shared" si="174"/>
        <v>0</v>
      </c>
      <c r="AG295" s="255">
        <f t="shared" si="174"/>
        <v>0</v>
      </c>
      <c r="AH295" s="255">
        <f t="shared" si="174"/>
        <v>0</v>
      </c>
      <c r="AI295" s="255">
        <f t="shared" si="174"/>
        <v>0</v>
      </c>
      <c r="AJ295" s="255">
        <f t="shared" si="174"/>
        <v>0</v>
      </c>
      <c r="AK295" s="129">
        <f>AJ295</f>
        <v>0</v>
      </c>
      <c r="AL295" s="32"/>
      <c r="AM295" s="32"/>
    </row>
    <row r="296" spans="1:40" ht="18.75" hidden="1" customHeight="1">
      <c r="A296" s="9">
        <v>0</v>
      </c>
      <c r="B296" s="378"/>
      <c r="C296" s="148" t="s">
        <v>17</v>
      </c>
      <c r="D296" s="149"/>
      <c r="E296" s="80"/>
      <c r="F296" s="255"/>
      <c r="G296" s="255"/>
      <c r="H296" s="255"/>
      <c r="I296" s="255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  <c r="AD296" s="255"/>
      <c r="AE296" s="255"/>
      <c r="AF296" s="255"/>
      <c r="AG296" s="255"/>
      <c r="AH296" s="255"/>
      <c r="AI296" s="255"/>
      <c r="AJ296" s="255"/>
      <c r="AK296" s="129">
        <f>SUM(F296:AJ296)</f>
        <v>0</v>
      </c>
      <c r="AL296" s="32"/>
      <c r="AM296" s="32"/>
    </row>
    <row r="297" spans="1:40" ht="18.75" hidden="1" customHeight="1">
      <c r="A297" s="9">
        <v>0</v>
      </c>
      <c r="B297" s="378"/>
      <c r="C297" s="150" t="s">
        <v>18</v>
      </c>
      <c r="D297" s="151">
        <v>0.5</v>
      </c>
      <c r="E297" s="81"/>
      <c r="F297" s="258">
        <f t="shared" ref="F297:AJ297" si="175">ROUND(F296*$D297,0)</f>
        <v>0</v>
      </c>
      <c r="G297" s="258">
        <f t="shared" si="175"/>
        <v>0</v>
      </c>
      <c r="H297" s="258">
        <f t="shared" si="175"/>
        <v>0</v>
      </c>
      <c r="I297" s="258">
        <f t="shared" si="175"/>
        <v>0</v>
      </c>
      <c r="J297" s="258">
        <f t="shared" si="175"/>
        <v>0</v>
      </c>
      <c r="K297" s="258">
        <f t="shared" si="175"/>
        <v>0</v>
      </c>
      <c r="L297" s="258">
        <f t="shared" si="175"/>
        <v>0</v>
      </c>
      <c r="M297" s="258">
        <f t="shared" si="175"/>
        <v>0</v>
      </c>
      <c r="N297" s="258">
        <f t="shared" si="175"/>
        <v>0</v>
      </c>
      <c r="O297" s="258">
        <f t="shared" si="175"/>
        <v>0</v>
      </c>
      <c r="P297" s="258">
        <f t="shared" si="175"/>
        <v>0</v>
      </c>
      <c r="Q297" s="258">
        <f t="shared" si="175"/>
        <v>0</v>
      </c>
      <c r="R297" s="258">
        <f t="shared" si="175"/>
        <v>0</v>
      </c>
      <c r="S297" s="258">
        <f t="shared" si="175"/>
        <v>0</v>
      </c>
      <c r="T297" s="258">
        <f t="shared" si="175"/>
        <v>0</v>
      </c>
      <c r="U297" s="258">
        <f t="shared" si="175"/>
        <v>0</v>
      </c>
      <c r="V297" s="258">
        <f t="shared" si="175"/>
        <v>0</v>
      </c>
      <c r="W297" s="258">
        <f t="shared" si="175"/>
        <v>0</v>
      </c>
      <c r="X297" s="258">
        <f t="shared" si="175"/>
        <v>0</v>
      </c>
      <c r="Y297" s="258">
        <f t="shared" si="175"/>
        <v>0</v>
      </c>
      <c r="Z297" s="258">
        <f t="shared" si="175"/>
        <v>0</v>
      </c>
      <c r="AA297" s="258">
        <f t="shared" si="175"/>
        <v>0</v>
      </c>
      <c r="AB297" s="258">
        <f t="shared" si="175"/>
        <v>0</v>
      </c>
      <c r="AC297" s="258">
        <f t="shared" si="175"/>
        <v>0</v>
      </c>
      <c r="AD297" s="258">
        <f t="shared" si="175"/>
        <v>0</v>
      </c>
      <c r="AE297" s="258">
        <f t="shared" si="175"/>
        <v>0</v>
      </c>
      <c r="AF297" s="258">
        <f t="shared" si="175"/>
        <v>0</v>
      </c>
      <c r="AG297" s="258">
        <f t="shared" si="175"/>
        <v>0</v>
      </c>
      <c r="AH297" s="258">
        <f t="shared" si="175"/>
        <v>0</v>
      </c>
      <c r="AI297" s="258">
        <f t="shared" si="175"/>
        <v>0</v>
      </c>
      <c r="AJ297" s="258">
        <f t="shared" si="175"/>
        <v>0</v>
      </c>
      <c r="AK297" s="130">
        <f>SUM(F297:AJ297)</f>
        <v>0</v>
      </c>
      <c r="AL297" s="32"/>
      <c r="AM297" s="32"/>
    </row>
    <row r="298" spans="1:40" ht="18.75" hidden="1" customHeight="1">
      <c r="A298" s="9">
        <v>1</v>
      </c>
      <c r="B298" s="327"/>
      <c r="C298" s="135" t="s">
        <v>19</v>
      </c>
      <c r="D298" s="136">
        <f>1-D294</f>
        <v>0.92</v>
      </c>
      <c r="E298" s="90"/>
      <c r="F298" s="255">
        <f t="shared" ref="F298:AJ298" si="176">(F293-F294)+(F296-F297)</f>
        <v>0</v>
      </c>
      <c r="G298" s="255">
        <f t="shared" si="176"/>
        <v>0</v>
      </c>
      <c r="H298" s="255">
        <f t="shared" si="176"/>
        <v>0</v>
      </c>
      <c r="I298" s="255">
        <f t="shared" si="176"/>
        <v>0</v>
      </c>
      <c r="J298" s="255">
        <f t="shared" si="176"/>
        <v>0</v>
      </c>
      <c r="K298" s="255">
        <f t="shared" si="176"/>
        <v>0</v>
      </c>
      <c r="L298" s="255">
        <f t="shared" si="176"/>
        <v>0</v>
      </c>
      <c r="M298" s="255">
        <f t="shared" si="176"/>
        <v>0</v>
      </c>
      <c r="N298" s="255">
        <f t="shared" si="176"/>
        <v>0</v>
      </c>
      <c r="O298" s="255">
        <f t="shared" si="176"/>
        <v>0</v>
      </c>
      <c r="P298" s="255">
        <f t="shared" si="176"/>
        <v>0</v>
      </c>
      <c r="Q298" s="255">
        <f t="shared" si="176"/>
        <v>0</v>
      </c>
      <c r="R298" s="255">
        <f t="shared" si="176"/>
        <v>0</v>
      </c>
      <c r="S298" s="255">
        <f t="shared" si="176"/>
        <v>0</v>
      </c>
      <c r="T298" s="255">
        <f t="shared" si="176"/>
        <v>0</v>
      </c>
      <c r="U298" s="255">
        <f t="shared" si="176"/>
        <v>0</v>
      </c>
      <c r="V298" s="255">
        <f t="shared" si="176"/>
        <v>0</v>
      </c>
      <c r="W298" s="255">
        <f t="shared" si="176"/>
        <v>0</v>
      </c>
      <c r="X298" s="255">
        <f t="shared" si="176"/>
        <v>0</v>
      </c>
      <c r="Y298" s="255">
        <f t="shared" si="176"/>
        <v>0</v>
      </c>
      <c r="Z298" s="255">
        <f t="shared" si="176"/>
        <v>0</v>
      </c>
      <c r="AA298" s="255">
        <f t="shared" si="176"/>
        <v>0</v>
      </c>
      <c r="AB298" s="255">
        <f t="shared" si="176"/>
        <v>0</v>
      </c>
      <c r="AC298" s="255">
        <f t="shared" si="176"/>
        <v>0</v>
      </c>
      <c r="AD298" s="255">
        <f t="shared" si="176"/>
        <v>0</v>
      </c>
      <c r="AE298" s="255">
        <f t="shared" si="176"/>
        <v>0</v>
      </c>
      <c r="AF298" s="255">
        <f t="shared" si="176"/>
        <v>0</v>
      </c>
      <c r="AG298" s="255">
        <f t="shared" si="176"/>
        <v>0</v>
      </c>
      <c r="AH298" s="255">
        <f t="shared" si="176"/>
        <v>0</v>
      </c>
      <c r="AI298" s="255">
        <f t="shared" si="176"/>
        <v>0</v>
      </c>
      <c r="AJ298" s="255">
        <f t="shared" si="176"/>
        <v>0</v>
      </c>
      <c r="AK298" s="167">
        <f>SUM(E298:AJ298)</f>
        <v>0</v>
      </c>
      <c r="AL298" s="82" t="e">
        <f>ROUNDUP(#REF!*1.1,0)</f>
        <v>#REF!</v>
      </c>
      <c r="AM298" s="82" t="e">
        <f>ROUNDUP(#REF!*1.1,0)</f>
        <v>#REF!</v>
      </c>
      <c r="AN298" s="211"/>
    </row>
    <row r="299" spans="1:40" ht="18.75" hidden="1" customHeight="1">
      <c r="A299" s="9">
        <v>1</v>
      </c>
      <c r="B299" s="325"/>
      <c r="C299" s="109" t="s">
        <v>48</v>
      </c>
      <c r="D299" s="109"/>
      <c r="E299" s="7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7"/>
      <c r="AG299" s="257"/>
      <c r="AH299" s="257"/>
      <c r="AI299" s="257"/>
      <c r="AJ299" s="257"/>
      <c r="AK299" s="168">
        <f>SUM(F299:AJ299)</f>
        <v>0</v>
      </c>
      <c r="AL299" s="112"/>
      <c r="AM299" s="112"/>
      <c r="AN299" s="207"/>
    </row>
    <row r="300" spans="1:40" ht="18.75" hidden="1" customHeight="1">
      <c r="A300" s="9">
        <v>1</v>
      </c>
      <c r="B300" s="325"/>
      <c r="C300" s="111" t="s">
        <v>66</v>
      </c>
      <c r="D300" s="111"/>
      <c r="E300" s="74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  <c r="AA300" s="267"/>
      <c r="AB300" s="267"/>
      <c r="AC300" s="267"/>
      <c r="AD300" s="267"/>
      <c r="AE300" s="267"/>
      <c r="AF300" s="267"/>
      <c r="AG300" s="267"/>
      <c r="AH300" s="267"/>
      <c r="AI300" s="267"/>
      <c r="AJ300" s="267"/>
      <c r="AK300" s="163">
        <f>SUM(F300:AJ300)</f>
        <v>0</v>
      </c>
      <c r="AL300" s="75"/>
      <c r="AM300" s="75"/>
      <c r="AN300" s="207"/>
    </row>
    <row r="301" spans="1:40" ht="18.75" hidden="1" customHeight="1">
      <c r="A301" s="9">
        <v>1</v>
      </c>
      <c r="B301" s="326"/>
      <c r="C301" s="152" t="s">
        <v>21</v>
      </c>
      <c r="D301" s="152"/>
      <c r="E301" s="67"/>
      <c r="F301" s="259">
        <f t="shared" ref="F301:AH301" si="177">SUBTOTAL(9,L299:L300)</f>
        <v>0</v>
      </c>
      <c r="G301" s="259">
        <f t="shared" si="177"/>
        <v>0</v>
      </c>
      <c r="H301" s="259">
        <f t="shared" si="177"/>
        <v>0</v>
      </c>
      <c r="I301" s="259">
        <f t="shared" si="177"/>
        <v>0</v>
      </c>
      <c r="J301" s="259">
        <f t="shared" si="177"/>
        <v>0</v>
      </c>
      <c r="K301" s="259">
        <f t="shared" si="177"/>
        <v>0</v>
      </c>
      <c r="L301" s="259">
        <f t="shared" si="177"/>
        <v>0</v>
      </c>
      <c r="M301" s="259">
        <f t="shared" si="177"/>
        <v>0</v>
      </c>
      <c r="N301" s="259">
        <f t="shared" si="177"/>
        <v>0</v>
      </c>
      <c r="O301" s="259">
        <f t="shared" si="177"/>
        <v>0</v>
      </c>
      <c r="P301" s="259">
        <f t="shared" si="177"/>
        <v>0</v>
      </c>
      <c r="Q301" s="259">
        <f t="shared" si="177"/>
        <v>0</v>
      </c>
      <c r="R301" s="259">
        <f t="shared" si="177"/>
        <v>0</v>
      </c>
      <c r="S301" s="259">
        <f t="shared" si="177"/>
        <v>0</v>
      </c>
      <c r="T301" s="259">
        <f t="shared" si="177"/>
        <v>0</v>
      </c>
      <c r="U301" s="259">
        <f t="shared" si="177"/>
        <v>0</v>
      </c>
      <c r="V301" s="259">
        <f t="shared" si="177"/>
        <v>0</v>
      </c>
      <c r="W301" s="259">
        <f t="shared" si="177"/>
        <v>0</v>
      </c>
      <c r="X301" s="259">
        <f t="shared" si="177"/>
        <v>0</v>
      </c>
      <c r="Y301" s="259">
        <f t="shared" si="177"/>
        <v>0</v>
      </c>
      <c r="Z301" s="259">
        <f t="shared" si="177"/>
        <v>0</v>
      </c>
      <c r="AA301" s="259">
        <f t="shared" si="177"/>
        <v>0</v>
      </c>
      <c r="AB301" s="259">
        <f t="shared" si="177"/>
        <v>0</v>
      </c>
      <c r="AC301" s="259">
        <f t="shared" si="177"/>
        <v>0</v>
      </c>
      <c r="AD301" s="259">
        <f t="shared" si="177"/>
        <v>0</v>
      </c>
      <c r="AE301" s="259">
        <f t="shared" si="177"/>
        <v>0</v>
      </c>
      <c r="AF301" s="259">
        <f t="shared" si="177"/>
        <v>0</v>
      </c>
      <c r="AG301" s="259">
        <f t="shared" si="177"/>
        <v>0</v>
      </c>
      <c r="AH301" s="259">
        <f t="shared" si="177"/>
        <v>0</v>
      </c>
      <c r="AI301" s="259"/>
      <c r="AJ301" s="259"/>
      <c r="AK301" s="164">
        <f>SUM(F301:AJ301)</f>
        <v>0</v>
      </c>
      <c r="AL301" s="32"/>
      <c r="AM301" s="32"/>
    </row>
    <row r="302" spans="1:40" ht="18.75" hidden="1" customHeight="1">
      <c r="A302" s="9">
        <v>1</v>
      </c>
      <c r="B302" s="379"/>
      <c r="C302" s="153" t="s">
        <v>22</v>
      </c>
      <c r="D302" s="153"/>
      <c r="E302" s="68"/>
      <c r="F302" s="260">
        <f t="shared" ref="F302:AJ302" si="178">E302+F298-F301</f>
        <v>0</v>
      </c>
      <c r="G302" s="260">
        <f t="shared" si="178"/>
        <v>0</v>
      </c>
      <c r="H302" s="260">
        <f t="shared" si="178"/>
        <v>0</v>
      </c>
      <c r="I302" s="260">
        <f t="shared" si="178"/>
        <v>0</v>
      </c>
      <c r="J302" s="260">
        <f t="shared" si="178"/>
        <v>0</v>
      </c>
      <c r="K302" s="260">
        <f t="shared" si="178"/>
        <v>0</v>
      </c>
      <c r="L302" s="260">
        <f t="shared" si="178"/>
        <v>0</v>
      </c>
      <c r="M302" s="260">
        <f t="shared" si="178"/>
        <v>0</v>
      </c>
      <c r="N302" s="260">
        <f t="shared" si="178"/>
        <v>0</v>
      </c>
      <c r="O302" s="260">
        <f t="shared" si="178"/>
        <v>0</v>
      </c>
      <c r="P302" s="260">
        <f t="shared" si="178"/>
        <v>0</v>
      </c>
      <c r="Q302" s="260">
        <f t="shared" si="178"/>
        <v>0</v>
      </c>
      <c r="R302" s="260">
        <f t="shared" si="178"/>
        <v>0</v>
      </c>
      <c r="S302" s="260">
        <f t="shared" si="178"/>
        <v>0</v>
      </c>
      <c r="T302" s="260">
        <f t="shared" si="178"/>
        <v>0</v>
      </c>
      <c r="U302" s="260">
        <f t="shared" si="178"/>
        <v>0</v>
      </c>
      <c r="V302" s="260">
        <f t="shared" si="178"/>
        <v>0</v>
      </c>
      <c r="W302" s="260">
        <f t="shared" si="178"/>
        <v>0</v>
      </c>
      <c r="X302" s="260">
        <f t="shared" si="178"/>
        <v>0</v>
      </c>
      <c r="Y302" s="260">
        <f t="shared" si="178"/>
        <v>0</v>
      </c>
      <c r="Z302" s="260">
        <f t="shared" si="178"/>
        <v>0</v>
      </c>
      <c r="AA302" s="260">
        <f t="shared" si="178"/>
        <v>0</v>
      </c>
      <c r="AB302" s="260">
        <f t="shared" si="178"/>
        <v>0</v>
      </c>
      <c r="AC302" s="260">
        <f t="shared" si="178"/>
        <v>0</v>
      </c>
      <c r="AD302" s="260">
        <f t="shared" si="178"/>
        <v>0</v>
      </c>
      <c r="AE302" s="260">
        <f t="shared" si="178"/>
        <v>0</v>
      </c>
      <c r="AF302" s="260">
        <f t="shared" si="178"/>
        <v>0</v>
      </c>
      <c r="AG302" s="260">
        <f t="shared" si="178"/>
        <v>0</v>
      </c>
      <c r="AH302" s="260">
        <f t="shared" si="178"/>
        <v>0</v>
      </c>
      <c r="AI302" s="260">
        <f t="shared" si="178"/>
        <v>0</v>
      </c>
      <c r="AJ302" s="260">
        <f t="shared" si="178"/>
        <v>0</v>
      </c>
      <c r="AK302" s="165"/>
      <c r="AL302" s="32"/>
      <c r="AM302" s="32"/>
    </row>
    <row r="303" spans="1:40" ht="19.5" hidden="1" customHeight="1">
      <c r="A303" s="9">
        <v>1</v>
      </c>
      <c r="B303" s="379"/>
      <c r="C303" s="532" t="s">
        <v>23</v>
      </c>
      <c r="D303" s="532"/>
      <c r="E303" s="215"/>
      <c r="F303" s="261">
        <f t="shared" ref="F303:AJ303" si="179">E303+F298-F299-F300</f>
        <v>0</v>
      </c>
      <c r="G303" s="261">
        <f t="shared" si="179"/>
        <v>0</v>
      </c>
      <c r="H303" s="261">
        <f t="shared" si="179"/>
        <v>0</v>
      </c>
      <c r="I303" s="261">
        <f t="shared" si="179"/>
        <v>0</v>
      </c>
      <c r="J303" s="261">
        <f t="shared" si="179"/>
        <v>0</v>
      </c>
      <c r="K303" s="261">
        <f t="shared" si="179"/>
        <v>0</v>
      </c>
      <c r="L303" s="261">
        <f t="shared" si="179"/>
        <v>0</v>
      </c>
      <c r="M303" s="261">
        <f t="shared" si="179"/>
        <v>0</v>
      </c>
      <c r="N303" s="261">
        <f t="shared" si="179"/>
        <v>0</v>
      </c>
      <c r="O303" s="261">
        <f t="shared" si="179"/>
        <v>0</v>
      </c>
      <c r="P303" s="261">
        <f t="shared" si="179"/>
        <v>0</v>
      </c>
      <c r="Q303" s="261">
        <f t="shared" si="179"/>
        <v>0</v>
      </c>
      <c r="R303" s="261">
        <f t="shared" si="179"/>
        <v>0</v>
      </c>
      <c r="S303" s="261">
        <f t="shared" si="179"/>
        <v>0</v>
      </c>
      <c r="T303" s="261">
        <f t="shared" si="179"/>
        <v>0</v>
      </c>
      <c r="U303" s="261">
        <f t="shared" si="179"/>
        <v>0</v>
      </c>
      <c r="V303" s="261">
        <f t="shared" si="179"/>
        <v>0</v>
      </c>
      <c r="W303" s="261">
        <f t="shared" si="179"/>
        <v>0</v>
      </c>
      <c r="X303" s="261">
        <f t="shared" si="179"/>
        <v>0</v>
      </c>
      <c r="Y303" s="261">
        <f t="shared" si="179"/>
        <v>0</v>
      </c>
      <c r="Z303" s="261">
        <f t="shared" si="179"/>
        <v>0</v>
      </c>
      <c r="AA303" s="261">
        <f t="shared" si="179"/>
        <v>0</v>
      </c>
      <c r="AB303" s="261">
        <f t="shared" si="179"/>
        <v>0</v>
      </c>
      <c r="AC303" s="261">
        <f t="shared" si="179"/>
        <v>0</v>
      </c>
      <c r="AD303" s="261">
        <f t="shared" si="179"/>
        <v>0</v>
      </c>
      <c r="AE303" s="261">
        <f t="shared" si="179"/>
        <v>0</v>
      </c>
      <c r="AF303" s="261">
        <f t="shared" si="179"/>
        <v>0</v>
      </c>
      <c r="AG303" s="261">
        <f t="shared" si="179"/>
        <v>0</v>
      </c>
      <c r="AH303" s="261">
        <f t="shared" si="179"/>
        <v>0</v>
      </c>
      <c r="AI303" s="261">
        <f t="shared" si="179"/>
        <v>0</v>
      </c>
      <c r="AJ303" s="261">
        <f t="shared" si="179"/>
        <v>0</v>
      </c>
      <c r="AK303" s="223">
        <f>AJ303</f>
        <v>0</v>
      </c>
      <c r="AL303" s="32"/>
      <c r="AM303" s="32"/>
      <c r="AN303" s="9">
        <f>AK303-AL299</f>
        <v>0</v>
      </c>
    </row>
    <row r="304" spans="1:40" ht="19.5" hidden="1" customHeight="1">
      <c r="A304" s="9">
        <v>1</v>
      </c>
      <c r="B304" s="393"/>
      <c r="C304" s="101" t="s">
        <v>12</v>
      </c>
      <c r="D304" s="101"/>
      <c r="E304" s="88"/>
      <c r="F304" s="263"/>
      <c r="G304" s="263"/>
      <c r="H304" s="263"/>
      <c r="I304" s="263"/>
      <c r="J304" s="263"/>
      <c r="K304" s="263"/>
      <c r="L304" s="263"/>
      <c r="M304" s="263"/>
      <c r="N304" s="263"/>
      <c r="O304" s="263"/>
      <c r="P304" s="263"/>
      <c r="Q304" s="263"/>
      <c r="R304" s="263"/>
      <c r="S304" s="263"/>
      <c r="T304" s="263"/>
      <c r="U304" s="263"/>
      <c r="V304" s="263"/>
      <c r="W304" s="263"/>
      <c r="X304" s="263"/>
      <c r="Y304" s="263"/>
      <c r="Z304" s="263"/>
      <c r="AA304" s="263"/>
      <c r="AB304" s="263"/>
      <c r="AC304" s="263"/>
      <c r="AD304" s="263"/>
      <c r="AE304" s="263"/>
      <c r="AF304" s="263"/>
      <c r="AG304" s="263"/>
      <c r="AH304" s="263"/>
      <c r="AI304" s="263"/>
      <c r="AJ304" s="263"/>
      <c r="AK304" s="166">
        <f>SUM(E304:AJ304)</f>
        <v>0</v>
      </c>
      <c r="AL304" s="198" t="e">
        <f>ROUNDUP(AL314/0.92,0)</f>
        <v>#REF!</v>
      </c>
      <c r="AM304" s="198" t="e">
        <f>ROUNDUP(AM314/0.92,0)</f>
        <v>#REF!</v>
      </c>
      <c r="AN304" s="251"/>
    </row>
    <row r="305" spans="1:40" ht="19.5" hidden="1" customHeight="1">
      <c r="A305" s="9"/>
      <c r="B305" s="384"/>
      <c r="C305" s="359" t="s">
        <v>27</v>
      </c>
      <c r="D305" s="359"/>
      <c r="E305" s="360"/>
      <c r="F305" s="264">
        <f t="shared" ref="F305:AJ305" si="180">E305+F304-F306</f>
        <v>0</v>
      </c>
      <c r="G305" s="264">
        <f t="shared" si="180"/>
        <v>0</v>
      </c>
      <c r="H305" s="264">
        <f t="shared" si="180"/>
        <v>0</v>
      </c>
      <c r="I305" s="264">
        <f t="shared" si="180"/>
        <v>0</v>
      </c>
      <c r="J305" s="264">
        <f t="shared" si="180"/>
        <v>0</v>
      </c>
      <c r="K305" s="264">
        <f t="shared" si="180"/>
        <v>0</v>
      </c>
      <c r="L305" s="264">
        <f t="shared" si="180"/>
        <v>0</v>
      </c>
      <c r="M305" s="264">
        <f t="shared" si="180"/>
        <v>0</v>
      </c>
      <c r="N305" s="264">
        <f t="shared" si="180"/>
        <v>0</v>
      </c>
      <c r="O305" s="264">
        <f t="shared" si="180"/>
        <v>0</v>
      </c>
      <c r="P305" s="264">
        <f t="shared" si="180"/>
        <v>0</v>
      </c>
      <c r="Q305" s="264">
        <f t="shared" si="180"/>
        <v>0</v>
      </c>
      <c r="R305" s="264">
        <f t="shared" si="180"/>
        <v>0</v>
      </c>
      <c r="S305" s="264">
        <f t="shared" si="180"/>
        <v>0</v>
      </c>
      <c r="T305" s="264">
        <f t="shared" si="180"/>
        <v>0</v>
      </c>
      <c r="U305" s="264">
        <f t="shared" si="180"/>
        <v>0</v>
      </c>
      <c r="V305" s="264">
        <f t="shared" si="180"/>
        <v>0</v>
      </c>
      <c r="W305" s="264">
        <f t="shared" si="180"/>
        <v>0</v>
      </c>
      <c r="X305" s="264">
        <f t="shared" si="180"/>
        <v>0</v>
      </c>
      <c r="Y305" s="264">
        <f t="shared" si="180"/>
        <v>0</v>
      </c>
      <c r="Z305" s="264">
        <f t="shared" si="180"/>
        <v>0</v>
      </c>
      <c r="AA305" s="264">
        <f t="shared" si="180"/>
        <v>0</v>
      </c>
      <c r="AB305" s="264">
        <f t="shared" si="180"/>
        <v>0</v>
      </c>
      <c r="AC305" s="264">
        <f t="shared" si="180"/>
        <v>0</v>
      </c>
      <c r="AD305" s="264">
        <f t="shared" si="180"/>
        <v>0</v>
      </c>
      <c r="AE305" s="264">
        <f t="shared" si="180"/>
        <v>0</v>
      </c>
      <c r="AF305" s="264">
        <f t="shared" si="180"/>
        <v>0</v>
      </c>
      <c r="AG305" s="264">
        <f t="shared" si="180"/>
        <v>0</v>
      </c>
      <c r="AH305" s="264">
        <f t="shared" si="180"/>
        <v>0</v>
      </c>
      <c r="AI305" s="264">
        <f t="shared" si="180"/>
        <v>0</v>
      </c>
      <c r="AJ305" s="264">
        <f t="shared" si="180"/>
        <v>0</v>
      </c>
      <c r="AK305" s="361">
        <f>AJ305</f>
        <v>0</v>
      </c>
      <c r="AL305" s="362"/>
      <c r="AM305" s="362"/>
      <c r="AN305" s="363"/>
    </row>
    <row r="306" spans="1:40" ht="19.5" hidden="1" customHeight="1">
      <c r="A306" s="9">
        <v>1</v>
      </c>
      <c r="B306" s="326"/>
      <c r="C306" s="364" t="s">
        <v>150</v>
      </c>
      <c r="D306" s="365"/>
      <c r="E306" s="278"/>
      <c r="F306" s="398"/>
      <c r="G306" s="398"/>
      <c r="H306" s="398"/>
      <c r="I306" s="398"/>
      <c r="J306" s="398"/>
      <c r="K306" s="398"/>
      <c r="L306" s="398"/>
      <c r="M306" s="398"/>
      <c r="N306" s="398"/>
      <c r="O306" s="398"/>
      <c r="P306" s="398"/>
      <c r="Q306" s="398"/>
      <c r="R306" s="398"/>
      <c r="S306" s="398"/>
      <c r="T306" s="398"/>
      <c r="U306" s="398"/>
      <c r="V306" s="398"/>
      <c r="W306" s="398"/>
      <c r="X306" s="398"/>
      <c r="Y306" s="398"/>
      <c r="Z306" s="398"/>
      <c r="AA306" s="398"/>
      <c r="AB306" s="398"/>
      <c r="AC306" s="398"/>
      <c r="AD306" s="398"/>
      <c r="AE306" s="398"/>
      <c r="AF306" s="398"/>
      <c r="AG306" s="398"/>
      <c r="AH306" s="398"/>
      <c r="AI306" s="398"/>
      <c r="AJ306" s="398"/>
      <c r="AK306" s="366">
        <f>AJ306</f>
        <v>0</v>
      </c>
      <c r="AL306" s="281"/>
      <c r="AM306" s="281"/>
      <c r="AN306" s="211"/>
    </row>
    <row r="307" spans="1:40" ht="19.5" hidden="1" customHeight="1">
      <c r="A307" s="9"/>
      <c r="B307" s="326"/>
      <c r="C307" s="353" t="s">
        <v>151</v>
      </c>
      <c r="D307" s="354"/>
      <c r="E307" s="355"/>
      <c r="F307" s="399">
        <f t="shared" ref="F307:AJ307" si="181">E307+F306-F309</f>
        <v>0</v>
      </c>
      <c r="G307" s="399">
        <f t="shared" si="181"/>
        <v>0</v>
      </c>
      <c r="H307" s="399">
        <f t="shared" si="181"/>
        <v>0</v>
      </c>
      <c r="I307" s="399">
        <f t="shared" si="181"/>
        <v>0</v>
      </c>
      <c r="J307" s="399">
        <f t="shared" si="181"/>
        <v>0</v>
      </c>
      <c r="K307" s="399">
        <f t="shared" si="181"/>
        <v>0</v>
      </c>
      <c r="L307" s="399">
        <f t="shared" si="181"/>
        <v>0</v>
      </c>
      <c r="M307" s="399">
        <f t="shared" si="181"/>
        <v>0</v>
      </c>
      <c r="N307" s="399">
        <f t="shared" si="181"/>
        <v>0</v>
      </c>
      <c r="O307" s="399">
        <f t="shared" si="181"/>
        <v>0</v>
      </c>
      <c r="P307" s="399">
        <f t="shared" si="181"/>
        <v>0</v>
      </c>
      <c r="Q307" s="399">
        <f t="shared" si="181"/>
        <v>0</v>
      </c>
      <c r="R307" s="399">
        <f t="shared" si="181"/>
        <v>0</v>
      </c>
      <c r="S307" s="399">
        <f t="shared" si="181"/>
        <v>0</v>
      </c>
      <c r="T307" s="399">
        <f t="shared" si="181"/>
        <v>0</v>
      </c>
      <c r="U307" s="399">
        <f t="shared" si="181"/>
        <v>0</v>
      </c>
      <c r="V307" s="399">
        <f t="shared" si="181"/>
        <v>0</v>
      </c>
      <c r="W307" s="399">
        <f t="shared" si="181"/>
        <v>0</v>
      </c>
      <c r="X307" s="399">
        <f t="shared" si="181"/>
        <v>0</v>
      </c>
      <c r="Y307" s="399">
        <f t="shared" si="181"/>
        <v>0</v>
      </c>
      <c r="Z307" s="399">
        <f t="shared" si="181"/>
        <v>0</v>
      </c>
      <c r="AA307" s="399">
        <f t="shared" si="181"/>
        <v>0</v>
      </c>
      <c r="AB307" s="399">
        <f t="shared" si="181"/>
        <v>0</v>
      </c>
      <c r="AC307" s="399">
        <f t="shared" si="181"/>
        <v>0</v>
      </c>
      <c r="AD307" s="399">
        <f t="shared" si="181"/>
        <v>0</v>
      </c>
      <c r="AE307" s="399">
        <f t="shared" si="181"/>
        <v>0</v>
      </c>
      <c r="AF307" s="399">
        <f t="shared" si="181"/>
        <v>0</v>
      </c>
      <c r="AG307" s="399">
        <f t="shared" si="181"/>
        <v>0</v>
      </c>
      <c r="AH307" s="399">
        <f t="shared" si="181"/>
        <v>0</v>
      </c>
      <c r="AI307" s="399">
        <f t="shared" si="181"/>
        <v>0</v>
      </c>
      <c r="AJ307" s="399">
        <f t="shared" si="181"/>
        <v>0</v>
      </c>
      <c r="AK307" s="356">
        <f>AJ307</f>
        <v>0</v>
      </c>
      <c r="AL307" s="285"/>
      <c r="AM307" s="285"/>
    </row>
    <row r="308" spans="1:40" ht="18.75" hidden="1" customHeight="1">
      <c r="A308" s="9">
        <v>1</v>
      </c>
      <c r="B308" s="326"/>
      <c r="C308" s="135" t="s">
        <v>14</v>
      </c>
      <c r="D308" s="135"/>
      <c r="E308" s="90"/>
      <c r="F308" s="255"/>
      <c r="G308" s="255"/>
      <c r="H308" s="255"/>
      <c r="I308" s="255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  <c r="AD308" s="255"/>
      <c r="AE308" s="255"/>
      <c r="AF308" s="255"/>
      <c r="AG308" s="255"/>
      <c r="AH308" s="255"/>
      <c r="AI308" s="255"/>
      <c r="AJ308" s="255"/>
      <c r="AK308" s="167">
        <f>SUM(E308:AJ308)</f>
        <v>0</v>
      </c>
      <c r="AL308" s="123"/>
      <c r="AM308" s="123"/>
      <c r="AN308" s="211"/>
    </row>
    <row r="309" spans="1:40" ht="18.75" hidden="1" customHeight="1">
      <c r="A309" s="9">
        <v>0</v>
      </c>
      <c r="B309" s="388"/>
      <c r="C309" s="146" t="s">
        <v>15</v>
      </c>
      <c r="D309" s="147">
        <v>0.08</v>
      </c>
      <c r="E309" s="80"/>
      <c r="F309" s="257">
        <f t="shared" ref="F309:AJ309" si="182">ROUND(F308*$D309,0)</f>
        <v>0</v>
      </c>
      <c r="G309" s="257">
        <f t="shared" si="182"/>
        <v>0</v>
      </c>
      <c r="H309" s="257">
        <f t="shared" si="182"/>
        <v>0</v>
      </c>
      <c r="I309" s="257">
        <f t="shared" si="182"/>
        <v>0</v>
      </c>
      <c r="J309" s="257">
        <f t="shared" si="182"/>
        <v>0</v>
      </c>
      <c r="K309" s="257">
        <f t="shared" si="182"/>
        <v>0</v>
      </c>
      <c r="L309" s="257">
        <f t="shared" si="182"/>
        <v>0</v>
      </c>
      <c r="M309" s="257">
        <f t="shared" si="182"/>
        <v>0</v>
      </c>
      <c r="N309" s="257">
        <f t="shared" si="182"/>
        <v>0</v>
      </c>
      <c r="O309" s="257">
        <f t="shared" si="182"/>
        <v>0</v>
      </c>
      <c r="P309" s="257">
        <f t="shared" si="182"/>
        <v>0</v>
      </c>
      <c r="Q309" s="257">
        <f t="shared" si="182"/>
        <v>0</v>
      </c>
      <c r="R309" s="257">
        <f t="shared" si="182"/>
        <v>0</v>
      </c>
      <c r="S309" s="257">
        <f t="shared" si="182"/>
        <v>0</v>
      </c>
      <c r="T309" s="257">
        <f t="shared" si="182"/>
        <v>0</v>
      </c>
      <c r="U309" s="257">
        <f t="shared" si="182"/>
        <v>0</v>
      </c>
      <c r="V309" s="257">
        <f t="shared" si="182"/>
        <v>0</v>
      </c>
      <c r="W309" s="257">
        <f t="shared" si="182"/>
        <v>0</v>
      </c>
      <c r="X309" s="257">
        <f t="shared" si="182"/>
        <v>0</v>
      </c>
      <c r="Y309" s="257">
        <f t="shared" si="182"/>
        <v>0</v>
      </c>
      <c r="Z309" s="257">
        <f t="shared" si="182"/>
        <v>0</v>
      </c>
      <c r="AA309" s="257">
        <f t="shared" si="182"/>
        <v>0</v>
      </c>
      <c r="AB309" s="257">
        <f t="shared" si="182"/>
        <v>0</v>
      </c>
      <c r="AC309" s="257">
        <f t="shared" si="182"/>
        <v>0</v>
      </c>
      <c r="AD309" s="257">
        <f t="shared" si="182"/>
        <v>0</v>
      </c>
      <c r="AE309" s="257">
        <f t="shared" si="182"/>
        <v>0</v>
      </c>
      <c r="AF309" s="257">
        <f t="shared" si="182"/>
        <v>0</v>
      </c>
      <c r="AG309" s="257">
        <f t="shared" si="182"/>
        <v>0</v>
      </c>
      <c r="AH309" s="257">
        <f t="shared" si="182"/>
        <v>0</v>
      </c>
      <c r="AI309" s="257">
        <f t="shared" si="182"/>
        <v>0</v>
      </c>
      <c r="AJ309" s="257">
        <f t="shared" si="182"/>
        <v>0</v>
      </c>
      <c r="AK309" s="128">
        <f>SUM(F309:AJ309)</f>
        <v>0</v>
      </c>
      <c r="AL309" s="32"/>
      <c r="AM309" s="32"/>
    </row>
    <row r="310" spans="1:40" ht="18.75" hidden="1" customHeight="1">
      <c r="A310" s="9">
        <v>0</v>
      </c>
      <c r="B310" s="388"/>
      <c r="C310" s="148" t="s">
        <v>16</v>
      </c>
      <c r="D310" s="149"/>
      <c r="E310" s="66"/>
      <c r="F310" s="255">
        <f t="shared" ref="F310:AJ310" si="183">E310+F309-F311</f>
        <v>0</v>
      </c>
      <c r="G310" s="255">
        <f t="shared" si="183"/>
        <v>0</v>
      </c>
      <c r="H310" s="255">
        <f t="shared" si="183"/>
        <v>0</v>
      </c>
      <c r="I310" s="255">
        <f t="shared" si="183"/>
        <v>0</v>
      </c>
      <c r="J310" s="255">
        <f t="shared" si="183"/>
        <v>0</v>
      </c>
      <c r="K310" s="255">
        <f t="shared" si="183"/>
        <v>0</v>
      </c>
      <c r="L310" s="255">
        <f t="shared" si="183"/>
        <v>0</v>
      </c>
      <c r="M310" s="255">
        <f t="shared" si="183"/>
        <v>0</v>
      </c>
      <c r="N310" s="255">
        <f t="shared" si="183"/>
        <v>0</v>
      </c>
      <c r="O310" s="255">
        <f t="shared" si="183"/>
        <v>0</v>
      </c>
      <c r="P310" s="255">
        <f t="shared" si="183"/>
        <v>0</v>
      </c>
      <c r="Q310" s="255">
        <f t="shared" si="183"/>
        <v>0</v>
      </c>
      <c r="R310" s="255">
        <f t="shared" si="183"/>
        <v>0</v>
      </c>
      <c r="S310" s="255">
        <f t="shared" si="183"/>
        <v>0</v>
      </c>
      <c r="T310" s="255">
        <f t="shared" si="183"/>
        <v>0</v>
      </c>
      <c r="U310" s="255">
        <f t="shared" si="183"/>
        <v>0</v>
      </c>
      <c r="V310" s="255">
        <f t="shared" si="183"/>
        <v>0</v>
      </c>
      <c r="W310" s="255">
        <f t="shared" si="183"/>
        <v>0</v>
      </c>
      <c r="X310" s="255">
        <f t="shared" si="183"/>
        <v>0</v>
      </c>
      <c r="Y310" s="255">
        <f t="shared" si="183"/>
        <v>0</v>
      </c>
      <c r="Z310" s="255">
        <f t="shared" si="183"/>
        <v>0</v>
      </c>
      <c r="AA310" s="255">
        <f t="shared" si="183"/>
        <v>0</v>
      </c>
      <c r="AB310" s="255">
        <f t="shared" si="183"/>
        <v>0</v>
      </c>
      <c r="AC310" s="255">
        <f t="shared" si="183"/>
        <v>0</v>
      </c>
      <c r="AD310" s="255">
        <f t="shared" si="183"/>
        <v>0</v>
      </c>
      <c r="AE310" s="255">
        <f t="shared" si="183"/>
        <v>0</v>
      </c>
      <c r="AF310" s="255">
        <f t="shared" si="183"/>
        <v>0</v>
      </c>
      <c r="AG310" s="255">
        <f t="shared" si="183"/>
        <v>0</v>
      </c>
      <c r="AH310" s="255">
        <f t="shared" si="183"/>
        <v>0</v>
      </c>
      <c r="AI310" s="255">
        <f t="shared" si="183"/>
        <v>0</v>
      </c>
      <c r="AJ310" s="255">
        <f t="shared" si="183"/>
        <v>0</v>
      </c>
      <c r="AK310" s="129">
        <f>AJ310</f>
        <v>0</v>
      </c>
      <c r="AL310" s="32"/>
      <c r="AM310" s="32"/>
    </row>
    <row r="311" spans="1:40" ht="18.75" hidden="1" customHeight="1">
      <c r="A311" s="9">
        <v>0</v>
      </c>
      <c r="B311" s="388"/>
      <c r="C311" s="148" t="s">
        <v>17</v>
      </c>
      <c r="D311" s="149"/>
      <c r="E311" s="80"/>
      <c r="F311" s="255"/>
      <c r="G311" s="255"/>
      <c r="H311" s="255"/>
      <c r="I311" s="255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  <c r="AD311" s="255"/>
      <c r="AE311" s="255"/>
      <c r="AF311" s="255"/>
      <c r="AG311" s="255"/>
      <c r="AH311" s="255"/>
      <c r="AI311" s="255"/>
      <c r="AJ311" s="255"/>
      <c r="AK311" s="129">
        <f>SUM(F311:AJ311)</f>
        <v>0</v>
      </c>
      <c r="AL311" s="32"/>
      <c r="AM311" s="32"/>
    </row>
    <row r="312" spans="1:40" ht="18.75" hidden="1" customHeight="1">
      <c r="A312" s="9">
        <v>0</v>
      </c>
      <c r="B312" s="388"/>
      <c r="C312" s="150" t="s">
        <v>18</v>
      </c>
      <c r="D312" s="151">
        <v>0.5</v>
      </c>
      <c r="E312" s="81"/>
      <c r="F312" s="258">
        <f t="shared" ref="F312:AJ312" si="184">ROUND(F311*$D312,0)</f>
        <v>0</v>
      </c>
      <c r="G312" s="258">
        <f t="shared" si="184"/>
        <v>0</v>
      </c>
      <c r="H312" s="258">
        <f t="shared" si="184"/>
        <v>0</v>
      </c>
      <c r="I312" s="258">
        <f t="shared" si="184"/>
        <v>0</v>
      </c>
      <c r="J312" s="258">
        <f t="shared" si="184"/>
        <v>0</v>
      </c>
      <c r="K312" s="258">
        <f t="shared" si="184"/>
        <v>0</v>
      </c>
      <c r="L312" s="258">
        <f t="shared" si="184"/>
        <v>0</v>
      </c>
      <c r="M312" s="258">
        <f t="shared" si="184"/>
        <v>0</v>
      </c>
      <c r="N312" s="258">
        <f t="shared" si="184"/>
        <v>0</v>
      </c>
      <c r="O312" s="258">
        <f t="shared" si="184"/>
        <v>0</v>
      </c>
      <c r="P312" s="258">
        <f t="shared" si="184"/>
        <v>0</v>
      </c>
      <c r="Q312" s="258">
        <f t="shared" si="184"/>
        <v>0</v>
      </c>
      <c r="R312" s="258">
        <f t="shared" si="184"/>
        <v>0</v>
      </c>
      <c r="S312" s="258">
        <f t="shared" si="184"/>
        <v>0</v>
      </c>
      <c r="T312" s="258">
        <f t="shared" si="184"/>
        <v>0</v>
      </c>
      <c r="U312" s="258">
        <f t="shared" si="184"/>
        <v>0</v>
      </c>
      <c r="V312" s="258">
        <f t="shared" si="184"/>
        <v>0</v>
      </c>
      <c r="W312" s="258">
        <f t="shared" si="184"/>
        <v>0</v>
      </c>
      <c r="X312" s="258">
        <f t="shared" si="184"/>
        <v>0</v>
      </c>
      <c r="Y312" s="258">
        <f t="shared" si="184"/>
        <v>0</v>
      </c>
      <c r="Z312" s="258">
        <f t="shared" si="184"/>
        <v>0</v>
      </c>
      <c r="AA312" s="258">
        <f t="shared" si="184"/>
        <v>0</v>
      </c>
      <c r="AB312" s="258">
        <f t="shared" si="184"/>
        <v>0</v>
      </c>
      <c r="AC312" s="258">
        <f t="shared" si="184"/>
        <v>0</v>
      </c>
      <c r="AD312" s="258">
        <f t="shared" si="184"/>
        <v>0</v>
      </c>
      <c r="AE312" s="258">
        <f t="shared" si="184"/>
        <v>0</v>
      </c>
      <c r="AF312" s="258">
        <f t="shared" si="184"/>
        <v>0</v>
      </c>
      <c r="AG312" s="258">
        <f t="shared" si="184"/>
        <v>0</v>
      </c>
      <c r="AH312" s="258">
        <f t="shared" si="184"/>
        <v>0</v>
      </c>
      <c r="AI312" s="258">
        <f t="shared" si="184"/>
        <v>0</v>
      </c>
      <c r="AJ312" s="258">
        <f t="shared" si="184"/>
        <v>0</v>
      </c>
      <c r="AK312" s="130">
        <f>SUM(F312:AJ312)</f>
        <v>0</v>
      </c>
      <c r="AL312" s="32"/>
      <c r="AM312" s="32"/>
    </row>
    <row r="313" spans="1:40" ht="18.75" hidden="1" customHeight="1">
      <c r="A313" s="9"/>
      <c r="B313" s="388"/>
      <c r="C313" s="373" t="s">
        <v>153</v>
      </c>
      <c r="D313" s="374"/>
      <c r="E313" s="375"/>
      <c r="F313" s="258"/>
      <c r="G313" s="258"/>
      <c r="H313" s="258"/>
      <c r="I313" s="258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  <c r="AD313" s="258"/>
      <c r="AE313" s="258"/>
      <c r="AF313" s="258"/>
      <c r="AG313" s="258"/>
      <c r="AH313" s="258"/>
      <c r="AI313" s="258"/>
      <c r="AJ313" s="258"/>
      <c r="AK313" s="377"/>
      <c r="AL313" s="31"/>
      <c r="AM313" s="31"/>
    </row>
    <row r="314" spans="1:40" ht="18.75" hidden="1" customHeight="1">
      <c r="A314" s="9">
        <v>1</v>
      </c>
      <c r="B314" s="384"/>
      <c r="C314" s="135" t="s">
        <v>19</v>
      </c>
      <c r="D314" s="136">
        <f>1-D309</f>
        <v>0.92</v>
      </c>
      <c r="E314" s="90"/>
      <c r="F314" s="255"/>
      <c r="G314" s="255"/>
      <c r="H314" s="255"/>
      <c r="I314" s="255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  <c r="AD314" s="255"/>
      <c r="AE314" s="255"/>
      <c r="AF314" s="255"/>
      <c r="AG314" s="255"/>
      <c r="AH314" s="255"/>
      <c r="AI314" s="255"/>
      <c r="AJ314" s="255"/>
      <c r="AK314" s="117">
        <f>SUM(E314:AJ314)</f>
        <v>0</v>
      </c>
      <c r="AL314" s="82" t="e">
        <f>ROUNDUP(#REF!*1.1,0)</f>
        <v>#REF!</v>
      </c>
      <c r="AM314" s="82" t="e">
        <f>ROUNDUP(#REF!*1.1,0)</f>
        <v>#REF!</v>
      </c>
      <c r="AN314" s="211"/>
    </row>
    <row r="315" spans="1:40" ht="18.75" hidden="1" customHeight="1">
      <c r="A315" s="9">
        <v>1</v>
      </c>
      <c r="B315" s="384"/>
      <c r="C315" s="109" t="s">
        <v>48</v>
      </c>
      <c r="D315" s="109"/>
      <c r="E315" s="7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  <c r="AD315" s="257"/>
      <c r="AE315" s="257"/>
      <c r="AF315" s="257"/>
      <c r="AG315" s="257"/>
      <c r="AH315" s="257"/>
      <c r="AI315" s="257"/>
      <c r="AJ315" s="257"/>
      <c r="AK315" s="104">
        <f>SUM(F315:AJ315)</f>
        <v>0</v>
      </c>
      <c r="AL315" s="112"/>
      <c r="AM315" s="112"/>
      <c r="AN315" s="207"/>
    </row>
    <row r="316" spans="1:40" ht="18.75" hidden="1" customHeight="1">
      <c r="A316" s="9">
        <v>1</v>
      </c>
      <c r="B316" s="388"/>
      <c r="C316" s="111" t="s">
        <v>66</v>
      </c>
      <c r="D316" s="111"/>
      <c r="E316" s="74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  <c r="AA316" s="267"/>
      <c r="AB316" s="267"/>
      <c r="AC316" s="267"/>
      <c r="AD316" s="267"/>
      <c r="AE316" s="267"/>
      <c r="AF316" s="267"/>
      <c r="AG316" s="267"/>
      <c r="AH316" s="267"/>
      <c r="AI316" s="267"/>
      <c r="AJ316" s="267"/>
      <c r="AK316" s="107">
        <f>SUM(F316:AJ316)</f>
        <v>0</v>
      </c>
      <c r="AL316" s="75"/>
      <c r="AM316" s="75"/>
      <c r="AN316" s="207"/>
    </row>
    <row r="317" spans="1:40" ht="18.75" hidden="1" customHeight="1">
      <c r="A317" s="9">
        <v>1</v>
      </c>
      <c r="B317" s="326"/>
      <c r="C317" s="152" t="s">
        <v>21</v>
      </c>
      <c r="D317" s="152"/>
      <c r="E317" s="67"/>
      <c r="F317" s="259">
        <f t="shared" ref="F317:AH317" si="185">SUBTOTAL(9,L315:L316)</f>
        <v>0</v>
      </c>
      <c r="G317" s="259">
        <f t="shared" si="185"/>
        <v>0</v>
      </c>
      <c r="H317" s="259">
        <f t="shared" si="185"/>
        <v>0</v>
      </c>
      <c r="I317" s="259">
        <f t="shared" si="185"/>
        <v>0</v>
      </c>
      <c r="J317" s="259">
        <f t="shared" si="185"/>
        <v>0</v>
      </c>
      <c r="K317" s="259">
        <f t="shared" si="185"/>
        <v>0</v>
      </c>
      <c r="L317" s="259">
        <f t="shared" si="185"/>
        <v>0</v>
      </c>
      <c r="M317" s="259">
        <f t="shared" si="185"/>
        <v>0</v>
      </c>
      <c r="N317" s="259">
        <f t="shared" si="185"/>
        <v>0</v>
      </c>
      <c r="O317" s="259">
        <f t="shared" si="185"/>
        <v>0</v>
      </c>
      <c r="P317" s="259">
        <f t="shared" si="185"/>
        <v>0</v>
      </c>
      <c r="Q317" s="259">
        <f t="shared" si="185"/>
        <v>0</v>
      </c>
      <c r="R317" s="259">
        <f t="shared" si="185"/>
        <v>0</v>
      </c>
      <c r="S317" s="259">
        <f t="shared" si="185"/>
        <v>0</v>
      </c>
      <c r="T317" s="259">
        <f t="shared" si="185"/>
        <v>0</v>
      </c>
      <c r="U317" s="259">
        <f t="shared" si="185"/>
        <v>0</v>
      </c>
      <c r="V317" s="259">
        <f t="shared" si="185"/>
        <v>0</v>
      </c>
      <c r="W317" s="259">
        <f t="shared" si="185"/>
        <v>0</v>
      </c>
      <c r="X317" s="259">
        <f t="shared" si="185"/>
        <v>0</v>
      </c>
      <c r="Y317" s="259">
        <f t="shared" si="185"/>
        <v>0</v>
      </c>
      <c r="Z317" s="259">
        <f t="shared" si="185"/>
        <v>0</v>
      </c>
      <c r="AA317" s="259">
        <f t="shared" si="185"/>
        <v>0</v>
      </c>
      <c r="AB317" s="259">
        <f t="shared" si="185"/>
        <v>0</v>
      </c>
      <c r="AC317" s="259">
        <f t="shared" si="185"/>
        <v>0</v>
      </c>
      <c r="AD317" s="259">
        <f t="shared" si="185"/>
        <v>0</v>
      </c>
      <c r="AE317" s="259">
        <f t="shared" si="185"/>
        <v>0</v>
      </c>
      <c r="AF317" s="259">
        <f t="shared" si="185"/>
        <v>0</v>
      </c>
      <c r="AG317" s="259">
        <f t="shared" si="185"/>
        <v>0</v>
      </c>
      <c r="AH317" s="259">
        <f t="shared" si="185"/>
        <v>0</v>
      </c>
      <c r="AI317" s="259"/>
      <c r="AJ317" s="259"/>
      <c r="AK317" s="131">
        <f>SUM(F317:AJ317)</f>
        <v>0</v>
      </c>
      <c r="AL317" s="32"/>
      <c r="AM317" s="32"/>
    </row>
    <row r="318" spans="1:40" ht="18.75" hidden="1" customHeight="1">
      <c r="A318" s="9">
        <v>1</v>
      </c>
      <c r="B318" s="379"/>
      <c r="C318" s="153" t="s">
        <v>22</v>
      </c>
      <c r="D318" s="153"/>
      <c r="E318" s="68"/>
      <c r="F318" s="260">
        <f t="shared" ref="F318:AJ318" si="186">E318+F314-F317</f>
        <v>0</v>
      </c>
      <c r="G318" s="260">
        <f t="shared" si="186"/>
        <v>0</v>
      </c>
      <c r="H318" s="260">
        <f t="shared" si="186"/>
        <v>0</v>
      </c>
      <c r="I318" s="260">
        <f t="shared" si="186"/>
        <v>0</v>
      </c>
      <c r="J318" s="260">
        <f t="shared" si="186"/>
        <v>0</v>
      </c>
      <c r="K318" s="260">
        <f t="shared" si="186"/>
        <v>0</v>
      </c>
      <c r="L318" s="260">
        <f t="shared" si="186"/>
        <v>0</v>
      </c>
      <c r="M318" s="260">
        <f t="shared" si="186"/>
        <v>0</v>
      </c>
      <c r="N318" s="260">
        <f t="shared" si="186"/>
        <v>0</v>
      </c>
      <c r="O318" s="260">
        <f t="shared" si="186"/>
        <v>0</v>
      </c>
      <c r="P318" s="260">
        <f t="shared" si="186"/>
        <v>0</v>
      </c>
      <c r="Q318" s="260">
        <f t="shared" si="186"/>
        <v>0</v>
      </c>
      <c r="R318" s="260">
        <f t="shared" si="186"/>
        <v>0</v>
      </c>
      <c r="S318" s="260">
        <f t="shared" si="186"/>
        <v>0</v>
      </c>
      <c r="T318" s="260">
        <f t="shared" si="186"/>
        <v>0</v>
      </c>
      <c r="U318" s="260">
        <f t="shared" si="186"/>
        <v>0</v>
      </c>
      <c r="V318" s="260">
        <f t="shared" si="186"/>
        <v>0</v>
      </c>
      <c r="W318" s="260">
        <f t="shared" si="186"/>
        <v>0</v>
      </c>
      <c r="X318" s="260">
        <f t="shared" si="186"/>
        <v>0</v>
      </c>
      <c r="Y318" s="260">
        <f t="shared" si="186"/>
        <v>0</v>
      </c>
      <c r="Z318" s="260">
        <f t="shared" si="186"/>
        <v>0</v>
      </c>
      <c r="AA318" s="260">
        <f t="shared" si="186"/>
        <v>0</v>
      </c>
      <c r="AB318" s="260">
        <f t="shared" si="186"/>
        <v>0</v>
      </c>
      <c r="AC318" s="260">
        <f t="shared" si="186"/>
        <v>0</v>
      </c>
      <c r="AD318" s="260">
        <f t="shared" si="186"/>
        <v>0</v>
      </c>
      <c r="AE318" s="260">
        <f t="shared" si="186"/>
        <v>0</v>
      </c>
      <c r="AF318" s="260">
        <f t="shared" si="186"/>
        <v>0</v>
      </c>
      <c r="AG318" s="260">
        <f t="shared" si="186"/>
        <v>0</v>
      </c>
      <c r="AH318" s="260">
        <f t="shared" si="186"/>
        <v>0</v>
      </c>
      <c r="AI318" s="260">
        <f t="shared" si="186"/>
        <v>0</v>
      </c>
      <c r="AJ318" s="260">
        <f t="shared" si="186"/>
        <v>0</v>
      </c>
      <c r="AK318" s="132"/>
      <c r="AL318" s="32"/>
      <c r="AM318" s="32"/>
    </row>
    <row r="319" spans="1:40" ht="19.5" hidden="1" customHeight="1">
      <c r="A319" s="9">
        <v>1</v>
      </c>
      <c r="B319" s="380"/>
      <c r="C319" s="138" t="s">
        <v>23</v>
      </c>
      <c r="D319" s="138"/>
      <c r="E319" s="215"/>
      <c r="F319" s="262">
        <f t="shared" ref="F319:AJ319" si="187">E319+F314-F315-F316</f>
        <v>0</v>
      </c>
      <c r="G319" s="262">
        <f t="shared" si="187"/>
        <v>0</v>
      </c>
      <c r="H319" s="262">
        <f t="shared" si="187"/>
        <v>0</v>
      </c>
      <c r="I319" s="262">
        <f t="shared" si="187"/>
        <v>0</v>
      </c>
      <c r="J319" s="262">
        <f t="shared" si="187"/>
        <v>0</v>
      </c>
      <c r="K319" s="262">
        <f t="shared" si="187"/>
        <v>0</v>
      </c>
      <c r="L319" s="262">
        <f t="shared" si="187"/>
        <v>0</v>
      </c>
      <c r="M319" s="262">
        <f t="shared" si="187"/>
        <v>0</v>
      </c>
      <c r="N319" s="262">
        <f t="shared" si="187"/>
        <v>0</v>
      </c>
      <c r="O319" s="262">
        <f t="shared" si="187"/>
        <v>0</v>
      </c>
      <c r="P319" s="262">
        <f t="shared" si="187"/>
        <v>0</v>
      </c>
      <c r="Q319" s="262">
        <f t="shared" si="187"/>
        <v>0</v>
      </c>
      <c r="R319" s="262">
        <f t="shared" si="187"/>
        <v>0</v>
      </c>
      <c r="S319" s="262">
        <f t="shared" si="187"/>
        <v>0</v>
      </c>
      <c r="T319" s="262">
        <f t="shared" si="187"/>
        <v>0</v>
      </c>
      <c r="U319" s="262">
        <f t="shared" si="187"/>
        <v>0</v>
      </c>
      <c r="V319" s="262">
        <f t="shared" si="187"/>
        <v>0</v>
      </c>
      <c r="W319" s="262">
        <f t="shared" si="187"/>
        <v>0</v>
      </c>
      <c r="X319" s="262">
        <f t="shared" si="187"/>
        <v>0</v>
      </c>
      <c r="Y319" s="262">
        <f t="shared" si="187"/>
        <v>0</v>
      </c>
      <c r="Z319" s="262">
        <f t="shared" si="187"/>
        <v>0</v>
      </c>
      <c r="AA319" s="262">
        <f t="shared" si="187"/>
        <v>0</v>
      </c>
      <c r="AB319" s="262">
        <f t="shared" si="187"/>
        <v>0</v>
      </c>
      <c r="AC319" s="262">
        <f t="shared" si="187"/>
        <v>0</v>
      </c>
      <c r="AD319" s="262">
        <f t="shared" si="187"/>
        <v>0</v>
      </c>
      <c r="AE319" s="262">
        <f t="shared" si="187"/>
        <v>0</v>
      </c>
      <c r="AF319" s="262">
        <f t="shared" si="187"/>
        <v>0</v>
      </c>
      <c r="AG319" s="262">
        <f t="shared" si="187"/>
        <v>0</v>
      </c>
      <c r="AH319" s="262">
        <f t="shared" si="187"/>
        <v>0</v>
      </c>
      <c r="AI319" s="262">
        <f t="shared" si="187"/>
        <v>0</v>
      </c>
      <c r="AJ319" s="262">
        <f t="shared" si="187"/>
        <v>0</v>
      </c>
      <c r="AK319" s="222">
        <f>AJ319</f>
        <v>0</v>
      </c>
      <c r="AL319" s="33"/>
      <c r="AM319" s="33"/>
      <c r="AN319" s="9">
        <f>AK319-AL315</f>
        <v>0</v>
      </c>
    </row>
    <row r="320" spans="1:40" ht="19.5" hidden="1" customHeight="1">
      <c r="A320" s="9">
        <v>1</v>
      </c>
      <c r="B320" s="393"/>
      <c r="C320" s="101" t="s">
        <v>12</v>
      </c>
      <c r="D320" s="101"/>
      <c r="E320" s="88"/>
      <c r="F320" s="263"/>
      <c r="G320" s="263"/>
      <c r="H320" s="263"/>
      <c r="I320" s="263"/>
      <c r="J320" s="263"/>
      <c r="K320" s="263"/>
      <c r="L320" s="263"/>
      <c r="M320" s="263"/>
      <c r="N320" s="263"/>
      <c r="O320" s="263"/>
      <c r="P320" s="263"/>
      <c r="Q320" s="263"/>
      <c r="R320" s="263"/>
      <c r="S320" s="263"/>
      <c r="T320" s="263"/>
      <c r="U320" s="263"/>
      <c r="V320" s="263"/>
      <c r="W320" s="263"/>
      <c r="X320" s="263"/>
      <c r="Y320" s="263"/>
      <c r="Z320" s="263"/>
      <c r="AA320" s="263"/>
      <c r="AB320" s="263"/>
      <c r="AC320" s="263"/>
      <c r="AD320" s="263"/>
      <c r="AE320" s="263"/>
      <c r="AF320" s="263"/>
      <c r="AG320" s="263"/>
      <c r="AH320" s="263"/>
      <c r="AI320" s="263"/>
      <c r="AJ320" s="263"/>
      <c r="AK320" s="166">
        <f>SUM(E320:AJ320)</f>
        <v>0</v>
      </c>
      <c r="AL320" s="198" t="e">
        <f>ROUNDUP(AL327/0.92,0)</f>
        <v>#REF!</v>
      </c>
      <c r="AM320" s="198" t="e">
        <f>ROUNDUP(AM327/0.92,0)</f>
        <v>#REF!</v>
      </c>
      <c r="AN320" s="251"/>
    </row>
    <row r="321" spans="1:40" ht="19.5" hidden="1" customHeight="1">
      <c r="A321" s="9">
        <v>1</v>
      </c>
      <c r="B321" s="326"/>
      <c r="C321" s="145" t="s">
        <v>125</v>
      </c>
      <c r="D321" s="154"/>
      <c r="E321" s="35"/>
      <c r="F321" s="397">
        <f t="shared" ref="F321:AJ321" si="188">E321+F320-F322</f>
        <v>0</v>
      </c>
      <c r="G321" s="397">
        <f t="shared" si="188"/>
        <v>0</v>
      </c>
      <c r="H321" s="397">
        <f t="shared" si="188"/>
        <v>0</v>
      </c>
      <c r="I321" s="397">
        <f t="shared" si="188"/>
        <v>0</v>
      </c>
      <c r="J321" s="397">
        <f t="shared" si="188"/>
        <v>0</v>
      </c>
      <c r="K321" s="397">
        <f t="shared" si="188"/>
        <v>0</v>
      </c>
      <c r="L321" s="397">
        <f t="shared" si="188"/>
        <v>0</v>
      </c>
      <c r="M321" s="397">
        <f t="shared" si="188"/>
        <v>0</v>
      </c>
      <c r="N321" s="397">
        <f t="shared" si="188"/>
        <v>0</v>
      </c>
      <c r="O321" s="397">
        <f t="shared" si="188"/>
        <v>0</v>
      </c>
      <c r="P321" s="397">
        <f t="shared" si="188"/>
        <v>0</v>
      </c>
      <c r="Q321" s="397">
        <f t="shared" si="188"/>
        <v>0</v>
      </c>
      <c r="R321" s="397">
        <f t="shared" si="188"/>
        <v>0</v>
      </c>
      <c r="S321" s="397">
        <f t="shared" si="188"/>
        <v>0</v>
      </c>
      <c r="T321" s="397">
        <f t="shared" si="188"/>
        <v>0</v>
      </c>
      <c r="U321" s="397">
        <f t="shared" si="188"/>
        <v>0</v>
      </c>
      <c r="V321" s="397">
        <f t="shared" si="188"/>
        <v>0</v>
      </c>
      <c r="W321" s="397">
        <f t="shared" si="188"/>
        <v>0</v>
      </c>
      <c r="X321" s="397">
        <f t="shared" si="188"/>
        <v>0</v>
      </c>
      <c r="Y321" s="397">
        <f t="shared" si="188"/>
        <v>0</v>
      </c>
      <c r="Z321" s="397">
        <f t="shared" si="188"/>
        <v>0</v>
      </c>
      <c r="AA321" s="397">
        <f t="shared" si="188"/>
        <v>0</v>
      </c>
      <c r="AB321" s="397">
        <f t="shared" si="188"/>
        <v>0</v>
      </c>
      <c r="AC321" s="397">
        <f t="shared" si="188"/>
        <v>0</v>
      </c>
      <c r="AD321" s="397">
        <f t="shared" si="188"/>
        <v>0</v>
      </c>
      <c r="AE321" s="397">
        <f t="shared" si="188"/>
        <v>0</v>
      </c>
      <c r="AF321" s="397">
        <f t="shared" si="188"/>
        <v>0</v>
      </c>
      <c r="AG321" s="397">
        <f t="shared" si="188"/>
        <v>0</v>
      </c>
      <c r="AH321" s="397">
        <f t="shared" si="188"/>
        <v>0</v>
      </c>
      <c r="AI321" s="397">
        <f t="shared" si="188"/>
        <v>0</v>
      </c>
      <c r="AJ321" s="397">
        <f t="shared" si="188"/>
        <v>0</v>
      </c>
      <c r="AK321" s="171">
        <f>AJ321</f>
        <v>0</v>
      </c>
      <c r="AL321" s="32"/>
      <c r="AM321" s="32"/>
    </row>
    <row r="322" spans="1:40" ht="18.75" hidden="1" customHeight="1">
      <c r="A322" s="9">
        <v>1</v>
      </c>
      <c r="B322" s="326"/>
      <c r="C322" s="135" t="s">
        <v>14</v>
      </c>
      <c r="D322" s="135"/>
      <c r="E322" s="90"/>
      <c r="F322" s="255"/>
      <c r="G322" s="255"/>
      <c r="H322" s="255"/>
      <c r="I322" s="255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  <c r="AD322" s="255"/>
      <c r="AE322" s="255"/>
      <c r="AF322" s="255"/>
      <c r="AG322" s="255"/>
      <c r="AH322" s="255"/>
      <c r="AI322" s="255"/>
      <c r="AJ322" s="255"/>
      <c r="AK322" s="167">
        <f>SUM(E322:AJ322)</f>
        <v>0</v>
      </c>
      <c r="AL322" s="123"/>
      <c r="AM322" s="123"/>
      <c r="AN322" s="211"/>
    </row>
    <row r="323" spans="1:40" ht="18.75" hidden="1" customHeight="1">
      <c r="A323" s="9">
        <v>0</v>
      </c>
      <c r="B323" s="388"/>
      <c r="C323" s="146" t="s">
        <v>15</v>
      </c>
      <c r="D323" s="147">
        <v>0.08</v>
      </c>
      <c r="E323" s="80"/>
      <c r="F323" s="257">
        <f t="shared" ref="F323:AJ323" si="189">ROUND(F322*$D323,0)</f>
        <v>0</v>
      </c>
      <c r="G323" s="257">
        <f t="shared" si="189"/>
        <v>0</v>
      </c>
      <c r="H323" s="257">
        <f t="shared" si="189"/>
        <v>0</v>
      </c>
      <c r="I323" s="257">
        <f t="shared" si="189"/>
        <v>0</v>
      </c>
      <c r="J323" s="257">
        <f t="shared" si="189"/>
        <v>0</v>
      </c>
      <c r="K323" s="257">
        <f t="shared" si="189"/>
        <v>0</v>
      </c>
      <c r="L323" s="257">
        <f t="shared" si="189"/>
        <v>0</v>
      </c>
      <c r="M323" s="257">
        <f t="shared" si="189"/>
        <v>0</v>
      </c>
      <c r="N323" s="257">
        <f t="shared" si="189"/>
        <v>0</v>
      </c>
      <c r="O323" s="257">
        <f t="shared" si="189"/>
        <v>0</v>
      </c>
      <c r="P323" s="257">
        <f t="shared" si="189"/>
        <v>0</v>
      </c>
      <c r="Q323" s="257">
        <f t="shared" si="189"/>
        <v>0</v>
      </c>
      <c r="R323" s="257">
        <f t="shared" si="189"/>
        <v>0</v>
      </c>
      <c r="S323" s="257">
        <f t="shared" si="189"/>
        <v>0</v>
      </c>
      <c r="T323" s="257">
        <f t="shared" si="189"/>
        <v>0</v>
      </c>
      <c r="U323" s="257">
        <f t="shared" si="189"/>
        <v>0</v>
      </c>
      <c r="V323" s="257">
        <f t="shared" si="189"/>
        <v>0</v>
      </c>
      <c r="W323" s="257">
        <f t="shared" si="189"/>
        <v>0</v>
      </c>
      <c r="X323" s="257">
        <f t="shared" si="189"/>
        <v>0</v>
      </c>
      <c r="Y323" s="257">
        <f t="shared" si="189"/>
        <v>0</v>
      </c>
      <c r="Z323" s="257">
        <f t="shared" si="189"/>
        <v>0</v>
      </c>
      <c r="AA323" s="257">
        <f t="shared" si="189"/>
        <v>0</v>
      </c>
      <c r="AB323" s="257">
        <f t="shared" si="189"/>
        <v>0</v>
      </c>
      <c r="AC323" s="257">
        <f t="shared" si="189"/>
        <v>0</v>
      </c>
      <c r="AD323" s="257">
        <f t="shared" si="189"/>
        <v>0</v>
      </c>
      <c r="AE323" s="257">
        <f t="shared" si="189"/>
        <v>0</v>
      </c>
      <c r="AF323" s="257">
        <f t="shared" si="189"/>
        <v>0</v>
      </c>
      <c r="AG323" s="257">
        <f t="shared" si="189"/>
        <v>0</v>
      </c>
      <c r="AH323" s="257">
        <f t="shared" si="189"/>
        <v>0</v>
      </c>
      <c r="AI323" s="257">
        <f t="shared" si="189"/>
        <v>0</v>
      </c>
      <c r="AJ323" s="257">
        <f t="shared" si="189"/>
        <v>0</v>
      </c>
      <c r="AK323" s="338">
        <f>SUM(F323:AJ323)</f>
        <v>0</v>
      </c>
      <c r="AL323" s="32"/>
      <c r="AM323" s="32"/>
    </row>
    <row r="324" spans="1:40" ht="18.75" hidden="1" customHeight="1">
      <c r="A324" s="9">
        <v>0</v>
      </c>
      <c r="B324" s="388"/>
      <c r="C324" s="148" t="s">
        <v>16</v>
      </c>
      <c r="D324" s="149"/>
      <c r="E324" s="66"/>
      <c r="F324" s="255">
        <f t="shared" ref="F324:AJ324" si="190">E324+F323-F325</f>
        <v>0</v>
      </c>
      <c r="G324" s="255">
        <f t="shared" si="190"/>
        <v>0</v>
      </c>
      <c r="H324" s="255">
        <f t="shared" si="190"/>
        <v>0</v>
      </c>
      <c r="I324" s="255">
        <f t="shared" si="190"/>
        <v>0</v>
      </c>
      <c r="J324" s="255">
        <f t="shared" si="190"/>
        <v>0</v>
      </c>
      <c r="K324" s="255">
        <f t="shared" si="190"/>
        <v>0</v>
      </c>
      <c r="L324" s="255">
        <f t="shared" si="190"/>
        <v>0</v>
      </c>
      <c r="M324" s="255">
        <f t="shared" si="190"/>
        <v>0</v>
      </c>
      <c r="N324" s="255">
        <f t="shared" si="190"/>
        <v>0</v>
      </c>
      <c r="O324" s="255">
        <f t="shared" si="190"/>
        <v>0</v>
      </c>
      <c r="P324" s="255">
        <f t="shared" si="190"/>
        <v>0</v>
      </c>
      <c r="Q324" s="255">
        <f t="shared" si="190"/>
        <v>0</v>
      </c>
      <c r="R324" s="255">
        <f t="shared" si="190"/>
        <v>0</v>
      </c>
      <c r="S324" s="255">
        <f t="shared" si="190"/>
        <v>0</v>
      </c>
      <c r="T324" s="255">
        <f t="shared" si="190"/>
        <v>0</v>
      </c>
      <c r="U324" s="255">
        <f t="shared" si="190"/>
        <v>0</v>
      </c>
      <c r="V324" s="255">
        <f t="shared" si="190"/>
        <v>0</v>
      </c>
      <c r="W324" s="255">
        <f t="shared" si="190"/>
        <v>0</v>
      </c>
      <c r="X324" s="255">
        <f t="shared" si="190"/>
        <v>0</v>
      </c>
      <c r="Y324" s="255">
        <f t="shared" si="190"/>
        <v>0</v>
      </c>
      <c r="Z324" s="255">
        <f t="shared" si="190"/>
        <v>0</v>
      </c>
      <c r="AA324" s="255">
        <f t="shared" si="190"/>
        <v>0</v>
      </c>
      <c r="AB324" s="255">
        <f t="shared" si="190"/>
        <v>0</v>
      </c>
      <c r="AC324" s="255">
        <f t="shared" si="190"/>
        <v>0</v>
      </c>
      <c r="AD324" s="255">
        <f t="shared" si="190"/>
        <v>0</v>
      </c>
      <c r="AE324" s="255">
        <f t="shared" si="190"/>
        <v>0</v>
      </c>
      <c r="AF324" s="255">
        <f t="shared" si="190"/>
        <v>0</v>
      </c>
      <c r="AG324" s="255">
        <f t="shared" si="190"/>
        <v>0</v>
      </c>
      <c r="AH324" s="255">
        <f t="shared" si="190"/>
        <v>0</v>
      </c>
      <c r="AI324" s="255">
        <f t="shared" si="190"/>
        <v>0</v>
      </c>
      <c r="AJ324" s="255">
        <f t="shared" si="190"/>
        <v>0</v>
      </c>
      <c r="AK324" s="340">
        <f>AJ324</f>
        <v>0</v>
      </c>
      <c r="AL324" s="32"/>
      <c r="AM324" s="32"/>
    </row>
    <row r="325" spans="1:40" ht="18.75" hidden="1" customHeight="1">
      <c r="A325" s="9">
        <v>0</v>
      </c>
      <c r="B325" s="388"/>
      <c r="C325" s="148" t="s">
        <v>17</v>
      </c>
      <c r="D325" s="149"/>
      <c r="E325" s="80"/>
      <c r="F325" s="255"/>
      <c r="G325" s="255"/>
      <c r="H325" s="255"/>
      <c r="I325" s="255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  <c r="AF325" s="255"/>
      <c r="AG325" s="255"/>
      <c r="AH325" s="255"/>
      <c r="AI325" s="255"/>
      <c r="AJ325" s="255"/>
      <c r="AK325" s="340">
        <f>SUM(F325:AJ325)</f>
        <v>0</v>
      </c>
      <c r="AL325" s="32"/>
      <c r="AM325" s="32"/>
    </row>
    <row r="326" spans="1:40" ht="18.75" hidden="1" customHeight="1">
      <c r="A326" s="9">
        <v>0</v>
      </c>
      <c r="B326" s="388"/>
      <c r="C326" s="150" t="s">
        <v>18</v>
      </c>
      <c r="D326" s="151">
        <v>0.5</v>
      </c>
      <c r="E326" s="81"/>
      <c r="F326" s="258">
        <f t="shared" ref="F326:AJ326" si="191">ROUND(F325*$D326,0)</f>
        <v>0</v>
      </c>
      <c r="G326" s="258">
        <f t="shared" si="191"/>
        <v>0</v>
      </c>
      <c r="H326" s="258">
        <f t="shared" si="191"/>
        <v>0</v>
      </c>
      <c r="I326" s="258">
        <f t="shared" si="191"/>
        <v>0</v>
      </c>
      <c r="J326" s="258">
        <f t="shared" si="191"/>
        <v>0</v>
      </c>
      <c r="K326" s="258">
        <f t="shared" si="191"/>
        <v>0</v>
      </c>
      <c r="L326" s="258">
        <f t="shared" si="191"/>
        <v>0</v>
      </c>
      <c r="M326" s="258">
        <f t="shared" si="191"/>
        <v>0</v>
      </c>
      <c r="N326" s="258">
        <f t="shared" si="191"/>
        <v>0</v>
      </c>
      <c r="O326" s="258">
        <f t="shared" si="191"/>
        <v>0</v>
      </c>
      <c r="P326" s="258">
        <f t="shared" si="191"/>
        <v>0</v>
      </c>
      <c r="Q326" s="258">
        <f t="shared" si="191"/>
        <v>0</v>
      </c>
      <c r="R326" s="258">
        <f t="shared" si="191"/>
        <v>0</v>
      </c>
      <c r="S326" s="258">
        <f t="shared" si="191"/>
        <v>0</v>
      </c>
      <c r="T326" s="258">
        <f t="shared" si="191"/>
        <v>0</v>
      </c>
      <c r="U326" s="258">
        <f t="shared" si="191"/>
        <v>0</v>
      </c>
      <c r="V326" s="258">
        <f t="shared" si="191"/>
        <v>0</v>
      </c>
      <c r="W326" s="258">
        <f t="shared" si="191"/>
        <v>0</v>
      </c>
      <c r="X326" s="258">
        <f t="shared" si="191"/>
        <v>0</v>
      </c>
      <c r="Y326" s="258">
        <f t="shared" si="191"/>
        <v>0</v>
      </c>
      <c r="Z326" s="258">
        <f t="shared" si="191"/>
        <v>0</v>
      </c>
      <c r="AA326" s="258">
        <f t="shared" si="191"/>
        <v>0</v>
      </c>
      <c r="AB326" s="258">
        <f t="shared" si="191"/>
        <v>0</v>
      </c>
      <c r="AC326" s="258">
        <f t="shared" si="191"/>
        <v>0</v>
      </c>
      <c r="AD326" s="258">
        <f t="shared" si="191"/>
        <v>0</v>
      </c>
      <c r="AE326" s="258">
        <f t="shared" si="191"/>
        <v>0</v>
      </c>
      <c r="AF326" s="258">
        <f t="shared" si="191"/>
        <v>0</v>
      </c>
      <c r="AG326" s="258">
        <f t="shared" si="191"/>
        <v>0</v>
      </c>
      <c r="AH326" s="258">
        <f t="shared" si="191"/>
        <v>0</v>
      </c>
      <c r="AI326" s="258">
        <f t="shared" si="191"/>
        <v>0</v>
      </c>
      <c r="AJ326" s="258">
        <f t="shared" si="191"/>
        <v>0</v>
      </c>
      <c r="AK326" s="342">
        <f>SUM(F326:AJ326)</f>
        <v>0</v>
      </c>
      <c r="AL326" s="32"/>
      <c r="AM326" s="32"/>
    </row>
    <row r="327" spans="1:40" ht="18.75" hidden="1" customHeight="1">
      <c r="A327" s="9">
        <v>1</v>
      </c>
      <c r="B327" s="384"/>
      <c r="C327" s="135" t="s">
        <v>19</v>
      </c>
      <c r="D327" s="136">
        <f>1-D323</f>
        <v>0.92</v>
      </c>
      <c r="E327" s="90"/>
      <c r="F327" s="255">
        <f t="shared" ref="F327:AJ327" si="192">(F322-F323)+(F325-F326)</f>
        <v>0</v>
      </c>
      <c r="G327" s="255">
        <f t="shared" si="192"/>
        <v>0</v>
      </c>
      <c r="H327" s="255">
        <f t="shared" si="192"/>
        <v>0</v>
      </c>
      <c r="I327" s="255">
        <f t="shared" si="192"/>
        <v>0</v>
      </c>
      <c r="J327" s="255">
        <f t="shared" si="192"/>
        <v>0</v>
      </c>
      <c r="K327" s="255">
        <f t="shared" si="192"/>
        <v>0</v>
      </c>
      <c r="L327" s="255">
        <f t="shared" si="192"/>
        <v>0</v>
      </c>
      <c r="M327" s="255">
        <f t="shared" si="192"/>
        <v>0</v>
      </c>
      <c r="N327" s="255">
        <f t="shared" si="192"/>
        <v>0</v>
      </c>
      <c r="O327" s="255">
        <f t="shared" si="192"/>
        <v>0</v>
      </c>
      <c r="P327" s="255">
        <f t="shared" si="192"/>
        <v>0</v>
      </c>
      <c r="Q327" s="255">
        <f t="shared" si="192"/>
        <v>0</v>
      </c>
      <c r="R327" s="255">
        <f t="shared" si="192"/>
        <v>0</v>
      </c>
      <c r="S327" s="255">
        <f t="shared" si="192"/>
        <v>0</v>
      </c>
      <c r="T327" s="255">
        <f t="shared" si="192"/>
        <v>0</v>
      </c>
      <c r="U327" s="255">
        <f t="shared" si="192"/>
        <v>0</v>
      </c>
      <c r="V327" s="255">
        <f t="shared" si="192"/>
        <v>0</v>
      </c>
      <c r="W327" s="255">
        <f t="shared" si="192"/>
        <v>0</v>
      </c>
      <c r="X327" s="255">
        <f t="shared" si="192"/>
        <v>0</v>
      </c>
      <c r="Y327" s="255">
        <f t="shared" si="192"/>
        <v>0</v>
      </c>
      <c r="Z327" s="255">
        <f t="shared" si="192"/>
        <v>0</v>
      </c>
      <c r="AA327" s="255">
        <f t="shared" si="192"/>
        <v>0</v>
      </c>
      <c r="AB327" s="255">
        <f t="shared" si="192"/>
        <v>0</v>
      </c>
      <c r="AC327" s="255">
        <f t="shared" si="192"/>
        <v>0</v>
      </c>
      <c r="AD327" s="255">
        <f t="shared" si="192"/>
        <v>0</v>
      </c>
      <c r="AE327" s="255">
        <f t="shared" si="192"/>
        <v>0</v>
      </c>
      <c r="AF327" s="255">
        <f t="shared" si="192"/>
        <v>0</v>
      </c>
      <c r="AG327" s="255">
        <f t="shared" si="192"/>
        <v>0</v>
      </c>
      <c r="AH327" s="255">
        <f t="shared" si="192"/>
        <v>0</v>
      </c>
      <c r="AI327" s="255">
        <f t="shared" si="192"/>
        <v>0</v>
      </c>
      <c r="AJ327" s="255">
        <f t="shared" si="192"/>
        <v>0</v>
      </c>
      <c r="AK327" s="167">
        <f>SUM(E327:AJ327)</f>
        <v>0</v>
      </c>
      <c r="AL327" s="82" t="e">
        <f>ROUNDUP(#REF!*1.1,0)</f>
        <v>#REF!</v>
      </c>
      <c r="AM327" s="82" t="e">
        <f>ROUNDUP(#REF!*1.1,0)</f>
        <v>#REF!</v>
      </c>
      <c r="AN327" s="211"/>
    </row>
    <row r="328" spans="1:40" ht="18.75" hidden="1" customHeight="1">
      <c r="A328" s="9">
        <v>1</v>
      </c>
      <c r="B328" s="384"/>
      <c r="C328" s="109" t="s">
        <v>48</v>
      </c>
      <c r="D328" s="109"/>
      <c r="E328" s="7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  <c r="AD328" s="257"/>
      <c r="AE328" s="257"/>
      <c r="AF328" s="257"/>
      <c r="AG328" s="257"/>
      <c r="AH328" s="257"/>
      <c r="AI328" s="257"/>
      <c r="AJ328" s="257"/>
      <c r="AK328" s="168">
        <f>SUM(F328:AJ328)</f>
        <v>0</v>
      </c>
      <c r="AL328" s="112"/>
      <c r="AM328" s="112"/>
      <c r="AN328" s="207"/>
    </row>
    <row r="329" spans="1:40" ht="18.75" hidden="1" customHeight="1">
      <c r="A329" s="9">
        <v>1</v>
      </c>
      <c r="B329" s="388"/>
      <c r="C329" s="111" t="s">
        <v>66</v>
      </c>
      <c r="D329" s="111"/>
      <c r="E329" s="74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  <c r="AD329" s="267"/>
      <c r="AE329" s="267"/>
      <c r="AF329" s="267"/>
      <c r="AG329" s="267"/>
      <c r="AH329" s="267"/>
      <c r="AI329" s="267"/>
      <c r="AJ329" s="267"/>
      <c r="AK329" s="107">
        <f>SUM(F329:AJ329)</f>
        <v>0</v>
      </c>
      <c r="AL329" s="75"/>
      <c r="AM329" s="75"/>
      <c r="AN329" s="207"/>
    </row>
    <row r="330" spans="1:40" ht="18.75" hidden="1" customHeight="1">
      <c r="A330" s="9">
        <v>1</v>
      </c>
      <c r="B330" s="326"/>
      <c r="C330" s="152" t="s">
        <v>21</v>
      </c>
      <c r="D330" s="152"/>
      <c r="E330" s="67"/>
      <c r="F330" s="259">
        <f t="shared" ref="F330:AH330" si="193">SUBTOTAL(9,L328:L329)</f>
        <v>0</v>
      </c>
      <c r="G330" s="259">
        <f t="shared" si="193"/>
        <v>0</v>
      </c>
      <c r="H330" s="259">
        <f t="shared" si="193"/>
        <v>0</v>
      </c>
      <c r="I330" s="259">
        <f t="shared" si="193"/>
        <v>0</v>
      </c>
      <c r="J330" s="259">
        <f t="shared" si="193"/>
        <v>0</v>
      </c>
      <c r="K330" s="259">
        <f t="shared" si="193"/>
        <v>0</v>
      </c>
      <c r="L330" s="259">
        <f t="shared" si="193"/>
        <v>0</v>
      </c>
      <c r="M330" s="259">
        <f t="shared" si="193"/>
        <v>0</v>
      </c>
      <c r="N330" s="259">
        <f t="shared" si="193"/>
        <v>0</v>
      </c>
      <c r="O330" s="259">
        <f t="shared" si="193"/>
        <v>0</v>
      </c>
      <c r="P330" s="259">
        <f t="shared" si="193"/>
        <v>0</v>
      </c>
      <c r="Q330" s="259">
        <f t="shared" si="193"/>
        <v>0</v>
      </c>
      <c r="R330" s="259">
        <f t="shared" si="193"/>
        <v>0</v>
      </c>
      <c r="S330" s="259">
        <f t="shared" si="193"/>
        <v>0</v>
      </c>
      <c r="T330" s="259">
        <f t="shared" si="193"/>
        <v>0</v>
      </c>
      <c r="U330" s="259">
        <f t="shared" si="193"/>
        <v>0</v>
      </c>
      <c r="V330" s="259">
        <f t="shared" si="193"/>
        <v>0</v>
      </c>
      <c r="W330" s="259">
        <f t="shared" si="193"/>
        <v>0</v>
      </c>
      <c r="X330" s="259">
        <f t="shared" si="193"/>
        <v>0</v>
      </c>
      <c r="Y330" s="259">
        <f t="shared" si="193"/>
        <v>0</v>
      </c>
      <c r="Z330" s="259">
        <f t="shared" si="193"/>
        <v>0</v>
      </c>
      <c r="AA330" s="259">
        <f t="shared" si="193"/>
        <v>0</v>
      </c>
      <c r="AB330" s="259">
        <f t="shared" si="193"/>
        <v>0</v>
      </c>
      <c r="AC330" s="259">
        <f t="shared" si="193"/>
        <v>0</v>
      </c>
      <c r="AD330" s="259">
        <f t="shared" si="193"/>
        <v>0</v>
      </c>
      <c r="AE330" s="259">
        <f t="shared" si="193"/>
        <v>0</v>
      </c>
      <c r="AF330" s="259">
        <f t="shared" si="193"/>
        <v>0</v>
      </c>
      <c r="AG330" s="259">
        <f t="shared" si="193"/>
        <v>0</v>
      </c>
      <c r="AH330" s="259">
        <f t="shared" si="193"/>
        <v>0</v>
      </c>
      <c r="AI330" s="259"/>
      <c r="AJ330" s="259"/>
      <c r="AK330" s="131">
        <f>SUM(F330:AJ330)</f>
        <v>0</v>
      </c>
      <c r="AL330" s="32"/>
      <c r="AM330" s="32"/>
    </row>
    <row r="331" spans="1:40" ht="18.75" hidden="1" customHeight="1">
      <c r="A331" s="9">
        <v>1</v>
      </c>
      <c r="B331" s="379"/>
      <c r="C331" s="153" t="s">
        <v>22</v>
      </c>
      <c r="D331" s="153"/>
      <c r="E331" s="68"/>
      <c r="F331" s="260">
        <f t="shared" ref="F331:AJ331" si="194">E331+F327-F330</f>
        <v>0</v>
      </c>
      <c r="G331" s="260">
        <f t="shared" si="194"/>
        <v>0</v>
      </c>
      <c r="H331" s="260">
        <f t="shared" si="194"/>
        <v>0</v>
      </c>
      <c r="I331" s="260">
        <f t="shared" si="194"/>
        <v>0</v>
      </c>
      <c r="J331" s="260">
        <f t="shared" si="194"/>
        <v>0</v>
      </c>
      <c r="K331" s="260">
        <f t="shared" si="194"/>
        <v>0</v>
      </c>
      <c r="L331" s="260">
        <f t="shared" si="194"/>
        <v>0</v>
      </c>
      <c r="M331" s="260">
        <f t="shared" si="194"/>
        <v>0</v>
      </c>
      <c r="N331" s="260">
        <f t="shared" si="194"/>
        <v>0</v>
      </c>
      <c r="O331" s="260">
        <f t="shared" si="194"/>
        <v>0</v>
      </c>
      <c r="P331" s="260">
        <f t="shared" si="194"/>
        <v>0</v>
      </c>
      <c r="Q331" s="260">
        <f t="shared" si="194"/>
        <v>0</v>
      </c>
      <c r="R331" s="260">
        <f t="shared" si="194"/>
        <v>0</v>
      </c>
      <c r="S331" s="260">
        <f t="shared" si="194"/>
        <v>0</v>
      </c>
      <c r="T331" s="260">
        <f t="shared" si="194"/>
        <v>0</v>
      </c>
      <c r="U331" s="260">
        <f t="shared" si="194"/>
        <v>0</v>
      </c>
      <c r="V331" s="260">
        <f t="shared" si="194"/>
        <v>0</v>
      </c>
      <c r="W331" s="260">
        <f t="shared" si="194"/>
        <v>0</v>
      </c>
      <c r="X331" s="260">
        <f t="shared" si="194"/>
        <v>0</v>
      </c>
      <c r="Y331" s="260">
        <f t="shared" si="194"/>
        <v>0</v>
      </c>
      <c r="Z331" s="260">
        <f t="shared" si="194"/>
        <v>0</v>
      </c>
      <c r="AA331" s="260">
        <f t="shared" si="194"/>
        <v>0</v>
      </c>
      <c r="AB331" s="260">
        <f t="shared" si="194"/>
        <v>0</v>
      </c>
      <c r="AC331" s="260">
        <f t="shared" si="194"/>
        <v>0</v>
      </c>
      <c r="AD331" s="260">
        <f t="shared" si="194"/>
        <v>0</v>
      </c>
      <c r="AE331" s="260">
        <f t="shared" si="194"/>
        <v>0</v>
      </c>
      <c r="AF331" s="260">
        <f t="shared" si="194"/>
        <v>0</v>
      </c>
      <c r="AG331" s="260">
        <f t="shared" si="194"/>
        <v>0</v>
      </c>
      <c r="AH331" s="260">
        <f t="shared" si="194"/>
        <v>0</v>
      </c>
      <c r="AI331" s="260">
        <f t="shared" si="194"/>
        <v>0</v>
      </c>
      <c r="AJ331" s="260">
        <f t="shared" si="194"/>
        <v>0</v>
      </c>
      <c r="AK331" s="132"/>
      <c r="AL331" s="32"/>
      <c r="AM331" s="32"/>
    </row>
    <row r="332" spans="1:40" ht="19.5" hidden="1" customHeight="1">
      <c r="A332" s="9">
        <v>1</v>
      </c>
      <c r="B332" s="380"/>
      <c r="C332" s="138" t="s">
        <v>23</v>
      </c>
      <c r="D332" s="138"/>
      <c r="E332" s="215"/>
      <c r="F332" s="262">
        <f t="shared" ref="F332:AJ332" si="195">E332+F327-F328-F329</f>
        <v>0</v>
      </c>
      <c r="G332" s="262">
        <f t="shared" si="195"/>
        <v>0</v>
      </c>
      <c r="H332" s="262">
        <f t="shared" si="195"/>
        <v>0</v>
      </c>
      <c r="I332" s="262">
        <f t="shared" si="195"/>
        <v>0</v>
      </c>
      <c r="J332" s="262">
        <f t="shared" si="195"/>
        <v>0</v>
      </c>
      <c r="K332" s="262">
        <f t="shared" si="195"/>
        <v>0</v>
      </c>
      <c r="L332" s="262">
        <f t="shared" si="195"/>
        <v>0</v>
      </c>
      <c r="M332" s="262">
        <f t="shared" si="195"/>
        <v>0</v>
      </c>
      <c r="N332" s="262">
        <f t="shared" si="195"/>
        <v>0</v>
      </c>
      <c r="O332" s="262">
        <f t="shared" si="195"/>
        <v>0</v>
      </c>
      <c r="P332" s="262">
        <f t="shared" si="195"/>
        <v>0</v>
      </c>
      <c r="Q332" s="262">
        <f t="shared" si="195"/>
        <v>0</v>
      </c>
      <c r="R332" s="262">
        <f t="shared" si="195"/>
        <v>0</v>
      </c>
      <c r="S332" s="262">
        <f t="shared" si="195"/>
        <v>0</v>
      </c>
      <c r="T332" s="262">
        <f t="shared" si="195"/>
        <v>0</v>
      </c>
      <c r="U332" s="262">
        <f t="shared" si="195"/>
        <v>0</v>
      </c>
      <c r="V332" s="262">
        <f t="shared" si="195"/>
        <v>0</v>
      </c>
      <c r="W332" s="262">
        <f t="shared" si="195"/>
        <v>0</v>
      </c>
      <c r="X332" s="262">
        <f t="shared" si="195"/>
        <v>0</v>
      </c>
      <c r="Y332" s="262">
        <f t="shared" si="195"/>
        <v>0</v>
      </c>
      <c r="Z332" s="262">
        <f t="shared" si="195"/>
        <v>0</v>
      </c>
      <c r="AA332" s="262">
        <f t="shared" si="195"/>
        <v>0</v>
      </c>
      <c r="AB332" s="262">
        <f t="shared" si="195"/>
        <v>0</v>
      </c>
      <c r="AC332" s="262">
        <f t="shared" si="195"/>
        <v>0</v>
      </c>
      <c r="AD332" s="262">
        <f t="shared" si="195"/>
        <v>0</v>
      </c>
      <c r="AE332" s="262">
        <f t="shared" si="195"/>
        <v>0</v>
      </c>
      <c r="AF332" s="262">
        <f t="shared" si="195"/>
        <v>0</v>
      </c>
      <c r="AG332" s="262">
        <f t="shared" si="195"/>
        <v>0</v>
      </c>
      <c r="AH332" s="262">
        <f t="shared" si="195"/>
        <v>0</v>
      </c>
      <c r="AI332" s="262">
        <f t="shared" si="195"/>
        <v>0</v>
      </c>
      <c r="AJ332" s="262">
        <f t="shared" si="195"/>
        <v>0</v>
      </c>
      <c r="AK332" s="249">
        <f>AJ332</f>
        <v>0</v>
      </c>
      <c r="AL332" s="33"/>
      <c r="AM332" s="33"/>
      <c r="AN332" s="9">
        <f>AK332-AL328</f>
        <v>0</v>
      </c>
    </row>
    <row r="333" spans="1:40" ht="18.75" customHeight="1">
      <c r="A333" s="1">
        <v>1</v>
      </c>
      <c r="B333" s="4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192"/>
    </row>
    <row r="334" spans="1:40" ht="18.75" customHeight="1">
      <c r="A334" s="1">
        <v>1</v>
      </c>
      <c r="B334" s="4"/>
      <c r="C334" s="540"/>
      <c r="D334" s="541"/>
      <c r="E334" s="542"/>
      <c r="F334" s="304">
        <f t="shared" ref="F334:AJ334" si="196">F3</f>
        <v>46113</v>
      </c>
      <c r="G334" s="304">
        <f t="shared" si="196"/>
        <v>46114</v>
      </c>
      <c r="H334" s="304">
        <f t="shared" si="196"/>
        <v>46115</v>
      </c>
      <c r="I334" s="304">
        <f t="shared" si="196"/>
        <v>46116</v>
      </c>
      <c r="J334" s="304">
        <f t="shared" si="196"/>
        <v>46117</v>
      </c>
      <c r="K334" s="304">
        <f t="shared" si="196"/>
        <v>46118</v>
      </c>
      <c r="L334" s="304">
        <f t="shared" si="196"/>
        <v>46119</v>
      </c>
      <c r="M334" s="304">
        <f t="shared" si="196"/>
        <v>46120</v>
      </c>
      <c r="N334" s="304">
        <f t="shared" si="196"/>
        <v>46121</v>
      </c>
      <c r="O334" s="304">
        <f t="shared" si="196"/>
        <v>46122</v>
      </c>
      <c r="P334" s="304">
        <f t="shared" si="196"/>
        <v>46123</v>
      </c>
      <c r="Q334" s="304">
        <f t="shared" si="196"/>
        <v>46124</v>
      </c>
      <c r="R334" s="304">
        <f t="shared" si="196"/>
        <v>46125</v>
      </c>
      <c r="S334" s="304">
        <f t="shared" si="196"/>
        <v>46126</v>
      </c>
      <c r="T334" s="304">
        <f t="shared" si="196"/>
        <v>46127</v>
      </c>
      <c r="U334" s="304">
        <f t="shared" si="196"/>
        <v>46128</v>
      </c>
      <c r="V334" s="304">
        <f t="shared" si="196"/>
        <v>46129</v>
      </c>
      <c r="W334" s="304">
        <f t="shared" si="196"/>
        <v>46130</v>
      </c>
      <c r="X334" s="304">
        <f t="shared" si="196"/>
        <v>46131</v>
      </c>
      <c r="Y334" s="304">
        <f t="shared" si="196"/>
        <v>46132</v>
      </c>
      <c r="Z334" s="304">
        <f t="shared" si="196"/>
        <v>46133</v>
      </c>
      <c r="AA334" s="304">
        <f t="shared" si="196"/>
        <v>46134</v>
      </c>
      <c r="AB334" s="304">
        <f t="shared" si="196"/>
        <v>46135</v>
      </c>
      <c r="AC334" s="304">
        <f t="shared" si="196"/>
        <v>46136</v>
      </c>
      <c r="AD334" s="304">
        <f t="shared" si="196"/>
        <v>46137</v>
      </c>
      <c r="AE334" s="304">
        <f t="shared" si="196"/>
        <v>46138</v>
      </c>
      <c r="AF334" s="304">
        <f t="shared" si="196"/>
        <v>46139</v>
      </c>
      <c r="AG334" s="304">
        <f t="shared" si="196"/>
        <v>46140</v>
      </c>
      <c r="AH334" s="304">
        <f t="shared" si="196"/>
        <v>46141</v>
      </c>
      <c r="AI334" s="304">
        <f t="shared" si="196"/>
        <v>46142</v>
      </c>
      <c r="AJ334" s="304">
        <f t="shared" si="196"/>
        <v>46143</v>
      </c>
      <c r="AK334" s="546" t="s">
        <v>7</v>
      </c>
      <c r="AL334" s="548"/>
      <c r="AM334" s="548" t="s">
        <v>7</v>
      </c>
    </row>
    <row r="335" spans="1:40" ht="19.5" customHeight="1" thickBot="1">
      <c r="A335" s="1">
        <v>1</v>
      </c>
      <c r="B335" s="4"/>
      <c r="C335" s="543"/>
      <c r="D335" s="544"/>
      <c r="E335" s="545"/>
      <c r="F335" s="305">
        <f t="shared" ref="F335:AJ335" si="197">E335+1</f>
        <v>1</v>
      </c>
      <c r="G335" s="305">
        <f t="shared" si="197"/>
        <v>2</v>
      </c>
      <c r="H335" s="305">
        <f t="shared" si="197"/>
        <v>3</v>
      </c>
      <c r="I335" s="305">
        <f t="shared" si="197"/>
        <v>4</v>
      </c>
      <c r="J335" s="305">
        <f t="shared" si="197"/>
        <v>5</v>
      </c>
      <c r="K335" s="305">
        <f t="shared" si="197"/>
        <v>6</v>
      </c>
      <c r="L335" s="305">
        <f t="shared" si="197"/>
        <v>7</v>
      </c>
      <c r="M335" s="305">
        <f t="shared" si="197"/>
        <v>8</v>
      </c>
      <c r="N335" s="305">
        <f t="shared" si="197"/>
        <v>9</v>
      </c>
      <c r="O335" s="305">
        <f t="shared" si="197"/>
        <v>10</v>
      </c>
      <c r="P335" s="305">
        <f t="shared" si="197"/>
        <v>11</v>
      </c>
      <c r="Q335" s="305">
        <f t="shared" si="197"/>
        <v>12</v>
      </c>
      <c r="R335" s="305">
        <f t="shared" si="197"/>
        <v>13</v>
      </c>
      <c r="S335" s="305">
        <f t="shared" si="197"/>
        <v>14</v>
      </c>
      <c r="T335" s="305">
        <f t="shared" si="197"/>
        <v>15</v>
      </c>
      <c r="U335" s="305">
        <f t="shared" si="197"/>
        <v>16</v>
      </c>
      <c r="V335" s="305">
        <f t="shared" si="197"/>
        <v>17</v>
      </c>
      <c r="W335" s="305">
        <f t="shared" si="197"/>
        <v>18</v>
      </c>
      <c r="X335" s="305">
        <f t="shared" si="197"/>
        <v>19</v>
      </c>
      <c r="Y335" s="305">
        <f t="shared" si="197"/>
        <v>20</v>
      </c>
      <c r="Z335" s="305">
        <f t="shared" si="197"/>
        <v>21</v>
      </c>
      <c r="AA335" s="305">
        <f t="shared" si="197"/>
        <v>22</v>
      </c>
      <c r="AB335" s="305">
        <f t="shared" si="197"/>
        <v>23</v>
      </c>
      <c r="AC335" s="305">
        <f t="shared" si="197"/>
        <v>24</v>
      </c>
      <c r="AD335" s="305">
        <f t="shared" si="197"/>
        <v>25</v>
      </c>
      <c r="AE335" s="305">
        <f t="shared" si="197"/>
        <v>26</v>
      </c>
      <c r="AF335" s="305">
        <f t="shared" si="197"/>
        <v>27</v>
      </c>
      <c r="AG335" s="305">
        <f t="shared" si="197"/>
        <v>28</v>
      </c>
      <c r="AH335" s="305">
        <f t="shared" si="197"/>
        <v>29</v>
      </c>
      <c r="AI335" s="305">
        <f t="shared" si="197"/>
        <v>30</v>
      </c>
      <c r="AJ335" s="305">
        <f t="shared" si="197"/>
        <v>31</v>
      </c>
      <c r="AK335" s="547"/>
      <c r="AL335" s="549"/>
      <c r="AM335" s="549"/>
    </row>
    <row r="336" spans="1:40" ht="19.5" customHeight="1" thickTop="1">
      <c r="A336" s="1">
        <v>1</v>
      </c>
      <c r="B336" s="4"/>
      <c r="C336" s="551" t="s">
        <v>26</v>
      </c>
      <c r="D336" s="552"/>
      <c r="E336" s="203">
        <f>SUMIFS(E5:E333,$C$5:$C$333,$C$336)</f>
        <v>0</v>
      </c>
      <c r="F336" s="195">
        <f t="shared" ref="F336:AJ336" si="198">SUMIFS(F5:F43,$C$5:$C$43,$C$336)</f>
        <v>0</v>
      </c>
      <c r="G336" s="195">
        <f t="shared" si="198"/>
        <v>0</v>
      </c>
      <c r="H336" s="195">
        <f t="shared" si="198"/>
        <v>0</v>
      </c>
      <c r="I336" s="195">
        <f t="shared" si="198"/>
        <v>0</v>
      </c>
      <c r="J336" s="195">
        <f t="shared" si="198"/>
        <v>0</v>
      </c>
      <c r="K336" s="195">
        <f t="shared" si="198"/>
        <v>0</v>
      </c>
      <c r="L336" s="195">
        <f t="shared" si="198"/>
        <v>0</v>
      </c>
      <c r="M336" s="195">
        <f t="shared" si="198"/>
        <v>0</v>
      </c>
      <c r="N336" s="195">
        <f t="shared" si="198"/>
        <v>0</v>
      </c>
      <c r="O336" s="195">
        <f t="shared" si="198"/>
        <v>0</v>
      </c>
      <c r="P336" s="195">
        <f t="shared" si="198"/>
        <v>0</v>
      </c>
      <c r="Q336" s="195">
        <f t="shared" si="198"/>
        <v>0</v>
      </c>
      <c r="R336" s="195">
        <f t="shared" si="198"/>
        <v>0</v>
      </c>
      <c r="S336" s="195">
        <f t="shared" si="198"/>
        <v>0</v>
      </c>
      <c r="T336" s="195">
        <f t="shared" si="198"/>
        <v>0</v>
      </c>
      <c r="U336" s="195">
        <f t="shared" si="198"/>
        <v>0</v>
      </c>
      <c r="V336" s="195">
        <f t="shared" si="198"/>
        <v>0</v>
      </c>
      <c r="W336" s="195">
        <f t="shared" si="198"/>
        <v>0</v>
      </c>
      <c r="X336" s="195">
        <f t="shared" si="198"/>
        <v>0</v>
      </c>
      <c r="Y336" s="195">
        <f t="shared" si="198"/>
        <v>0</v>
      </c>
      <c r="Z336" s="195">
        <f t="shared" si="198"/>
        <v>0</v>
      </c>
      <c r="AA336" s="195">
        <f t="shared" si="198"/>
        <v>0</v>
      </c>
      <c r="AB336" s="195">
        <f t="shared" si="198"/>
        <v>0</v>
      </c>
      <c r="AC336" s="195">
        <f t="shared" si="198"/>
        <v>0</v>
      </c>
      <c r="AD336" s="195">
        <f t="shared" si="198"/>
        <v>0</v>
      </c>
      <c r="AE336" s="195">
        <f t="shared" si="198"/>
        <v>0</v>
      </c>
      <c r="AF336" s="195">
        <f t="shared" si="198"/>
        <v>0</v>
      </c>
      <c r="AG336" s="195">
        <f t="shared" si="198"/>
        <v>0</v>
      </c>
      <c r="AH336" s="195">
        <f t="shared" si="198"/>
        <v>0</v>
      </c>
      <c r="AI336" s="195">
        <f t="shared" si="198"/>
        <v>0</v>
      </c>
      <c r="AJ336" s="195">
        <f t="shared" si="198"/>
        <v>0</v>
      </c>
      <c r="AK336" s="202">
        <f>SUMIFS(AK5:AK333,$C$5:$C$333,$C$336)</f>
        <v>2325</v>
      </c>
      <c r="AL336" s="94" t="e">
        <f>SUMIFS(AL5:AL333,$C$5:$C$333,$C$336)</f>
        <v>#REF!</v>
      </c>
      <c r="AM336" s="94" t="e">
        <f>SUMIFS(AM5:AM333,$C$5:$C$333,$C$336)</f>
        <v>#REF!</v>
      </c>
      <c r="AN336" s="251"/>
    </row>
    <row r="337" spans="1:40" ht="19.5" customHeight="1">
      <c r="A337" s="1">
        <v>1</v>
      </c>
      <c r="B337" s="4"/>
      <c r="C337" s="553" t="s">
        <v>27</v>
      </c>
      <c r="D337" s="554"/>
      <c r="E337" s="275">
        <f t="shared" ref="E337:AK337" si="199">SUMIFS(E4:E332,$C$5:$C$333,$C$337)</f>
        <v>0</v>
      </c>
      <c r="F337" s="335">
        <f t="shared" si="199"/>
        <v>150</v>
      </c>
      <c r="G337" s="335">
        <f t="shared" si="199"/>
        <v>150</v>
      </c>
      <c r="H337" s="335">
        <f t="shared" si="199"/>
        <v>150</v>
      </c>
      <c r="I337" s="335">
        <f t="shared" si="199"/>
        <v>0</v>
      </c>
      <c r="J337" s="335">
        <f t="shared" si="199"/>
        <v>0</v>
      </c>
      <c r="K337" s="335">
        <f t="shared" si="199"/>
        <v>150</v>
      </c>
      <c r="L337" s="335">
        <f t="shared" si="199"/>
        <v>150</v>
      </c>
      <c r="M337" s="335">
        <f t="shared" si="199"/>
        <v>150</v>
      </c>
      <c r="N337" s="335">
        <f t="shared" si="199"/>
        <v>150</v>
      </c>
      <c r="O337" s="335">
        <f t="shared" si="199"/>
        <v>150</v>
      </c>
      <c r="P337" s="335">
        <f t="shared" si="199"/>
        <v>0</v>
      </c>
      <c r="Q337" s="335">
        <f t="shared" si="199"/>
        <v>0</v>
      </c>
      <c r="R337" s="335">
        <f t="shared" si="199"/>
        <v>150</v>
      </c>
      <c r="S337" s="335">
        <f t="shared" si="199"/>
        <v>150</v>
      </c>
      <c r="T337" s="335">
        <f t="shared" si="199"/>
        <v>150</v>
      </c>
      <c r="U337" s="335">
        <f t="shared" si="199"/>
        <v>150</v>
      </c>
      <c r="V337" s="335">
        <f t="shared" si="199"/>
        <v>150</v>
      </c>
      <c r="W337" s="335">
        <f t="shared" si="199"/>
        <v>0</v>
      </c>
      <c r="X337" s="335">
        <f t="shared" si="199"/>
        <v>0</v>
      </c>
      <c r="Y337" s="335">
        <f t="shared" si="199"/>
        <v>150</v>
      </c>
      <c r="Z337" s="335">
        <f t="shared" si="199"/>
        <v>150</v>
      </c>
      <c r="AA337" s="335">
        <f t="shared" si="199"/>
        <v>75</v>
      </c>
      <c r="AB337" s="335">
        <f t="shared" si="199"/>
        <v>0</v>
      </c>
      <c r="AC337" s="335">
        <f t="shared" si="199"/>
        <v>0</v>
      </c>
      <c r="AD337" s="335">
        <f t="shared" si="199"/>
        <v>0</v>
      </c>
      <c r="AE337" s="335">
        <f t="shared" si="199"/>
        <v>0</v>
      </c>
      <c r="AF337" s="335">
        <f t="shared" si="199"/>
        <v>0</v>
      </c>
      <c r="AG337" s="335">
        <f t="shared" si="199"/>
        <v>0</v>
      </c>
      <c r="AH337" s="335">
        <f t="shared" si="199"/>
        <v>0</v>
      </c>
      <c r="AI337" s="335">
        <f t="shared" si="199"/>
        <v>0</v>
      </c>
      <c r="AJ337" s="335">
        <f t="shared" si="199"/>
        <v>0</v>
      </c>
      <c r="AK337" s="205">
        <f t="shared" si="199"/>
        <v>2325</v>
      </c>
      <c r="AL337" s="127">
        <f>SUMIFS(AL5:AL333,$C$5:$C$333,$C$337)</f>
        <v>0</v>
      </c>
      <c r="AM337" s="32">
        <f>SUMIFS(AM5:AM333,$C$5:$C$333,$C$337)</f>
        <v>0</v>
      </c>
    </row>
    <row r="338" spans="1:40" ht="18.75" customHeight="1">
      <c r="A338" s="1">
        <v>1</v>
      </c>
      <c r="B338" s="4"/>
      <c r="C338" s="555" t="s">
        <v>28</v>
      </c>
      <c r="D338" s="556"/>
      <c r="E338" s="137"/>
      <c r="F338" s="196">
        <f t="shared" ref="F338:AM338" si="200">SUMIFS(F5:F333,$C$5:$C$333,$C$338)</f>
        <v>84</v>
      </c>
      <c r="G338" s="196">
        <f t="shared" si="200"/>
        <v>84</v>
      </c>
      <c r="H338" s="196">
        <f t="shared" si="200"/>
        <v>84</v>
      </c>
      <c r="I338" s="196">
        <f t="shared" si="200"/>
        <v>0</v>
      </c>
      <c r="J338" s="196">
        <f t="shared" si="200"/>
        <v>0</v>
      </c>
      <c r="K338" s="196">
        <f t="shared" si="200"/>
        <v>115</v>
      </c>
      <c r="L338" s="196">
        <f t="shared" si="200"/>
        <v>115</v>
      </c>
      <c r="M338" s="196">
        <f t="shared" si="200"/>
        <v>115</v>
      </c>
      <c r="N338" s="196">
        <f t="shared" si="200"/>
        <v>115</v>
      </c>
      <c r="O338" s="196">
        <f t="shared" si="200"/>
        <v>115</v>
      </c>
      <c r="P338" s="196">
        <f t="shared" si="200"/>
        <v>0</v>
      </c>
      <c r="Q338" s="196">
        <f t="shared" si="200"/>
        <v>0</v>
      </c>
      <c r="R338" s="196">
        <f t="shared" si="200"/>
        <v>115</v>
      </c>
      <c r="S338" s="196">
        <f t="shared" si="200"/>
        <v>115</v>
      </c>
      <c r="T338" s="196">
        <f t="shared" si="200"/>
        <v>115</v>
      </c>
      <c r="U338" s="196">
        <f t="shared" si="200"/>
        <v>115</v>
      </c>
      <c r="V338" s="196">
        <f t="shared" si="200"/>
        <v>115</v>
      </c>
      <c r="W338" s="196">
        <f t="shared" si="200"/>
        <v>0</v>
      </c>
      <c r="X338" s="196">
        <f t="shared" si="200"/>
        <v>0</v>
      </c>
      <c r="Y338" s="196">
        <f t="shared" si="200"/>
        <v>115</v>
      </c>
      <c r="Z338" s="196">
        <f t="shared" si="200"/>
        <v>115</v>
      </c>
      <c r="AA338" s="196">
        <f t="shared" si="200"/>
        <v>115</v>
      </c>
      <c r="AB338" s="196">
        <f t="shared" si="200"/>
        <v>115</v>
      </c>
      <c r="AC338" s="196">
        <f t="shared" si="200"/>
        <v>115</v>
      </c>
      <c r="AD338" s="196">
        <f t="shared" si="200"/>
        <v>0</v>
      </c>
      <c r="AE338" s="196">
        <f t="shared" si="200"/>
        <v>0</v>
      </c>
      <c r="AF338" s="196">
        <f t="shared" si="200"/>
        <v>115</v>
      </c>
      <c r="AG338" s="196">
        <f t="shared" si="200"/>
        <v>115</v>
      </c>
      <c r="AH338" s="196">
        <f t="shared" si="200"/>
        <v>0</v>
      </c>
      <c r="AI338" s="196">
        <f t="shared" si="200"/>
        <v>0</v>
      </c>
      <c r="AJ338" s="196">
        <f t="shared" si="200"/>
        <v>0</v>
      </c>
      <c r="AK338" s="206">
        <f t="shared" si="200"/>
        <v>2207</v>
      </c>
      <c r="AL338" s="123">
        <f t="shared" si="200"/>
        <v>0</v>
      </c>
      <c r="AM338" s="121">
        <f t="shared" si="200"/>
        <v>0</v>
      </c>
      <c r="AN338" s="211"/>
    </row>
    <row r="339" spans="1:40" ht="18.75" customHeight="1">
      <c r="A339" s="1">
        <v>1</v>
      </c>
      <c r="B339" s="4"/>
      <c r="C339" s="555" t="s">
        <v>19</v>
      </c>
      <c r="D339" s="556"/>
      <c r="E339" s="137"/>
      <c r="F339" s="197">
        <f t="shared" ref="F339:AM339" si="201">SUMIFS(F5:F333,$C$5:$C$333,$C$339)</f>
        <v>80</v>
      </c>
      <c r="G339" s="197">
        <f t="shared" si="201"/>
        <v>80</v>
      </c>
      <c r="H339" s="197">
        <f t="shared" si="201"/>
        <v>80</v>
      </c>
      <c r="I339" s="197">
        <f t="shared" si="201"/>
        <v>0</v>
      </c>
      <c r="J339" s="197">
        <f t="shared" si="201"/>
        <v>0</v>
      </c>
      <c r="K339" s="197">
        <f t="shared" si="201"/>
        <v>110</v>
      </c>
      <c r="L339" s="197">
        <f t="shared" si="201"/>
        <v>110</v>
      </c>
      <c r="M339" s="197">
        <f t="shared" si="201"/>
        <v>110</v>
      </c>
      <c r="N339" s="197">
        <f t="shared" si="201"/>
        <v>110</v>
      </c>
      <c r="O339" s="197">
        <f t="shared" si="201"/>
        <v>110</v>
      </c>
      <c r="P339" s="197">
        <f t="shared" si="201"/>
        <v>0</v>
      </c>
      <c r="Q339" s="197">
        <f t="shared" si="201"/>
        <v>0</v>
      </c>
      <c r="R339" s="197">
        <f t="shared" si="201"/>
        <v>110</v>
      </c>
      <c r="S339" s="197">
        <f t="shared" si="201"/>
        <v>110</v>
      </c>
      <c r="T339" s="197">
        <f t="shared" si="201"/>
        <v>110</v>
      </c>
      <c r="U339" s="197">
        <f t="shared" si="201"/>
        <v>110</v>
      </c>
      <c r="V339" s="197">
        <f t="shared" si="201"/>
        <v>110</v>
      </c>
      <c r="W339" s="197">
        <f t="shared" si="201"/>
        <v>0</v>
      </c>
      <c r="X339" s="197">
        <f t="shared" si="201"/>
        <v>0</v>
      </c>
      <c r="Y339" s="197">
        <f t="shared" si="201"/>
        <v>110</v>
      </c>
      <c r="Z339" s="197">
        <f t="shared" si="201"/>
        <v>110</v>
      </c>
      <c r="AA339" s="197">
        <f t="shared" si="201"/>
        <v>110</v>
      </c>
      <c r="AB339" s="197">
        <f t="shared" si="201"/>
        <v>110</v>
      </c>
      <c r="AC339" s="197">
        <f t="shared" si="201"/>
        <v>110</v>
      </c>
      <c r="AD339" s="197">
        <f t="shared" si="201"/>
        <v>0</v>
      </c>
      <c r="AE339" s="197">
        <f t="shared" si="201"/>
        <v>0</v>
      </c>
      <c r="AF339" s="197">
        <f t="shared" si="201"/>
        <v>110</v>
      </c>
      <c r="AG339" s="197">
        <f t="shared" si="201"/>
        <v>110</v>
      </c>
      <c r="AH339" s="197">
        <f t="shared" si="201"/>
        <v>0</v>
      </c>
      <c r="AI339" s="197">
        <f t="shared" si="201"/>
        <v>0</v>
      </c>
      <c r="AJ339" s="197">
        <f t="shared" si="201"/>
        <v>0</v>
      </c>
      <c r="AK339" s="200">
        <f t="shared" si="201"/>
        <v>2110</v>
      </c>
      <c r="AL339" s="213" t="e">
        <f t="shared" si="201"/>
        <v>#REF!</v>
      </c>
      <c r="AM339" s="213" t="e">
        <f t="shared" si="201"/>
        <v>#REF!</v>
      </c>
      <c r="AN339" s="211"/>
    </row>
    <row r="340" spans="1:40" ht="18.75" customHeight="1">
      <c r="A340" s="1">
        <v>1</v>
      </c>
      <c r="B340" s="4"/>
      <c r="C340" s="557" t="s">
        <v>29</v>
      </c>
      <c r="D340" s="558"/>
      <c r="E340" s="115"/>
      <c r="F340" s="178">
        <f t="shared" ref="F340:AJ340" si="202">F39+F40</f>
        <v>0</v>
      </c>
      <c r="G340" s="178">
        <f t="shared" si="202"/>
        <v>0</v>
      </c>
      <c r="H340" s="178">
        <f t="shared" si="202"/>
        <v>0</v>
      </c>
      <c r="I340" s="178">
        <f t="shared" si="202"/>
        <v>0</v>
      </c>
      <c r="J340" s="178">
        <f t="shared" si="202"/>
        <v>0</v>
      </c>
      <c r="K340" s="178">
        <f t="shared" si="202"/>
        <v>0</v>
      </c>
      <c r="L340" s="178">
        <f t="shared" si="202"/>
        <v>0</v>
      </c>
      <c r="M340" s="178">
        <f t="shared" si="202"/>
        <v>0</v>
      </c>
      <c r="N340" s="178">
        <f t="shared" si="202"/>
        <v>0</v>
      </c>
      <c r="O340" s="178">
        <f t="shared" si="202"/>
        <v>0</v>
      </c>
      <c r="P340" s="178">
        <f t="shared" si="202"/>
        <v>0</v>
      </c>
      <c r="Q340" s="178">
        <f t="shared" si="202"/>
        <v>0</v>
      </c>
      <c r="R340" s="178">
        <f t="shared" si="202"/>
        <v>0</v>
      </c>
      <c r="S340" s="178">
        <f t="shared" si="202"/>
        <v>0</v>
      </c>
      <c r="T340" s="178">
        <f t="shared" si="202"/>
        <v>0</v>
      </c>
      <c r="U340" s="178">
        <f t="shared" si="202"/>
        <v>0</v>
      </c>
      <c r="V340" s="178">
        <f t="shared" si="202"/>
        <v>0</v>
      </c>
      <c r="W340" s="178">
        <f t="shared" si="202"/>
        <v>0</v>
      </c>
      <c r="X340" s="178">
        <f t="shared" si="202"/>
        <v>0</v>
      </c>
      <c r="Y340" s="178">
        <f t="shared" si="202"/>
        <v>0</v>
      </c>
      <c r="Z340" s="178">
        <f t="shared" si="202"/>
        <v>0</v>
      </c>
      <c r="AA340" s="178">
        <f t="shared" si="202"/>
        <v>0</v>
      </c>
      <c r="AB340" s="178">
        <f t="shared" si="202"/>
        <v>0</v>
      </c>
      <c r="AC340" s="178">
        <f t="shared" si="202"/>
        <v>0</v>
      </c>
      <c r="AD340" s="178">
        <f t="shared" si="202"/>
        <v>0</v>
      </c>
      <c r="AE340" s="178">
        <f t="shared" si="202"/>
        <v>0</v>
      </c>
      <c r="AF340" s="178">
        <f t="shared" si="202"/>
        <v>0</v>
      </c>
      <c r="AG340" s="178">
        <f t="shared" si="202"/>
        <v>0</v>
      </c>
      <c r="AH340" s="178">
        <f t="shared" si="202"/>
        <v>0</v>
      </c>
      <c r="AI340" s="178">
        <f t="shared" si="202"/>
        <v>0</v>
      </c>
      <c r="AJ340" s="178">
        <f t="shared" si="202"/>
        <v>0</v>
      </c>
      <c r="AK340" s="201">
        <f>AK12+AK26+AK39+AK52+AK65+AK234+AK247+AK260+AK273+AK299+AK315+AK328</f>
        <v>2722</v>
      </c>
      <c r="AL340" s="116">
        <f>SUMIFS(AL5:AL333,$C$5:$C$333,$C$340)</f>
        <v>0</v>
      </c>
      <c r="AM340" s="76">
        <f>SUMIFS(AM5:AM333,$C$5:$C$333,$C$340)</f>
        <v>0</v>
      </c>
      <c r="AN340" s="207"/>
    </row>
    <row r="341" spans="1:40" ht="18.75" customHeight="1">
      <c r="A341" s="1">
        <v>1</v>
      </c>
      <c r="B341" s="4"/>
      <c r="C341" s="559" t="s">
        <v>126</v>
      </c>
      <c r="D341" s="560"/>
      <c r="E341" s="225">
        <f>E17+E30+E43+E56+E251+E264+E277+E303+E319+E332+E238+E69</f>
        <v>3120</v>
      </c>
      <c r="F341" s="336">
        <f t="shared" ref="F341:AJ341" si="203">F43</f>
        <v>1876</v>
      </c>
      <c r="G341" s="336">
        <f t="shared" si="203"/>
        <v>1876</v>
      </c>
      <c r="H341" s="336">
        <f t="shared" si="203"/>
        <v>1876</v>
      </c>
      <c r="I341" s="336">
        <f t="shared" si="203"/>
        <v>1876</v>
      </c>
      <c r="J341" s="336">
        <f t="shared" si="203"/>
        <v>1876</v>
      </c>
      <c r="K341" s="336">
        <f t="shared" si="203"/>
        <v>1876</v>
      </c>
      <c r="L341" s="336">
        <f t="shared" si="203"/>
        <v>1876</v>
      </c>
      <c r="M341" s="336">
        <f t="shared" si="203"/>
        <v>1876</v>
      </c>
      <c r="N341" s="336">
        <f t="shared" si="203"/>
        <v>1876</v>
      </c>
      <c r="O341" s="336">
        <f t="shared" si="203"/>
        <v>1876</v>
      </c>
      <c r="P341" s="336">
        <f t="shared" si="203"/>
        <v>1876</v>
      </c>
      <c r="Q341" s="336">
        <f t="shared" si="203"/>
        <v>1876</v>
      </c>
      <c r="R341" s="336">
        <f t="shared" si="203"/>
        <v>1876</v>
      </c>
      <c r="S341" s="336">
        <f t="shared" si="203"/>
        <v>1876</v>
      </c>
      <c r="T341" s="336">
        <f t="shared" si="203"/>
        <v>1876</v>
      </c>
      <c r="U341" s="336">
        <f t="shared" si="203"/>
        <v>1876</v>
      </c>
      <c r="V341" s="336">
        <f t="shared" si="203"/>
        <v>1876</v>
      </c>
      <c r="W341" s="336">
        <f t="shared" si="203"/>
        <v>1876</v>
      </c>
      <c r="X341" s="336">
        <f t="shared" si="203"/>
        <v>1876</v>
      </c>
      <c r="Y341" s="336">
        <f t="shared" si="203"/>
        <v>1876</v>
      </c>
      <c r="Z341" s="336">
        <f t="shared" si="203"/>
        <v>1876</v>
      </c>
      <c r="AA341" s="336">
        <f t="shared" si="203"/>
        <v>1876</v>
      </c>
      <c r="AB341" s="336">
        <f t="shared" si="203"/>
        <v>1876</v>
      </c>
      <c r="AC341" s="336">
        <f t="shared" si="203"/>
        <v>1876</v>
      </c>
      <c r="AD341" s="336">
        <f t="shared" si="203"/>
        <v>1876</v>
      </c>
      <c r="AE341" s="336">
        <f t="shared" si="203"/>
        <v>1876</v>
      </c>
      <c r="AF341" s="336">
        <f t="shared" si="203"/>
        <v>1876</v>
      </c>
      <c r="AG341" s="336">
        <f t="shared" si="203"/>
        <v>1876</v>
      </c>
      <c r="AH341" s="336">
        <f t="shared" si="203"/>
        <v>1876</v>
      </c>
      <c r="AI341" s="336">
        <f t="shared" si="203"/>
        <v>1876</v>
      </c>
      <c r="AJ341" s="336">
        <f t="shared" si="203"/>
        <v>1876</v>
      </c>
      <c r="AK341" s="226">
        <f>+AJ17+AJ30+AJ43+AJ56+AJ251+AJ264+AJ277+AJ303+AJ319+AJ332</f>
        <v>2665</v>
      </c>
      <c r="AL341" s="245">
        <f>SUMIFS(AL5:AL333,$C$5:$C$333,$C$341)</f>
        <v>0</v>
      </c>
      <c r="AM341" s="33">
        <f>SUMIFS(AM5:AM333,$C$5:$C$333,$C$341)</f>
        <v>0</v>
      </c>
    </row>
    <row r="342" spans="1:40">
      <c r="A342" s="1"/>
      <c r="B342" s="4"/>
      <c r="C342" s="139"/>
      <c r="D342" s="139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</row>
    <row r="343" spans="1:40">
      <c r="A343" s="1"/>
      <c r="B343" s="4"/>
      <c r="C343" s="139"/>
      <c r="D343" s="139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M343" s="9"/>
    </row>
    <row r="344" spans="1:40">
      <c r="A344" s="1"/>
      <c r="B344" s="4"/>
      <c r="C344" s="540"/>
      <c r="D344" s="541"/>
      <c r="E344" s="542"/>
      <c r="F344" s="304">
        <f t="shared" ref="F344:AJ344" si="204">F334</f>
        <v>46113</v>
      </c>
      <c r="G344" s="304">
        <f t="shared" si="204"/>
        <v>46114</v>
      </c>
      <c r="H344" s="304">
        <f t="shared" si="204"/>
        <v>46115</v>
      </c>
      <c r="I344" s="304">
        <f t="shared" si="204"/>
        <v>46116</v>
      </c>
      <c r="J344" s="304">
        <f t="shared" si="204"/>
        <v>46117</v>
      </c>
      <c r="K344" s="304">
        <f t="shared" si="204"/>
        <v>46118</v>
      </c>
      <c r="L344" s="304">
        <f t="shared" si="204"/>
        <v>46119</v>
      </c>
      <c r="M344" s="304">
        <f t="shared" si="204"/>
        <v>46120</v>
      </c>
      <c r="N344" s="304">
        <f t="shared" si="204"/>
        <v>46121</v>
      </c>
      <c r="O344" s="304">
        <f t="shared" si="204"/>
        <v>46122</v>
      </c>
      <c r="P344" s="304">
        <f t="shared" si="204"/>
        <v>46123</v>
      </c>
      <c r="Q344" s="304">
        <f t="shared" si="204"/>
        <v>46124</v>
      </c>
      <c r="R344" s="304">
        <f t="shared" si="204"/>
        <v>46125</v>
      </c>
      <c r="S344" s="304">
        <f t="shared" si="204"/>
        <v>46126</v>
      </c>
      <c r="T344" s="304">
        <f t="shared" si="204"/>
        <v>46127</v>
      </c>
      <c r="U344" s="304">
        <f t="shared" si="204"/>
        <v>46128</v>
      </c>
      <c r="V344" s="304">
        <f t="shared" si="204"/>
        <v>46129</v>
      </c>
      <c r="W344" s="304">
        <f t="shared" si="204"/>
        <v>46130</v>
      </c>
      <c r="X344" s="304">
        <f t="shared" si="204"/>
        <v>46131</v>
      </c>
      <c r="Y344" s="304">
        <f t="shared" si="204"/>
        <v>46132</v>
      </c>
      <c r="Z344" s="304">
        <f t="shared" si="204"/>
        <v>46133</v>
      </c>
      <c r="AA344" s="304">
        <f t="shared" si="204"/>
        <v>46134</v>
      </c>
      <c r="AB344" s="304">
        <f t="shared" si="204"/>
        <v>46135</v>
      </c>
      <c r="AC344" s="304">
        <f t="shared" si="204"/>
        <v>46136</v>
      </c>
      <c r="AD344" s="304">
        <f t="shared" si="204"/>
        <v>46137</v>
      </c>
      <c r="AE344" s="304">
        <f t="shared" si="204"/>
        <v>46138</v>
      </c>
      <c r="AF344" s="304">
        <f t="shared" si="204"/>
        <v>46139</v>
      </c>
      <c r="AG344" s="304">
        <f t="shared" si="204"/>
        <v>46140</v>
      </c>
      <c r="AH344" s="304">
        <f t="shared" si="204"/>
        <v>46141</v>
      </c>
      <c r="AI344" s="304">
        <f t="shared" si="204"/>
        <v>46142</v>
      </c>
      <c r="AJ344" s="304">
        <f t="shared" si="204"/>
        <v>46143</v>
      </c>
      <c r="AK344" s="546" t="s">
        <v>7</v>
      </c>
      <c r="AL344" s="548"/>
      <c r="AM344" s="548" t="s">
        <v>7</v>
      </c>
    </row>
    <row r="345" spans="1:40" ht="13.5" thickBot="1">
      <c r="C345" s="543"/>
      <c r="D345" s="544"/>
      <c r="E345" s="545"/>
      <c r="F345" s="305">
        <f t="shared" ref="F345:AJ345" si="205">E345+1</f>
        <v>1</v>
      </c>
      <c r="G345" s="305">
        <f t="shared" si="205"/>
        <v>2</v>
      </c>
      <c r="H345" s="305">
        <f t="shared" si="205"/>
        <v>3</v>
      </c>
      <c r="I345" s="305">
        <f t="shared" si="205"/>
        <v>4</v>
      </c>
      <c r="J345" s="305">
        <f t="shared" si="205"/>
        <v>5</v>
      </c>
      <c r="K345" s="305">
        <f t="shared" si="205"/>
        <v>6</v>
      </c>
      <c r="L345" s="305">
        <f t="shared" si="205"/>
        <v>7</v>
      </c>
      <c r="M345" s="305">
        <f t="shared" si="205"/>
        <v>8</v>
      </c>
      <c r="N345" s="305">
        <f t="shared" si="205"/>
        <v>9</v>
      </c>
      <c r="O345" s="305">
        <f t="shared" si="205"/>
        <v>10</v>
      </c>
      <c r="P345" s="305">
        <f t="shared" si="205"/>
        <v>11</v>
      </c>
      <c r="Q345" s="305">
        <f t="shared" si="205"/>
        <v>12</v>
      </c>
      <c r="R345" s="305">
        <f t="shared" si="205"/>
        <v>13</v>
      </c>
      <c r="S345" s="305">
        <f t="shared" si="205"/>
        <v>14</v>
      </c>
      <c r="T345" s="305">
        <f t="shared" si="205"/>
        <v>15</v>
      </c>
      <c r="U345" s="305">
        <f t="shared" si="205"/>
        <v>16</v>
      </c>
      <c r="V345" s="305">
        <f t="shared" si="205"/>
        <v>17</v>
      </c>
      <c r="W345" s="305">
        <f t="shared" si="205"/>
        <v>18</v>
      </c>
      <c r="X345" s="305">
        <f t="shared" si="205"/>
        <v>19</v>
      </c>
      <c r="Y345" s="305">
        <f t="shared" si="205"/>
        <v>20</v>
      </c>
      <c r="Z345" s="305">
        <f t="shared" si="205"/>
        <v>21</v>
      </c>
      <c r="AA345" s="305">
        <f t="shared" si="205"/>
        <v>22</v>
      </c>
      <c r="AB345" s="305">
        <f t="shared" si="205"/>
        <v>23</v>
      </c>
      <c r="AC345" s="305">
        <f t="shared" si="205"/>
        <v>24</v>
      </c>
      <c r="AD345" s="305">
        <f t="shared" si="205"/>
        <v>25</v>
      </c>
      <c r="AE345" s="305">
        <f t="shared" si="205"/>
        <v>26</v>
      </c>
      <c r="AF345" s="305">
        <f t="shared" si="205"/>
        <v>27</v>
      </c>
      <c r="AG345" s="305">
        <f t="shared" si="205"/>
        <v>28</v>
      </c>
      <c r="AH345" s="305">
        <f t="shared" si="205"/>
        <v>29</v>
      </c>
      <c r="AI345" s="305">
        <f t="shared" si="205"/>
        <v>30</v>
      </c>
      <c r="AJ345" s="305">
        <f t="shared" si="205"/>
        <v>31</v>
      </c>
      <c r="AK345" s="547"/>
      <c r="AL345" s="549"/>
      <c r="AM345" s="549"/>
    </row>
    <row r="346" spans="1:40" ht="13.5" thickTop="1">
      <c r="C346" s="551" t="s">
        <v>26</v>
      </c>
      <c r="D346" s="552"/>
      <c r="E346" s="203">
        <f>SUMIFS(E15:E343,$C$5:$C$333,$C$336)</f>
        <v>157</v>
      </c>
      <c r="F346" s="195">
        <f t="shared" ref="F346:AJ348" si="206">F44</f>
        <v>150</v>
      </c>
      <c r="G346" s="195">
        <f t="shared" si="206"/>
        <v>150</v>
      </c>
      <c r="H346" s="195">
        <f t="shared" si="206"/>
        <v>150</v>
      </c>
      <c r="I346" s="195">
        <f t="shared" si="206"/>
        <v>0</v>
      </c>
      <c r="J346" s="195">
        <f t="shared" si="206"/>
        <v>0</v>
      </c>
      <c r="K346" s="195">
        <f t="shared" si="206"/>
        <v>150</v>
      </c>
      <c r="L346" s="195">
        <f t="shared" si="206"/>
        <v>150</v>
      </c>
      <c r="M346" s="195">
        <f t="shared" si="206"/>
        <v>150</v>
      </c>
      <c r="N346" s="195">
        <f t="shared" si="206"/>
        <v>150</v>
      </c>
      <c r="O346" s="195">
        <f t="shared" si="206"/>
        <v>150</v>
      </c>
      <c r="P346" s="195">
        <f t="shared" si="206"/>
        <v>0</v>
      </c>
      <c r="Q346" s="195">
        <f t="shared" si="206"/>
        <v>0</v>
      </c>
      <c r="R346" s="195">
        <f t="shared" si="206"/>
        <v>150</v>
      </c>
      <c r="S346" s="195">
        <f t="shared" si="206"/>
        <v>150</v>
      </c>
      <c r="T346" s="195">
        <f t="shared" si="206"/>
        <v>150</v>
      </c>
      <c r="U346" s="195">
        <f t="shared" si="206"/>
        <v>150</v>
      </c>
      <c r="V346" s="195">
        <f t="shared" si="206"/>
        <v>150</v>
      </c>
      <c r="W346" s="195">
        <f t="shared" si="206"/>
        <v>0</v>
      </c>
      <c r="X346" s="195">
        <f t="shared" si="206"/>
        <v>0</v>
      </c>
      <c r="Y346" s="195">
        <f t="shared" si="206"/>
        <v>150</v>
      </c>
      <c r="Z346" s="195">
        <f t="shared" si="206"/>
        <v>150</v>
      </c>
      <c r="AA346" s="195">
        <f t="shared" si="206"/>
        <v>75</v>
      </c>
      <c r="AB346" s="195">
        <f t="shared" si="206"/>
        <v>0</v>
      </c>
      <c r="AC346" s="195">
        <f t="shared" si="206"/>
        <v>0</v>
      </c>
      <c r="AD346" s="195">
        <f t="shared" si="206"/>
        <v>0</v>
      </c>
      <c r="AE346" s="195">
        <f t="shared" si="206"/>
        <v>0</v>
      </c>
      <c r="AF346" s="195">
        <f t="shared" si="206"/>
        <v>0</v>
      </c>
      <c r="AG346" s="195">
        <f t="shared" si="206"/>
        <v>0</v>
      </c>
      <c r="AH346" s="195">
        <f t="shared" si="206"/>
        <v>0</v>
      </c>
      <c r="AI346" s="195">
        <f t="shared" si="206"/>
        <v>0</v>
      </c>
      <c r="AJ346" s="195">
        <f t="shared" si="206"/>
        <v>0</v>
      </c>
      <c r="AK346" s="202" t="e">
        <f>SUMIFS(AK15:AK343,$C$5:$C$333,$C$336)</f>
        <v>#REF!</v>
      </c>
      <c r="AL346" s="94" t="e">
        <f>SUMIFS(AL15:AL343,$C$5:$C$333,$C$336)</f>
        <v>#REF!</v>
      </c>
      <c r="AM346" s="94" t="e">
        <f>SUMIFS(AM15:AM343,$C$5:$C$333,$C$336)</f>
        <v>#REF!</v>
      </c>
    </row>
    <row r="347" spans="1:40">
      <c r="B347" s="3"/>
      <c r="C347" s="553" t="s">
        <v>27</v>
      </c>
      <c r="D347" s="554"/>
      <c r="E347" s="275">
        <f>SUMIFS(E14:E342,$C$5:$C$333,$C$337)</f>
        <v>157</v>
      </c>
      <c r="F347" s="335" t="e">
        <f t="shared" si="206"/>
        <v>#REF!</v>
      </c>
      <c r="G347" s="335" t="e">
        <f t="shared" si="206"/>
        <v>#REF!</v>
      </c>
      <c r="H347" s="335" t="e">
        <f t="shared" si="206"/>
        <v>#REF!</v>
      </c>
      <c r="I347" s="335" t="e">
        <f t="shared" si="206"/>
        <v>#REF!</v>
      </c>
      <c r="J347" s="335" t="e">
        <f t="shared" si="206"/>
        <v>#REF!</v>
      </c>
      <c r="K347" s="335" t="e">
        <f t="shared" si="206"/>
        <v>#REF!</v>
      </c>
      <c r="L347" s="335" t="e">
        <f t="shared" si="206"/>
        <v>#REF!</v>
      </c>
      <c r="M347" s="335" t="e">
        <f t="shared" si="206"/>
        <v>#REF!</v>
      </c>
      <c r="N347" s="335" t="e">
        <f t="shared" si="206"/>
        <v>#REF!</v>
      </c>
      <c r="O347" s="335" t="e">
        <f t="shared" si="206"/>
        <v>#REF!</v>
      </c>
      <c r="P347" s="335" t="e">
        <f t="shared" si="206"/>
        <v>#REF!</v>
      </c>
      <c r="Q347" s="335" t="e">
        <f t="shared" si="206"/>
        <v>#REF!</v>
      </c>
      <c r="R347" s="335" t="e">
        <f t="shared" si="206"/>
        <v>#REF!</v>
      </c>
      <c r="S347" s="335" t="e">
        <f t="shared" si="206"/>
        <v>#REF!</v>
      </c>
      <c r="T347" s="335" t="e">
        <f t="shared" si="206"/>
        <v>#REF!</v>
      </c>
      <c r="U347" s="335" t="e">
        <f t="shared" si="206"/>
        <v>#REF!</v>
      </c>
      <c r="V347" s="335" t="e">
        <f t="shared" si="206"/>
        <v>#REF!</v>
      </c>
      <c r="W347" s="335" t="e">
        <f t="shared" si="206"/>
        <v>#REF!</v>
      </c>
      <c r="X347" s="335" t="e">
        <f t="shared" si="206"/>
        <v>#REF!</v>
      </c>
      <c r="Y347" s="335" t="e">
        <f t="shared" si="206"/>
        <v>#REF!</v>
      </c>
      <c r="Z347" s="335" t="e">
        <f t="shared" si="206"/>
        <v>#REF!</v>
      </c>
      <c r="AA347" s="335" t="e">
        <f t="shared" si="206"/>
        <v>#REF!</v>
      </c>
      <c r="AB347" s="335" t="e">
        <f t="shared" si="206"/>
        <v>#REF!</v>
      </c>
      <c r="AC347" s="335" t="e">
        <f t="shared" si="206"/>
        <v>#REF!</v>
      </c>
      <c r="AD347" s="335" t="e">
        <f t="shared" si="206"/>
        <v>#REF!</v>
      </c>
      <c r="AE347" s="335" t="e">
        <f t="shared" si="206"/>
        <v>#REF!</v>
      </c>
      <c r="AF347" s="335" t="e">
        <f t="shared" si="206"/>
        <v>#REF!</v>
      </c>
      <c r="AG347" s="335" t="e">
        <f t="shared" si="206"/>
        <v>#REF!</v>
      </c>
      <c r="AH347" s="335" t="e">
        <f t="shared" si="206"/>
        <v>#REF!</v>
      </c>
      <c r="AI347" s="335" t="e">
        <f t="shared" si="206"/>
        <v>#REF!</v>
      </c>
      <c r="AJ347" s="335" t="e">
        <f t="shared" si="206"/>
        <v>#REF!</v>
      </c>
      <c r="AK347" s="205" t="e">
        <f>SUMIFS(AK14:AK342,$C$5:$C$333,$C$337)</f>
        <v>#REF!</v>
      </c>
      <c r="AL347" s="127">
        <f>SUMIFS(AL15:AL343,$C$5:$C$333,$C$337)</f>
        <v>0</v>
      </c>
      <c r="AM347" s="32">
        <f>SUMIFS(AM15:AM343,$C$5:$C$333,$C$337)</f>
        <v>0</v>
      </c>
    </row>
    <row r="348" spans="1:40">
      <c r="B348" s="3"/>
      <c r="C348" s="555" t="s">
        <v>28</v>
      </c>
      <c r="D348" s="556"/>
      <c r="E348" s="137"/>
      <c r="F348" s="196">
        <f t="shared" si="206"/>
        <v>84</v>
      </c>
      <c r="G348" s="196">
        <f t="shared" si="206"/>
        <v>84</v>
      </c>
      <c r="H348" s="196">
        <f t="shared" si="206"/>
        <v>84</v>
      </c>
      <c r="I348" s="196">
        <f t="shared" si="206"/>
        <v>0</v>
      </c>
      <c r="J348" s="196">
        <f t="shared" si="206"/>
        <v>0</v>
      </c>
      <c r="K348" s="196">
        <f t="shared" si="206"/>
        <v>115</v>
      </c>
      <c r="L348" s="196">
        <f t="shared" si="206"/>
        <v>115</v>
      </c>
      <c r="M348" s="196">
        <f t="shared" si="206"/>
        <v>115</v>
      </c>
      <c r="N348" s="196">
        <f t="shared" si="206"/>
        <v>115</v>
      </c>
      <c r="O348" s="196">
        <f t="shared" si="206"/>
        <v>115</v>
      </c>
      <c r="P348" s="196">
        <f t="shared" si="206"/>
        <v>0</v>
      </c>
      <c r="Q348" s="196">
        <f t="shared" si="206"/>
        <v>0</v>
      </c>
      <c r="R348" s="196">
        <f t="shared" si="206"/>
        <v>115</v>
      </c>
      <c r="S348" s="196">
        <f t="shared" si="206"/>
        <v>115</v>
      </c>
      <c r="T348" s="196">
        <f t="shared" si="206"/>
        <v>115</v>
      </c>
      <c r="U348" s="196">
        <f t="shared" si="206"/>
        <v>115</v>
      </c>
      <c r="V348" s="196">
        <f t="shared" si="206"/>
        <v>115</v>
      </c>
      <c r="W348" s="196">
        <f t="shared" si="206"/>
        <v>0</v>
      </c>
      <c r="X348" s="196">
        <f t="shared" si="206"/>
        <v>0</v>
      </c>
      <c r="Y348" s="196">
        <f t="shared" si="206"/>
        <v>115</v>
      </c>
      <c r="Z348" s="196">
        <f t="shared" si="206"/>
        <v>115</v>
      </c>
      <c r="AA348" s="196">
        <f t="shared" si="206"/>
        <v>115</v>
      </c>
      <c r="AB348" s="196">
        <f t="shared" si="206"/>
        <v>115</v>
      </c>
      <c r="AC348" s="196">
        <f t="shared" si="206"/>
        <v>115</v>
      </c>
      <c r="AD348" s="196">
        <f t="shared" si="206"/>
        <v>0</v>
      </c>
      <c r="AE348" s="196">
        <f t="shared" si="206"/>
        <v>0</v>
      </c>
      <c r="AF348" s="196">
        <f t="shared" si="206"/>
        <v>115</v>
      </c>
      <c r="AG348" s="196">
        <f t="shared" si="206"/>
        <v>115</v>
      </c>
      <c r="AH348" s="196">
        <f t="shared" si="206"/>
        <v>0</v>
      </c>
      <c r="AI348" s="196">
        <f t="shared" si="206"/>
        <v>0</v>
      </c>
      <c r="AJ348" s="196">
        <f t="shared" si="206"/>
        <v>0</v>
      </c>
      <c r="AK348" s="206">
        <f>SUMIFS(AK15:AK343,$C$5:$C$333,$C$338)</f>
        <v>2665</v>
      </c>
      <c r="AL348" s="123">
        <f>SUMIFS(AL15:AL343,$C$5:$C$333,$C$338)</f>
        <v>0</v>
      </c>
      <c r="AM348" s="121">
        <f>SUMIFS(AM15:AM343,$C$5:$C$333,$C$338)</f>
        <v>0</v>
      </c>
    </row>
    <row r="349" spans="1:40">
      <c r="B349" s="3"/>
      <c r="C349" s="555" t="s">
        <v>19</v>
      </c>
      <c r="D349" s="556"/>
      <c r="E349" s="137"/>
      <c r="F349" s="197">
        <f t="shared" ref="F349:AJ349" si="207">F51</f>
        <v>80</v>
      </c>
      <c r="G349" s="197">
        <f t="shared" si="207"/>
        <v>80</v>
      </c>
      <c r="H349" s="197">
        <f t="shared" si="207"/>
        <v>80</v>
      </c>
      <c r="I349" s="197">
        <f t="shared" si="207"/>
        <v>0</v>
      </c>
      <c r="J349" s="197">
        <f t="shared" si="207"/>
        <v>0</v>
      </c>
      <c r="K349" s="197">
        <f t="shared" si="207"/>
        <v>110</v>
      </c>
      <c r="L349" s="197">
        <f t="shared" si="207"/>
        <v>110</v>
      </c>
      <c r="M349" s="197">
        <f t="shared" si="207"/>
        <v>110</v>
      </c>
      <c r="N349" s="197">
        <f t="shared" si="207"/>
        <v>110</v>
      </c>
      <c r="O349" s="197">
        <f t="shared" si="207"/>
        <v>110</v>
      </c>
      <c r="P349" s="197">
        <f t="shared" si="207"/>
        <v>0</v>
      </c>
      <c r="Q349" s="197">
        <f t="shared" si="207"/>
        <v>0</v>
      </c>
      <c r="R349" s="197">
        <f t="shared" si="207"/>
        <v>110</v>
      </c>
      <c r="S349" s="197">
        <f t="shared" si="207"/>
        <v>110</v>
      </c>
      <c r="T349" s="197">
        <f t="shared" si="207"/>
        <v>110</v>
      </c>
      <c r="U349" s="197">
        <f t="shared" si="207"/>
        <v>110</v>
      </c>
      <c r="V349" s="197">
        <f t="shared" si="207"/>
        <v>110</v>
      </c>
      <c r="W349" s="197">
        <f t="shared" si="207"/>
        <v>0</v>
      </c>
      <c r="X349" s="197">
        <f t="shared" si="207"/>
        <v>0</v>
      </c>
      <c r="Y349" s="197">
        <f t="shared" si="207"/>
        <v>110</v>
      </c>
      <c r="Z349" s="197">
        <f t="shared" si="207"/>
        <v>110</v>
      </c>
      <c r="AA349" s="197">
        <f t="shared" si="207"/>
        <v>110</v>
      </c>
      <c r="AB349" s="197">
        <f t="shared" si="207"/>
        <v>110</v>
      </c>
      <c r="AC349" s="197">
        <f t="shared" si="207"/>
        <v>110</v>
      </c>
      <c r="AD349" s="197">
        <f t="shared" si="207"/>
        <v>0</v>
      </c>
      <c r="AE349" s="197">
        <f t="shared" si="207"/>
        <v>0</v>
      </c>
      <c r="AF349" s="197">
        <f t="shared" si="207"/>
        <v>110</v>
      </c>
      <c r="AG349" s="197">
        <f t="shared" si="207"/>
        <v>110</v>
      </c>
      <c r="AH349" s="197">
        <f t="shared" si="207"/>
        <v>0</v>
      </c>
      <c r="AI349" s="197">
        <f t="shared" si="207"/>
        <v>0</v>
      </c>
      <c r="AJ349" s="197">
        <f t="shared" si="207"/>
        <v>0</v>
      </c>
      <c r="AK349" s="200">
        <f>SUMIFS(AK15:AK343,$C$5:$C$333,$C$339)</f>
        <v>2499</v>
      </c>
      <c r="AL349" s="213">
        <f>SUMIFS(AL15:AL343,$C$5:$C$333,$C$339)</f>
        <v>0</v>
      </c>
      <c r="AM349" s="213">
        <f>SUMIFS(AM15:AM343,$C$5:$C$333,$C$339)</f>
        <v>0</v>
      </c>
    </row>
    <row r="350" spans="1:40">
      <c r="B350" s="3"/>
      <c r="C350" s="557" t="s">
        <v>29</v>
      </c>
      <c r="D350" s="558"/>
      <c r="E350" s="115"/>
      <c r="F350" s="178">
        <f t="shared" ref="F350:AJ350" si="208">F52+F53</f>
        <v>0</v>
      </c>
      <c r="G350" s="178">
        <f t="shared" si="208"/>
        <v>157</v>
      </c>
      <c r="H350" s="178">
        <f t="shared" si="208"/>
        <v>180</v>
      </c>
      <c r="I350" s="178">
        <f t="shared" si="208"/>
        <v>0</v>
      </c>
      <c r="J350" s="178">
        <f t="shared" si="208"/>
        <v>0</v>
      </c>
      <c r="K350" s="178">
        <f t="shared" si="208"/>
        <v>147</v>
      </c>
      <c r="L350" s="178">
        <f t="shared" si="208"/>
        <v>134</v>
      </c>
      <c r="M350" s="178">
        <f t="shared" si="208"/>
        <v>101</v>
      </c>
      <c r="N350" s="178">
        <f t="shared" si="208"/>
        <v>137</v>
      </c>
      <c r="O350" s="178">
        <f t="shared" si="208"/>
        <v>197</v>
      </c>
      <c r="P350" s="178">
        <f t="shared" si="208"/>
        <v>0</v>
      </c>
      <c r="Q350" s="178">
        <f t="shared" si="208"/>
        <v>0</v>
      </c>
      <c r="R350" s="178">
        <f t="shared" si="208"/>
        <v>150</v>
      </c>
      <c r="S350" s="178">
        <f t="shared" si="208"/>
        <v>201</v>
      </c>
      <c r="T350" s="178">
        <f t="shared" si="208"/>
        <v>75</v>
      </c>
      <c r="U350" s="178">
        <f t="shared" si="208"/>
        <v>69</v>
      </c>
      <c r="V350" s="178">
        <f t="shared" si="208"/>
        <v>201</v>
      </c>
      <c r="W350" s="178">
        <f t="shared" si="208"/>
        <v>0</v>
      </c>
      <c r="X350" s="178">
        <f t="shared" si="208"/>
        <v>0</v>
      </c>
      <c r="Y350" s="178">
        <f t="shared" si="208"/>
        <v>130</v>
      </c>
      <c r="Z350" s="178">
        <f t="shared" si="208"/>
        <v>147</v>
      </c>
      <c r="AA350" s="178">
        <f t="shared" si="208"/>
        <v>122</v>
      </c>
      <c r="AB350" s="178">
        <f t="shared" si="208"/>
        <v>186</v>
      </c>
      <c r="AC350" s="178">
        <f t="shared" si="208"/>
        <v>129</v>
      </c>
      <c r="AD350" s="178">
        <f t="shared" si="208"/>
        <v>0</v>
      </c>
      <c r="AE350" s="178">
        <f t="shared" si="208"/>
        <v>0</v>
      </c>
      <c r="AF350" s="178">
        <f t="shared" si="208"/>
        <v>196</v>
      </c>
      <c r="AG350" s="178">
        <f t="shared" si="208"/>
        <v>63</v>
      </c>
      <c r="AH350" s="178">
        <f t="shared" si="208"/>
        <v>0</v>
      </c>
      <c r="AI350" s="178">
        <f t="shared" si="208"/>
        <v>0</v>
      </c>
      <c r="AJ350" s="178">
        <f t="shared" si="208"/>
        <v>0</v>
      </c>
      <c r="AK350" s="201">
        <f>AK22+AK36+AK49+AK62+AK75+AK244+AK257+AK270+AK283+AK309+AK325+AK338</f>
        <v>2207</v>
      </c>
      <c r="AL350" s="116">
        <f>SUMIFS(AL15:AL343,$C$5:$C$333,$C$340)</f>
        <v>0</v>
      </c>
      <c r="AM350" s="76">
        <f>SUMIFS(AM15:AM343,$C$5:$C$333,$C$340)</f>
        <v>0</v>
      </c>
    </row>
    <row r="351" spans="1:40">
      <c r="B351" s="3"/>
      <c r="C351" s="559" t="s">
        <v>126</v>
      </c>
      <c r="D351" s="560"/>
      <c r="E351" s="225">
        <f>E27+E40+E53+E66+E261+E274+E287+E313+E329+E342+E248+E79</f>
        <v>0</v>
      </c>
      <c r="F351" s="336">
        <f t="shared" ref="F351:AJ351" si="209">F56</f>
        <v>1144</v>
      </c>
      <c r="G351" s="336">
        <f t="shared" si="209"/>
        <v>1077</v>
      </c>
      <c r="H351" s="336">
        <f t="shared" si="209"/>
        <v>1023</v>
      </c>
      <c r="I351" s="336">
        <f t="shared" si="209"/>
        <v>1023</v>
      </c>
      <c r="J351" s="336">
        <f t="shared" si="209"/>
        <v>1023</v>
      </c>
      <c r="K351" s="336">
        <f t="shared" si="209"/>
        <v>1032</v>
      </c>
      <c r="L351" s="336">
        <f t="shared" si="209"/>
        <v>1005</v>
      </c>
      <c r="M351" s="336">
        <f t="shared" si="209"/>
        <v>918</v>
      </c>
      <c r="N351" s="336">
        <f t="shared" si="209"/>
        <v>878</v>
      </c>
      <c r="O351" s="336">
        <f t="shared" si="209"/>
        <v>787</v>
      </c>
      <c r="P351" s="336">
        <f t="shared" si="209"/>
        <v>787</v>
      </c>
      <c r="Q351" s="336">
        <f t="shared" si="209"/>
        <v>787</v>
      </c>
      <c r="R351" s="336">
        <f t="shared" si="209"/>
        <v>822</v>
      </c>
      <c r="S351" s="336">
        <f t="shared" si="209"/>
        <v>863</v>
      </c>
      <c r="T351" s="336">
        <f t="shared" si="209"/>
        <v>772</v>
      </c>
      <c r="U351" s="336">
        <f t="shared" si="209"/>
        <v>752</v>
      </c>
      <c r="V351" s="336">
        <f t="shared" si="209"/>
        <v>715</v>
      </c>
      <c r="W351" s="336">
        <f t="shared" si="209"/>
        <v>715</v>
      </c>
      <c r="X351" s="336">
        <f t="shared" si="209"/>
        <v>715</v>
      </c>
      <c r="Y351" s="336">
        <f t="shared" si="209"/>
        <v>703</v>
      </c>
      <c r="Z351" s="336">
        <f t="shared" si="209"/>
        <v>627</v>
      </c>
      <c r="AA351" s="336">
        <f t="shared" si="209"/>
        <v>608</v>
      </c>
      <c r="AB351" s="336">
        <f t="shared" si="209"/>
        <v>522</v>
      </c>
      <c r="AC351" s="336">
        <f t="shared" si="209"/>
        <v>569</v>
      </c>
      <c r="AD351" s="336">
        <f t="shared" si="209"/>
        <v>569</v>
      </c>
      <c r="AE351" s="336">
        <f t="shared" si="209"/>
        <v>569</v>
      </c>
      <c r="AF351" s="336">
        <f t="shared" si="209"/>
        <v>679</v>
      </c>
      <c r="AG351" s="336">
        <f t="shared" si="209"/>
        <v>789</v>
      </c>
      <c r="AH351" s="336">
        <f t="shared" si="209"/>
        <v>789</v>
      </c>
      <c r="AI351" s="336">
        <f t="shared" si="209"/>
        <v>789</v>
      </c>
      <c r="AJ351" s="336">
        <f t="shared" si="209"/>
        <v>789</v>
      </c>
      <c r="AK351" s="226">
        <f>+AJ27+AJ40+AJ53+AJ66+AJ261+AJ274+AJ287+AJ313+AJ329+AJ342</f>
        <v>0</v>
      </c>
      <c r="AL351" s="245">
        <f>SUMIFS(AL15:AL343,$C$5:$C$333,$C$341)</f>
        <v>0</v>
      </c>
      <c r="AM351" s="33">
        <f>SUMIFS(AM15:AM343,$C$5:$C$333,$C$341)</f>
        <v>0</v>
      </c>
    </row>
    <row r="352" spans="1:40">
      <c r="B352" s="3"/>
    </row>
    <row r="353" spans="2:40">
      <c r="B353" s="3"/>
    </row>
    <row r="354" spans="2:40">
      <c r="B354" s="3"/>
    </row>
    <row r="355" spans="2:40">
      <c r="B355" s="3"/>
    </row>
    <row r="356" spans="2:40">
      <c r="B356" s="3"/>
    </row>
    <row r="357" spans="2:40">
      <c r="B357" s="3"/>
    </row>
    <row r="358" spans="2:40">
      <c r="B358" s="3"/>
    </row>
    <row r="359" spans="2:40">
      <c r="B359" s="3"/>
    </row>
    <row r="360" spans="2:40">
      <c r="B360" s="3"/>
    </row>
    <row r="361" spans="2:40">
      <c r="B361" s="3"/>
    </row>
    <row r="362" spans="2:40">
      <c r="B362" s="3"/>
    </row>
    <row r="363" spans="2:40">
      <c r="B363" s="3"/>
      <c r="AL363" s="3"/>
      <c r="AM363" s="3"/>
      <c r="AN363" s="3"/>
    </row>
    <row r="364" spans="2:40">
      <c r="B364" s="3" t="s">
        <v>132</v>
      </c>
      <c r="C364" s="3">
        <v>450</v>
      </c>
      <c r="D364" s="3">
        <v>120</v>
      </c>
      <c r="E364" s="3">
        <f>D364/C364</f>
        <v>0.26666666666666666</v>
      </c>
      <c r="AL364" s="3"/>
      <c r="AM364" s="3"/>
      <c r="AN364" s="3"/>
    </row>
    <row r="365" spans="2:40">
      <c r="B365" s="3" t="s">
        <v>133</v>
      </c>
      <c r="C365" s="3">
        <v>360</v>
      </c>
      <c r="D365" s="3">
        <f>C365*E365</f>
        <v>96</v>
      </c>
      <c r="E365" s="3">
        <f>E364</f>
        <v>0.26666666666666666</v>
      </c>
      <c r="AL365" s="3"/>
      <c r="AM365" s="3"/>
      <c r="AN365" s="3"/>
    </row>
    <row r="366" spans="2:40">
      <c r="B366" s="3"/>
      <c r="C366" s="274">
        <f>C365/C364</f>
        <v>0.8</v>
      </c>
      <c r="AL366" s="3"/>
      <c r="AM366" s="3"/>
      <c r="AN366" s="3"/>
    </row>
    <row r="367" spans="2:40" ht="19.5" customHeight="1">
      <c r="B367" s="3"/>
      <c r="AL367" s="3"/>
      <c r="AM367" s="3"/>
      <c r="AN367" s="3"/>
    </row>
    <row r="368" spans="2:40" ht="19.5" customHeight="1">
      <c r="B368" s="3"/>
      <c r="E368" s="315" t="s">
        <v>88</v>
      </c>
      <c r="F368" s="317">
        <v>40</v>
      </c>
      <c r="G368" s="317">
        <v>40</v>
      </c>
      <c r="H368" s="317">
        <v>40</v>
      </c>
      <c r="I368" s="317">
        <v>40</v>
      </c>
      <c r="J368" s="317">
        <v>40</v>
      </c>
      <c r="K368" s="317">
        <v>40</v>
      </c>
      <c r="L368" s="317">
        <v>40</v>
      </c>
      <c r="M368" s="317">
        <v>40</v>
      </c>
      <c r="N368" s="317">
        <v>40</v>
      </c>
      <c r="O368" s="317">
        <v>40</v>
      </c>
      <c r="P368" s="317">
        <v>40</v>
      </c>
      <c r="Q368" s="317">
        <v>40</v>
      </c>
      <c r="R368" s="317">
        <v>40</v>
      </c>
      <c r="S368" s="317">
        <v>40</v>
      </c>
      <c r="T368" s="317">
        <v>40</v>
      </c>
      <c r="U368" s="317">
        <v>40</v>
      </c>
      <c r="V368" s="317">
        <v>40</v>
      </c>
      <c r="W368" s="317">
        <v>40</v>
      </c>
      <c r="X368" s="317">
        <v>40</v>
      </c>
      <c r="Y368" s="317">
        <v>40</v>
      </c>
      <c r="Z368" s="317">
        <v>40</v>
      </c>
      <c r="AA368" s="317">
        <v>40</v>
      </c>
      <c r="AB368" s="317">
        <v>40</v>
      </c>
      <c r="AC368" s="317">
        <v>40</v>
      </c>
      <c r="AD368" s="317">
        <v>40</v>
      </c>
      <c r="AE368" s="317">
        <v>40</v>
      </c>
      <c r="AF368" s="317">
        <v>40</v>
      </c>
      <c r="AG368" s="317">
        <v>40</v>
      </c>
      <c r="AH368" s="317">
        <v>40</v>
      </c>
      <c r="AI368" s="317">
        <v>40</v>
      </c>
      <c r="AJ368" s="317">
        <v>40</v>
      </c>
      <c r="AL368" s="3"/>
      <c r="AM368" s="3"/>
      <c r="AN368" s="3"/>
    </row>
    <row r="369" spans="5:36" s="3" customFormat="1" ht="14">
      <c r="E369" s="315" t="s">
        <v>138</v>
      </c>
      <c r="F369" s="317">
        <v>40</v>
      </c>
      <c r="G369" s="317">
        <v>40</v>
      </c>
      <c r="H369" s="317">
        <v>40</v>
      </c>
      <c r="I369" s="317">
        <v>40</v>
      </c>
      <c r="J369" s="317">
        <v>40</v>
      </c>
      <c r="K369" s="317">
        <v>40</v>
      </c>
      <c r="L369" s="317">
        <v>40</v>
      </c>
      <c r="M369" s="317">
        <v>40</v>
      </c>
      <c r="N369" s="317">
        <v>40</v>
      </c>
      <c r="O369" s="317">
        <v>40</v>
      </c>
      <c r="P369" s="317">
        <v>40</v>
      </c>
      <c r="Q369" s="317">
        <v>40</v>
      </c>
      <c r="R369" s="317">
        <v>40</v>
      </c>
      <c r="S369" s="317">
        <v>40</v>
      </c>
      <c r="T369" s="317">
        <v>40</v>
      </c>
      <c r="U369" s="317">
        <v>40</v>
      </c>
      <c r="V369" s="317">
        <v>40</v>
      </c>
      <c r="W369" s="317">
        <v>40</v>
      </c>
      <c r="X369" s="317">
        <v>40</v>
      </c>
      <c r="Y369" s="317">
        <v>40</v>
      </c>
      <c r="Z369" s="317">
        <v>40</v>
      </c>
      <c r="AA369" s="317">
        <v>40</v>
      </c>
      <c r="AB369" s="317">
        <v>40</v>
      </c>
      <c r="AC369" s="317">
        <v>40</v>
      </c>
      <c r="AD369" s="317">
        <v>40</v>
      </c>
      <c r="AE369" s="317">
        <v>40</v>
      </c>
      <c r="AF369" s="317">
        <v>40</v>
      </c>
      <c r="AG369" s="317">
        <v>40</v>
      </c>
      <c r="AH369" s="317">
        <v>40</v>
      </c>
      <c r="AI369" s="317">
        <v>40</v>
      </c>
      <c r="AJ369" s="317">
        <v>40</v>
      </c>
    </row>
    <row r="370" spans="5:36" s="3" customFormat="1" ht="14">
      <c r="E370" s="315" t="s">
        <v>139</v>
      </c>
      <c r="F370" s="317">
        <v>49</v>
      </c>
      <c r="G370" s="317">
        <v>49</v>
      </c>
      <c r="H370" s="317">
        <v>49</v>
      </c>
      <c r="I370" s="317">
        <v>49</v>
      </c>
      <c r="J370" s="317">
        <v>49</v>
      </c>
      <c r="K370" s="317">
        <v>49</v>
      </c>
      <c r="L370" s="317">
        <v>49</v>
      </c>
      <c r="M370" s="317">
        <v>49</v>
      </c>
      <c r="N370" s="317">
        <v>49</v>
      </c>
      <c r="O370" s="317">
        <v>49</v>
      </c>
      <c r="P370" s="317">
        <v>49</v>
      </c>
      <c r="Q370" s="317">
        <v>49</v>
      </c>
      <c r="R370" s="317">
        <v>49</v>
      </c>
      <c r="S370" s="317">
        <v>49</v>
      </c>
      <c r="T370" s="317">
        <v>49</v>
      </c>
      <c r="U370" s="317">
        <v>49</v>
      </c>
      <c r="V370" s="317">
        <v>49</v>
      </c>
      <c r="W370" s="317">
        <v>49</v>
      </c>
      <c r="X370" s="317">
        <v>49</v>
      </c>
      <c r="Y370" s="317">
        <v>49</v>
      </c>
      <c r="Z370" s="317">
        <v>49</v>
      </c>
      <c r="AA370" s="317">
        <v>49</v>
      </c>
      <c r="AB370" s="317">
        <v>49</v>
      </c>
      <c r="AC370" s="317">
        <v>49</v>
      </c>
      <c r="AD370" s="317">
        <v>49</v>
      </c>
      <c r="AE370" s="317">
        <v>49</v>
      </c>
      <c r="AF370" s="317">
        <v>49</v>
      </c>
      <c r="AG370" s="317">
        <v>49</v>
      </c>
      <c r="AH370" s="317">
        <v>49</v>
      </c>
      <c r="AI370" s="317">
        <v>49</v>
      </c>
      <c r="AJ370" s="317">
        <v>49</v>
      </c>
    </row>
    <row r="371" spans="5:36" s="3" customFormat="1" ht="19.5" customHeight="1">
      <c r="E371" s="315" t="s">
        <v>104</v>
      </c>
      <c r="F371" s="317">
        <v>49</v>
      </c>
      <c r="G371" s="317">
        <v>49</v>
      </c>
      <c r="H371" s="317">
        <v>49</v>
      </c>
      <c r="I371" s="317">
        <v>49</v>
      </c>
      <c r="J371" s="317">
        <v>49</v>
      </c>
      <c r="K371" s="317">
        <v>49</v>
      </c>
      <c r="L371" s="317">
        <v>49</v>
      </c>
      <c r="M371" s="317">
        <v>49</v>
      </c>
      <c r="N371" s="317">
        <v>49</v>
      </c>
      <c r="O371" s="317">
        <v>49</v>
      </c>
      <c r="P371" s="317">
        <v>49</v>
      </c>
      <c r="Q371" s="317">
        <v>49</v>
      </c>
      <c r="R371" s="317">
        <v>49</v>
      </c>
      <c r="S371" s="317">
        <v>49</v>
      </c>
      <c r="T371" s="317">
        <v>49</v>
      </c>
      <c r="U371" s="317">
        <v>49</v>
      </c>
      <c r="V371" s="317">
        <v>49</v>
      </c>
      <c r="W371" s="317">
        <v>49</v>
      </c>
      <c r="X371" s="317">
        <v>49</v>
      </c>
      <c r="Y371" s="317">
        <v>49</v>
      </c>
      <c r="Z371" s="317">
        <v>49</v>
      </c>
      <c r="AA371" s="317">
        <v>49</v>
      </c>
      <c r="AB371" s="317">
        <v>49</v>
      </c>
      <c r="AC371" s="317">
        <v>49</v>
      </c>
      <c r="AD371" s="317">
        <v>49</v>
      </c>
      <c r="AE371" s="317">
        <v>49</v>
      </c>
      <c r="AF371" s="317">
        <v>49</v>
      </c>
      <c r="AG371" s="317">
        <v>49</v>
      </c>
      <c r="AH371" s="317">
        <v>49</v>
      </c>
      <c r="AI371" s="317">
        <v>49</v>
      </c>
      <c r="AJ371" s="317">
        <v>49</v>
      </c>
    </row>
    <row r="372" spans="5:36" s="3" customFormat="1" ht="14">
      <c r="E372" s="315" t="s">
        <v>140</v>
      </c>
      <c r="F372" s="317">
        <v>49</v>
      </c>
      <c r="G372" s="317">
        <v>49</v>
      </c>
      <c r="H372" s="317">
        <v>49</v>
      </c>
      <c r="I372" s="317">
        <v>49</v>
      </c>
      <c r="J372" s="317">
        <v>49</v>
      </c>
      <c r="K372" s="317">
        <v>49</v>
      </c>
      <c r="L372" s="317">
        <v>49</v>
      </c>
      <c r="M372" s="317">
        <v>49</v>
      </c>
      <c r="N372" s="317">
        <v>49</v>
      </c>
      <c r="O372" s="317">
        <v>49</v>
      </c>
      <c r="P372" s="317">
        <v>49</v>
      </c>
      <c r="Q372" s="317">
        <v>49</v>
      </c>
      <c r="R372" s="317">
        <v>49</v>
      </c>
      <c r="S372" s="317">
        <v>49</v>
      </c>
      <c r="T372" s="317">
        <v>49</v>
      </c>
      <c r="U372" s="317">
        <v>49</v>
      </c>
      <c r="V372" s="317">
        <v>49</v>
      </c>
      <c r="W372" s="317">
        <v>49</v>
      </c>
      <c r="X372" s="317">
        <v>49</v>
      </c>
      <c r="Y372" s="317">
        <v>49</v>
      </c>
      <c r="Z372" s="317">
        <v>49</v>
      </c>
      <c r="AA372" s="317">
        <v>49</v>
      </c>
      <c r="AB372" s="317">
        <v>49</v>
      </c>
      <c r="AC372" s="317">
        <v>49</v>
      </c>
      <c r="AD372" s="317">
        <v>49</v>
      </c>
      <c r="AE372" s="317">
        <v>49</v>
      </c>
      <c r="AF372" s="317">
        <v>49</v>
      </c>
      <c r="AG372" s="317">
        <v>49</v>
      </c>
      <c r="AH372" s="317">
        <v>49</v>
      </c>
      <c r="AI372" s="317">
        <v>49</v>
      </c>
      <c r="AJ372" s="317">
        <v>49</v>
      </c>
    </row>
    <row r="373" spans="5:36" s="3" customFormat="1" ht="18.75" customHeight="1">
      <c r="E373" s="315" t="s">
        <v>141</v>
      </c>
      <c r="F373" s="317">
        <v>49</v>
      </c>
      <c r="G373" s="317">
        <v>49</v>
      </c>
      <c r="H373" s="317">
        <v>49</v>
      </c>
      <c r="I373" s="317">
        <v>49</v>
      </c>
      <c r="J373" s="317">
        <v>49</v>
      </c>
      <c r="K373" s="317">
        <v>49</v>
      </c>
      <c r="L373" s="317">
        <v>49</v>
      </c>
      <c r="M373" s="317">
        <v>49</v>
      </c>
      <c r="N373" s="317">
        <v>49</v>
      </c>
      <c r="O373" s="317">
        <v>49</v>
      </c>
      <c r="P373" s="317">
        <v>49</v>
      </c>
      <c r="Q373" s="317">
        <v>49</v>
      </c>
      <c r="R373" s="317">
        <v>49</v>
      </c>
      <c r="S373" s="317">
        <v>49</v>
      </c>
      <c r="T373" s="317">
        <v>49</v>
      </c>
      <c r="U373" s="317">
        <v>49</v>
      </c>
      <c r="V373" s="317">
        <v>49</v>
      </c>
      <c r="W373" s="317">
        <v>49</v>
      </c>
      <c r="X373" s="317">
        <v>49</v>
      </c>
      <c r="Y373" s="317">
        <v>49</v>
      </c>
      <c r="Z373" s="317">
        <v>49</v>
      </c>
      <c r="AA373" s="317">
        <v>49</v>
      </c>
      <c r="AB373" s="317">
        <v>49</v>
      </c>
      <c r="AC373" s="317">
        <v>49</v>
      </c>
      <c r="AD373" s="317">
        <v>49</v>
      </c>
      <c r="AE373" s="317">
        <v>49</v>
      </c>
      <c r="AF373" s="317">
        <v>49</v>
      </c>
      <c r="AG373" s="317">
        <v>49</v>
      </c>
      <c r="AH373" s="317">
        <v>49</v>
      </c>
      <c r="AI373" s="317">
        <v>49</v>
      </c>
      <c r="AJ373" s="317">
        <v>49</v>
      </c>
    </row>
    <row r="374" spans="5:36" s="3" customFormat="1" ht="14">
      <c r="E374" s="315" t="s">
        <v>84</v>
      </c>
      <c r="F374" s="317">
        <v>40</v>
      </c>
      <c r="G374" s="317">
        <v>40</v>
      </c>
      <c r="H374" s="317">
        <v>40</v>
      </c>
      <c r="I374" s="317">
        <v>40</v>
      </c>
      <c r="J374" s="317">
        <v>40</v>
      </c>
      <c r="K374" s="317">
        <v>40</v>
      </c>
      <c r="L374" s="317">
        <v>40</v>
      </c>
      <c r="M374" s="317">
        <v>40</v>
      </c>
      <c r="N374" s="317">
        <v>40</v>
      </c>
      <c r="O374" s="317">
        <v>40</v>
      </c>
      <c r="P374" s="317">
        <v>40</v>
      </c>
      <c r="Q374" s="317">
        <v>40</v>
      </c>
      <c r="R374" s="317">
        <v>40</v>
      </c>
      <c r="S374" s="317">
        <v>40</v>
      </c>
      <c r="T374" s="317">
        <v>40</v>
      </c>
      <c r="U374" s="317">
        <v>40</v>
      </c>
      <c r="V374" s="317">
        <v>40</v>
      </c>
      <c r="W374" s="317">
        <v>40</v>
      </c>
      <c r="X374" s="317">
        <v>40</v>
      </c>
      <c r="Y374" s="317">
        <v>40</v>
      </c>
      <c r="Z374" s="317">
        <v>40</v>
      </c>
      <c r="AA374" s="317">
        <v>40</v>
      </c>
      <c r="AB374" s="317">
        <v>40</v>
      </c>
      <c r="AC374" s="317">
        <v>40</v>
      </c>
      <c r="AD374" s="317">
        <v>40</v>
      </c>
      <c r="AE374" s="317">
        <v>40</v>
      </c>
      <c r="AF374" s="317">
        <v>40</v>
      </c>
      <c r="AG374" s="317">
        <v>40</v>
      </c>
      <c r="AH374" s="317">
        <v>40</v>
      </c>
      <c r="AI374" s="317">
        <v>40</v>
      </c>
      <c r="AJ374" s="317">
        <v>40</v>
      </c>
    </row>
    <row r="375" spans="5:36" s="3" customFormat="1" ht="14">
      <c r="E375" s="315" t="s">
        <v>142</v>
      </c>
      <c r="F375" s="317">
        <v>40</v>
      </c>
      <c r="G375" s="317">
        <v>40</v>
      </c>
      <c r="H375" s="317">
        <v>40</v>
      </c>
      <c r="I375" s="317">
        <v>40</v>
      </c>
      <c r="J375" s="317">
        <v>40</v>
      </c>
      <c r="K375" s="317">
        <v>40</v>
      </c>
      <c r="L375" s="317">
        <v>40</v>
      </c>
      <c r="M375" s="317">
        <v>40</v>
      </c>
      <c r="N375" s="317">
        <v>40</v>
      </c>
      <c r="O375" s="317">
        <v>40</v>
      </c>
      <c r="P375" s="317">
        <v>40</v>
      </c>
      <c r="Q375" s="317">
        <v>40</v>
      </c>
      <c r="R375" s="317">
        <v>40</v>
      </c>
      <c r="S375" s="317">
        <v>40</v>
      </c>
      <c r="T375" s="317">
        <v>40</v>
      </c>
      <c r="U375" s="317">
        <v>40</v>
      </c>
      <c r="V375" s="317">
        <v>40</v>
      </c>
      <c r="W375" s="317">
        <v>40</v>
      </c>
      <c r="X375" s="317">
        <v>40</v>
      </c>
      <c r="Y375" s="317">
        <v>40</v>
      </c>
      <c r="Z375" s="317">
        <v>40</v>
      </c>
      <c r="AA375" s="317">
        <v>40</v>
      </c>
      <c r="AB375" s="317">
        <v>40</v>
      </c>
      <c r="AC375" s="317">
        <v>40</v>
      </c>
      <c r="AD375" s="317">
        <v>40</v>
      </c>
      <c r="AE375" s="317">
        <v>40</v>
      </c>
      <c r="AF375" s="317">
        <v>40</v>
      </c>
      <c r="AG375" s="317">
        <v>40</v>
      </c>
      <c r="AH375" s="317">
        <v>40</v>
      </c>
      <c r="AI375" s="317">
        <v>40</v>
      </c>
      <c r="AJ375" s="317">
        <v>40</v>
      </c>
    </row>
    <row r="376" spans="5:36" s="3" customFormat="1"/>
    <row r="377" spans="5:36" s="3" customFormat="1"/>
    <row r="378" spans="5:36" s="3" customFormat="1" ht="14">
      <c r="E378" s="315" t="s">
        <v>88</v>
      </c>
      <c r="F378" s="316">
        <f t="shared" ref="F378:AJ378" si="210">F43/F368</f>
        <v>46.9</v>
      </c>
      <c r="G378" s="316">
        <f t="shared" si="210"/>
        <v>46.9</v>
      </c>
      <c r="H378" s="316">
        <f t="shared" si="210"/>
        <v>46.9</v>
      </c>
      <c r="I378" s="316">
        <f t="shared" si="210"/>
        <v>46.9</v>
      </c>
      <c r="J378" s="316">
        <f t="shared" si="210"/>
        <v>46.9</v>
      </c>
      <c r="K378" s="316">
        <f t="shared" si="210"/>
        <v>46.9</v>
      </c>
      <c r="L378" s="316">
        <f t="shared" si="210"/>
        <v>46.9</v>
      </c>
      <c r="M378" s="316">
        <f t="shared" si="210"/>
        <v>46.9</v>
      </c>
      <c r="N378" s="316">
        <f t="shared" si="210"/>
        <v>46.9</v>
      </c>
      <c r="O378" s="316">
        <f t="shared" si="210"/>
        <v>46.9</v>
      </c>
      <c r="P378" s="316">
        <f t="shared" si="210"/>
        <v>46.9</v>
      </c>
      <c r="Q378" s="316">
        <f t="shared" si="210"/>
        <v>46.9</v>
      </c>
      <c r="R378" s="316">
        <f t="shared" si="210"/>
        <v>46.9</v>
      </c>
      <c r="S378" s="316">
        <f t="shared" si="210"/>
        <v>46.9</v>
      </c>
      <c r="T378" s="316">
        <f t="shared" si="210"/>
        <v>46.9</v>
      </c>
      <c r="U378" s="316">
        <f t="shared" si="210"/>
        <v>46.9</v>
      </c>
      <c r="V378" s="316">
        <f t="shared" si="210"/>
        <v>46.9</v>
      </c>
      <c r="W378" s="316">
        <f t="shared" si="210"/>
        <v>46.9</v>
      </c>
      <c r="X378" s="316">
        <f t="shared" si="210"/>
        <v>46.9</v>
      </c>
      <c r="Y378" s="316">
        <f t="shared" si="210"/>
        <v>46.9</v>
      </c>
      <c r="Z378" s="316">
        <f t="shared" si="210"/>
        <v>46.9</v>
      </c>
      <c r="AA378" s="316">
        <f t="shared" si="210"/>
        <v>46.9</v>
      </c>
      <c r="AB378" s="316">
        <f t="shared" si="210"/>
        <v>46.9</v>
      </c>
      <c r="AC378" s="316">
        <f t="shared" si="210"/>
        <v>46.9</v>
      </c>
      <c r="AD378" s="316">
        <f t="shared" si="210"/>
        <v>46.9</v>
      </c>
      <c r="AE378" s="316">
        <f t="shared" si="210"/>
        <v>46.9</v>
      </c>
      <c r="AF378" s="316">
        <f t="shared" si="210"/>
        <v>46.9</v>
      </c>
      <c r="AG378" s="316">
        <f t="shared" si="210"/>
        <v>46.9</v>
      </c>
      <c r="AH378" s="316">
        <f t="shared" si="210"/>
        <v>46.9</v>
      </c>
      <c r="AI378" s="316">
        <f t="shared" si="210"/>
        <v>46.9</v>
      </c>
      <c r="AJ378" s="316">
        <f t="shared" si="210"/>
        <v>46.9</v>
      </c>
    </row>
    <row r="379" spans="5:36" s="3" customFormat="1" ht="14">
      <c r="E379" s="315" t="s">
        <v>138</v>
      </c>
      <c r="F379" s="316">
        <f t="shared" ref="F379:AJ379" si="211">F56/F369</f>
        <v>28.6</v>
      </c>
      <c r="G379" s="316">
        <f t="shared" si="211"/>
        <v>26.925000000000001</v>
      </c>
      <c r="H379" s="316">
        <f t="shared" si="211"/>
        <v>25.574999999999999</v>
      </c>
      <c r="I379" s="316">
        <f t="shared" si="211"/>
        <v>25.574999999999999</v>
      </c>
      <c r="J379" s="316">
        <f t="shared" si="211"/>
        <v>25.574999999999999</v>
      </c>
      <c r="K379" s="316">
        <f t="shared" si="211"/>
        <v>25.8</v>
      </c>
      <c r="L379" s="316">
        <f t="shared" si="211"/>
        <v>25.125</v>
      </c>
      <c r="M379" s="316">
        <f t="shared" si="211"/>
        <v>22.95</v>
      </c>
      <c r="N379" s="316">
        <f t="shared" si="211"/>
        <v>21.95</v>
      </c>
      <c r="O379" s="316">
        <f t="shared" si="211"/>
        <v>19.675000000000001</v>
      </c>
      <c r="P379" s="316">
        <f t="shared" si="211"/>
        <v>19.675000000000001</v>
      </c>
      <c r="Q379" s="316">
        <f t="shared" si="211"/>
        <v>19.675000000000001</v>
      </c>
      <c r="R379" s="316">
        <f t="shared" si="211"/>
        <v>20.55</v>
      </c>
      <c r="S379" s="316">
        <f t="shared" si="211"/>
        <v>21.574999999999999</v>
      </c>
      <c r="T379" s="316">
        <f t="shared" si="211"/>
        <v>19.3</v>
      </c>
      <c r="U379" s="316">
        <f t="shared" si="211"/>
        <v>18.8</v>
      </c>
      <c r="V379" s="316">
        <f t="shared" si="211"/>
        <v>17.875</v>
      </c>
      <c r="W379" s="316">
        <f t="shared" si="211"/>
        <v>17.875</v>
      </c>
      <c r="X379" s="316">
        <f t="shared" si="211"/>
        <v>17.875</v>
      </c>
      <c r="Y379" s="316">
        <f t="shared" si="211"/>
        <v>17.574999999999999</v>
      </c>
      <c r="Z379" s="316">
        <f t="shared" si="211"/>
        <v>15.675000000000001</v>
      </c>
      <c r="AA379" s="316">
        <f t="shared" si="211"/>
        <v>15.2</v>
      </c>
      <c r="AB379" s="316">
        <f t="shared" si="211"/>
        <v>13.05</v>
      </c>
      <c r="AC379" s="316">
        <f t="shared" si="211"/>
        <v>14.225</v>
      </c>
      <c r="AD379" s="316">
        <f t="shared" si="211"/>
        <v>14.225</v>
      </c>
      <c r="AE379" s="316">
        <f t="shared" si="211"/>
        <v>14.225</v>
      </c>
      <c r="AF379" s="316">
        <f t="shared" si="211"/>
        <v>16.975000000000001</v>
      </c>
      <c r="AG379" s="316">
        <f t="shared" si="211"/>
        <v>19.725000000000001</v>
      </c>
      <c r="AH379" s="316">
        <f t="shared" si="211"/>
        <v>19.725000000000001</v>
      </c>
      <c r="AI379" s="316">
        <f t="shared" si="211"/>
        <v>19.725000000000001</v>
      </c>
      <c r="AJ379" s="316">
        <f t="shared" si="211"/>
        <v>19.725000000000001</v>
      </c>
    </row>
    <row r="380" spans="5:36" s="3" customFormat="1" ht="14">
      <c r="E380" s="315" t="s">
        <v>139</v>
      </c>
      <c r="F380" s="316">
        <f t="shared" ref="F380:AJ380" si="212">F251/F370</f>
        <v>0</v>
      </c>
      <c r="G380" s="316">
        <f t="shared" si="212"/>
        <v>0</v>
      </c>
      <c r="H380" s="316">
        <f t="shared" si="212"/>
        <v>0</v>
      </c>
      <c r="I380" s="316">
        <f t="shared" si="212"/>
        <v>0</v>
      </c>
      <c r="J380" s="316">
        <f t="shared" si="212"/>
        <v>0</v>
      </c>
      <c r="K380" s="316">
        <f t="shared" si="212"/>
        <v>0</v>
      </c>
      <c r="L380" s="316">
        <f t="shared" si="212"/>
        <v>0</v>
      </c>
      <c r="M380" s="316">
        <f t="shared" si="212"/>
        <v>0</v>
      </c>
      <c r="N380" s="316">
        <f t="shared" si="212"/>
        <v>0</v>
      </c>
      <c r="O380" s="316">
        <f t="shared" si="212"/>
        <v>0</v>
      </c>
      <c r="P380" s="316">
        <f t="shared" si="212"/>
        <v>0</v>
      </c>
      <c r="Q380" s="316">
        <f t="shared" si="212"/>
        <v>0</v>
      </c>
      <c r="R380" s="316">
        <f t="shared" si="212"/>
        <v>0</v>
      </c>
      <c r="S380" s="316">
        <f t="shared" si="212"/>
        <v>0</v>
      </c>
      <c r="T380" s="316">
        <f t="shared" si="212"/>
        <v>0</v>
      </c>
      <c r="U380" s="316">
        <f t="shared" si="212"/>
        <v>0</v>
      </c>
      <c r="V380" s="316">
        <f t="shared" si="212"/>
        <v>0</v>
      </c>
      <c r="W380" s="316">
        <f t="shared" si="212"/>
        <v>0</v>
      </c>
      <c r="X380" s="316">
        <f t="shared" si="212"/>
        <v>0</v>
      </c>
      <c r="Y380" s="316">
        <f t="shared" si="212"/>
        <v>0</v>
      </c>
      <c r="Z380" s="316">
        <f t="shared" si="212"/>
        <v>0</v>
      </c>
      <c r="AA380" s="316">
        <f t="shared" si="212"/>
        <v>0</v>
      </c>
      <c r="AB380" s="316">
        <f t="shared" si="212"/>
        <v>0</v>
      </c>
      <c r="AC380" s="316">
        <f t="shared" si="212"/>
        <v>0</v>
      </c>
      <c r="AD380" s="316">
        <f t="shared" si="212"/>
        <v>0</v>
      </c>
      <c r="AE380" s="316">
        <f t="shared" si="212"/>
        <v>0</v>
      </c>
      <c r="AF380" s="316">
        <f t="shared" si="212"/>
        <v>0</v>
      </c>
      <c r="AG380" s="316">
        <f t="shared" si="212"/>
        <v>0</v>
      </c>
      <c r="AH380" s="316">
        <f t="shared" si="212"/>
        <v>0</v>
      </c>
      <c r="AI380" s="316">
        <f t="shared" si="212"/>
        <v>0</v>
      </c>
      <c r="AJ380" s="316">
        <f t="shared" si="212"/>
        <v>0</v>
      </c>
    </row>
    <row r="381" spans="5:36" s="3" customFormat="1" ht="18.75" customHeight="1">
      <c r="E381" s="315" t="s">
        <v>104</v>
      </c>
      <c r="F381" s="316">
        <f t="shared" ref="F381:AJ381" si="213">F264/F371</f>
        <v>0</v>
      </c>
      <c r="G381" s="316">
        <f t="shared" si="213"/>
        <v>0</v>
      </c>
      <c r="H381" s="316">
        <f t="shared" si="213"/>
        <v>0</v>
      </c>
      <c r="I381" s="316">
        <f t="shared" si="213"/>
        <v>0</v>
      </c>
      <c r="J381" s="316">
        <f t="shared" si="213"/>
        <v>0</v>
      </c>
      <c r="K381" s="316">
        <f t="shared" si="213"/>
        <v>0</v>
      </c>
      <c r="L381" s="316">
        <f t="shared" si="213"/>
        <v>0</v>
      </c>
      <c r="M381" s="316">
        <f t="shared" si="213"/>
        <v>0</v>
      </c>
      <c r="N381" s="316">
        <f t="shared" si="213"/>
        <v>0</v>
      </c>
      <c r="O381" s="316">
        <f t="shared" si="213"/>
        <v>0</v>
      </c>
      <c r="P381" s="316">
        <f t="shared" si="213"/>
        <v>0</v>
      </c>
      <c r="Q381" s="316">
        <f t="shared" si="213"/>
        <v>0</v>
      </c>
      <c r="R381" s="316">
        <f t="shared" si="213"/>
        <v>0</v>
      </c>
      <c r="S381" s="316">
        <f t="shared" si="213"/>
        <v>0</v>
      </c>
      <c r="T381" s="316">
        <f t="shared" si="213"/>
        <v>0</v>
      </c>
      <c r="U381" s="316">
        <f t="shared" si="213"/>
        <v>0</v>
      </c>
      <c r="V381" s="316">
        <f t="shared" si="213"/>
        <v>0</v>
      </c>
      <c r="W381" s="316">
        <f t="shared" si="213"/>
        <v>0</v>
      </c>
      <c r="X381" s="316">
        <f t="shared" si="213"/>
        <v>0</v>
      </c>
      <c r="Y381" s="316">
        <f t="shared" si="213"/>
        <v>0</v>
      </c>
      <c r="Z381" s="316">
        <f t="shared" si="213"/>
        <v>0</v>
      </c>
      <c r="AA381" s="316">
        <f t="shared" si="213"/>
        <v>0</v>
      </c>
      <c r="AB381" s="316">
        <f t="shared" si="213"/>
        <v>0</v>
      </c>
      <c r="AC381" s="316">
        <f t="shared" si="213"/>
        <v>0</v>
      </c>
      <c r="AD381" s="316">
        <f t="shared" si="213"/>
        <v>0</v>
      </c>
      <c r="AE381" s="316">
        <f t="shared" si="213"/>
        <v>0</v>
      </c>
      <c r="AF381" s="316">
        <f t="shared" si="213"/>
        <v>0</v>
      </c>
      <c r="AG381" s="316">
        <f t="shared" si="213"/>
        <v>0</v>
      </c>
      <c r="AH381" s="316">
        <f t="shared" si="213"/>
        <v>0</v>
      </c>
      <c r="AI381" s="316">
        <f t="shared" si="213"/>
        <v>0</v>
      </c>
      <c r="AJ381" s="316">
        <f t="shared" si="213"/>
        <v>0</v>
      </c>
    </row>
    <row r="382" spans="5:36" s="3" customFormat="1" ht="14">
      <c r="E382" s="315" t="s">
        <v>140</v>
      </c>
      <c r="F382" s="316">
        <f t="shared" ref="F382:AJ382" si="214">F277/F372</f>
        <v>0</v>
      </c>
      <c r="G382" s="316">
        <f t="shared" si="214"/>
        <v>0</v>
      </c>
      <c r="H382" s="316">
        <f t="shared" si="214"/>
        <v>0</v>
      </c>
      <c r="I382" s="316">
        <f t="shared" si="214"/>
        <v>0</v>
      </c>
      <c r="J382" s="316">
        <f t="shared" si="214"/>
        <v>0</v>
      </c>
      <c r="K382" s="316">
        <f t="shared" si="214"/>
        <v>0</v>
      </c>
      <c r="L382" s="316">
        <f t="shared" si="214"/>
        <v>0</v>
      </c>
      <c r="M382" s="316">
        <f t="shared" si="214"/>
        <v>0</v>
      </c>
      <c r="N382" s="316">
        <f t="shared" si="214"/>
        <v>0</v>
      </c>
      <c r="O382" s="316">
        <f t="shared" si="214"/>
        <v>0</v>
      </c>
      <c r="P382" s="316">
        <f t="shared" si="214"/>
        <v>0</v>
      </c>
      <c r="Q382" s="316">
        <f t="shared" si="214"/>
        <v>0</v>
      </c>
      <c r="R382" s="316">
        <f t="shared" si="214"/>
        <v>0</v>
      </c>
      <c r="S382" s="316">
        <f t="shared" si="214"/>
        <v>0</v>
      </c>
      <c r="T382" s="316">
        <f t="shared" si="214"/>
        <v>0</v>
      </c>
      <c r="U382" s="316">
        <f t="shared" si="214"/>
        <v>0</v>
      </c>
      <c r="V382" s="316">
        <f t="shared" si="214"/>
        <v>0</v>
      </c>
      <c r="W382" s="316">
        <f t="shared" si="214"/>
        <v>0</v>
      </c>
      <c r="X382" s="316">
        <f t="shared" si="214"/>
        <v>0</v>
      </c>
      <c r="Y382" s="316">
        <f t="shared" si="214"/>
        <v>0</v>
      </c>
      <c r="Z382" s="316">
        <f t="shared" si="214"/>
        <v>0</v>
      </c>
      <c r="AA382" s="316">
        <f t="shared" si="214"/>
        <v>0</v>
      </c>
      <c r="AB382" s="316">
        <f t="shared" si="214"/>
        <v>0</v>
      </c>
      <c r="AC382" s="316">
        <f t="shared" si="214"/>
        <v>0</v>
      </c>
      <c r="AD382" s="316">
        <f t="shared" si="214"/>
        <v>0</v>
      </c>
      <c r="AE382" s="316">
        <f t="shared" si="214"/>
        <v>0</v>
      </c>
      <c r="AF382" s="316">
        <f t="shared" si="214"/>
        <v>0</v>
      </c>
      <c r="AG382" s="316">
        <f t="shared" si="214"/>
        <v>0</v>
      </c>
      <c r="AH382" s="316">
        <f t="shared" si="214"/>
        <v>0</v>
      </c>
      <c r="AI382" s="316">
        <f t="shared" si="214"/>
        <v>0</v>
      </c>
      <c r="AJ382" s="316">
        <f t="shared" si="214"/>
        <v>0</v>
      </c>
    </row>
    <row r="383" spans="5:36" s="3" customFormat="1" ht="18.75" customHeight="1">
      <c r="E383" s="315" t="s">
        <v>141</v>
      </c>
      <c r="F383" s="316">
        <f t="shared" ref="F383:AJ383" si="215">F303/F373</f>
        <v>0</v>
      </c>
      <c r="G383" s="316">
        <f t="shared" si="215"/>
        <v>0</v>
      </c>
      <c r="H383" s="316">
        <f t="shared" si="215"/>
        <v>0</v>
      </c>
      <c r="I383" s="316">
        <f t="shared" si="215"/>
        <v>0</v>
      </c>
      <c r="J383" s="316">
        <f t="shared" si="215"/>
        <v>0</v>
      </c>
      <c r="K383" s="316">
        <f t="shared" si="215"/>
        <v>0</v>
      </c>
      <c r="L383" s="316">
        <f t="shared" si="215"/>
        <v>0</v>
      </c>
      <c r="M383" s="316">
        <f t="shared" si="215"/>
        <v>0</v>
      </c>
      <c r="N383" s="316">
        <f t="shared" si="215"/>
        <v>0</v>
      </c>
      <c r="O383" s="316">
        <f t="shared" si="215"/>
        <v>0</v>
      </c>
      <c r="P383" s="316">
        <f t="shared" si="215"/>
        <v>0</v>
      </c>
      <c r="Q383" s="316">
        <f t="shared" si="215"/>
        <v>0</v>
      </c>
      <c r="R383" s="316">
        <f t="shared" si="215"/>
        <v>0</v>
      </c>
      <c r="S383" s="316">
        <f t="shared" si="215"/>
        <v>0</v>
      </c>
      <c r="T383" s="316">
        <f t="shared" si="215"/>
        <v>0</v>
      </c>
      <c r="U383" s="316">
        <f t="shared" si="215"/>
        <v>0</v>
      </c>
      <c r="V383" s="316">
        <f t="shared" si="215"/>
        <v>0</v>
      </c>
      <c r="W383" s="316">
        <f t="shared" si="215"/>
        <v>0</v>
      </c>
      <c r="X383" s="316">
        <f t="shared" si="215"/>
        <v>0</v>
      </c>
      <c r="Y383" s="316">
        <f t="shared" si="215"/>
        <v>0</v>
      </c>
      <c r="Z383" s="316">
        <f t="shared" si="215"/>
        <v>0</v>
      </c>
      <c r="AA383" s="316">
        <f t="shared" si="215"/>
        <v>0</v>
      </c>
      <c r="AB383" s="316">
        <f t="shared" si="215"/>
        <v>0</v>
      </c>
      <c r="AC383" s="316">
        <f t="shared" si="215"/>
        <v>0</v>
      </c>
      <c r="AD383" s="316">
        <f t="shared" si="215"/>
        <v>0</v>
      </c>
      <c r="AE383" s="316">
        <f t="shared" si="215"/>
        <v>0</v>
      </c>
      <c r="AF383" s="316">
        <f t="shared" si="215"/>
        <v>0</v>
      </c>
      <c r="AG383" s="316">
        <f t="shared" si="215"/>
        <v>0</v>
      </c>
      <c r="AH383" s="316">
        <f t="shared" si="215"/>
        <v>0</v>
      </c>
      <c r="AI383" s="316">
        <f t="shared" si="215"/>
        <v>0</v>
      </c>
      <c r="AJ383" s="316">
        <f t="shared" si="215"/>
        <v>0</v>
      </c>
    </row>
    <row r="384" spans="5:36" s="3" customFormat="1" ht="14">
      <c r="E384" s="315" t="s">
        <v>84</v>
      </c>
      <c r="F384" s="316">
        <f>F319/F374</f>
        <v>0</v>
      </c>
      <c r="G384" s="316">
        <f t="shared" ref="G384:AJ384" si="216">G319/G374</f>
        <v>0</v>
      </c>
      <c r="H384" s="316">
        <f t="shared" si="216"/>
        <v>0</v>
      </c>
      <c r="I384" s="316">
        <f t="shared" si="216"/>
        <v>0</v>
      </c>
      <c r="J384" s="316">
        <f t="shared" si="216"/>
        <v>0</v>
      </c>
      <c r="K384" s="316">
        <f t="shared" si="216"/>
        <v>0</v>
      </c>
      <c r="L384" s="316">
        <f t="shared" si="216"/>
        <v>0</v>
      </c>
      <c r="M384" s="316">
        <f t="shared" si="216"/>
        <v>0</v>
      </c>
      <c r="N384" s="316">
        <f t="shared" si="216"/>
        <v>0</v>
      </c>
      <c r="O384" s="316">
        <f t="shared" si="216"/>
        <v>0</v>
      </c>
      <c r="P384" s="316">
        <f t="shared" si="216"/>
        <v>0</v>
      </c>
      <c r="Q384" s="316">
        <f t="shared" si="216"/>
        <v>0</v>
      </c>
      <c r="R384" s="316">
        <f t="shared" si="216"/>
        <v>0</v>
      </c>
      <c r="S384" s="316">
        <f t="shared" si="216"/>
        <v>0</v>
      </c>
      <c r="T384" s="316">
        <f t="shared" si="216"/>
        <v>0</v>
      </c>
      <c r="U384" s="316">
        <f t="shared" si="216"/>
        <v>0</v>
      </c>
      <c r="V384" s="316">
        <f t="shared" si="216"/>
        <v>0</v>
      </c>
      <c r="W384" s="316">
        <f t="shared" si="216"/>
        <v>0</v>
      </c>
      <c r="X384" s="316">
        <f t="shared" si="216"/>
        <v>0</v>
      </c>
      <c r="Y384" s="316">
        <f t="shared" si="216"/>
        <v>0</v>
      </c>
      <c r="Z384" s="316">
        <f t="shared" si="216"/>
        <v>0</v>
      </c>
      <c r="AA384" s="316">
        <f t="shared" si="216"/>
        <v>0</v>
      </c>
      <c r="AB384" s="316">
        <f t="shared" si="216"/>
        <v>0</v>
      </c>
      <c r="AC384" s="316">
        <f t="shared" si="216"/>
        <v>0</v>
      </c>
      <c r="AD384" s="316">
        <f t="shared" si="216"/>
        <v>0</v>
      </c>
      <c r="AE384" s="316">
        <f t="shared" si="216"/>
        <v>0</v>
      </c>
      <c r="AF384" s="316">
        <f t="shared" si="216"/>
        <v>0</v>
      </c>
      <c r="AG384" s="316">
        <f t="shared" si="216"/>
        <v>0</v>
      </c>
      <c r="AH384" s="316">
        <f t="shared" si="216"/>
        <v>0</v>
      </c>
      <c r="AI384" s="316">
        <f t="shared" si="216"/>
        <v>0</v>
      </c>
      <c r="AJ384" s="316">
        <f t="shared" si="216"/>
        <v>0</v>
      </c>
    </row>
    <row r="385" spans="5:36" s="3" customFormat="1" ht="18.75" customHeight="1">
      <c r="E385" s="315" t="s">
        <v>142</v>
      </c>
      <c r="F385" s="316">
        <f>F332/F375</f>
        <v>0</v>
      </c>
      <c r="G385" s="316">
        <f t="shared" ref="G385:AJ385" si="217">G332/G375</f>
        <v>0</v>
      </c>
      <c r="H385" s="316">
        <f t="shared" si="217"/>
        <v>0</v>
      </c>
      <c r="I385" s="316">
        <f t="shared" si="217"/>
        <v>0</v>
      </c>
      <c r="J385" s="316">
        <f t="shared" si="217"/>
        <v>0</v>
      </c>
      <c r="K385" s="316">
        <f t="shared" si="217"/>
        <v>0</v>
      </c>
      <c r="L385" s="316">
        <f t="shared" si="217"/>
        <v>0</v>
      </c>
      <c r="M385" s="316">
        <f t="shared" si="217"/>
        <v>0</v>
      </c>
      <c r="N385" s="316">
        <f t="shared" si="217"/>
        <v>0</v>
      </c>
      <c r="O385" s="316">
        <f t="shared" si="217"/>
        <v>0</v>
      </c>
      <c r="P385" s="316">
        <f t="shared" si="217"/>
        <v>0</v>
      </c>
      <c r="Q385" s="316">
        <f t="shared" si="217"/>
        <v>0</v>
      </c>
      <c r="R385" s="316">
        <f t="shared" si="217"/>
        <v>0</v>
      </c>
      <c r="S385" s="316">
        <f t="shared" si="217"/>
        <v>0</v>
      </c>
      <c r="T385" s="316">
        <f t="shared" si="217"/>
        <v>0</v>
      </c>
      <c r="U385" s="316">
        <f t="shared" si="217"/>
        <v>0</v>
      </c>
      <c r="V385" s="316">
        <f t="shared" si="217"/>
        <v>0</v>
      </c>
      <c r="W385" s="316">
        <f t="shared" si="217"/>
        <v>0</v>
      </c>
      <c r="X385" s="316">
        <f t="shared" si="217"/>
        <v>0</v>
      </c>
      <c r="Y385" s="316">
        <f t="shared" si="217"/>
        <v>0</v>
      </c>
      <c r="Z385" s="316">
        <f t="shared" si="217"/>
        <v>0</v>
      </c>
      <c r="AA385" s="316">
        <f t="shared" si="217"/>
        <v>0</v>
      </c>
      <c r="AB385" s="316">
        <f t="shared" si="217"/>
        <v>0</v>
      </c>
      <c r="AC385" s="316">
        <f t="shared" si="217"/>
        <v>0</v>
      </c>
      <c r="AD385" s="316">
        <f t="shared" si="217"/>
        <v>0</v>
      </c>
      <c r="AE385" s="316">
        <f t="shared" si="217"/>
        <v>0</v>
      </c>
      <c r="AF385" s="316">
        <f t="shared" si="217"/>
        <v>0</v>
      </c>
      <c r="AG385" s="316">
        <f t="shared" si="217"/>
        <v>0</v>
      </c>
      <c r="AH385" s="316">
        <f t="shared" si="217"/>
        <v>0</v>
      </c>
      <c r="AI385" s="316">
        <f t="shared" si="217"/>
        <v>0</v>
      </c>
      <c r="AJ385" s="316">
        <f t="shared" si="217"/>
        <v>0</v>
      </c>
    </row>
    <row r="386" spans="5:36" s="3" customFormat="1" ht="19">
      <c r="E386" s="315" t="s">
        <v>80</v>
      </c>
      <c r="F386" s="318">
        <f>SUM(F378:F385)</f>
        <v>75.5</v>
      </c>
      <c r="G386" s="318">
        <f t="shared" ref="G386:AJ386" si="218">SUM(G378:G385)</f>
        <v>73.825000000000003</v>
      </c>
      <c r="H386" s="318">
        <f t="shared" si="218"/>
        <v>72.474999999999994</v>
      </c>
      <c r="I386" s="318">
        <f t="shared" si="218"/>
        <v>72.474999999999994</v>
      </c>
      <c r="J386" s="318">
        <f t="shared" si="218"/>
        <v>72.474999999999994</v>
      </c>
      <c r="K386" s="318">
        <f t="shared" si="218"/>
        <v>72.7</v>
      </c>
      <c r="L386" s="318">
        <f t="shared" si="218"/>
        <v>72.025000000000006</v>
      </c>
      <c r="M386" s="318">
        <f t="shared" si="218"/>
        <v>69.849999999999994</v>
      </c>
      <c r="N386" s="318">
        <f t="shared" si="218"/>
        <v>68.849999999999994</v>
      </c>
      <c r="O386" s="318">
        <f t="shared" si="218"/>
        <v>66.575000000000003</v>
      </c>
      <c r="P386" s="318">
        <f t="shared" si="218"/>
        <v>66.575000000000003</v>
      </c>
      <c r="Q386" s="318">
        <f t="shared" si="218"/>
        <v>66.575000000000003</v>
      </c>
      <c r="R386" s="318">
        <f t="shared" si="218"/>
        <v>67.45</v>
      </c>
      <c r="S386" s="318">
        <f t="shared" si="218"/>
        <v>68.474999999999994</v>
      </c>
      <c r="T386" s="318">
        <f t="shared" si="218"/>
        <v>66.2</v>
      </c>
      <c r="U386" s="318">
        <f t="shared" si="218"/>
        <v>65.7</v>
      </c>
      <c r="V386" s="318">
        <f t="shared" si="218"/>
        <v>64.775000000000006</v>
      </c>
      <c r="W386" s="318">
        <f t="shared" si="218"/>
        <v>64.775000000000006</v>
      </c>
      <c r="X386" s="318">
        <f t="shared" si="218"/>
        <v>64.775000000000006</v>
      </c>
      <c r="Y386" s="318">
        <f t="shared" si="218"/>
        <v>64.474999999999994</v>
      </c>
      <c r="Z386" s="318">
        <f t="shared" si="218"/>
        <v>62.575000000000003</v>
      </c>
      <c r="AA386" s="318">
        <f t="shared" si="218"/>
        <v>62.099999999999994</v>
      </c>
      <c r="AB386" s="318">
        <f t="shared" si="218"/>
        <v>59.95</v>
      </c>
      <c r="AC386" s="318">
        <f t="shared" si="218"/>
        <v>61.125</v>
      </c>
      <c r="AD386" s="318">
        <f t="shared" si="218"/>
        <v>61.125</v>
      </c>
      <c r="AE386" s="318">
        <f t="shared" si="218"/>
        <v>61.125</v>
      </c>
      <c r="AF386" s="318">
        <f t="shared" si="218"/>
        <v>63.875</v>
      </c>
      <c r="AG386" s="318">
        <f t="shared" si="218"/>
        <v>66.625</v>
      </c>
      <c r="AH386" s="318">
        <f t="shared" si="218"/>
        <v>66.625</v>
      </c>
      <c r="AI386" s="318">
        <f t="shared" si="218"/>
        <v>66.625</v>
      </c>
      <c r="AJ386" s="318">
        <f t="shared" si="218"/>
        <v>66.625</v>
      </c>
    </row>
    <row r="387" spans="5:36" s="3" customFormat="1"/>
    <row r="388" spans="5:36" s="3" customFormat="1"/>
    <row r="389" spans="5:36" s="3" customFormat="1"/>
    <row r="390" spans="5:36" s="3" customFormat="1"/>
    <row r="391" spans="5:36" s="3" customFormat="1"/>
    <row r="392" spans="5:36" s="3" customFormat="1"/>
    <row r="393" spans="5:36" s="3" customFormat="1"/>
    <row r="394" spans="5:36" s="3" customFormat="1"/>
    <row r="395" spans="5:36" s="3" customFormat="1"/>
    <row r="396" spans="5:36" s="3" customFormat="1"/>
    <row r="397" spans="5:36" s="3" customFormat="1"/>
    <row r="398" spans="5:36" s="3" customFormat="1"/>
    <row r="399" spans="5:36" s="3" customFormat="1"/>
    <row r="400" spans="5:36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</sheetData>
  <autoFilter ref="A3:AN341" xr:uid="{00000000-0009-0000-0000-00001D000000}"/>
  <mergeCells count="21">
    <mergeCell ref="AK3:AK4"/>
    <mergeCell ref="C334:E335"/>
    <mergeCell ref="AK334:AK335"/>
    <mergeCell ref="AL334:AL335"/>
    <mergeCell ref="AM334:AM335"/>
    <mergeCell ref="AM344:AM345"/>
    <mergeCell ref="C346:D346"/>
    <mergeCell ref="C347:D347"/>
    <mergeCell ref="C348:D348"/>
    <mergeCell ref="C337:D337"/>
    <mergeCell ref="C338:D338"/>
    <mergeCell ref="C339:D339"/>
    <mergeCell ref="C340:D340"/>
    <mergeCell ref="C341:D341"/>
    <mergeCell ref="C344:E345"/>
    <mergeCell ref="AL344:AL345"/>
    <mergeCell ref="C336:D336"/>
    <mergeCell ref="C349:D349"/>
    <mergeCell ref="C350:D350"/>
    <mergeCell ref="C351:D351"/>
    <mergeCell ref="AK344:AK345"/>
  </mergeCells>
  <phoneticPr fontId="3"/>
  <conditionalFormatting sqref="E3:E15 E19 E32 E45 E58 E71 E84 E97 E110 E123 E136 E149 E162 E175 E188 E201 E214 E227 E240 E253 E279">
    <cfRule type="cellIs" dxfId="52" priority="50" operator="greaterThan">
      <formula>0</formula>
    </cfRule>
  </conditionalFormatting>
  <conditionalFormatting sqref="E5:E332">
    <cfRule type="expression" dxfId="51" priority="8">
      <formula>AND(OR(C5="素材納入計画",C5="素材在庫"),NOT(E5=0))</formula>
    </cfRule>
  </conditionalFormatting>
  <conditionalFormatting sqref="E28">
    <cfRule type="cellIs" dxfId="50" priority="39" operator="greaterThan">
      <formula>0</formula>
    </cfRule>
  </conditionalFormatting>
  <conditionalFormatting sqref="E41">
    <cfRule type="cellIs" dxfId="49" priority="38" operator="greaterThan">
      <formula>0</formula>
    </cfRule>
  </conditionalFormatting>
  <conditionalFormatting sqref="E54">
    <cfRule type="cellIs" dxfId="48" priority="37" operator="greaterThan">
      <formula>0</formula>
    </cfRule>
  </conditionalFormatting>
  <conditionalFormatting sqref="E67">
    <cfRule type="cellIs" dxfId="47" priority="36" operator="greaterThan">
      <formula>0</formula>
    </cfRule>
  </conditionalFormatting>
  <conditionalFormatting sqref="E80">
    <cfRule type="cellIs" dxfId="46" priority="35" operator="greaterThan">
      <formula>0</formula>
    </cfRule>
  </conditionalFormatting>
  <conditionalFormatting sqref="E93">
    <cfRule type="cellIs" dxfId="45" priority="34" operator="greaterThan">
      <formula>0</formula>
    </cfRule>
  </conditionalFormatting>
  <conditionalFormatting sqref="E106">
    <cfRule type="cellIs" dxfId="44" priority="33" operator="greaterThan">
      <formula>0</formula>
    </cfRule>
  </conditionalFormatting>
  <conditionalFormatting sqref="E119">
    <cfRule type="cellIs" dxfId="43" priority="32" operator="greaterThan">
      <formula>0</formula>
    </cfRule>
  </conditionalFormatting>
  <conditionalFormatting sqref="E132">
    <cfRule type="cellIs" dxfId="42" priority="31" operator="greaterThan">
      <formula>0</formula>
    </cfRule>
  </conditionalFormatting>
  <conditionalFormatting sqref="E145">
    <cfRule type="cellIs" dxfId="41" priority="30" operator="greaterThan">
      <formula>0</formula>
    </cfRule>
  </conditionalFormatting>
  <conditionalFormatting sqref="E158">
    <cfRule type="cellIs" dxfId="40" priority="29" operator="greaterThan">
      <formula>0</formula>
    </cfRule>
  </conditionalFormatting>
  <conditionalFormatting sqref="E171">
    <cfRule type="cellIs" dxfId="39" priority="28" operator="greaterThan">
      <formula>0</formula>
    </cfRule>
  </conditionalFormatting>
  <conditionalFormatting sqref="E184">
    <cfRule type="cellIs" dxfId="38" priority="27" operator="greaterThan">
      <formula>0</formula>
    </cfRule>
  </conditionalFormatting>
  <conditionalFormatting sqref="E197">
    <cfRule type="cellIs" dxfId="37" priority="26" operator="greaterThan">
      <formula>0</formula>
    </cfRule>
  </conditionalFormatting>
  <conditionalFormatting sqref="E210">
    <cfRule type="cellIs" dxfId="36" priority="25" operator="greaterThan">
      <formula>0</formula>
    </cfRule>
  </conditionalFormatting>
  <conditionalFormatting sqref="E223">
    <cfRule type="cellIs" dxfId="35" priority="24" operator="greaterThan">
      <formula>0</formula>
    </cfRule>
  </conditionalFormatting>
  <conditionalFormatting sqref="E236">
    <cfRule type="cellIs" dxfId="34" priority="23" operator="greaterThan">
      <formula>0</formula>
    </cfRule>
  </conditionalFormatting>
  <conditionalFormatting sqref="E249">
    <cfRule type="cellIs" dxfId="33" priority="22" operator="greaterThan">
      <formula>0</formula>
    </cfRule>
  </conditionalFormatting>
  <conditionalFormatting sqref="E262">
    <cfRule type="cellIs" dxfId="32" priority="21" operator="greaterThan">
      <formula>0</formula>
    </cfRule>
  </conditionalFormatting>
  <conditionalFormatting sqref="E266">
    <cfRule type="cellIs" dxfId="31" priority="15" operator="greaterThan">
      <formula>0</formula>
    </cfRule>
  </conditionalFormatting>
  <conditionalFormatting sqref="E275">
    <cfRule type="cellIs" dxfId="30" priority="20" operator="greaterThan">
      <formula>0</formula>
    </cfRule>
  </conditionalFormatting>
  <conditionalFormatting sqref="E288">
    <cfRule type="cellIs" dxfId="29" priority="19" operator="greaterThan">
      <formula>0</formula>
    </cfRule>
  </conditionalFormatting>
  <conditionalFormatting sqref="E292">
    <cfRule type="cellIs" dxfId="28" priority="14" operator="greaterThan">
      <formula>0</formula>
    </cfRule>
  </conditionalFormatting>
  <conditionalFormatting sqref="E301">
    <cfRule type="cellIs" dxfId="27" priority="18" operator="greaterThan">
      <formula>0</formula>
    </cfRule>
  </conditionalFormatting>
  <conditionalFormatting sqref="E304:E307">
    <cfRule type="cellIs" dxfId="26" priority="13" operator="greaterThan">
      <formula>0</formula>
    </cfRule>
  </conditionalFormatting>
  <conditionalFormatting sqref="E317">
    <cfRule type="cellIs" dxfId="25" priority="17" operator="greaterThan">
      <formula>0</formula>
    </cfRule>
  </conditionalFormatting>
  <conditionalFormatting sqref="E320:E321">
    <cfRule type="cellIs" dxfId="24" priority="12" operator="greaterThan">
      <formula>0</formula>
    </cfRule>
  </conditionalFormatting>
  <conditionalFormatting sqref="E330">
    <cfRule type="cellIs" dxfId="23" priority="16" operator="greaterThan">
      <formula>0</formula>
    </cfRule>
  </conditionalFormatting>
  <conditionalFormatting sqref="F4:AI4">
    <cfRule type="expression" dxfId="22" priority="1">
      <formula>TEXT(F3,"aaa")="土"</formula>
    </cfRule>
    <cfRule type="expression" dxfId="21" priority="2">
      <formula>TEXT(F3,"aaa")="日"</formula>
    </cfRule>
  </conditionalFormatting>
  <conditionalFormatting sqref="F3:AJ3">
    <cfRule type="expression" dxfId="20" priority="4">
      <formula>TEXT(F3,"aaa")="日"</formula>
    </cfRule>
    <cfRule type="expression" dxfId="19" priority="3">
      <formula>TEXT(F3,"aaa")="土"</formula>
    </cfRule>
  </conditionalFormatting>
  <conditionalFormatting sqref="F5:AJ14 F16:AJ27 F34:AJ40 F55:AJ66 F68:AJ79 F81:AJ92 F94:AJ105 F107:AJ118 F120:AJ131 F133:AJ144 F146:AJ157 F159:AJ170 F172:AJ183 F185:AJ196 F198:AJ209 F211:AJ222 F224:AJ235 F237:AJ248">
    <cfRule type="cellIs" dxfId="18" priority="52" stopIfTrue="1" operator="equal">
      <formula>0</formula>
    </cfRule>
  </conditionalFormatting>
  <conditionalFormatting sqref="F15:AJ15 F28:AJ28 F41:AJ41 F54:AJ54 F67:AJ67 F80:AJ80 F93:AJ93 F106:AJ106 F119:AJ119 F132:AJ132 F145:AJ145 F158:AJ158 F171:AJ171 F184:AJ184 F197:AJ197 F210:AJ210 F223:AJ223 F236:AJ236 F249:AJ249 F262:AJ262 F288:AJ288">
    <cfRule type="cellIs" dxfId="17" priority="53" stopIfTrue="1" operator="between">
      <formula>0</formula>
      <formula>0</formula>
    </cfRule>
  </conditionalFormatting>
  <conditionalFormatting sqref="F29:AJ32">
    <cfRule type="cellIs" dxfId="16" priority="7" stopIfTrue="1" operator="equal">
      <formula>0</formula>
    </cfRule>
  </conditionalFormatting>
  <conditionalFormatting sqref="F42:AJ53">
    <cfRule type="cellIs" dxfId="15" priority="5" stopIfTrue="1" operator="equal">
      <formula>0</formula>
    </cfRule>
  </conditionalFormatting>
  <conditionalFormatting sqref="F250:AJ261">
    <cfRule type="cellIs" dxfId="14" priority="46" stopIfTrue="1" operator="equal">
      <formula>0</formula>
    </cfRule>
  </conditionalFormatting>
  <conditionalFormatting sqref="F263:AJ274">
    <cfRule type="cellIs" dxfId="13" priority="41" stopIfTrue="1" operator="equal">
      <formula>0</formula>
    </cfRule>
  </conditionalFormatting>
  <conditionalFormatting sqref="F275:AJ275">
    <cfRule type="cellIs" dxfId="12" priority="43" stopIfTrue="1" operator="between">
      <formula>0</formula>
      <formula>0</formula>
    </cfRule>
  </conditionalFormatting>
  <conditionalFormatting sqref="F276:AJ287">
    <cfRule type="cellIs" dxfId="11" priority="42" stopIfTrue="1" operator="equal">
      <formula>0</formula>
    </cfRule>
  </conditionalFormatting>
  <conditionalFormatting sqref="F289:AJ300">
    <cfRule type="cellIs" dxfId="10" priority="10" stopIfTrue="1" operator="equal">
      <formula>0</formula>
    </cfRule>
  </conditionalFormatting>
  <conditionalFormatting sqref="F301:AJ301">
    <cfRule type="cellIs" dxfId="9" priority="49" stopIfTrue="1" operator="between">
      <formula>0</formula>
      <formula>0</formula>
    </cfRule>
  </conditionalFormatting>
  <conditionalFormatting sqref="F302:AJ316">
    <cfRule type="cellIs" dxfId="8" priority="48" stopIfTrue="1" operator="equal">
      <formula>0</formula>
    </cfRule>
  </conditionalFormatting>
  <conditionalFormatting sqref="F317:AJ317">
    <cfRule type="cellIs" dxfId="7" priority="51" stopIfTrue="1" operator="between">
      <formula>0</formula>
      <formula>0</formula>
    </cfRule>
  </conditionalFormatting>
  <conditionalFormatting sqref="F318:AJ329">
    <cfRule type="cellIs" dxfId="6" priority="9" stopIfTrue="1" operator="equal">
      <formula>0</formula>
    </cfRule>
  </conditionalFormatting>
  <conditionalFormatting sqref="F330:AJ330">
    <cfRule type="cellIs" dxfId="5" priority="45" stopIfTrue="1" operator="between">
      <formula>0</formula>
      <formula>0</formula>
    </cfRule>
  </conditionalFormatting>
  <conditionalFormatting sqref="F331:AJ332">
    <cfRule type="cellIs" dxfId="4" priority="44" stopIfTrue="1" operator="equal">
      <formula>0</formula>
    </cfRule>
  </conditionalFormatting>
  <conditionalFormatting sqref="F340:AJ340">
    <cfRule type="cellIs" dxfId="3" priority="11" stopIfTrue="1" operator="equal">
      <formula>0</formula>
    </cfRule>
  </conditionalFormatting>
  <conditionalFormatting sqref="F350:AJ350">
    <cfRule type="cellIs" dxfId="2" priority="6" stopIfTrue="1" operator="equal">
      <formula>0</formula>
    </cfRule>
  </conditionalFormatting>
  <conditionalFormatting sqref="AK5:AK291">
    <cfRule type="cellIs" dxfId="1" priority="40" stopIfTrue="1" operator="lessThan">
      <formula>0</formula>
    </cfRule>
  </conditionalFormatting>
  <conditionalFormatting sqref="AK293:AK319">
    <cfRule type="cellIs" dxfId="0" priority="47" stopIfTrue="1" operator="lessThan">
      <formula>0</formula>
    </cfRule>
  </conditionalFormatting>
  <printOptions horizontalCentered="1"/>
  <pageMargins left="0" right="0" top="0" bottom="0" header="0" footer="0"/>
  <pageSetup paperSize="8" scale="42" orientation="portrait" cellComments="asDisplaye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102期6月(ﾒｲﾝ) </vt:lpstr>
      <vt:lpstr>102期6月(ｾﾙ①) </vt:lpstr>
      <vt:lpstr>102期6月実績確認ﾒｲﾝ (3)</vt:lpstr>
      <vt:lpstr>102期6月実績確認セル  (3)</vt:lpstr>
      <vt:lpstr>103期4月(ﾒｲﾝ) </vt:lpstr>
      <vt:lpstr>103期4月(ｾﾙ①) </vt:lpstr>
      <vt:lpstr>103期4月(ｾﾙ②)</vt:lpstr>
      <vt:lpstr>'102期6月(ｾﾙ①) '!Print_Area</vt:lpstr>
      <vt:lpstr>'102期6月(ﾒｲﾝ) '!Print_Area</vt:lpstr>
      <vt:lpstr>'102期6月実績確認セル  (3)'!Print_Area</vt:lpstr>
      <vt:lpstr>'102期6月実績確認ﾒｲﾝ (3)'!Print_Area</vt:lpstr>
      <vt:lpstr>'103期4月(ｾﾙ①) '!Print_Area</vt:lpstr>
      <vt:lpstr>'103期4月(ｾﾙ②)'!Print_Area</vt:lpstr>
      <vt:lpstr>'103期4月(ﾒｲﾝ) '!Print_Area</vt:lpstr>
    </vt:vector>
  </TitlesOfParts>
  <Company>本田技研工業株式会社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J0253452</dc:creator>
  <cp:keywords>SecrecyB; A.01.0010; HM</cp:keywords>
  <cp:lastModifiedBy>JUN SASAKI (佐々木 淳)</cp:lastModifiedBy>
  <cp:lastPrinted>2026-01-05T23:48:52Z</cp:lastPrinted>
  <dcterms:created xsi:type="dcterms:W3CDTF">2013-03-04T23:47:05Z</dcterms:created>
  <dcterms:modified xsi:type="dcterms:W3CDTF">2026-04-23T00:21:12Z</dcterms:modified>
</cp:coreProperties>
</file>